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/Library/Mobile Documents/com~apple~CloudDocs/Finance/"/>
    </mc:Choice>
  </mc:AlternateContent>
  <xr:revisionPtr revIDLastSave="0" documentId="13_ncr:1_{A8A5A18D-0236-FE4F-94B1-6B3F122D19AA}" xr6:coauthVersionLast="47" xr6:coauthVersionMax="47" xr10:uidLastSave="{00000000-0000-0000-0000-000000000000}"/>
  <bookViews>
    <workbookView xWindow="0" yWindow="500" windowWidth="51200" windowHeight="27240" activeTab="4" xr2:uid="{18321B09-C581-634C-8076-4294D245B5D1}"/>
  </bookViews>
  <sheets>
    <sheet name="Instructions" sheetId="33" r:id="rId1"/>
    <sheet name="Budgets" sheetId="17" r:id="rId2"/>
    <sheet name="Summary2024" sheetId="2" r:id="rId3"/>
    <sheet name="Spending Graphs2024" sheetId="19" r:id="rId4"/>
    <sheet name="Jan24" sheetId="45" r:id="rId5"/>
    <sheet name="Feb24" sheetId="44" r:id="rId6"/>
    <sheet name="Mar24" sheetId="43" r:id="rId7"/>
    <sheet name="Apr24" sheetId="42" r:id="rId8"/>
    <sheet name="May24" sheetId="41" r:id="rId9"/>
    <sheet name="Jun24" sheetId="40" r:id="rId10"/>
    <sheet name="Jul24" sheetId="39" r:id="rId11"/>
    <sheet name="Aug24" sheetId="38" r:id="rId12"/>
    <sheet name="Sep24" sheetId="37" r:id="rId13"/>
    <sheet name="Oct24" sheetId="36" r:id="rId14"/>
    <sheet name="Nov24" sheetId="14" r:id="rId15"/>
    <sheet name="Dec24" sheetId="35" r:id="rId16"/>
    <sheet name="ChangeLog" sheetId="46" r:id="rId17"/>
  </sheets>
  <definedNames>
    <definedName name="_xlnm._FilterDatabase" localSheetId="7" hidden="1">'Apr24'!$L$1:$S$69</definedName>
    <definedName name="_xlnm._FilterDatabase" localSheetId="11" hidden="1">'Aug24'!$L$1:$S$550</definedName>
    <definedName name="_xlnm._FilterDatabase" localSheetId="15" hidden="1">'Dec24'!$L$1:$S$69</definedName>
    <definedName name="_xlnm._FilterDatabase" localSheetId="5" hidden="1">'Feb24'!$L$1:$S$69</definedName>
    <definedName name="_xlnm._FilterDatabase" localSheetId="4" hidden="1">'Jan24'!$L$1:$S$69</definedName>
    <definedName name="_xlnm._FilterDatabase" localSheetId="10" hidden="1">'Jul24'!$L$1:$S$69</definedName>
    <definedName name="_xlnm._FilterDatabase" localSheetId="9" hidden="1">'Jun24'!$L$1:$S$550</definedName>
    <definedName name="_xlnm._FilterDatabase" localSheetId="6" hidden="1">'Mar24'!$L$1:$S$69</definedName>
    <definedName name="_xlnm._FilterDatabase" localSheetId="8" hidden="1">'May24'!$L$1:$S$69</definedName>
    <definedName name="_xlnm._FilterDatabase" localSheetId="14" hidden="1">'Nov24'!$L$1:$S$69</definedName>
    <definedName name="_xlnm._FilterDatabase" localSheetId="13" hidden="1">'Oct24'!$L$1:$S$69</definedName>
    <definedName name="_xlnm._FilterDatabase" localSheetId="12" hidden="1">'Sep24'!$L$1:$S$69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7" l="1"/>
  <c r="D46" i="35" l="1"/>
  <c r="G44" i="35"/>
  <c r="G43" i="35"/>
  <c r="G41" i="35"/>
  <c r="D41" i="35"/>
  <c r="G40" i="35"/>
  <c r="G39" i="35"/>
  <c r="G38" i="35"/>
  <c r="G37" i="35"/>
  <c r="G35" i="35"/>
  <c r="G34" i="35"/>
  <c r="G33" i="35"/>
  <c r="G31" i="35"/>
  <c r="D31" i="35"/>
  <c r="G30" i="35"/>
  <c r="D30" i="35"/>
  <c r="G29" i="35"/>
  <c r="D29" i="35"/>
  <c r="G28" i="35"/>
  <c r="D28" i="35"/>
  <c r="G27" i="35"/>
  <c r="D27" i="35"/>
  <c r="G26" i="35"/>
  <c r="D26" i="35"/>
  <c r="G25" i="35"/>
  <c r="G24" i="35"/>
  <c r="G23" i="35"/>
  <c r="D23" i="35"/>
  <c r="G22" i="35"/>
  <c r="D22" i="35"/>
  <c r="G21" i="35"/>
  <c r="D21" i="35"/>
  <c r="G20" i="35"/>
  <c r="D20" i="35"/>
  <c r="G18" i="35"/>
  <c r="D18" i="35"/>
  <c r="G17" i="35"/>
  <c r="D17" i="35"/>
  <c r="G16" i="35"/>
  <c r="D16" i="35"/>
  <c r="G15" i="35"/>
  <c r="D15" i="35"/>
  <c r="G14" i="35"/>
  <c r="D14" i="35"/>
  <c r="G13" i="35"/>
  <c r="D13" i="35"/>
  <c r="G11" i="35"/>
  <c r="D11" i="35"/>
  <c r="G10" i="35"/>
  <c r="D10" i="35"/>
  <c r="G9" i="35"/>
  <c r="G8" i="35"/>
  <c r="D2" i="35"/>
  <c r="D46" i="14"/>
  <c r="G44" i="14"/>
  <c r="G43" i="14"/>
  <c r="G41" i="14"/>
  <c r="D41" i="14"/>
  <c r="G40" i="14"/>
  <c r="G39" i="14"/>
  <c r="G38" i="14"/>
  <c r="G37" i="14"/>
  <c r="G35" i="14"/>
  <c r="G34" i="14"/>
  <c r="G33" i="14"/>
  <c r="G31" i="14"/>
  <c r="D31" i="14"/>
  <c r="G30" i="14"/>
  <c r="D30" i="14"/>
  <c r="G29" i="14"/>
  <c r="D29" i="14"/>
  <c r="G28" i="14"/>
  <c r="D28" i="14"/>
  <c r="G27" i="14"/>
  <c r="D27" i="14"/>
  <c r="G26" i="14"/>
  <c r="D26" i="14"/>
  <c r="G25" i="14"/>
  <c r="G24" i="14"/>
  <c r="G23" i="14"/>
  <c r="D23" i="14"/>
  <c r="G22" i="14"/>
  <c r="D22" i="14"/>
  <c r="G21" i="14"/>
  <c r="D21" i="14"/>
  <c r="G20" i="14"/>
  <c r="D20" i="14"/>
  <c r="G18" i="14"/>
  <c r="D18" i="14"/>
  <c r="G17" i="14"/>
  <c r="D17" i="14"/>
  <c r="G16" i="14"/>
  <c r="D16" i="14"/>
  <c r="G15" i="14"/>
  <c r="D15" i="14"/>
  <c r="G14" i="14"/>
  <c r="D14" i="14"/>
  <c r="G13" i="14"/>
  <c r="D13" i="14"/>
  <c r="G11" i="14"/>
  <c r="D11" i="14"/>
  <c r="G10" i="14"/>
  <c r="D10" i="14"/>
  <c r="G9" i="14"/>
  <c r="G8" i="14"/>
  <c r="D2" i="14"/>
  <c r="D46" i="36"/>
  <c r="G44" i="36"/>
  <c r="G43" i="36"/>
  <c r="G41" i="36"/>
  <c r="D41" i="36"/>
  <c r="G40" i="36"/>
  <c r="G39" i="36"/>
  <c r="G38" i="36"/>
  <c r="G37" i="36"/>
  <c r="G35" i="36"/>
  <c r="G34" i="36"/>
  <c r="G33" i="36"/>
  <c r="G31" i="36"/>
  <c r="D31" i="36"/>
  <c r="G30" i="36"/>
  <c r="D30" i="36"/>
  <c r="G29" i="36"/>
  <c r="D29" i="36"/>
  <c r="G28" i="36"/>
  <c r="D28" i="36"/>
  <c r="G27" i="36"/>
  <c r="D27" i="36"/>
  <c r="G26" i="36"/>
  <c r="D26" i="36"/>
  <c r="G25" i="36"/>
  <c r="G24" i="36"/>
  <c r="G23" i="36"/>
  <c r="D23" i="36"/>
  <c r="G22" i="36"/>
  <c r="D22" i="36"/>
  <c r="G21" i="36"/>
  <c r="D21" i="36"/>
  <c r="G20" i="36"/>
  <c r="D20" i="36"/>
  <c r="G18" i="36"/>
  <c r="D18" i="36"/>
  <c r="G17" i="36"/>
  <c r="D17" i="36"/>
  <c r="G16" i="36"/>
  <c r="D16" i="36"/>
  <c r="G15" i="36"/>
  <c r="D15" i="36"/>
  <c r="G14" i="36"/>
  <c r="D14" i="36"/>
  <c r="G13" i="36"/>
  <c r="D13" i="36"/>
  <c r="G11" i="36"/>
  <c r="D11" i="36"/>
  <c r="G10" i="36"/>
  <c r="D10" i="36"/>
  <c r="G9" i="36"/>
  <c r="G8" i="36"/>
  <c r="D2" i="36"/>
  <c r="D46" i="37"/>
  <c r="G44" i="37"/>
  <c r="G43" i="37"/>
  <c r="G41" i="37"/>
  <c r="D41" i="37"/>
  <c r="G40" i="37"/>
  <c r="G39" i="37"/>
  <c r="G38" i="37"/>
  <c r="G37" i="37"/>
  <c r="G35" i="37"/>
  <c r="G34" i="37"/>
  <c r="G33" i="37"/>
  <c r="G31" i="37"/>
  <c r="D31" i="37"/>
  <c r="G30" i="37"/>
  <c r="D30" i="37"/>
  <c r="G29" i="37"/>
  <c r="D29" i="37"/>
  <c r="G28" i="37"/>
  <c r="D28" i="37"/>
  <c r="G27" i="37"/>
  <c r="D27" i="37"/>
  <c r="G26" i="37"/>
  <c r="D26" i="37"/>
  <c r="G25" i="37"/>
  <c r="G24" i="37"/>
  <c r="G23" i="37"/>
  <c r="D23" i="37"/>
  <c r="G22" i="37"/>
  <c r="D22" i="37"/>
  <c r="G21" i="37"/>
  <c r="D21" i="37"/>
  <c r="G20" i="37"/>
  <c r="D20" i="37"/>
  <c r="G18" i="37"/>
  <c r="D18" i="37"/>
  <c r="G17" i="37"/>
  <c r="D17" i="37"/>
  <c r="G16" i="37"/>
  <c r="D16" i="37"/>
  <c r="G15" i="37"/>
  <c r="D15" i="37"/>
  <c r="G14" i="37"/>
  <c r="D14" i="37"/>
  <c r="G13" i="37"/>
  <c r="D13" i="37"/>
  <c r="G11" i="37"/>
  <c r="D11" i="37"/>
  <c r="G10" i="37"/>
  <c r="D10" i="37"/>
  <c r="G9" i="37"/>
  <c r="G8" i="37"/>
  <c r="D2" i="37"/>
  <c r="D46" i="38"/>
  <c r="G44" i="38"/>
  <c r="G43" i="38"/>
  <c r="G41" i="38"/>
  <c r="D41" i="38"/>
  <c r="G40" i="38"/>
  <c r="G39" i="38"/>
  <c r="G38" i="38"/>
  <c r="G37" i="38"/>
  <c r="G35" i="38"/>
  <c r="G34" i="38"/>
  <c r="G33" i="38"/>
  <c r="G31" i="38"/>
  <c r="D31" i="38"/>
  <c r="G30" i="38"/>
  <c r="D30" i="38"/>
  <c r="G29" i="38"/>
  <c r="D29" i="38"/>
  <c r="G28" i="38"/>
  <c r="D28" i="38"/>
  <c r="G27" i="38"/>
  <c r="D27" i="38"/>
  <c r="G26" i="38"/>
  <c r="D26" i="38"/>
  <c r="G25" i="38"/>
  <c r="G24" i="38"/>
  <c r="G23" i="38"/>
  <c r="D23" i="38"/>
  <c r="G22" i="38"/>
  <c r="D22" i="38"/>
  <c r="G21" i="38"/>
  <c r="D21" i="38"/>
  <c r="G20" i="38"/>
  <c r="D20" i="38"/>
  <c r="G18" i="38"/>
  <c r="D18" i="38"/>
  <c r="G17" i="38"/>
  <c r="D17" i="38"/>
  <c r="G16" i="38"/>
  <c r="D16" i="38"/>
  <c r="G15" i="38"/>
  <c r="D15" i="38"/>
  <c r="G14" i="38"/>
  <c r="D14" i="38"/>
  <c r="G13" i="38"/>
  <c r="D13" i="38"/>
  <c r="G11" i="38"/>
  <c r="D11" i="38"/>
  <c r="G10" i="38"/>
  <c r="D10" i="38"/>
  <c r="G9" i="38"/>
  <c r="G8" i="38"/>
  <c r="D2" i="38"/>
  <c r="D46" i="40"/>
  <c r="D46" i="39"/>
  <c r="G44" i="39"/>
  <c r="G43" i="39"/>
  <c r="G41" i="39"/>
  <c r="D41" i="39"/>
  <c r="G40" i="39"/>
  <c r="G39" i="39"/>
  <c r="G38" i="39"/>
  <c r="G37" i="39"/>
  <c r="G35" i="39"/>
  <c r="G34" i="39"/>
  <c r="G33" i="39"/>
  <c r="G31" i="39"/>
  <c r="D31" i="39"/>
  <c r="G30" i="39"/>
  <c r="D30" i="39"/>
  <c r="G29" i="39"/>
  <c r="D29" i="39"/>
  <c r="G28" i="39"/>
  <c r="D28" i="39"/>
  <c r="G27" i="39"/>
  <c r="D27" i="39"/>
  <c r="G26" i="39"/>
  <c r="D26" i="39"/>
  <c r="G25" i="39"/>
  <c r="G24" i="39"/>
  <c r="G23" i="39"/>
  <c r="D23" i="39"/>
  <c r="G22" i="39"/>
  <c r="D22" i="39"/>
  <c r="G21" i="39"/>
  <c r="D21" i="39"/>
  <c r="G20" i="39"/>
  <c r="D20" i="39"/>
  <c r="G18" i="39"/>
  <c r="D18" i="39"/>
  <c r="G17" i="39"/>
  <c r="D17" i="39"/>
  <c r="G16" i="39"/>
  <c r="D16" i="39"/>
  <c r="G15" i="39"/>
  <c r="D15" i="39"/>
  <c r="G14" i="39"/>
  <c r="D14" i="39"/>
  <c r="G13" i="39"/>
  <c r="D13" i="39"/>
  <c r="G11" i="39"/>
  <c r="D11" i="39"/>
  <c r="G10" i="39"/>
  <c r="D10" i="39"/>
  <c r="G9" i="39"/>
  <c r="G8" i="39"/>
  <c r="D2" i="39"/>
  <c r="G44" i="40"/>
  <c r="G43" i="40"/>
  <c r="G41" i="40"/>
  <c r="D41" i="40"/>
  <c r="G40" i="40"/>
  <c r="G39" i="40"/>
  <c r="G38" i="40"/>
  <c r="G37" i="40"/>
  <c r="G35" i="40"/>
  <c r="G34" i="40"/>
  <c r="G33" i="40"/>
  <c r="G31" i="40"/>
  <c r="D31" i="40"/>
  <c r="G30" i="40"/>
  <c r="D30" i="40"/>
  <c r="G29" i="40"/>
  <c r="D29" i="40"/>
  <c r="G28" i="40"/>
  <c r="D28" i="40"/>
  <c r="G27" i="40"/>
  <c r="D27" i="40"/>
  <c r="G26" i="40"/>
  <c r="D26" i="40"/>
  <c r="G25" i="40"/>
  <c r="G24" i="40"/>
  <c r="G23" i="40"/>
  <c r="D23" i="40"/>
  <c r="G22" i="40"/>
  <c r="D22" i="40"/>
  <c r="G21" i="40"/>
  <c r="D21" i="40"/>
  <c r="G20" i="40"/>
  <c r="D20" i="40"/>
  <c r="G18" i="40"/>
  <c r="D18" i="40"/>
  <c r="G17" i="40"/>
  <c r="D17" i="40"/>
  <c r="G16" i="40"/>
  <c r="D16" i="40"/>
  <c r="G15" i="40"/>
  <c r="D15" i="40"/>
  <c r="G14" i="40"/>
  <c r="D14" i="40"/>
  <c r="G13" i="40"/>
  <c r="D13" i="40"/>
  <c r="G11" i="40"/>
  <c r="D11" i="40"/>
  <c r="G10" i="40"/>
  <c r="D10" i="40"/>
  <c r="G9" i="40"/>
  <c r="G8" i="40"/>
  <c r="D2" i="40"/>
  <c r="D46" i="41"/>
  <c r="G44" i="41"/>
  <c r="G43" i="41"/>
  <c r="G41" i="41"/>
  <c r="D41" i="41"/>
  <c r="G40" i="41"/>
  <c r="G39" i="41"/>
  <c r="G38" i="41"/>
  <c r="G37" i="41"/>
  <c r="G35" i="41"/>
  <c r="G34" i="41"/>
  <c r="G33" i="41"/>
  <c r="G31" i="41"/>
  <c r="D31" i="41"/>
  <c r="G30" i="41"/>
  <c r="D30" i="41"/>
  <c r="G29" i="41"/>
  <c r="D29" i="41"/>
  <c r="G28" i="41"/>
  <c r="D28" i="41"/>
  <c r="G27" i="41"/>
  <c r="D27" i="41"/>
  <c r="G26" i="41"/>
  <c r="D26" i="41"/>
  <c r="G25" i="41"/>
  <c r="G24" i="41"/>
  <c r="G23" i="41"/>
  <c r="D23" i="41"/>
  <c r="G22" i="41"/>
  <c r="D22" i="41"/>
  <c r="G21" i="41"/>
  <c r="D21" i="41"/>
  <c r="G20" i="41"/>
  <c r="D20" i="41"/>
  <c r="G18" i="41"/>
  <c r="D18" i="41"/>
  <c r="G17" i="41"/>
  <c r="D17" i="41"/>
  <c r="G16" i="41"/>
  <c r="D16" i="41"/>
  <c r="G15" i="41"/>
  <c r="D15" i="41"/>
  <c r="G14" i="41"/>
  <c r="D14" i="41"/>
  <c r="G13" i="41"/>
  <c r="D13" i="41"/>
  <c r="G11" i="41"/>
  <c r="D11" i="41"/>
  <c r="G10" i="41"/>
  <c r="D10" i="41"/>
  <c r="G9" i="41"/>
  <c r="G8" i="41"/>
  <c r="D2" i="41"/>
  <c r="D46" i="42"/>
  <c r="G44" i="42"/>
  <c r="G43" i="42"/>
  <c r="G41" i="42"/>
  <c r="D41" i="42"/>
  <c r="G40" i="42"/>
  <c r="G39" i="42"/>
  <c r="G38" i="42"/>
  <c r="G37" i="42"/>
  <c r="G35" i="42"/>
  <c r="G34" i="42"/>
  <c r="G33" i="42"/>
  <c r="G31" i="42"/>
  <c r="D31" i="42"/>
  <c r="G30" i="42"/>
  <c r="D30" i="42"/>
  <c r="G29" i="42"/>
  <c r="D29" i="42"/>
  <c r="G28" i="42"/>
  <c r="D28" i="42"/>
  <c r="G27" i="42"/>
  <c r="D27" i="42"/>
  <c r="G26" i="42"/>
  <c r="D26" i="42"/>
  <c r="G25" i="42"/>
  <c r="G24" i="42"/>
  <c r="G23" i="42"/>
  <c r="D23" i="42"/>
  <c r="G22" i="42"/>
  <c r="D22" i="42"/>
  <c r="G21" i="42"/>
  <c r="D21" i="42"/>
  <c r="G20" i="42"/>
  <c r="D20" i="42"/>
  <c r="G18" i="42"/>
  <c r="D18" i="42"/>
  <c r="G17" i="42"/>
  <c r="D17" i="42"/>
  <c r="G16" i="42"/>
  <c r="D16" i="42"/>
  <c r="G15" i="42"/>
  <c r="D15" i="42"/>
  <c r="G14" i="42"/>
  <c r="D14" i="42"/>
  <c r="G13" i="42"/>
  <c r="D13" i="42"/>
  <c r="G11" i="42"/>
  <c r="D11" i="42"/>
  <c r="G10" i="42"/>
  <c r="D10" i="42"/>
  <c r="G9" i="42"/>
  <c r="G8" i="42"/>
  <c r="D2" i="42"/>
  <c r="D46" i="43"/>
  <c r="G44" i="43"/>
  <c r="G43" i="43"/>
  <c r="G41" i="43"/>
  <c r="D41" i="43"/>
  <c r="G40" i="43"/>
  <c r="G39" i="43"/>
  <c r="G38" i="43"/>
  <c r="G37" i="43"/>
  <c r="G35" i="43"/>
  <c r="G34" i="43"/>
  <c r="G33" i="43"/>
  <c r="G31" i="43"/>
  <c r="D31" i="43"/>
  <c r="G30" i="43"/>
  <c r="D30" i="43"/>
  <c r="G29" i="43"/>
  <c r="D29" i="43"/>
  <c r="G28" i="43"/>
  <c r="D28" i="43"/>
  <c r="G27" i="43"/>
  <c r="D27" i="43"/>
  <c r="G26" i="43"/>
  <c r="D26" i="43"/>
  <c r="G25" i="43"/>
  <c r="G24" i="43"/>
  <c r="G23" i="43"/>
  <c r="D23" i="43"/>
  <c r="G22" i="43"/>
  <c r="D22" i="43"/>
  <c r="G21" i="43"/>
  <c r="D21" i="43"/>
  <c r="G20" i="43"/>
  <c r="D20" i="43"/>
  <c r="G18" i="43"/>
  <c r="D18" i="43"/>
  <c r="G17" i="43"/>
  <c r="D17" i="43"/>
  <c r="G16" i="43"/>
  <c r="D16" i="43"/>
  <c r="G15" i="43"/>
  <c r="D15" i="43"/>
  <c r="G14" i="43"/>
  <c r="D14" i="43"/>
  <c r="G13" i="43"/>
  <c r="D13" i="43"/>
  <c r="G11" i="43"/>
  <c r="D11" i="43"/>
  <c r="G10" i="43"/>
  <c r="D10" i="43"/>
  <c r="G9" i="43"/>
  <c r="G8" i="43"/>
  <c r="D2" i="43"/>
  <c r="D46" i="44"/>
  <c r="G44" i="44"/>
  <c r="G43" i="44"/>
  <c r="G41" i="44"/>
  <c r="D41" i="44"/>
  <c r="G40" i="44"/>
  <c r="G39" i="44"/>
  <c r="G38" i="44"/>
  <c r="G37" i="44"/>
  <c r="G35" i="44"/>
  <c r="G34" i="44"/>
  <c r="G33" i="44"/>
  <c r="G31" i="44"/>
  <c r="D31" i="44"/>
  <c r="G30" i="44"/>
  <c r="D30" i="44"/>
  <c r="G29" i="44"/>
  <c r="D29" i="44"/>
  <c r="G28" i="44"/>
  <c r="D28" i="44"/>
  <c r="G27" i="44"/>
  <c r="D27" i="44"/>
  <c r="G26" i="44"/>
  <c r="D26" i="44"/>
  <c r="G25" i="44"/>
  <c r="G24" i="44"/>
  <c r="G23" i="44"/>
  <c r="D23" i="44"/>
  <c r="G22" i="44"/>
  <c r="D22" i="44"/>
  <c r="G21" i="44"/>
  <c r="D21" i="44"/>
  <c r="G20" i="44"/>
  <c r="D20" i="44"/>
  <c r="G18" i="44"/>
  <c r="D18" i="44"/>
  <c r="G17" i="44"/>
  <c r="D17" i="44"/>
  <c r="G16" i="44"/>
  <c r="D16" i="44"/>
  <c r="G15" i="44"/>
  <c r="D15" i="44"/>
  <c r="G14" i="44"/>
  <c r="D14" i="44"/>
  <c r="G13" i="44"/>
  <c r="D13" i="44"/>
  <c r="G11" i="44"/>
  <c r="D11" i="44"/>
  <c r="G10" i="44"/>
  <c r="D10" i="44"/>
  <c r="G9" i="44"/>
  <c r="G8" i="44"/>
  <c r="D2" i="44"/>
  <c r="D41" i="45"/>
  <c r="D31" i="45"/>
  <c r="D30" i="45"/>
  <c r="D29" i="45"/>
  <c r="D28" i="45"/>
  <c r="D27" i="45"/>
  <c r="D26" i="45"/>
  <c r="D23" i="45"/>
  <c r="D22" i="45"/>
  <c r="D21" i="45"/>
  <c r="D20" i="45"/>
  <c r="D18" i="45"/>
  <c r="D17" i="45"/>
  <c r="D16" i="45"/>
  <c r="D15" i="45"/>
  <c r="D14" i="45"/>
  <c r="D46" i="45"/>
  <c r="D13" i="45"/>
  <c r="D11" i="45"/>
  <c r="D10" i="45"/>
  <c r="E13" i="38" l="1"/>
  <c r="E13" i="40"/>
  <c r="E13" i="14"/>
  <c r="E13" i="36"/>
  <c r="E13" i="37"/>
  <c r="E13" i="39"/>
  <c r="E13" i="41"/>
  <c r="E13" i="42"/>
  <c r="E13" i="43"/>
  <c r="E13" i="44"/>
  <c r="E13" i="35"/>
  <c r="R550" i="45"/>
  <c r="R549" i="45"/>
  <c r="R548" i="45"/>
  <c r="R547" i="45"/>
  <c r="R546" i="45"/>
  <c r="R545" i="45"/>
  <c r="R544" i="45"/>
  <c r="R543" i="45"/>
  <c r="R542" i="45"/>
  <c r="R541" i="45"/>
  <c r="R540" i="45"/>
  <c r="R539" i="45"/>
  <c r="R538" i="45"/>
  <c r="R537" i="45"/>
  <c r="R536" i="45"/>
  <c r="R535" i="45"/>
  <c r="R534" i="45"/>
  <c r="R533" i="45"/>
  <c r="R532" i="45"/>
  <c r="R531" i="45"/>
  <c r="R530" i="45"/>
  <c r="R529" i="45"/>
  <c r="R528" i="45"/>
  <c r="R527" i="45"/>
  <c r="R526" i="45"/>
  <c r="R525" i="45"/>
  <c r="R524" i="45"/>
  <c r="R523" i="45"/>
  <c r="R522" i="45"/>
  <c r="R521" i="45"/>
  <c r="R520" i="45"/>
  <c r="R519" i="45"/>
  <c r="R518" i="45"/>
  <c r="R517" i="45"/>
  <c r="R516" i="45"/>
  <c r="R515" i="45"/>
  <c r="R514" i="45"/>
  <c r="R513" i="45"/>
  <c r="R512" i="45"/>
  <c r="R511" i="45"/>
  <c r="R510" i="45"/>
  <c r="R509" i="45"/>
  <c r="R508" i="45"/>
  <c r="R507" i="45"/>
  <c r="R506" i="45"/>
  <c r="R505" i="45"/>
  <c r="R504" i="45"/>
  <c r="R503" i="45"/>
  <c r="R502" i="45"/>
  <c r="R501" i="45"/>
  <c r="R500" i="45"/>
  <c r="R499" i="45"/>
  <c r="R498" i="45"/>
  <c r="R497" i="45"/>
  <c r="R496" i="45"/>
  <c r="R495" i="45"/>
  <c r="R494" i="45"/>
  <c r="R493" i="45"/>
  <c r="R492" i="45"/>
  <c r="R491" i="45"/>
  <c r="R490" i="45"/>
  <c r="R489" i="45"/>
  <c r="R488" i="45"/>
  <c r="R487" i="45"/>
  <c r="R486" i="45"/>
  <c r="R485" i="45"/>
  <c r="R484" i="45"/>
  <c r="R483" i="45"/>
  <c r="R482" i="45"/>
  <c r="R481" i="45"/>
  <c r="R480" i="45"/>
  <c r="R479" i="45"/>
  <c r="R478" i="45"/>
  <c r="R477" i="45"/>
  <c r="R476" i="45"/>
  <c r="R475" i="45"/>
  <c r="R474" i="45"/>
  <c r="R473" i="45"/>
  <c r="R472" i="45"/>
  <c r="R471" i="45"/>
  <c r="R470" i="45"/>
  <c r="R469" i="45"/>
  <c r="R468" i="45"/>
  <c r="R467" i="45"/>
  <c r="R466" i="45"/>
  <c r="R465" i="45"/>
  <c r="R464" i="45"/>
  <c r="R463" i="45"/>
  <c r="R462" i="45"/>
  <c r="R461" i="45"/>
  <c r="R460" i="45"/>
  <c r="R459" i="45"/>
  <c r="R458" i="45"/>
  <c r="R457" i="45"/>
  <c r="R456" i="45"/>
  <c r="R455" i="45"/>
  <c r="R454" i="45"/>
  <c r="R453" i="45"/>
  <c r="R452" i="45"/>
  <c r="R451" i="45"/>
  <c r="R450" i="45"/>
  <c r="R449" i="45"/>
  <c r="R448" i="45"/>
  <c r="R447" i="45"/>
  <c r="R446" i="45"/>
  <c r="R445" i="45"/>
  <c r="R444" i="45"/>
  <c r="R443" i="45"/>
  <c r="R442" i="45"/>
  <c r="R441" i="45"/>
  <c r="R440" i="45"/>
  <c r="R439" i="45"/>
  <c r="R438" i="45"/>
  <c r="R437" i="45"/>
  <c r="R436" i="45"/>
  <c r="R435" i="45"/>
  <c r="R434" i="45"/>
  <c r="R433" i="45"/>
  <c r="R432" i="45"/>
  <c r="R431" i="45"/>
  <c r="R430" i="45"/>
  <c r="R429" i="45"/>
  <c r="R428" i="45"/>
  <c r="R427" i="45"/>
  <c r="R426" i="45"/>
  <c r="R425" i="45"/>
  <c r="R424" i="45"/>
  <c r="R423" i="45"/>
  <c r="R422" i="45"/>
  <c r="R421" i="45"/>
  <c r="R420" i="45"/>
  <c r="R419" i="45"/>
  <c r="R418" i="45"/>
  <c r="R417" i="45"/>
  <c r="R416" i="45"/>
  <c r="R415" i="45"/>
  <c r="R414" i="45"/>
  <c r="R413" i="45"/>
  <c r="R412" i="45"/>
  <c r="R411" i="45"/>
  <c r="R410" i="45"/>
  <c r="R409" i="45"/>
  <c r="R408" i="45"/>
  <c r="R407" i="45"/>
  <c r="R406" i="45"/>
  <c r="R405" i="45"/>
  <c r="R404" i="45"/>
  <c r="R403" i="45"/>
  <c r="R402" i="45"/>
  <c r="R401" i="45"/>
  <c r="R400" i="45"/>
  <c r="R399" i="45"/>
  <c r="R398" i="45"/>
  <c r="R397" i="45"/>
  <c r="R396" i="45"/>
  <c r="R395" i="45"/>
  <c r="R394" i="45"/>
  <c r="R393" i="45"/>
  <c r="R392" i="45"/>
  <c r="R391" i="45"/>
  <c r="R390" i="45"/>
  <c r="R389" i="45"/>
  <c r="R388" i="45"/>
  <c r="R387" i="45"/>
  <c r="R386" i="45"/>
  <c r="R385" i="45"/>
  <c r="R384" i="45"/>
  <c r="R383" i="45"/>
  <c r="R382" i="45"/>
  <c r="R381" i="45"/>
  <c r="R380" i="45"/>
  <c r="R379" i="45"/>
  <c r="R378" i="45"/>
  <c r="R377" i="45"/>
  <c r="R376" i="45"/>
  <c r="R375" i="45"/>
  <c r="R374" i="45"/>
  <c r="R373" i="45"/>
  <c r="R372" i="45"/>
  <c r="R371" i="45"/>
  <c r="R370" i="45"/>
  <c r="R369" i="45"/>
  <c r="R368" i="45"/>
  <c r="R367" i="45"/>
  <c r="R366" i="45"/>
  <c r="R365" i="45"/>
  <c r="R364" i="45"/>
  <c r="R363" i="45"/>
  <c r="R362" i="45"/>
  <c r="R361" i="45"/>
  <c r="R360" i="45"/>
  <c r="R359" i="45"/>
  <c r="R358" i="45"/>
  <c r="R357" i="45"/>
  <c r="R356" i="45"/>
  <c r="R355" i="45"/>
  <c r="R354" i="45"/>
  <c r="R353" i="45"/>
  <c r="R352" i="45"/>
  <c r="R351" i="45"/>
  <c r="R350" i="45"/>
  <c r="R349" i="45"/>
  <c r="R348" i="45"/>
  <c r="R347" i="45"/>
  <c r="R346" i="45"/>
  <c r="R345" i="45"/>
  <c r="R344" i="45"/>
  <c r="R343" i="45"/>
  <c r="R342" i="45"/>
  <c r="R341" i="45"/>
  <c r="R340" i="45"/>
  <c r="R339" i="45"/>
  <c r="R338" i="45"/>
  <c r="R337" i="45"/>
  <c r="R336" i="45"/>
  <c r="R335" i="45"/>
  <c r="R334" i="45"/>
  <c r="R333" i="45"/>
  <c r="R332" i="45"/>
  <c r="R331" i="45"/>
  <c r="R330" i="45"/>
  <c r="R329" i="45"/>
  <c r="R328" i="45"/>
  <c r="R327" i="45"/>
  <c r="R326" i="45"/>
  <c r="R325" i="45"/>
  <c r="R324" i="45"/>
  <c r="R323" i="45"/>
  <c r="R322" i="45"/>
  <c r="R321" i="45"/>
  <c r="R320" i="45"/>
  <c r="R319" i="45"/>
  <c r="R318" i="45"/>
  <c r="R317" i="45"/>
  <c r="R316" i="45"/>
  <c r="R315" i="45"/>
  <c r="R314" i="45"/>
  <c r="R313" i="45"/>
  <c r="R312" i="45"/>
  <c r="R311" i="45"/>
  <c r="R310" i="45"/>
  <c r="R309" i="45"/>
  <c r="R308" i="45"/>
  <c r="R307" i="45"/>
  <c r="R306" i="45"/>
  <c r="R305" i="45"/>
  <c r="R304" i="45"/>
  <c r="R303" i="45"/>
  <c r="R302" i="45"/>
  <c r="R301" i="45"/>
  <c r="R300" i="45"/>
  <c r="R299" i="45"/>
  <c r="R298" i="45"/>
  <c r="R297" i="45"/>
  <c r="R296" i="45"/>
  <c r="R295" i="45"/>
  <c r="R294" i="45"/>
  <c r="R293" i="45"/>
  <c r="R292" i="45"/>
  <c r="R291" i="45"/>
  <c r="R290" i="45"/>
  <c r="R289" i="45"/>
  <c r="R288" i="45"/>
  <c r="R287" i="45"/>
  <c r="R286" i="45"/>
  <c r="R285" i="45"/>
  <c r="R284" i="45"/>
  <c r="R283" i="45"/>
  <c r="R282" i="45"/>
  <c r="R281" i="45"/>
  <c r="R280" i="45"/>
  <c r="R279" i="45"/>
  <c r="R278" i="45"/>
  <c r="R277" i="45"/>
  <c r="R276" i="45"/>
  <c r="R275" i="45"/>
  <c r="R274" i="45"/>
  <c r="R273" i="45"/>
  <c r="R272" i="45"/>
  <c r="R271" i="45"/>
  <c r="R270" i="45"/>
  <c r="R269" i="45"/>
  <c r="R268" i="45"/>
  <c r="R267" i="45"/>
  <c r="R266" i="45"/>
  <c r="R265" i="45"/>
  <c r="R264" i="45"/>
  <c r="R263" i="45"/>
  <c r="R262" i="45"/>
  <c r="R261" i="45"/>
  <c r="R260" i="45"/>
  <c r="R259" i="45"/>
  <c r="R258" i="45"/>
  <c r="R257" i="45"/>
  <c r="R256" i="45"/>
  <c r="R255" i="45"/>
  <c r="R254" i="45"/>
  <c r="R253" i="45"/>
  <c r="R252" i="45"/>
  <c r="R251" i="45"/>
  <c r="R250" i="45"/>
  <c r="R249" i="45"/>
  <c r="R248" i="45"/>
  <c r="R247" i="45"/>
  <c r="R246" i="45"/>
  <c r="R245" i="45"/>
  <c r="R244" i="45"/>
  <c r="R243" i="45"/>
  <c r="R242" i="45"/>
  <c r="R241" i="45"/>
  <c r="R240" i="45"/>
  <c r="R239" i="45"/>
  <c r="R238" i="45"/>
  <c r="R237" i="45"/>
  <c r="R236" i="45"/>
  <c r="R235" i="45"/>
  <c r="R234" i="45"/>
  <c r="R233" i="45"/>
  <c r="R232" i="45"/>
  <c r="R231" i="45"/>
  <c r="R230" i="45"/>
  <c r="R229" i="45"/>
  <c r="R228" i="45"/>
  <c r="R227" i="45"/>
  <c r="R226" i="45"/>
  <c r="R225" i="45"/>
  <c r="R224" i="45"/>
  <c r="R223" i="45"/>
  <c r="R222" i="45"/>
  <c r="R221" i="45"/>
  <c r="R220" i="45"/>
  <c r="R219" i="45"/>
  <c r="R218" i="45"/>
  <c r="R217" i="45"/>
  <c r="R216" i="45"/>
  <c r="R215" i="45"/>
  <c r="R214" i="45"/>
  <c r="R213" i="45"/>
  <c r="R212" i="45"/>
  <c r="R211" i="45"/>
  <c r="R210" i="45"/>
  <c r="R209" i="45"/>
  <c r="R208" i="45"/>
  <c r="R207" i="45"/>
  <c r="R206" i="45"/>
  <c r="R205" i="45"/>
  <c r="R204" i="45"/>
  <c r="R203" i="45"/>
  <c r="R202" i="45"/>
  <c r="R201" i="45"/>
  <c r="R200" i="45"/>
  <c r="R199" i="45"/>
  <c r="R198" i="45"/>
  <c r="R197" i="45"/>
  <c r="R196" i="45"/>
  <c r="R195" i="45"/>
  <c r="R194" i="45"/>
  <c r="R193" i="45"/>
  <c r="R192" i="45"/>
  <c r="R191" i="45"/>
  <c r="R190" i="45"/>
  <c r="R189" i="45"/>
  <c r="R188" i="45"/>
  <c r="R187" i="45"/>
  <c r="R186" i="45"/>
  <c r="R185" i="45"/>
  <c r="R184" i="45"/>
  <c r="R183" i="45"/>
  <c r="R182" i="45"/>
  <c r="R181" i="45"/>
  <c r="R180" i="45"/>
  <c r="R179" i="45"/>
  <c r="R178" i="45"/>
  <c r="R177" i="45"/>
  <c r="R176" i="45"/>
  <c r="R175" i="45"/>
  <c r="R174" i="45"/>
  <c r="R173" i="45"/>
  <c r="R172" i="45"/>
  <c r="R171" i="45"/>
  <c r="R170" i="45"/>
  <c r="R169" i="45"/>
  <c r="R168" i="45"/>
  <c r="R167" i="45"/>
  <c r="R166" i="45"/>
  <c r="R165" i="45"/>
  <c r="R164" i="45"/>
  <c r="R163" i="45"/>
  <c r="R162" i="45"/>
  <c r="R161" i="45"/>
  <c r="R160" i="45"/>
  <c r="R159" i="45"/>
  <c r="R158" i="45"/>
  <c r="R157" i="45"/>
  <c r="R156" i="45"/>
  <c r="R155" i="45"/>
  <c r="R154" i="45"/>
  <c r="R153" i="45"/>
  <c r="R152" i="45"/>
  <c r="R151" i="45"/>
  <c r="R150" i="45"/>
  <c r="R149" i="45"/>
  <c r="R148" i="45"/>
  <c r="R147" i="45"/>
  <c r="R146" i="45"/>
  <c r="R145" i="45"/>
  <c r="R144" i="45"/>
  <c r="R143" i="45"/>
  <c r="R142" i="45"/>
  <c r="R141" i="45"/>
  <c r="R140" i="45"/>
  <c r="R139" i="45"/>
  <c r="R138" i="45"/>
  <c r="R137" i="45"/>
  <c r="R136" i="45"/>
  <c r="R135" i="45"/>
  <c r="R134" i="45"/>
  <c r="R133" i="45"/>
  <c r="R132" i="45"/>
  <c r="R131" i="45"/>
  <c r="R130" i="45"/>
  <c r="R129" i="45"/>
  <c r="R128" i="45"/>
  <c r="R127" i="45"/>
  <c r="R126" i="45"/>
  <c r="R125" i="45"/>
  <c r="R124" i="45"/>
  <c r="R123" i="45"/>
  <c r="R122" i="45"/>
  <c r="R121" i="45"/>
  <c r="R120" i="45"/>
  <c r="R119" i="45"/>
  <c r="R118" i="45"/>
  <c r="R117" i="45"/>
  <c r="R116" i="45"/>
  <c r="R115" i="45"/>
  <c r="R114" i="45"/>
  <c r="R113" i="45"/>
  <c r="R112" i="45"/>
  <c r="R111" i="45"/>
  <c r="R110" i="45"/>
  <c r="R109" i="45"/>
  <c r="R108" i="45"/>
  <c r="R107" i="45"/>
  <c r="R106" i="45"/>
  <c r="R105" i="45"/>
  <c r="R104" i="45"/>
  <c r="R103" i="45"/>
  <c r="R102" i="45"/>
  <c r="R101" i="45"/>
  <c r="R100" i="45"/>
  <c r="R99" i="45"/>
  <c r="R98" i="45"/>
  <c r="R97" i="45"/>
  <c r="R96" i="45"/>
  <c r="R95" i="45"/>
  <c r="R94" i="45"/>
  <c r="R93" i="45"/>
  <c r="R92" i="45"/>
  <c r="R91" i="45"/>
  <c r="R90" i="45"/>
  <c r="R89" i="45"/>
  <c r="R88" i="45"/>
  <c r="R87" i="45"/>
  <c r="R86" i="45"/>
  <c r="R85" i="45"/>
  <c r="R84" i="45"/>
  <c r="R83" i="45"/>
  <c r="R82" i="45"/>
  <c r="R81" i="45"/>
  <c r="R80" i="45"/>
  <c r="R79" i="45"/>
  <c r="R78" i="45"/>
  <c r="R77" i="45"/>
  <c r="R76" i="45"/>
  <c r="R75" i="45"/>
  <c r="R74" i="45"/>
  <c r="R73" i="45"/>
  <c r="R72" i="45"/>
  <c r="R71" i="45"/>
  <c r="R70" i="45"/>
  <c r="R69" i="45"/>
  <c r="R68" i="45"/>
  <c r="R67" i="45"/>
  <c r="R66" i="45"/>
  <c r="R65" i="45"/>
  <c r="R64" i="45"/>
  <c r="R63" i="45"/>
  <c r="R62" i="45"/>
  <c r="R61" i="45"/>
  <c r="R60" i="45"/>
  <c r="R59" i="45"/>
  <c r="R58" i="45"/>
  <c r="R57" i="45"/>
  <c r="R56" i="45"/>
  <c r="R55" i="45"/>
  <c r="R54" i="45"/>
  <c r="R53" i="45"/>
  <c r="R52" i="45"/>
  <c r="R51" i="45"/>
  <c r="R50" i="45"/>
  <c r="R49" i="45"/>
  <c r="R48" i="45"/>
  <c r="R47" i="45"/>
  <c r="R46" i="45"/>
  <c r="R45" i="45"/>
  <c r="R44" i="45"/>
  <c r="G44" i="45"/>
  <c r="B44" i="45"/>
  <c r="D44" i="45" s="1"/>
  <c r="R43" i="45"/>
  <c r="G43" i="45"/>
  <c r="H43" i="45" s="1"/>
  <c r="B43" i="45"/>
  <c r="D43" i="45" s="1"/>
  <c r="A43" i="45"/>
  <c r="R42" i="45"/>
  <c r="R41" i="45"/>
  <c r="G41" i="45"/>
  <c r="B41" i="45"/>
  <c r="R40" i="45"/>
  <c r="G40" i="45"/>
  <c r="B40" i="45"/>
  <c r="D40" i="45" s="1"/>
  <c r="R39" i="45"/>
  <c r="G39" i="45"/>
  <c r="B39" i="45"/>
  <c r="D39" i="45" s="1"/>
  <c r="R38" i="45"/>
  <c r="G38" i="45"/>
  <c r="B38" i="45"/>
  <c r="D38" i="45" s="1"/>
  <c r="R37" i="45"/>
  <c r="G37" i="45"/>
  <c r="B37" i="45"/>
  <c r="D37" i="45" s="1"/>
  <c r="A37" i="45"/>
  <c r="R36" i="45"/>
  <c r="R35" i="45"/>
  <c r="G35" i="45"/>
  <c r="H33" i="45" s="1"/>
  <c r="B35" i="45"/>
  <c r="D35" i="45" s="1"/>
  <c r="R34" i="45"/>
  <c r="G34" i="45"/>
  <c r="B34" i="45"/>
  <c r="D34" i="45" s="1"/>
  <c r="R33" i="45"/>
  <c r="G33" i="45"/>
  <c r="B33" i="45"/>
  <c r="D33" i="45" s="1"/>
  <c r="A33" i="45"/>
  <c r="R32" i="45"/>
  <c r="R31" i="45"/>
  <c r="G31" i="45"/>
  <c r="B31" i="45"/>
  <c r="R30" i="45"/>
  <c r="G30" i="45"/>
  <c r="B30" i="45"/>
  <c r="R29" i="45"/>
  <c r="G29" i="45"/>
  <c r="B29" i="45"/>
  <c r="R28" i="45"/>
  <c r="G28" i="45"/>
  <c r="B28" i="45"/>
  <c r="R27" i="45"/>
  <c r="G27" i="45"/>
  <c r="B27" i="45"/>
  <c r="R26" i="45"/>
  <c r="G26" i="45"/>
  <c r="B26" i="45"/>
  <c r="R25" i="45"/>
  <c r="G25" i="45"/>
  <c r="B25" i="45"/>
  <c r="D25" i="45" s="1"/>
  <c r="R24" i="45"/>
  <c r="G24" i="45"/>
  <c r="B24" i="45"/>
  <c r="D24" i="45" s="1"/>
  <c r="R23" i="45"/>
  <c r="G23" i="45"/>
  <c r="B23" i="45"/>
  <c r="R22" i="45"/>
  <c r="G22" i="45"/>
  <c r="B22" i="45"/>
  <c r="R21" i="45"/>
  <c r="G21" i="45"/>
  <c r="B21" i="45"/>
  <c r="R20" i="45"/>
  <c r="G20" i="45"/>
  <c r="B20" i="45"/>
  <c r="A20" i="45"/>
  <c r="R19" i="45"/>
  <c r="R18" i="45"/>
  <c r="G18" i="45"/>
  <c r="B18" i="45"/>
  <c r="R17" i="45"/>
  <c r="G17" i="45"/>
  <c r="B17" i="45"/>
  <c r="R16" i="45"/>
  <c r="G16" i="45"/>
  <c r="B16" i="45"/>
  <c r="R15" i="45"/>
  <c r="G15" i="45"/>
  <c r="B15" i="45"/>
  <c r="R14" i="45"/>
  <c r="G14" i="45"/>
  <c r="B14" i="45"/>
  <c r="R13" i="45"/>
  <c r="G13" i="45"/>
  <c r="B13" i="45"/>
  <c r="A13" i="45"/>
  <c r="R12" i="45"/>
  <c r="R11" i="45"/>
  <c r="G11" i="45"/>
  <c r="B11" i="45"/>
  <c r="R10" i="45"/>
  <c r="G10" i="45"/>
  <c r="B10" i="45"/>
  <c r="R9" i="45"/>
  <c r="G9" i="45"/>
  <c r="B9" i="45"/>
  <c r="D9" i="45" s="1"/>
  <c r="R8" i="45"/>
  <c r="G8" i="45"/>
  <c r="B8" i="45"/>
  <c r="D8" i="45" s="1"/>
  <c r="A8" i="45"/>
  <c r="R7" i="45"/>
  <c r="R6" i="45"/>
  <c r="R5" i="45"/>
  <c r="R4" i="45"/>
  <c r="R3" i="45"/>
  <c r="R2" i="45"/>
  <c r="D2" i="45"/>
  <c r="R550" i="44"/>
  <c r="R549" i="44"/>
  <c r="R548" i="44"/>
  <c r="R547" i="44"/>
  <c r="R546" i="44"/>
  <c r="R545" i="44"/>
  <c r="R544" i="44"/>
  <c r="R543" i="44"/>
  <c r="R542" i="44"/>
  <c r="R541" i="44"/>
  <c r="R540" i="44"/>
  <c r="R539" i="44"/>
  <c r="R538" i="44"/>
  <c r="R537" i="44"/>
  <c r="R536" i="44"/>
  <c r="R535" i="44"/>
  <c r="R534" i="44"/>
  <c r="R533" i="44"/>
  <c r="R532" i="44"/>
  <c r="R531" i="44"/>
  <c r="R530" i="44"/>
  <c r="R529" i="44"/>
  <c r="R528" i="44"/>
  <c r="R527" i="44"/>
  <c r="R526" i="44"/>
  <c r="R525" i="44"/>
  <c r="R524" i="44"/>
  <c r="R523" i="44"/>
  <c r="R522" i="44"/>
  <c r="R521" i="44"/>
  <c r="R520" i="44"/>
  <c r="R519" i="44"/>
  <c r="R518" i="44"/>
  <c r="R517" i="44"/>
  <c r="R516" i="44"/>
  <c r="R515" i="44"/>
  <c r="R514" i="44"/>
  <c r="R513" i="44"/>
  <c r="R512" i="44"/>
  <c r="R511" i="44"/>
  <c r="R510" i="44"/>
  <c r="R509" i="44"/>
  <c r="R508" i="44"/>
  <c r="R507" i="44"/>
  <c r="R506" i="44"/>
  <c r="R505" i="44"/>
  <c r="R504" i="44"/>
  <c r="R503" i="44"/>
  <c r="R502" i="44"/>
  <c r="R501" i="44"/>
  <c r="R500" i="44"/>
  <c r="R499" i="44"/>
  <c r="R498" i="44"/>
  <c r="R497" i="44"/>
  <c r="R496" i="44"/>
  <c r="R495" i="44"/>
  <c r="R494" i="44"/>
  <c r="R493" i="44"/>
  <c r="R492" i="44"/>
  <c r="R491" i="44"/>
  <c r="R490" i="44"/>
  <c r="R489" i="44"/>
  <c r="R488" i="44"/>
  <c r="R487" i="44"/>
  <c r="R486" i="44"/>
  <c r="R485" i="44"/>
  <c r="R484" i="44"/>
  <c r="R483" i="44"/>
  <c r="R482" i="44"/>
  <c r="R481" i="44"/>
  <c r="R480" i="44"/>
  <c r="R479" i="44"/>
  <c r="R478" i="44"/>
  <c r="R477" i="44"/>
  <c r="R476" i="44"/>
  <c r="R475" i="44"/>
  <c r="R474" i="44"/>
  <c r="R473" i="44"/>
  <c r="R472" i="44"/>
  <c r="R471" i="44"/>
  <c r="R470" i="44"/>
  <c r="R469" i="44"/>
  <c r="R468" i="44"/>
  <c r="R467" i="44"/>
  <c r="R466" i="44"/>
  <c r="R465" i="44"/>
  <c r="R464" i="44"/>
  <c r="R463" i="44"/>
  <c r="R462" i="44"/>
  <c r="R461" i="44"/>
  <c r="R460" i="44"/>
  <c r="R459" i="44"/>
  <c r="R458" i="44"/>
  <c r="R457" i="44"/>
  <c r="R456" i="44"/>
  <c r="R455" i="44"/>
  <c r="R454" i="44"/>
  <c r="R453" i="44"/>
  <c r="R452" i="44"/>
  <c r="R451" i="44"/>
  <c r="R450" i="44"/>
  <c r="R449" i="44"/>
  <c r="R448" i="44"/>
  <c r="R447" i="44"/>
  <c r="R446" i="44"/>
  <c r="R445" i="44"/>
  <c r="R444" i="44"/>
  <c r="R443" i="44"/>
  <c r="R442" i="44"/>
  <c r="R441" i="44"/>
  <c r="R440" i="44"/>
  <c r="R439" i="44"/>
  <c r="R438" i="44"/>
  <c r="R437" i="44"/>
  <c r="R436" i="44"/>
  <c r="R435" i="44"/>
  <c r="R434" i="44"/>
  <c r="R433" i="44"/>
  <c r="R432" i="44"/>
  <c r="R431" i="44"/>
  <c r="R430" i="44"/>
  <c r="R429" i="44"/>
  <c r="R428" i="44"/>
  <c r="R427" i="44"/>
  <c r="R426" i="44"/>
  <c r="R425" i="44"/>
  <c r="R424" i="44"/>
  <c r="R423" i="44"/>
  <c r="R422" i="44"/>
  <c r="R421" i="44"/>
  <c r="R420" i="44"/>
  <c r="R419" i="44"/>
  <c r="R418" i="44"/>
  <c r="R417" i="44"/>
  <c r="R416" i="44"/>
  <c r="R415" i="44"/>
  <c r="R414" i="44"/>
  <c r="R413" i="44"/>
  <c r="R412" i="44"/>
  <c r="R411" i="44"/>
  <c r="R410" i="44"/>
  <c r="R409" i="44"/>
  <c r="R408" i="44"/>
  <c r="R407" i="44"/>
  <c r="R406" i="44"/>
  <c r="R405" i="44"/>
  <c r="R404" i="44"/>
  <c r="R403" i="44"/>
  <c r="R402" i="44"/>
  <c r="R401" i="44"/>
  <c r="R400" i="44"/>
  <c r="R399" i="44"/>
  <c r="R398" i="44"/>
  <c r="R397" i="44"/>
  <c r="R396" i="44"/>
  <c r="R395" i="44"/>
  <c r="R394" i="44"/>
  <c r="R393" i="44"/>
  <c r="R392" i="44"/>
  <c r="R391" i="44"/>
  <c r="R390" i="44"/>
  <c r="R389" i="44"/>
  <c r="R388" i="44"/>
  <c r="R387" i="44"/>
  <c r="R386" i="44"/>
  <c r="R385" i="44"/>
  <c r="R384" i="44"/>
  <c r="R383" i="44"/>
  <c r="R382" i="44"/>
  <c r="R381" i="44"/>
  <c r="R380" i="44"/>
  <c r="R379" i="44"/>
  <c r="R378" i="44"/>
  <c r="R377" i="44"/>
  <c r="R376" i="44"/>
  <c r="R375" i="44"/>
  <c r="R374" i="44"/>
  <c r="R373" i="44"/>
  <c r="R372" i="44"/>
  <c r="R371" i="44"/>
  <c r="R370" i="44"/>
  <c r="R369" i="44"/>
  <c r="R368" i="44"/>
  <c r="R367" i="44"/>
  <c r="R366" i="44"/>
  <c r="R365" i="44"/>
  <c r="R364" i="44"/>
  <c r="R363" i="44"/>
  <c r="R362" i="44"/>
  <c r="R361" i="44"/>
  <c r="R360" i="44"/>
  <c r="R359" i="44"/>
  <c r="R358" i="44"/>
  <c r="R357" i="44"/>
  <c r="R356" i="44"/>
  <c r="R355" i="44"/>
  <c r="R354" i="44"/>
  <c r="R353" i="44"/>
  <c r="R352" i="44"/>
  <c r="R351" i="44"/>
  <c r="R350" i="44"/>
  <c r="R349" i="44"/>
  <c r="R348" i="44"/>
  <c r="R347" i="44"/>
  <c r="R346" i="44"/>
  <c r="R345" i="44"/>
  <c r="R344" i="44"/>
  <c r="R343" i="44"/>
  <c r="R342" i="44"/>
  <c r="R341" i="44"/>
  <c r="R340" i="44"/>
  <c r="R339" i="44"/>
  <c r="R338" i="44"/>
  <c r="R337" i="44"/>
  <c r="R336" i="44"/>
  <c r="R335" i="44"/>
  <c r="R334" i="44"/>
  <c r="R333" i="44"/>
  <c r="R332" i="44"/>
  <c r="R331" i="44"/>
  <c r="R330" i="44"/>
  <c r="R329" i="44"/>
  <c r="R328" i="44"/>
  <c r="R327" i="44"/>
  <c r="R326" i="44"/>
  <c r="R325" i="44"/>
  <c r="R324" i="44"/>
  <c r="R323" i="44"/>
  <c r="R322" i="44"/>
  <c r="R321" i="44"/>
  <c r="R320" i="44"/>
  <c r="R319" i="44"/>
  <c r="R318" i="44"/>
  <c r="R317" i="44"/>
  <c r="R316" i="44"/>
  <c r="R315" i="44"/>
  <c r="R314" i="44"/>
  <c r="R313" i="44"/>
  <c r="R312" i="44"/>
  <c r="R311" i="44"/>
  <c r="R310" i="44"/>
  <c r="R309" i="44"/>
  <c r="R308" i="44"/>
  <c r="R307" i="44"/>
  <c r="R306" i="44"/>
  <c r="R305" i="44"/>
  <c r="R304" i="44"/>
  <c r="R303" i="44"/>
  <c r="R302" i="44"/>
  <c r="R301" i="44"/>
  <c r="R300" i="44"/>
  <c r="R299" i="44"/>
  <c r="R298" i="44"/>
  <c r="R297" i="44"/>
  <c r="R296" i="44"/>
  <c r="R295" i="44"/>
  <c r="R294" i="44"/>
  <c r="R293" i="44"/>
  <c r="R292" i="44"/>
  <c r="R291" i="44"/>
  <c r="R290" i="44"/>
  <c r="R289" i="44"/>
  <c r="R288" i="44"/>
  <c r="R287" i="44"/>
  <c r="R286" i="44"/>
  <c r="R285" i="44"/>
  <c r="R284" i="44"/>
  <c r="R283" i="44"/>
  <c r="R282" i="44"/>
  <c r="R281" i="44"/>
  <c r="R280" i="44"/>
  <c r="R279" i="44"/>
  <c r="R278" i="44"/>
  <c r="R277" i="44"/>
  <c r="R276" i="44"/>
  <c r="R275" i="44"/>
  <c r="R274" i="44"/>
  <c r="R273" i="44"/>
  <c r="R272" i="44"/>
  <c r="R271" i="44"/>
  <c r="R270" i="44"/>
  <c r="R269" i="44"/>
  <c r="R268" i="44"/>
  <c r="R267" i="44"/>
  <c r="R266" i="44"/>
  <c r="R265" i="44"/>
  <c r="R264" i="44"/>
  <c r="R263" i="44"/>
  <c r="R262" i="44"/>
  <c r="R261" i="44"/>
  <c r="R260" i="44"/>
  <c r="R259" i="44"/>
  <c r="R258" i="44"/>
  <c r="R257" i="44"/>
  <c r="R256" i="44"/>
  <c r="R255" i="44"/>
  <c r="R254" i="44"/>
  <c r="R253" i="44"/>
  <c r="R252" i="44"/>
  <c r="R251" i="44"/>
  <c r="R250" i="44"/>
  <c r="R249" i="44"/>
  <c r="R248" i="44"/>
  <c r="R247" i="44"/>
  <c r="R246" i="44"/>
  <c r="R245" i="44"/>
  <c r="R244" i="44"/>
  <c r="R243" i="44"/>
  <c r="R242" i="44"/>
  <c r="R241" i="44"/>
  <c r="R240" i="44"/>
  <c r="R239" i="44"/>
  <c r="R238" i="44"/>
  <c r="R237" i="44"/>
  <c r="R236" i="44"/>
  <c r="R235" i="44"/>
  <c r="R234" i="44"/>
  <c r="R233" i="44"/>
  <c r="R232" i="44"/>
  <c r="R231" i="44"/>
  <c r="R230" i="44"/>
  <c r="R229" i="44"/>
  <c r="R228" i="44"/>
  <c r="R227" i="44"/>
  <c r="R226" i="44"/>
  <c r="R225" i="44"/>
  <c r="R224" i="44"/>
  <c r="R223" i="44"/>
  <c r="R222" i="44"/>
  <c r="R221" i="44"/>
  <c r="R220" i="44"/>
  <c r="R219" i="44"/>
  <c r="R218" i="44"/>
  <c r="R217" i="44"/>
  <c r="R216" i="44"/>
  <c r="R215" i="44"/>
  <c r="R214" i="44"/>
  <c r="R213" i="44"/>
  <c r="R212" i="44"/>
  <c r="R211" i="44"/>
  <c r="R210" i="44"/>
  <c r="R209" i="44"/>
  <c r="R208" i="44"/>
  <c r="R207" i="44"/>
  <c r="R206" i="44"/>
  <c r="R205" i="44"/>
  <c r="R204" i="44"/>
  <c r="R203" i="44"/>
  <c r="R202" i="44"/>
  <c r="R201" i="44"/>
  <c r="R200" i="44"/>
  <c r="R199" i="44"/>
  <c r="R198" i="44"/>
  <c r="R197" i="44"/>
  <c r="R196" i="44"/>
  <c r="R195" i="44"/>
  <c r="R194" i="44"/>
  <c r="R193" i="44"/>
  <c r="R192" i="44"/>
  <c r="R191" i="44"/>
  <c r="R190" i="44"/>
  <c r="R189" i="44"/>
  <c r="R188" i="44"/>
  <c r="R187" i="44"/>
  <c r="R186" i="44"/>
  <c r="R185" i="44"/>
  <c r="R184" i="44"/>
  <c r="R183" i="44"/>
  <c r="R182" i="44"/>
  <c r="R181" i="44"/>
  <c r="R180" i="44"/>
  <c r="R179" i="44"/>
  <c r="R178" i="44"/>
  <c r="R177" i="44"/>
  <c r="R176" i="44"/>
  <c r="R175" i="44"/>
  <c r="R174" i="44"/>
  <c r="R173" i="44"/>
  <c r="R172" i="44"/>
  <c r="R171" i="44"/>
  <c r="R170" i="44"/>
  <c r="R169" i="44"/>
  <c r="R168" i="44"/>
  <c r="R167" i="44"/>
  <c r="R166" i="44"/>
  <c r="R165" i="44"/>
  <c r="R164" i="44"/>
  <c r="R163" i="44"/>
  <c r="R162" i="44"/>
  <c r="R161" i="44"/>
  <c r="R160" i="44"/>
  <c r="R159" i="44"/>
  <c r="R158" i="44"/>
  <c r="R157" i="44"/>
  <c r="R156" i="44"/>
  <c r="R155" i="44"/>
  <c r="R154" i="44"/>
  <c r="R153" i="44"/>
  <c r="R152" i="44"/>
  <c r="R151" i="44"/>
  <c r="R150" i="44"/>
  <c r="R149" i="44"/>
  <c r="R148" i="44"/>
  <c r="R147" i="44"/>
  <c r="R146" i="44"/>
  <c r="R145" i="44"/>
  <c r="R144" i="44"/>
  <c r="R143" i="44"/>
  <c r="R142" i="44"/>
  <c r="R141" i="44"/>
  <c r="R140" i="44"/>
  <c r="R11" i="44"/>
  <c r="R24" i="44"/>
  <c r="R124" i="44"/>
  <c r="R139" i="44"/>
  <c r="R8" i="44"/>
  <c r="R48" i="44"/>
  <c r="R47" i="44"/>
  <c r="R101" i="44"/>
  <c r="R94" i="44"/>
  <c r="R87" i="44"/>
  <c r="R78" i="44"/>
  <c r="R77" i="44"/>
  <c r="R76" i="44"/>
  <c r="R68" i="44"/>
  <c r="R58" i="44"/>
  <c r="R57" i="44"/>
  <c r="R23" i="44"/>
  <c r="R36" i="44"/>
  <c r="R138" i="44"/>
  <c r="R2" i="44"/>
  <c r="R126" i="44"/>
  <c r="R5" i="44"/>
  <c r="R4" i="44"/>
  <c r="R28" i="44"/>
  <c r="R16" i="44"/>
  <c r="R41" i="44"/>
  <c r="R51" i="44"/>
  <c r="R75" i="44"/>
  <c r="R93" i="44"/>
  <c r="R136" i="44"/>
  <c r="R130" i="44"/>
  <c r="R133" i="44"/>
  <c r="R132" i="44"/>
  <c r="R19" i="44"/>
  <c r="R33" i="44"/>
  <c r="R27" i="44"/>
  <c r="R32" i="44"/>
  <c r="R46" i="44"/>
  <c r="R53" i="44"/>
  <c r="R52" i="44"/>
  <c r="R97" i="44"/>
  <c r="R96" i="44"/>
  <c r="R95" i="44"/>
  <c r="R118" i="44"/>
  <c r="R117" i="44"/>
  <c r="R116" i="44"/>
  <c r="R131" i="44"/>
  <c r="R20" i="44"/>
  <c r="R102" i="44"/>
  <c r="R113" i="44"/>
  <c r="R114" i="44"/>
  <c r="R125" i="44"/>
  <c r="R6" i="44"/>
  <c r="R26" i="44"/>
  <c r="R39" i="44"/>
  <c r="R54" i="44"/>
  <c r="R67" i="44"/>
  <c r="R109" i="44"/>
  <c r="R112" i="44"/>
  <c r="R106" i="44"/>
  <c r="R108" i="44"/>
  <c r="R110" i="44"/>
  <c r="R107" i="44"/>
  <c r="R111" i="44"/>
  <c r="R115" i="44"/>
  <c r="R121" i="44"/>
  <c r="R7" i="44"/>
  <c r="R15" i="44"/>
  <c r="R81" i="44"/>
  <c r="R84" i="44"/>
  <c r="R89" i="44"/>
  <c r="R104" i="44"/>
  <c r="R119" i="44"/>
  <c r="R88" i="44"/>
  <c r="R56" i="44"/>
  <c r="R43" i="44"/>
  <c r="R73" i="44"/>
  <c r="R92" i="44"/>
  <c r="R91" i="44"/>
  <c r="R18" i="44"/>
  <c r="R3" i="44"/>
  <c r="R21" i="44"/>
  <c r="R49" i="44"/>
  <c r="R65" i="44"/>
  <c r="R61" i="44"/>
  <c r="R64" i="44"/>
  <c r="R59" i="44"/>
  <c r="R60" i="44"/>
  <c r="R62" i="44"/>
  <c r="R66" i="44"/>
  <c r="R72" i="44"/>
  <c r="R69" i="44"/>
  <c r="R70" i="44"/>
  <c r="R74" i="44"/>
  <c r="R85" i="44"/>
  <c r="R79" i="44"/>
  <c r="B44" i="44"/>
  <c r="D44" i="44" s="1"/>
  <c r="R86" i="44"/>
  <c r="H43" i="44"/>
  <c r="B43" i="44"/>
  <c r="D43" i="44" s="1"/>
  <c r="A43" i="44"/>
  <c r="R82" i="44"/>
  <c r="R83" i="44"/>
  <c r="B41" i="44"/>
  <c r="R90" i="44"/>
  <c r="B40" i="44"/>
  <c r="D40" i="44" s="1"/>
  <c r="R37" i="44"/>
  <c r="B39" i="44"/>
  <c r="D39" i="44" s="1"/>
  <c r="R55" i="44"/>
  <c r="B38" i="44"/>
  <c r="D38" i="44" s="1"/>
  <c r="R63" i="44"/>
  <c r="H37" i="44"/>
  <c r="B37" i="44"/>
  <c r="D37" i="44" s="1"/>
  <c r="A37" i="44"/>
  <c r="R71" i="44"/>
  <c r="R80" i="44"/>
  <c r="B35" i="44"/>
  <c r="D35" i="44" s="1"/>
  <c r="R9" i="44"/>
  <c r="B34" i="44"/>
  <c r="D34" i="44" s="1"/>
  <c r="R45" i="44"/>
  <c r="H33" i="44"/>
  <c r="B33" i="44"/>
  <c r="D33" i="44" s="1"/>
  <c r="A33" i="44"/>
  <c r="R122" i="44"/>
  <c r="R17" i="44"/>
  <c r="B31" i="44"/>
  <c r="R34" i="44"/>
  <c r="B30" i="44"/>
  <c r="R25" i="44"/>
  <c r="B29" i="44"/>
  <c r="R30" i="44"/>
  <c r="B28" i="44"/>
  <c r="R29" i="44"/>
  <c r="B27" i="44"/>
  <c r="R42" i="44"/>
  <c r="B26" i="44"/>
  <c r="R100" i="44"/>
  <c r="B25" i="44"/>
  <c r="D25" i="44" s="1"/>
  <c r="R99" i="44"/>
  <c r="B24" i="44"/>
  <c r="D24" i="44" s="1"/>
  <c r="E20" i="44" s="1"/>
  <c r="R105" i="44"/>
  <c r="B23" i="44"/>
  <c r="R137" i="44"/>
  <c r="B22" i="44"/>
  <c r="R135" i="44"/>
  <c r="B21" i="44"/>
  <c r="R134" i="44"/>
  <c r="B20" i="44"/>
  <c r="A20" i="44"/>
  <c r="R103" i="44"/>
  <c r="R120" i="44"/>
  <c r="B18" i="44"/>
  <c r="R22" i="44"/>
  <c r="B17" i="44"/>
  <c r="R31" i="44"/>
  <c r="B16" i="44"/>
  <c r="R98" i="44"/>
  <c r="B15" i="44"/>
  <c r="R40" i="44"/>
  <c r="B14" i="44"/>
  <c r="R50" i="44"/>
  <c r="H13" i="44"/>
  <c r="B13" i="44"/>
  <c r="A13" i="44"/>
  <c r="R123" i="44"/>
  <c r="R44" i="44"/>
  <c r="B11" i="44"/>
  <c r="R38" i="44"/>
  <c r="B10" i="44"/>
  <c r="R12" i="44"/>
  <c r="B9" i="44"/>
  <c r="D9" i="44" s="1"/>
  <c r="R13" i="44"/>
  <c r="H8" i="44"/>
  <c r="B8" i="44"/>
  <c r="D8" i="44" s="1"/>
  <c r="E8" i="44" s="1"/>
  <c r="A8" i="44"/>
  <c r="R14" i="44"/>
  <c r="R129" i="44"/>
  <c r="R127" i="44"/>
  <c r="R128" i="44"/>
  <c r="R35" i="44"/>
  <c r="R10" i="44"/>
  <c r="R550" i="43"/>
  <c r="R549" i="43"/>
  <c r="R548" i="43"/>
  <c r="R547" i="43"/>
  <c r="R546" i="43"/>
  <c r="R545" i="43"/>
  <c r="R544" i="43"/>
  <c r="R543" i="43"/>
  <c r="R542" i="43"/>
  <c r="R541" i="43"/>
  <c r="R540" i="43"/>
  <c r="R539" i="43"/>
  <c r="R538" i="43"/>
  <c r="R537" i="43"/>
  <c r="R536" i="43"/>
  <c r="R535" i="43"/>
  <c r="R534" i="43"/>
  <c r="R533" i="43"/>
  <c r="R532" i="43"/>
  <c r="R531" i="43"/>
  <c r="R530" i="43"/>
  <c r="R529" i="43"/>
  <c r="R528" i="43"/>
  <c r="R527" i="43"/>
  <c r="R526" i="43"/>
  <c r="R525" i="43"/>
  <c r="R524" i="43"/>
  <c r="R523" i="43"/>
  <c r="R522" i="43"/>
  <c r="R521" i="43"/>
  <c r="R520" i="43"/>
  <c r="R519" i="43"/>
  <c r="R518" i="43"/>
  <c r="R517" i="43"/>
  <c r="R516" i="43"/>
  <c r="R515" i="43"/>
  <c r="R514" i="43"/>
  <c r="R513" i="43"/>
  <c r="R512" i="43"/>
  <c r="R511" i="43"/>
  <c r="R510" i="43"/>
  <c r="R509" i="43"/>
  <c r="R508" i="43"/>
  <c r="R507" i="43"/>
  <c r="R506" i="43"/>
  <c r="R505" i="43"/>
  <c r="R504" i="43"/>
  <c r="R503" i="43"/>
  <c r="R502" i="43"/>
  <c r="R501" i="43"/>
  <c r="R500" i="43"/>
  <c r="R499" i="43"/>
  <c r="R498" i="43"/>
  <c r="R497" i="43"/>
  <c r="R496" i="43"/>
  <c r="R495" i="43"/>
  <c r="R494" i="43"/>
  <c r="R493" i="43"/>
  <c r="R492" i="43"/>
  <c r="R491" i="43"/>
  <c r="R490" i="43"/>
  <c r="R489" i="43"/>
  <c r="R488" i="43"/>
  <c r="R487" i="43"/>
  <c r="R486" i="43"/>
  <c r="R485" i="43"/>
  <c r="R484" i="43"/>
  <c r="R483" i="43"/>
  <c r="R482" i="43"/>
  <c r="R481" i="43"/>
  <c r="R480" i="43"/>
  <c r="R479" i="43"/>
  <c r="R478" i="43"/>
  <c r="R477" i="43"/>
  <c r="R476" i="43"/>
  <c r="R475" i="43"/>
  <c r="R474" i="43"/>
  <c r="R473" i="43"/>
  <c r="R472" i="43"/>
  <c r="R471" i="43"/>
  <c r="R470" i="43"/>
  <c r="R469" i="43"/>
  <c r="R468" i="43"/>
  <c r="R467" i="43"/>
  <c r="R466" i="43"/>
  <c r="R465" i="43"/>
  <c r="R464" i="43"/>
  <c r="R463" i="43"/>
  <c r="R462" i="43"/>
  <c r="R461" i="43"/>
  <c r="R460" i="43"/>
  <c r="R459" i="43"/>
  <c r="R458" i="43"/>
  <c r="R457" i="43"/>
  <c r="R456" i="43"/>
  <c r="R455" i="43"/>
  <c r="R454" i="43"/>
  <c r="R453" i="43"/>
  <c r="R452" i="43"/>
  <c r="R451" i="43"/>
  <c r="R450" i="43"/>
  <c r="R449" i="43"/>
  <c r="R448" i="43"/>
  <c r="R447" i="43"/>
  <c r="R446" i="43"/>
  <c r="R445" i="43"/>
  <c r="R444" i="43"/>
  <c r="R443" i="43"/>
  <c r="R442" i="43"/>
  <c r="R441" i="43"/>
  <c r="R440" i="43"/>
  <c r="R439" i="43"/>
  <c r="R438" i="43"/>
  <c r="R437" i="43"/>
  <c r="R436" i="43"/>
  <c r="R435" i="43"/>
  <c r="R434" i="43"/>
  <c r="R433" i="43"/>
  <c r="R432" i="43"/>
  <c r="R431" i="43"/>
  <c r="R430" i="43"/>
  <c r="R429" i="43"/>
  <c r="R428" i="43"/>
  <c r="R427" i="43"/>
  <c r="R426" i="43"/>
  <c r="R425" i="43"/>
  <c r="R424" i="43"/>
  <c r="R423" i="43"/>
  <c r="R422" i="43"/>
  <c r="R421" i="43"/>
  <c r="R420" i="43"/>
  <c r="R419" i="43"/>
  <c r="R418" i="43"/>
  <c r="R417" i="43"/>
  <c r="R416" i="43"/>
  <c r="R415" i="43"/>
  <c r="R414" i="43"/>
  <c r="R413" i="43"/>
  <c r="R412" i="43"/>
  <c r="R411" i="43"/>
  <c r="R410" i="43"/>
  <c r="R409" i="43"/>
  <c r="R408" i="43"/>
  <c r="R407" i="43"/>
  <c r="R406" i="43"/>
  <c r="R405" i="43"/>
  <c r="R404" i="43"/>
  <c r="R403" i="43"/>
  <c r="R402" i="43"/>
  <c r="R401" i="43"/>
  <c r="R400" i="43"/>
  <c r="R399" i="43"/>
  <c r="R398" i="43"/>
  <c r="R397" i="43"/>
  <c r="R396" i="43"/>
  <c r="R395" i="43"/>
  <c r="R394" i="43"/>
  <c r="R393" i="43"/>
  <c r="R392" i="43"/>
  <c r="R391" i="43"/>
  <c r="R390" i="43"/>
  <c r="R389" i="43"/>
  <c r="R388" i="43"/>
  <c r="R387" i="43"/>
  <c r="R386" i="43"/>
  <c r="R385" i="43"/>
  <c r="R384" i="43"/>
  <c r="R383" i="43"/>
  <c r="R382" i="43"/>
  <c r="R381" i="43"/>
  <c r="R380" i="43"/>
  <c r="R379" i="43"/>
  <c r="R378" i="43"/>
  <c r="R377" i="43"/>
  <c r="R376" i="43"/>
  <c r="R375" i="43"/>
  <c r="R374" i="43"/>
  <c r="R373" i="43"/>
  <c r="R372" i="43"/>
  <c r="R371" i="43"/>
  <c r="R370" i="43"/>
  <c r="R369" i="43"/>
  <c r="R368" i="43"/>
  <c r="R367" i="43"/>
  <c r="R366" i="43"/>
  <c r="R365" i="43"/>
  <c r="R364" i="43"/>
  <c r="R363" i="43"/>
  <c r="R362" i="43"/>
  <c r="R361" i="43"/>
  <c r="R360" i="43"/>
  <c r="R359" i="43"/>
  <c r="R358" i="43"/>
  <c r="R357" i="43"/>
  <c r="R356" i="43"/>
  <c r="R355" i="43"/>
  <c r="R354" i="43"/>
  <c r="R353" i="43"/>
  <c r="R352" i="43"/>
  <c r="R351" i="43"/>
  <c r="R350" i="43"/>
  <c r="R349" i="43"/>
  <c r="R348" i="43"/>
  <c r="R347" i="43"/>
  <c r="R346" i="43"/>
  <c r="R345" i="43"/>
  <c r="R344" i="43"/>
  <c r="R343" i="43"/>
  <c r="R342" i="43"/>
  <c r="R341" i="43"/>
  <c r="R340" i="43"/>
  <c r="R339" i="43"/>
  <c r="R338" i="43"/>
  <c r="R337" i="43"/>
  <c r="R336" i="43"/>
  <c r="R335" i="43"/>
  <c r="R334" i="43"/>
  <c r="R333" i="43"/>
  <c r="R332" i="43"/>
  <c r="R331" i="43"/>
  <c r="R330" i="43"/>
  <c r="R329" i="43"/>
  <c r="R328" i="43"/>
  <c r="R327" i="43"/>
  <c r="R326" i="43"/>
  <c r="R325" i="43"/>
  <c r="R324" i="43"/>
  <c r="R323" i="43"/>
  <c r="R322" i="43"/>
  <c r="R321" i="43"/>
  <c r="R320" i="43"/>
  <c r="R319" i="43"/>
  <c r="R318" i="43"/>
  <c r="R317" i="43"/>
  <c r="R316" i="43"/>
  <c r="R315" i="43"/>
  <c r="R314" i="43"/>
  <c r="R313" i="43"/>
  <c r="R312" i="43"/>
  <c r="R311" i="43"/>
  <c r="R310" i="43"/>
  <c r="R309" i="43"/>
  <c r="R308" i="43"/>
  <c r="R307" i="43"/>
  <c r="R306" i="43"/>
  <c r="R305" i="43"/>
  <c r="R304" i="43"/>
  <c r="R303" i="43"/>
  <c r="R302" i="43"/>
  <c r="R301" i="43"/>
  <c r="R300" i="43"/>
  <c r="R299" i="43"/>
  <c r="R298" i="43"/>
  <c r="R297" i="43"/>
  <c r="R296" i="43"/>
  <c r="R295" i="43"/>
  <c r="R294" i="43"/>
  <c r="R293" i="43"/>
  <c r="R292" i="43"/>
  <c r="R291" i="43"/>
  <c r="R290" i="43"/>
  <c r="R289" i="43"/>
  <c r="R288" i="43"/>
  <c r="R287" i="43"/>
  <c r="R286" i="43"/>
  <c r="R285" i="43"/>
  <c r="R284" i="43"/>
  <c r="R283" i="43"/>
  <c r="R282" i="43"/>
  <c r="R281" i="43"/>
  <c r="R280" i="43"/>
  <c r="R279" i="43"/>
  <c r="R278" i="43"/>
  <c r="R277" i="43"/>
  <c r="R276" i="43"/>
  <c r="R275" i="43"/>
  <c r="R274" i="43"/>
  <c r="R273" i="43"/>
  <c r="R272" i="43"/>
  <c r="R271" i="43"/>
  <c r="R270" i="43"/>
  <c r="R269" i="43"/>
  <c r="R268" i="43"/>
  <c r="R267" i="43"/>
  <c r="R266" i="43"/>
  <c r="R265" i="43"/>
  <c r="R264" i="43"/>
  <c r="R263" i="43"/>
  <c r="R262" i="43"/>
  <c r="R261" i="43"/>
  <c r="R260" i="43"/>
  <c r="R259" i="43"/>
  <c r="R258" i="43"/>
  <c r="R257" i="43"/>
  <c r="R256" i="43"/>
  <c r="R255" i="43"/>
  <c r="R254" i="43"/>
  <c r="R253" i="43"/>
  <c r="R252" i="43"/>
  <c r="R251" i="43"/>
  <c r="R250" i="43"/>
  <c r="R249" i="43"/>
  <c r="R248" i="43"/>
  <c r="R247" i="43"/>
  <c r="R246" i="43"/>
  <c r="R245" i="43"/>
  <c r="R244" i="43"/>
  <c r="R243" i="43"/>
  <c r="R242" i="43"/>
  <c r="R241" i="43"/>
  <c r="R240" i="43"/>
  <c r="R239" i="43"/>
  <c r="R238" i="43"/>
  <c r="R237" i="43"/>
  <c r="R236" i="43"/>
  <c r="R235" i="43"/>
  <c r="R234" i="43"/>
  <c r="R233" i="43"/>
  <c r="R232" i="43"/>
  <c r="R231" i="43"/>
  <c r="R230" i="43"/>
  <c r="R229" i="43"/>
  <c r="R228" i="43"/>
  <c r="R227" i="43"/>
  <c r="R226" i="43"/>
  <c r="R225" i="43"/>
  <c r="R224" i="43"/>
  <c r="R223" i="43"/>
  <c r="R222" i="43"/>
  <c r="R221" i="43"/>
  <c r="R220" i="43"/>
  <c r="R219" i="43"/>
  <c r="R218" i="43"/>
  <c r="R217" i="43"/>
  <c r="R216" i="43"/>
  <c r="R215" i="43"/>
  <c r="R214" i="43"/>
  <c r="R213" i="43"/>
  <c r="R212" i="43"/>
  <c r="R211" i="43"/>
  <c r="R210" i="43"/>
  <c r="R209" i="43"/>
  <c r="R208" i="43"/>
  <c r="R207" i="43"/>
  <c r="R206" i="43"/>
  <c r="R205" i="43"/>
  <c r="R204" i="43"/>
  <c r="R203" i="43"/>
  <c r="R202" i="43"/>
  <c r="R201" i="43"/>
  <c r="R200" i="43"/>
  <c r="R199" i="43"/>
  <c r="R198" i="43"/>
  <c r="R197" i="43"/>
  <c r="R196" i="43"/>
  <c r="R195" i="43"/>
  <c r="R194" i="43"/>
  <c r="R193" i="43"/>
  <c r="R192" i="43"/>
  <c r="R191" i="43"/>
  <c r="R190" i="43"/>
  <c r="R189" i="43"/>
  <c r="R188" i="43"/>
  <c r="R187" i="43"/>
  <c r="R186" i="43"/>
  <c r="R185" i="43"/>
  <c r="R184" i="43"/>
  <c r="R183" i="43"/>
  <c r="R182" i="43"/>
  <c r="R181" i="43"/>
  <c r="R180" i="43"/>
  <c r="R179" i="43"/>
  <c r="R178" i="43"/>
  <c r="R177" i="43"/>
  <c r="R176" i="43"/>
  <c r="R175" i="43"/>
  <c r="R174" i="43"/>
  <c r="R173" i="43"/>
  <c r="R172" i="43"/>
  <c r="R171" i="43"/>
  <c r="R170" i="43"/>
  <c r="R169" i="43"/>
  <c r="R168" i="43"/>
  <c r="R167" i="43"/>
  <c r="R166" i="43"/>
  <c r="R165" i="43"/>
  <c r="R164" i="43"/>
  <c r="R163" i="43"/>
  <c r="R162" i="43"/>
  <c r="R161" i="43"/>
  <c r="R160" i="43"/>
  <c r="R159" i="43"/>
  <c r="R158" i="43"/>
  <c r="R157" i="43"/>
  <c r="R156" i="43"/>
  <c r="R155" i="43"/>
  <c r="R154" i="43"/>
  <c r="R153" i="43"/>
  <c r="R152" i="43"/>
  <c r="R151" i="43"/>
  <c r="R150" i="43"/>
  <c r="R149" i="43"/>
  <c r="R148" i="43"/>
  <c r="R147" i="43"/>
  <c r="R146" i="43"/>
  <c r="R145" i="43"/>
  <c r="R144" i="43"/>
  <c r="R143" i="43"/>
  <c r="R142" i="43"/>
  <c r="R141" i="43"/>
  <c r="R140" i="43"/>
  <c r="R139" i="43"/>
  <c r="R138" i="43"/>
  <c r="R137" i="43"/>
  <c r="R136" i="43"/>
  <c r="R135" i="43"/>
  <c r="R134" i="43"/>
  <c r="R133" i="43"/>
  <c r="R132" i="43"/>
  <c r="R131" i="43"/>
  <c r="R130" i="43"/>
  <c r="R129" i="43"/>
  <c r="R128" i="43"/>
  <c r="R127" i="43"/>
  <c r="R126" i="43"/>
  <c r="R125" i="43"/>
  <c r="R124" i="43"/>
  <c r="R123" i="43"/>
  <c r="R122" i="43"/>
  <c r="R121" i="43"/>
  <c r="R120" i="43"/>
  <c r="R119" i="43"/>
  <c r="R118" i="43"/>
  <c r="R117" i="43"/>
  <c r="R116" i="43"/>
  <c r="R115" i="43"/>
  <c r="R114" i="43"/>
  <c r="R113" i="43"/>
  <c r="R112" i="43"/>
  <c r="R111" i="43"/>
  <c r="R110" i="43"/>
  <c r="R109" i="43"/>
  <c r="R108" i="43"/>
  <c r="R107" i="43"/>
  <c r="R106" i="43"/>
  <c r="R105" i="43"/>
  <c r="R104" i="43"/>
  <c r="R103" i="43"/>
  <c r="R102" i="43"/>
  <c r="R101" i="43"/>
  <c r="R100" i="43"/>
  <c r="R99" i="43"/>
  <c r="R98" i="43"/>
  <c r="R97" i="43"/>
  <c r="R96" i="43"/>
  <c r="R95" i="43"/>
  <c r="R94" i="43"/>
  <c r="R93" i="43"/>
  <c r="R92" i="43"/>
  <c r="R91" i="43"/>
  <c r="R90" i="43"/>
  <c r="R89" i="43"/>
  <c r="R88" i="43"/>
  <c r="R87" i="43"/>
  <c r="R86" i="43"/>
  <c r="R85" i="43"/>
  <c r="R84" i="43"/>
  <c r="R83" i="43"/>
  <c r="R82" i="43"/>
  <c r="R81" i="43"/>
  <c r="R80" i="43"/>
  <c r="R79" i="43"/>
  <c r="R78" i="43"/>
  <c r="R77" i="43"/>
  <c r="R76" i="43"/>
  <c r="R75" i="43"/>
  <c r="R74" i="43"/>
  <c r="R73" i="43"/>
  <c r="R72" i="43"/>
  <c r="R71" i="43"/>
  <c r="R70" i="43"/>
  <c r="R69" i="43"/>
  <c r="R68" i="43"/>
  <c r="R67" i="43"/>
  <c r="R66" i="43"/>
  <c r="R65" i="43"/>
  <c r="R64" i="43"/>
  <c r="R63" i="43"/>
  <c r="R62" i="43"/>
  <c r="R61" i="43"/>
  <c r="R60" i="43"/>
  <c r="R59" i="43"/>
  <c r="R58" i="43"/>
  <c r="R57" i="43"/>
  <c r="R56" i="43"/>
  <c r="R55" i="43"/>
  <c r="R54" i="43"/>
  <c r="R53" i="43"/>
  <c r="R52" i="43"/>
  <c r="R51" i="43"/>
  <c r="R50" i="43"/>
  <c r="R49" i="43"/>
  <c r="R48" i="43"/>
  <c r="R47" i="43"/>
  <c r="R46" i="43"/>
  <c r="R45" i="43"/>
  <c r="R44" i="43"/>
  <c r="B44" i="43"/>
  <c r="D44" i="43" s="1"/>
  <c r="R43" i="43"/>
  <c r="H43" i="43"/>
  <c r="B43" i="43"/>
  <c r="D43" i="43" s="1"/>
  <c r="A43" i="43"/>
  <c r="R42" i="43"/>
  <c r="R41" i="43"/>
  <c r="B41" i="43"/>
  <c r="R40" i="43"/>
  <c r="B40" i="43"/>
  <c r="D40" i="43" s="1"/>
  <c r="R39" i="43"/>
  <c r="B39" i="43"/>
  <c r="D39" i="43" s="1"/>
  <c r="R38" i="43"/>
  <c r="B38" i="43"/>
  <c r="D38" i="43" s="1"/>
  <c r="R37" i="43"/>
  <c r="H37" i="43"/>
  <c r="B37" i="43"/>
  <c r="D37" i="43" s="1"/>
  <c r="A37" i="43"/>
  <c r="R36" i="43"/>
  <c r="R35" i="43"/>
  <c r="B35" i="43"/>
  <c r="D35" i="43" s="1"/>
  <c r="R34" i="43"/>
  <c r="B34" i="43"/>
  <c r="D34" i="43" s="1"/>
  <c r="R33" i="43"/>
  <c r="H33" i="43"/>
  <c r="B33" i="43"/>
  <c r="D33" i="43" s="1"/>
  <c r="A33" i="43"/>
  <c r="R32" i="43"/>
  <c r="R31" i="43"/>
  <c r="B31" i="43"/>
  <c r="R30" i="43"/>
  <c r="B30" i="43"/>
  <c r="R29" i="43"/>
  <c r="B29" i="43"/>
  <c r="R28" i="43"/>
  <c r="B28" i="43"/>
  <c r="R27" i="43"/>
  <c r="B27" i="43"/>
  <c r="R26" i="43"/>
  <c r="B26" i="43"/>
  <c r="R25" i="43"/>
  <c r="B25" i="43"/>
  <c r="D25" i="43" s="1"/>
  <c r="R24" i="43"/>
  <c r="B24" i="43"/>
  <c r="D24" i="43" s="1"/>
  <c r="E20" i="43" s="1"/>
  <c r="R23" i="43"/>
  <c r="B23" i="43"/>
  <c r="R22" i="43"/>
  <c r="B22" i="43"/>
  <c r="R21" i="43"/>
  <c r="H20" i="43"/>
  <c r="B21" i="43"/>
  <c r="R20" i="43"/>
  <c r="B20" i="43"/>
  <c r="A20" i="43"/>
  <c r="R19" i="43"/>
  <c r="R18" i="43"/>
  <c r="B18" i="43"/>
  <c r="R17" i="43"/>
  <c r="B17" i="43"/>
  <c r="R16" i="43"/>
  <c r="B16" i="43"/>
  <c r="R15" i="43"/>
  <c r="B15" i="43"/>
  <c r="R14" i="43"/>
  <c r="B14" i="43"/>
  <c r="R13" i="43"/>
  <c r="H13" i="43"/>
  <c r="B13" i="43"/>
  <c r="A13" i="43"/>
  <c r="R12" i="43"/>
  <c r="R11" i="43"/>
  <c r="B11" i="43"/>
  <c r="R10" i="43"/>
  <c r="B10" i="43"/>
  <c r="R9" i="43"/>
  <c r="B9" i="43"/>
  <c r="D9" i="43" s="1"/>
  <c r="R8" i="43"/>
  <c r="H8" i="43"/>
  <c r="B8" i="43"/>
  <c r="D8" i="43" s="1"/>
  <c r="A8" i="43"/>
  <c r="R7" i="43"/>
  <c r="R6" i="43"/>
  <c r="R5" i="43"/>
  <c r="R4" i="43"/>
  <c r="R3" i="43"/>
  <c r="R2" i="43"/>
  <c r="R550" i="42"/>
  <c r="R549" i="42"/>
  <c r="R548" i="42"/>
  <c r="R547" i="42"/>
  <c r="R546" i="42"/>
  <c r="R545" i="42"/>
  <c r="R544" i="42"/>
  <c r="R543" i="42"/>
  <c r="R542" i="42"/>
  <c r="R541" i="42"/>
  <c r="R540" i="42"/>
  <c r="R539" i="42"/>
  <c r="R538" i="42"/>
  <c r="R537" i="42"/>
  <c r="R536" i="42"/>
  <c r="R535" i="42"/>
  <c r="R534" i="42"/>
  <c r="R533" i="42"/>
  <c r="R532" i="42"/>
  <c r="R531" i="42"/>
  <c r="R530" i="42"/>
  <c r="R529" i="42"/>
  <c r="R528" i="42"/>
  <c r="R527" i="42"/>
  <c r="R526" i="42"/>
  <c r="R525" i="42"/>
  <c r="R524" i="42"/>
  <c r="R523" i="42"/>
  <c r="R522" i="42"/>
  <c r="R521" i="42"/>
  <c r="R520" i="42"/>
  <c r="R519" i="42"/>
  <c r="R518" i="42"/>
  <c r="R517" i="42"/>
  <c r="R516" i="42"/>
  <c r="R515" i="42"/>
  <c r="R514" i="42"/>
  <c r="R513" i="42"/>
  <c r="R512" i="42"/>
  <c r="R511" i="42"/>
  <c r="R510" i="42"/>
  <c r="R509" i="42"/>
  <c r="R508" i="42"/>
  <c r="R507" i="42"/>
  <c r="R506" i="42"/>
  <c r="R505" i="42"/>
  <c r="R504" i="42"/>
  <c r="R503" i="42"/>
  <c r="R502" i="42"/>
  <c r="R501" i="42"/>
  <c r="R500" i="42"/>
  <c r="R499" i="42"/>
  <c r="R498" i="42"/>
  <c r="R497" i="42"/>
  <c r="R496" i="42"/>
  <c r="R495" i="42"/>
  <c r="R494" i="42"/>
  <c r="R493" i="42"/>
  <c r="R492" i="42"/>
  <c r="R491" i="42"/>
  <c r="R490" i="42"/>
  <c r="R489" i="42"/>
  <c r="R488" i="42"/>
  <c r="R487" i="42"/>
  <c r="R486" i="42"/>
  <c r="R485" i="42"/>
  <c r="R484" i="42"/>
  <c r="R483" i="42"/>
  <c r="R482" i="42"/>
  <c r="R481" i="42"/>
  <c r="R480" i="42"/>
  <c r="R479" i="42"/>
  <c r="R478" i="42"/>
  <c r="R477" i="42"/>
  <c r="R476" i="42"/>
  <c r="R475" i="42"/>
  <c r="R474" i="42"/>
  <c r="R473" i="42"/>
  <c r="R472" i="42"/>
  <c r="R471" i="42"/>
  <c r="R470" i="42"/>
  <c r="R469" i="42"/>
  <c r="R468" i="42"/>
  <c r="R467" i="42"/>
  <c r="R466" i="42"/>
  <c r="R465" i="42"/>
  <c r="R464" i="42"/>
  <c r="R463" i="42"/>
  <c r="R462" i="42"/>
  <c r="R461" i="42"/>
  <c r="R460" i="42"/>
  <c r="R459" i="42"/>
  <c r="R458" i="42"/>
  <c r="R457" i="42"/>
  <c r="R456" i="42"/>
  <c r="R455" i="42"/>
  <c r="R454" i="42"/>
  <c r="R453" i="42"/>
  <c r="R452" i="42"/>
  <c r="R451" i="42"/>
  <c r="R450" i="42"/>
  <c r="R449" i="42"/>
  <c r="R448" i="42"/>
  <c r="R447" i="42"/>
  <c r="R446" i="42"/>
  <c r="R445" i="42"/>
  <c r="R444" i="42"/>
  <c r="R443" i="42"/>
  <c r="R442" i="42"/>
  <c r="R441" i="42"/>
  <c r="R440" i="42"/>
  <c r="R439" i="42"/>
  <c r="R438" i="42"/>
  <c r="R437" i="42"/>
  <c r="R436" i="42"/>
  <c r="R435" i="42"/>
  <c r="R434" i="42"/>
  <c r="R433" i="42"/>
  <c r="R432" i="42"/>
  <c r="R431" i="42"/>
  <c r="R430" i="42"/>
  <c r="R429" i="42"/>
  <c r="R428" i="42"/>
  <c r="R427" i="42"/>
  <c r="R426" i="42"/>
  <c r="R425" i="42"/>
  <c r="R424" i="42"/>
  <c r="R423" i="42"/>
  <c r="R422" i="42"/>
  <c r="R421" i="42"/>
  <c r="R420" i="42"/>
  <c r="R419" i="42"/>
  <c r="R418" i="42"/>
  <c r="R417" i="42"/>
  <c r="R416" i="42"/>
  <c r="R415" i="42"/>
  <c r="R414" i="42"/>
  <c r="R413" i="42"/>
  <c r="R412" i="42"/>
  <c r="R411" i="42"/>
  <c r="R410" i="42"/>
  <c r="R409" i="42"/>
  <c r="R408" i="42"/>
  <c r="R407" i="42"/>
  <c r="R406" i="42"/>
  <c r="R405" i="42"/>
  <c r="R404" i="42"/>
  <c r="R403" i="42"/>
  <c r="R402" i="42"/>
  <c r="R401" i="42"/>
  <c r="R400" i="42"/>
  <c r="R399" i="42"/>
  <c r="R398" i="42"/>
  <c r="R397" i="42"/>
  <c r="R396" i="42"/>
  <c r="R395" i="42"/>
  <c r="R394" i="42"/>
  <c r="R393" i="42"/>
  <c r="R392" i="42"/>
  <c r="R391" i="42"/>
  <c r="R390" i="42"/>
  <c r="R389" i="42"/>
  <c r="R388" i="42"/>
  <c r="R387" i="42"/>
  <c r="R386" i="42"/>
  <c r="R385" i="42"/>
  <c r="R384" i="42"/>
  <c r="R383" i="42"/>
  <c r="R382" i="42"/>
  <c r="R381" i="42"/>
  <c r="R380" i="42"/>
  <c r="R379" i="42"/>
  <c r="R378" i="42"/>
  <c r="R377" i="42"/>
  <c r="R376" i="42"/>
  <c r="R375" i="42"/>
  <c r="R374" i="42"/>
  <c r="R373" i="42"/>
  <c r="R372" i="42"/>
  <c r="R371" i="42"/>
  <c r="R370" i="42"/>
  <c r="R369" i="42"/>
  <c r="R368" i="42"/>
  <c r="R367" i="42"/>
  <c r="R366" i="42"/>
  <c r="R365" i="42"/>
  <c r="R364" i="42"/>
  <c r="R363" i="42"/>
  <c r="R362" i="42"/>
  <c r="R361" i="42"/>
  <c r="R360" i="42"/>
  <c r="R359" i="42"/>
  <c r="R358" i="42"/>
  <c r="R357" i="42"/>
  <c r="R356" i="42"/>
  <c r="R355" i="42"/>
  <c r="R354" i="42"/>
  <c r="R353" i="42"/>
  <c r="R352" i="42"/>
  <c r="R351" i="42"/>
  <c r="R350" i="42"/>
  <c r="R349" i="42"/>
  <c r="R348" i="42"/>
  <c r="R347" i="42"/>
  <c r="R346" i="42"/>
  <c r="R345" i="42"/>
  <c r="R344" i="42"/>
  <c r="R343" i="42"/>
  <c r="R342" i="42"/>
  <c r="R341" i="42"/>
  <c r="R340" i="42"/>
  <c r="R339" i="42"/>
  <c r="R338" i="42"/>
  <c r="R337" i="42"/>
  <c r="R336" i="42"/>
  <c r="R335" i="42"/>
  <c r="R334" i="42"/>
  <c r="R333" i="42"/>
  <c r="R332" i="42"/>
  <c r="R331" i="42"/>
  <c r="R330" i="42"/>
  <c r="R329" i="42"/>
  <c r="R328" i="42"/>
  <c r="R327" i="42"/>
  <c r="R326" i="42"/>
  <c r="R325" i="42"/>
  <c r="R324" i="42"/>
  <c r="R323" i="42"/>
  <c r="R322" i="42"/>
  <c r="R321" i="42"/>
  <c r="R320" i="42"/>
  <c r="R319" i="42"/>
  <c r="R318" i="42"/>
  <c r="R317" i="42"/>
  <c r="R316" i="42"/>
  <c r="R315" i="42"/>
  <c r="R314" i="42"/>
  <c r="R313" i="42"/>
  <c r="R312" i="42"/>
  <c r="R311" i="42"/>
  <c r="R310" i="42"/>
  <c r="R309" i="42"/>
  <c r="R308" i="42"/>
  <c r="R307" i="42"/>
  <c r="R306" i="42"/>
  <c r="R305" i="42"/>
  <c r="R304" i="42"/>
  <c r="R303" i="42"/>
  <c r="R302" i="42"/>
  <c r="R301" i="42"/>
  <c r="R300" i="42"/>
  <c r="R299" i="42"/>
  <c r="R298" i="42"/>
  <c r="R297" i="42"/>
  <c r="R296" i="42"/>
  <c r="R295" i="42"/>
  <c r="R294" i="42"/>
  <c r="R293" i="42"/>
  <c r="R292" i="42"/>
  <c r="R291" i="42"/>
  <c r="R290" i="42"/>
  <c r="R289" i="42"/>
  <c r="R288" i="42"/>
  <c r="R287" i="42"/>
  <c r="R286" i="42"/>
  <c r="R285" i="42"/>
  <c r="R284" i="42"/>
  <c r="R283" i="42"/>
  <c r="R282" i="42"/>
  <c r="R281" i="42"/>
  <c r="R280" i="42"/>
  <c r="R279" i="42"/>
  <c r="R278" i="42"/>
  <c r="R277" i="42"/>
  <c r="R276" i="42"/>
  <c r="R275" i="42"/>
  <c r="R274" i="42"/>
  <c r="R273" i="42"/>
  <c r="R272" i="42"/>
  <c r="R271" i="42"/>
  <c r="R270" i="42"/>
  <c r="R269" i="42"/>
  <c r="R268" i="42"/>
  <c r="R267" i="42"/>
  <c r="R266" i="42"/>
  <c r="R265" i="42"/>
  <c r="R264" i="42"/>
  <c r="R263" i="42"/>
  <c r="R262" i="42"/>
  <c r="R261" i="42"/>
  <c r="R260" i="42"/>
  <c r="R259" i="42"/>
  <c r="R258" i="42"/>
  <c r="R257" i="42"/>
  <c r="R256" i="42"/>
  <c r="R255" i="42"/>
  <c r="R254" i="42"/>
  <c r="R253" i="42"/>
  <c r="R252" i="42"/>
  <c r="R251" i="42"/>
  <c r="R250" i="42"/>
  <c r="R249" i="42"/>
  <c r="R248" i="42"/>
  <c r="R247" i="42"/>
  <c r="R246" i="42"/>
  <c r="R245" i="42"/>
  <c r="R244" i="42"/>
  <c r="R243" i="42"/>
  <c r="R242" i="42"/>
  <c r="R241" i="42"/>
  <c r="R240" i="42"/>
  <c r="R239" i="42"/>
  <c r="R238" i="42"/>
  <c r="R237" i="42"/>
  <c r="R236" i="42"/>
  <c r="R235" i="42"/>
  <c r="R234" i="42"/>
  <c r="R233" i="42"/>
  <c r="R232" i="42"/>
  <c r="R231" i="42"/>
  <c r="R230" i="42"/>
  <c r="R229" i="42"/>
  <c r="R228" i="42"/>
  <c r="R227" i="42"/>
  <c r="R226" i="42"/>
  <c r="R225" i="42"/>
  <c r="R224" i="42"/>
  <c r="R223" i="42"/>
  <c r="R222" i="42"/>
  <c r="R221" i="42"/>
  <c r="R220" i="42"/>
  <c r="R219" i="42"/>
  <c r="R218" i="42"/>
  <c r="R217" i="42"/>
  <c r="R216" i="42"/>
  <c r="R215" i="42"/>
  <c r="R214" i="42"/>
  <c r="R213" i="42"/>
  <c r="R212" i="42"/>
  <c r="R211" i="42"/>
  <c r="R210" i="42"/>
  <c r="R209" i="42"/>
  <c r="R208" i="42"/>
  <c r="R207" i="42"/>
  <c r="R206" i="42"/>
  <c r="R205" i="42"/>
  <c r="R204" i="42"/>
  <c r="R203" i="42"/>
  <c r="R202" i="42"/>
  <c r="R201" i="42"/>
  <c r="R200" i="42"/>
  <c r="R199" i="42"/>
  <c r="R198" i="42"/>
  <c r="R197" i="42"/>
  <c r="R196" i="42"/>
  <c r="R195" i="42"/>
  <c r="R194" i="42"/>
  <c r="R193" i="42"/>
  <c r="R192" i="42"/>
  <c r="R191" i="42"/>
  <c r="R190" i="42"/>
  <c r="R189" i="42"/>
  <c r="R188" i="42"/>
  <c r="R187" i="42"/>
  <c r="R186" i="42"/>
  <c r="R185" i="42"/>
  <c r="R184" i="42"/>
  <c r="R183" i="42"/>
  <c r="R182" i="42"/>
  <c r="R181" i="42"/>
  <c r="R180" i="42"/>
  <c r="R179" i="42"/>
  <c r="R178" i="42"/>
  <c r="R177" i="42"/>
  <c r="R176" i="42"/>
  <c r="R175" i="42"/>
  <c r="R174" i="42"/>
  <c r="R173" i="42"/>
  <c r="R172" i="42"/>
  <c r="R171" i="42"/>
  <c r="R170" i="42"/>
  <c r="R169" i="42"/>
  <c r="R168" i="42"/>
  <c r="R167" i="42"/>
  <c r="R166" i="42"/>
  <c r="R165" i="42"/>
  <c r="R164" i="42"/>
  <c r="R163" i="42"/>
  <c r="R162" i="42"/>
  <c r="R161" i="42"/>
  <c r="R160" i="42"/>
  <c r="R159" i="42"/>
  <c r="R158" i="42"/>
  <c r="R157" i="42"/>
  <c r="R156" i="42"/>
  <c r="R155" i="42"/>
  <c r="R154" i="42"/>
  <c r="R153" i="42"/>
  <c r="R152" i="42"/>
  <c r="R151" i="42"/>
  <c r="R150" i="42"/>
  <c r="R149" i="42"/>
  <c r="R148" i="42"/>
  <c r="R147" i="42"/>
  <c r="R146" i="42"/>
  <c r="R145" i="42"/>
  <c r="R144" i="42"/>
  <c r="R143" i="42"/>
  <c r="R142" i="42"/>
  <c r="R141" i="42"/>
  <c r="R140" i="42"/>
  <c r="R139" i="42"/>
  <c r="R138" i="42"/>
  <c r="R137" i="42"/>
  <c r="R136" i="42"/>
  <c r="R135" i="42"/>
  <c r="R134" i="42"/>
  <c r="R133" i="42"/>
  <c r="R132" i="42"/>
  <c r="R131" i="42"/>
  <c r="R130" i="42"/>
  <c r="R129" i="42"/>
  <c r="R128" i="42"/>
  <c r="R127" i="42"/>
  <c r="R126" i="42"/>
  <c r="R125" i="42"/>
  <c r="R124" i="42"/>
  <c r="R123" i="42"/>
  <c r="R122" i="42"/>
  <c r="R121" i="42"/>
  <c r="R120" i="42"/>
  <c r="R119" i="42"/>
  <c r="R118" i="42"/>
  <c r="R117" i="42"/>
  <c r="R116" i="42"/>
  <c r="R115" i="42"/>
  <c r="R114" i="42"/>
  <c r="R113" i="42"/>
  <c r="R112" i="42"/>
  <c r="R111" i="42"/>
  <c r="R110" i="42"/>
  <c r="R109" i="42"/>
  <c r="R108" i="42"/>
  <c r="R107" i="42"/>
  <c r="R106" i="42"/>
  <c r="R105" i="42"/>
  <c r="R104" i="42"/>
  <c r="R103" i="42"/>
  <c r="R102" i="42"/>
  <c r="R101" i="42"/>
  <c r="R100" i="42"/>
  <c r="R99" i="42"/>
  <c r="R98" i="42"/>
  <c r="R97" i="42"/>
  <c r="R96" i="42"/>
  <c r="R95" i="42"/>
  <c r="R94" i="42"/>
  <c r="R93" i="42"/>
  <c r="R92" i="42"/>
  <c r="R91" i="42"/>
  <c r="R90" i="42"/>
  <c r="R89" i="42"/>
  <c r="R88" i="42"/>
  <c r="R87" i="42"/>
  <c r="R86" i="42"/>
  <c r="R85" i="42"/>
  <c r="R84" i="42"/>
  <c r="R83" i="42"/>
  <c r="R82" i="42"/>
  <c r="R81" i="42"/>
  <c r="R80" i="42"/>
  <c r="R79" i="42"/>
  <c r="R78" i="42"/>
  <c r="R77" i="42"/>
  <c r="R76" i="42"/>
  <c r="R75" i="42"/>
  <c r="R74" i="42"/>
  <c r="R73" i="42"/>
  <c r="R72" i="42"/>
  <c r="R71" i="42"/>
  <c r="R70" i="42"/>
  <c r="R69" i="42"/>
  <c r="R68" i="42"/>
  <c r="R67" i="42"/>
  <c r="R66" i="42"/>
  <c r="R65" i="42"/>
  <c r="R64" i="42"/>
  <c r="R63" i="42"/>
  <c r="R62" i="42"/>
  <c r="R61" i="42"/>
  <c r="R60" i="42"/>
  <c r="R59" i="42"/>
  <c r="R58" i="42"/>
  <c r="R57" i="42"/>
  <c r="R56" i="42"/>
  <c r="R55" i="42"/>
  <c r="R54" i="42"/>
  <c r="R53" i="42"/>
  <c r="R52" i="42"/>
  <c r="R51" i="42"/>
  <c r="R50" i="42"/>
  <c r="R49" i="42"/>
  <c r="R48" i="42"/>
  <c r="R47" i="42"/>
  <c r="R46" i="42"/>
  <c r="R45" i="42"/>
  <c r="R44" i="42"/>
  <c r="B44" i="42"/>
  <c r="D44" i="42" s="1"/>
  <c r="R43" i="42"/>
  <c r="H43" i="42"/>
  <c r="B43" i="42"/>
  <c r="D43" i="42" s="1"/>
  <c r="A43" i="42"/>
  <c r="R42" i="42"/>
  <c r="R41" i="42"/>
  <c r="B41" i="42"/>
  <c r="R40" i="42"/>
  <c r="B40" i="42"/>
  <c r="D40" i="42" s="1"/>
  <c r="R39" i="42"/>
  <c r="B39" i="42"/>
  <c r="D39" i="42" s="1"/>
  <c r="R38" i="42"/>
  <c r="B38" i="42"/>
  <c r="D38" i="42" s="1"/>
  <c r="R37" i="42"/>
  <c r="H37" i="42"/>
  <c r="B37" i="42"/>
  <c r="D37" i="42" s="1"/>
  <c r="A37" i="42"/>
  <c r="R36" i="42"/>
  <c r="R35" i="42"/>
  <c r="B35" i="42"/>
  <c r="D35" i="42" s="1"/>
  <c r="R34" i="42"/>
  <c r="B34" i="42"/>
  <c r="D34" i="42" s="1"/>
  <c r="R33" i="42"/>
  <c r="H33" i="42"/>
  <c r="B33" i="42"/>
  <c r="D33" i="42" s="1"/>
  <c r="A33" i="42"/>
  <c r="R32" i="42"/>
  <c r="R31" i="42"/>
  <c r="B31" i="42"/>
  <c r="R30" i="42"/>
  <c r="B30" i="42"/>
  <c r="R29" i="42"/>
  <c r="B29" i="42"/>
  <c r="R28" i="42"/>
  <c r="B28" i="42"/>
  <c r="R27" i="42"/>
  <c r="B27" i="42"/>
  <c r="R26" i="42"/>
  <c r="B26" i="42"/>
  <c r="R25" i="42"/>
  <c r="B25" i="42"/>
  <c r="D25" i="42" s="1"/>
  <c r="R24" i="42"/>
  <c r="B24" i="42"/>
  <c r="D24" i="42" s="1"/>
  <c r="E20" i="42" s="1"/>
  <c r="R23" i="42"/>
  <c r="B23" i="42"/>
  <c r="R22" i="42"/>
  <c r="B22" i="42"/>
  <c r="R21" i="42"/>
  <c r="B21" i="42"/>
  <c r="R20" i="42"/>
  <c r="B20" i="42"/>
  <c r="A20" i="42"/>
  <c r="R19" i="42"/>
  <c r="R18" i="42"/>
  <c r="B18" i="42"/>
  <c r="R17" i="42"/>
  <c r="B17" i="42"/>
  <c r="R16" i="42"/>
  <c r="B16" i="42"/>
  <c r="R15" i="42"/>
  <c r="B15" i="42"/>
  <c r="R14" i="42"/>
  <c r="B14" i="42"/>
  <c r="R13" i="42"/>
  <c r="H13" i="42"/>
  <c r="B13" i="42"/>
  <c r="A13" i="42"/>
  <c r="R12" i="42"/>
  <c r="R11" i="42"/>
  <c r="B11" i="42"/>
  <c r="R10" i="42"/>
  <c r="B10" i="42"/>
  <c r="R9" i="42"/>
  <c r="B9" i="42"/>
  <c r="D9" i="42" s="1"/>
  <c r="R8" i="42"/>
  <c r="H8" i="42"/>
  <c r="B8" i="42"/>
  <c r="D8" i="42" s="1"/>
  <c r="A8" i="42"/>
  <c r="R7" i="42"/>
  <c r="R6" i="42"/>
  <c r="R5" i="42"/>
  <c r="R4" i="42"/>
  <c r="R3" i="42"/>
  <c r="R2" i="42"/>
  <c r="R550" i="41"/>
  <c r="R549" i="41"/>
  <c r="R548" i="41"/>
  <c r="R547" i="41"/>
  <c r="R546" i="41"/>
  <c r="R545" i="41"/>
  <c r="R544" i="41"/>
  <c r="R543" i="41"/>
  <c r="R542" i="41"/>
  <c r="R541" i="41"/>
  <c r="R540" i="41"/>
  <c r="R539" i="41"/>
  <c r="R538" i="41"/>
  <c r="R537" i="41"/>
  <c r="R536" i="41"/>
  <c r="R535" i="41"/>
  <c r="R534" i="41"/>
  <c r="R533" i="41"/>
  <c r="R532" i="41"/>
  <c r="R531" i="41"/>
  <c r="R530" i="41"/>
  <c r="R529" i="41"/>
  <c r="R528" i="41"/>
  <c r="R527" i="41"/>
  <c r="R526" i="41"/>
  <c r="R525" i="41"/>
  <c r="R524" i="41"/>
  <c r="R523" i="41"/>
  <c r="R522" i="41"/>
  <c r="R521" i="41"/>
  <c r="R520" i="41"/>
  <c r="R519" i="41"/>
  <c r="R518" i="41"/>
  <c r="R517" i="41"/>
  <c r="R516" i="41"/>
  <c r="R515" i="41"/>
  <c r="R514" i="41"/>
  <c r="R513" i="41"/>
  <c r="R512" i="41"/>
  <c r="R511" i="41"/>
  <c r="R510" i="41"/>
  <c r="R509" i="41"/>
  <c r="R508" i="41"/>
  <c r="R507" i="41"/>
  <c r="R506" i="41"/>
  <c r="R505" i="41"/>
  <c r="R504" i="41"/>
  <c r="R503" i="41"/>
  <c r="R502" i="41"/>
  <c r="R501" i="41"/>
  <c r="R500" i="41"/>
  <c r="R499" i="41"/>
  <c r="R498" i="41"/>
  <c r="R497" i="41"/>
  <c r="R496" i="41"/>
  <c r="R495" i="41"/>
  <c r="R494" i="41"/>
  <c r="R493" i="41"/>
  <c r="R492" i="41"/>
  <c r="R491" i="41"/>
  <c r="R490" i="41"/>
  <c r="R489" i="41"/>
  <c r="R488" i="41"/>
  <c r="R487" i="41"/>
  <c r="R486" i="41"/>
  <c r="R485" i="41"/>
  <c r="R484" i="41"/>
  <c r="R483" i="41"/>
  <c r="R482" i="41"/>
  <c r="R481" i="41"/>
  <c r="R480" i="41"/>
  <c r="R479" i="41"/>
  <c r="R478" i="41"/>
  <c r="R477" i="41"/>
  <c r="R476" i="41"/>
  <c r="R475" i="41"/>
  <c r="R474" i="41"/>
  <c r="R473" i="41"/>
  <c r="R472" i="41"/>
  <c r="R471" i="41"/>
  <c r="R470" i="41"/>
  <c r="R469" i="41"/>
  <c r="R468" i="41"/>
  <c r="R467" i="41"/>
  <c r="R466" i="41"/>
  <c r="R465" i="41"/>
  <c r="R464" i="41"/>
  <c r="R463" i="41"/>
  <c r="R462" i="41"/>
  <c r="R461" i="41"/>
  <c r="R460" i="41"/>
  <c r="R459" i="41"/>
  <c r="R458" i="41"/>
  <c r="R457" i="41"/>
  <c r="R456" i="41"/>
  <c r="R455" i="41"/>
  <c r="R454" i="41"/>
  <c r="R453" i="41"/>
  <c r="R452" i="41"/>
  <c r="R451" i="41"/>
  <c r="R450" i="41"/>
  <c r="R449" i="41"/>
  <c r="R448" i="41"/>
  <c r="R447" i="41"/>
  <c r="R446" i="41"/>
  <c r="R445" i="41"/>
  <c r="R444" i="41"/>
  <c r="R443" i="41"/>
  <c r="R442" i="41"/>
  <c r="R441" i="41"/>
  <c r="R440" i="41"/>
  <c r="R439" i="41"/>
  <c r="R438" i="41"/>
  <c r="R437" i="41"/>
  <c r="R436" i="41"/>
  <c r="R435" i="41"/>
  <c r="R434" i="41"/>
  <c r="R433" i="41"/>
  <c r="R432" i="41"/>
  <c r="R431" i="41"/>
  <c r="R430" i="41"/>
  <c r="R429" i="41"/>
  <c r="R428" i="41"/>
  <c r="R427" i="41"/>
  <c r="R426" i="41"/>
  <c r="R425" i="41"/>
  <c r="R424" i="41"/>
  <c r="R423" i="41"/>
  <c r="R422" i="41"/>
  <c r="R421" i="41"/>
  <c r="R420" i="41"/>
  <c r="R419" i="41"/>
  <c r="R418" i="41"/>
  <c r="R417" i="41"/>
  <c r="R416" i="41"/>
  <c r="R415" i="41"/>
  <c r="R414" i="41"/>
  <c r="R413" i="41"/>
  <c r="R412" i="41"/>
  <c r="R411" i="41"/>
  <c r="R410" i="41"/>
  <c r="R409" i="41"/>
  <c r="R408" i="41"/>
  <c r="R407" i="41"/>
  <c r="R406" i="41"/>
  <c r="R405" i="41"/>
  <c r="R404" i="41"/>
  <c r="R403" i="41"/>
  <c r="R402" i="41"/>
  <c r="R401" i="41"/>
  <c r="R400" i="41"/>
  <c r="R399" i="41"/>
  <c r="R398" i="41"/>
  <c r="R397" i="41"/>
  <c r="R396" i="41"/>
  <c r="R395" i="41"/>
  <c r="R394" i="41"/>
  <c r="R393" i="41"/>
  <c r="R392" i="41"/>
  <c r="R391" i="41"/>
  <c r="R390" i="41"/>
  <c r="R389" i="41"/>
  <c r="R388" i="41"/>
  <c r="R387" i="41"/>
  <c r="R386" i="41"/>
  <c r="R385" i="41"/>
  <c r="R384" i="41"/>
  <c r="R383" i="41"/>
  <c r="R382" i="41"/>
  <c r="R381" i="41"/>
  <c r="R380" i="41"/>
  <c r="R379" i="41"/>
  <c r="R378" i="41"/>
  <c r="R377" i="41"/>
  <c r="R376" i="41"/>
  <c r="R375" i="41"/>
  <c r="R374" i="41"/>
  <c r="R373" i="41"/>
  <c r="R372" i="41"/>
  <c r="R371" i="41"/>
  <c r="R370" i="41"/>
  <c r="R369" i="41"/>
  <c r="R368" i="41"/>
  <c r="R367" i="41"/>
  <c r="R366" i="41"/>
  <c r="R365" i="41"/>
  <c r="R364" i="41"/>
  <c r="R363" i="41"/>
  <c r="R362" i="41"/>
  <c r="R361" i="41"/>
  <c r="R360" i="41"/>
  <c r="R359" i="41"/>
  <c r="R358" i="41"/>
  <c r="R357" i="41"/>
  <c r="R356" i="41"/>
  <c r="R355" i="41"/>
  <c r="R354" i="41"/>
  <c r="R353" i="41"/>
  <c r="R352" i="41"/>
  <c r="R351" i="41"/>
  <c r="R350" i="41"/>
  <c r="R349" i="41"/>
  <c r="R348" i="41"/>
  <c r="R347" i="41"/>
  <c r="R346" i="41"/>
  <c r="R345" i="41"/>
  <c r="R344" i="41"/>
  <c r="R343" i="41"/>
  <c r="R342" i="41"/>
  <c r="R341" i="41"/>
  <c r="R340" i="41"/>
  <c r="R339" i="41"/>
  <c r="R338" i="41"/>
  <c r="R337" i="41"/>
  <c r="R336" i="41"/>
  <c r="R335" i="41"/>
  <c r="R334" i="41"/>
  <c r="R333" i="41"/>
  <c r="R332" i="41"/>
  <c r="R331" i="41"/>
  <c r="R330" i="41"/>
  <c r="R329" i="41"/>
  <c r="R328" i="41"/>
  <c r="R327" i="41"/>
  <c r="R326" i="41"/>
  <c r="R325" i="41"/>
  <c r="R324" i="41"/>
  <c r="R323" i="41"/>
  <c r="R322" i="41"/>
  <c r="R321" i="41"/>
  <c r="R320" i="41"/>
  <c r="R319" i="41"/>
  <c r="R318" i="41"/>
  <c r="R317" i="41"/>
  <c r="R316" i="41"/>
  <c r="R315" i="41"/>
  <c r="R314" i="41"/>
  <c r="R313" i="41"/>
  <c r="R312" i="41"/>
  <c r="R311" i="41"/>
  <c r="R310" i="41"/>
  <c r="R309" i="41"/>
  <c r="R308" i="41"/>
  <c r="R307" i="41"/>
  <c r="R306" i="41"/>
  <c r="R305" i="41"/>
  <c r="R304" i="41"/>
  <c r="R303" i="41"/>
  <c r="R302" i="41"/>
  <c r="R301" i="41"/>
  <c r="R300" i="41"/>
  <c r="R299" i="41"/>
  <c r="R298" i="41"/>
  <c r="R297" i="41"/>
  <c r="R296" i="41"/>
  <c r="R295" i="41"/>
  <c r="R294" i="41"/>
  <c r="R293" i="41"/>
  <c r="R292" i="41"/>
  <c r="R291" i="41"/>
  <c r="R290" i="41"/>
  <c r="R289" i="41"/>
  <c r="R288" i="41"/>
  <c r="R287" i="41"/>
  <c r="R286" i="41"/>
  <c r="R285" i="41"/>
  <c r="R284" i="41"/>
  <c r="R283" i="41"/>
  <c r="R282" i="41"/>
  <c r="R281" i="41"/>
  <c r="R280" i="41"/>
  <c r="R279" i="41"/>
  <c r="R278" i="41"/>
  <c r="R277" i="41"/>
  <c r="R276" i="41"/>
  <c r="R275" i="41"/>
  <c r="R274" i="41"/>
  <c r="R273" i="41"/>
  <c r="R272" i="41"/>
  <c r="R271" i="41"/>
  <c r="R270" i="41"/>
  <c r="R269" i="41"/>
  <c r="R268" i="41"/>
  <c r="R267" i="41"/>
  <c r="R266" i="41"/>
  <c r="R265" i="41"/>
  <c r="R264" i="41"/>
  <c r="R263" i="41"/>
  <c r="R262" i="41"/>
  <c r="R261" i="41"/>
  <c r="R260" i="41"/>
  <c r="R259" i="41"/>
  <c r="R258" i="41"/>
  <c r="R257" i="41"/>
  <c r="R256" i="41"/>
  <c r="R255" i="41"/>
  <c r="R254" i="41"/>
  <c r="R253" i="41"/>
  <c r="R252" i="41"/>
  <c r="R251" i="41"/>
  <c r="R250" i="41"/>
  <c r="R249" i="41"/>
  <c r="R248" i="41"/>
  <c r="R247" i="41"/>
  <c r="R246" i="41"/>
  <c r="R245" i="41"/>
  <c r="R244" i="41"/>
  <c r="R243" i="41"/>
  <c r="R242" i="41"/>
  <c r="R241" i="41"/>
  <c r="R240" i="41"/>
  <c r="R239" i="41"/>
  <c r="R238" i="41"/>
  <c r="R237" i="41"/>
  <c r="R236" i="41"/>
  <c r="R235" i="41"/>
  <c r="R234" i="41"/>
  <c r="R233" i="41"/>
  <c r="R232" i="41"/>
  <c r="R231" i="41"/>
  <c r="R230" i="41"/>
  <c r="R229" i="41"/>
  <c r="R228" i="41"/>
  <c r="R227" i="41"/>
  <c r="R226" i="41"/>
  <c r="R225" i="41"/>
  <c r="R224" i="41"/>
  <c r="R223" i="41"/>
  <c r="R222" i="41"/>
  <c r="R221" i="41"/>
  <c r="R220" i="41"/>
  <c r="R219" i="41"/>
  <c r="R218" i="41"/>
  <c r="R217" i="41"/>
  <c r="R216" i="41"/>
  <c r="R215" i="41"/>
  <c r="R214" i="41"/>
  <c r="R213" i="41"/>
  <c r="R212" i="41"/>
  <c r="R211" i="41"/>
  <c r="R210" i="41"/>
  <c r="R209" i="41"/>
  <c r="R208" i="41"/>
  <c r="R207" i="41"/>
  <c r="R206" i="41"/>
  <c r="R205" i="41"/>
  <c r="R204" i="41"/>
  <c r="R203" i="41"/>
  <c r="R202" i="41"/>
  <c r="R201" i="41"/>
  <c r="R200" i="41"/>
  <c r="R199" i="41"/>
  <c r="R198" i="41"/>
  <c r="R197" i="41"/>
  <c r="R196" i="41"/>
  <c r="R195" i="41"/>
  <c r="R194" i="41"/>
  <c r="R193" i="41"/>
  <c r="R192" i="41"/>
  <c r="R191" i="41"/>
  <c r="R190" i="41"/>
  <c r="R189" i="41"/>
  <c r="R188" i="41"/>
  <c r="R187" i="41"/>
  <c r="R186" i="41"/>
  <c r="R185" i="41"/>
  <c r="R184" i="41"/>
  <c r="R183" i="41"/>
  <c r="R182" i="41"/>
  <c r="R181" i="41"/>
  <c r="R180" i="41"/>
  <c r="R179" i="41"/>
  <c r="R178" i="41"/>
  <c r="R177" i="41"/>
  <c r="R176" i="41"/>
  <c r="R175" i="41"/>
  <c r="R174" i="41"/>
  <c r="R173" i="41"/>
  <c r="R172" i="41"/>
  <c r="R171" i="41"/>
  <c r="R170" i="41"/>
  <c r="R169" i="41"/>
  <c r="R168" i="41"/>
  <c r="R167" i="41"/>
  <c r="R166" i="41"/>
  <c r="R165" i="41"/>
  <c r="R164" i="41"/>
  <c r="R163" i="41"/>
  <c r="R162" i="41"/>
  <c r="R161" i="41"/>
  <c r="R160" i="41"/>
  <c r="R159" i="41"/>
  <c r="R158" i="41"/>
  <c r="R157" i="41"/>
  <c r="R156" i="41"/>
  <c r="R155" i="41"/>
  <c r="R154" i="41"/>
  <c r="R153" i="41"/>
  <c r="R152" i="41"/>
  <c r="R151" i="41"/>
  <c r="R150" i="41"/>
  <c r="R149" i="41"/>
  <c r="R148" i="41"/>
  <c r="R147" i="41"/>
  <c r="R146" i="41"/>
  <c r="R145" i="41"/>
  <c r="R144" i="41"/>
  <c r="R143" i="41"/>
  <c r="R142" i="41"/>
  <c r="R141" i="41"/>
  <c r="R140" i="41"/>
  <c r="R139" i="41"/>
  <c r="R138" i="41"/>
  <c r="R137" i="41"/>
  <c r="R136" i="41"/>
  <c r="R135" i="41"/>
  <c r="R134" i="41"/>
  <c r="R133" i="41"/>
  <c r="R132" i="41"/>
  <c r="R131" i="41"/>
  <c r="R130" i="41"/>
  <c r="R129" i="41"/>
  <c r="R128" i="41"/>
  <c r="R127" i="41"/>
  <c r="R126" i="41"/>
  <c r="R125" i="41"/>
  <c r="R124" i="41"/>
  <c r="R123" i="41"/>
  <c r="R122" i="41"/>
  <c r="R121" i="41"/>
  <c r="R120" i="41"/>
  <c r="R119" i="41"/>
  <c r="R118" i="41"/>
  <c r="R117" i="41"/>
  <c r="R116" i="41"/>
  <c r="R115" i="41"/>
  <c r="R114" i="41"/>
  <c r="R113" i="41"/>
  <c r="R112" i="41"/>
  <c r="R111" i="41"/>
  <c r="R110" i="41"/>
  <c r="R109" i="41"/>
  <c r="R108" i="41"/>
  <c r="R107" i="41"/>
  <c r="R106" i="41"/>
  <c r="R105" i="41"/>
  <c r="R104" i="41"/>
  <c r="R103" i="41"/>
  <c r="R102" i="41"/>
  <c r="R101" i="41"/>
  <c r="R100" i="41"/>
  <c r="R99" i="41"/>
  <c r="R98" i="41"/>
  <c r="R97" i="41"/>
  <c r="R96" i="41"/>
  <c r="R95" i="41"/>
  <c r="R94" i="41"/>
  <c r="R93" i="41"/>
  <c r="R92" i="41"/>
  <c r="R91" i="41"/>
  <c r="R90" i="41"/>
  <c r="R89" i="41"/>
  <c r="R88" i="41"/>
  <c r="R87" i="41"/>
  <c r="R86" i="41"/>
  <c r="R85" i="41"/>
  <c r="R84" i="41"/>
  <c r="R83" i="41"/>
  <c r="R82" i="41"/>
  <c r="R81" i="41"/>
  <c r="R80" i="41"/>
  <c r="R79" i="41"/>
  <c r="R78" i="41"/>
  <c r="R77" i="41"/>
  <c r="R76" i="41"/>
  <c r="R75" i="41"/>
  <c r="R74" i="41"/>
  <c r="R73" i="41"/>
  <c r="R72" i="41"/>
  <c r="R71" i="41"/>
  <c r="R70" i="41"/>
  <c r="R69" i="41"/>
  <c r="R68" i="41"/>
  <c r="R67" i="41"/>
  <c r="R66" i="41"/>
  <c r="R65" i="41"/>
  <c r="R64" i="41"/>
  <c r="R63" i="41"/>
  <c r="R62" i="41"/>
  <c r="R61" i="41"/>
  <c r="R60" i="41"/>
  <c r="R59" i="41"/>
  <c r="R58" i="41"/>
  <c r="R57" i="41"/>
  <c r="R56" i="41"/>
  <c r="R55" i="41"/>
  <c r="R54" i="41"/>
  <c r="R53" i="41"/>
  <c r="R52" i="41"/>
  <c r="R51" i="41"/>
  <c r="R50" i="41"/>
  <c r="R49" i="41"/>
  <c r="R48" i="41"/>
  <c r="R47" i="41"/>
  <c r="R46" i="41"/>
  <c r="R45" i="41"/>
  <c r="R44" i="41"/>
  <c r="B44" i="41"/>
  <c r="D44" i="41" s="1"/>
  <c r="R43" i="41"/>
  <c r="H43" i="41"/>
  <c r="B43" i="41"/>
  <c r="D43" i="41" s="1"/>
  <c r="A43" i="41"/>
  <c r="R42" i="41"/>
  <c r="R41" i="41"/>
  <c r="B41" i="41"/>
  <c r="R40" i="41"/>
  <c r="B40" i="41"/>
  <c r="D40" i="41" s="1"/>
  <c r="R39" i="41"/>
  <c r="B39" i="41"/>
  <c r="D39" i="41" s="1"/>
  <c r="R38" i="41"/>
  <c r="B38" i="41"/>
  <c r="D38" i="41" s="1"/>
  <c r="R37" i="41"/>
  <c r="H37" i="41"/>
  <c r="B37" i="41"/>
  <c r="D37" i="41" s="1"/>
  <c r="A37" i="41"/>
  <c r="R36" i="41"/>
  <c r="R35" i="41"/>
  <c r="B35" i="41"/>
  <c r="D35" i="41" s="1"/>
  <c r="R34" i="41"/>
  <c r="B34" i="41"/>
  <c r="D34" i="41" s="1"/>
  <c r="R33" i="41"/>
  <c r="H33" i="41"/>
  <c r="B33" i="41"/>
  <c r="D33" i="41" s="1"/>
  <c r="A33" i="41"/>
  <c r="R32" i="41"/>
  <c r="R31" i="41"/>
  <c r="B31" i="41"/>
  <c r="R30" i="41"/>
  <c r="B30" i="41"/>
  <c r="R29" i="41"/>
  <c r="B29" i="41"/>
  <c r="R28" i="41"/>
  <c r="B28" i="41"/>
  <c r="R27" i="41"/>
  <c r="B27" i="41"/>
  <c r="R26" i="41"/>
  <c r="B26" i="41"/>
  <c r="R25" i="41"/>
  <c r="B25" i="41"/>
  <c r="D25" i="41" s="1"/>
  <c r="R24" i="41"/>
  <c r="B24" i="41"/>
  <c r="D24" i="41" s="1"/>
  <c r="E20" i="41" s="1"/>
  <c r="R23" i="41"/>
  <c r="B23" i="41"/>
  <c r="R22" i="41"/>
  <c r="B22" i="41"/>
  <c r="R21" i="41"/>
  <c r="B21" i="41"/>
  <c r="R20" i="41"/>
  <c r="B20" i="41"/>
  <c r="A20" i="41"/>
  <c r="R19" i="41"/>
  <c r="R18" i="41"/>
  <c r="B18" i="41"/>
  <c r="R17" i="41"/>
  <c r="B17" i="41"/>
  <c r="R16" i="41"/>
  <c r="B16" i="41"/>
  <c r="R15" i="41"/>
  <c r="B15" i="41"/>
  <c r="R14" i="41"/>
  <c r="B14" i="41"/>
  <c r="R13" i="41"/>
  <c r="H13" i="41"/>
  <c r="B13" i="41"/>
  <c r="A13" i="41"/>
  <c r="R12" i="41"/>
  <c r="R11" i="41"/>
  <c r="B11" i="41"/>
  <c r="R10" i="41"/>
  <c r="B10" i="41"/>
  <c r="R9" i="41"/>
  <c r="B9" i="41"/>
  <c r="D9" i="41" s="1"/>
  <c r="R8" i="41"/>
  <c r="H8" i="41"/>
  <c r="B8" i="41"/>
  <c r="D8" i="41" s="1"/>
  <c r="A8" i="41"/>
  <c r="R7" i="41"/>
  <c r="R6" i="41"/>
  <c r="R5" i="41"/>
  <c r="R4" i="41"/>
  <c r="R3" i="41"/>
  <c r="R2" i="41"/>
  <c r="R550" i="40"/>
  <c r="R549" i="40"/>
  <c r="R548" i="40"/>
  <c r="R547" i="40"/>
  <c r="R546" i="40"/>
  <c r="R545" i="40"/>
  <c r="R544" i="40"/>
  <c r="R543" i="40"/>
  <c r="R542" i="40"/>
  <c r="R541" i="40"/>
  <c r="R540" i="40"/>
  <c r="R539" i="40"/>
  <c r="R538" i="40"/>
  <c r="R537" i="40"/>
  <c r="R536" i="40"/>
  <c r="R535" i="40"/>
  <c r="R534" i="40"/>
  <c r="R533" i="40"/>
  <c r="R532" i="40"/>
  <c r="R531" i="40"/>
  <c r="R530" i="40"/>
  <c r="R529" i="40"/>
  <c r="R528" i="40"/>
  <c r="R527" i="40"/>
  <c r="R526" i="40"/>
  <c r="R525" i="40"/>
  <c r="R524" i="40"/>
  <c r="R523" i="40"/>
  <c r="R522" i="40"/>
  <c r="R521" i="40"/>
  <c r="R520" i="40"/>
  <c r="R519" i="40"/>
  <c r="R518" i="40"/>
  <c r="R517" i="40"/>
  <c r="R516" i="40"/>
  <c r="R515" i="40"/>
  <c r="R514" i="40"/>
  <c r="R513" i="40"/>
  <c r="R512" i="40"/>
  <c r="R511" i="40"/>
  <c r="R510" i="40"/>
  <c r="R509" i="40"/>
  <c r="R508" i="40"/>
  <c r="R507" i="40"/>
  <c r="R506" i="40"/>
  <c r="R505" i="40"/>
  <c r="R504" i="40"/>
  <c r="R503" i="40"/>
  <c r="R502" i="40"/>
  <c r="R501" i="40"/>
  <c r="R500" i="40"/>
  <c r="R499" i="40"/>
  <c r="R498" i="40"/>
  <c r="R497" i="40"/>
  <c r="R496" i="40"/>
  <c r="R495" i="40"/>
  <c r="R494" i="40"/>
  <c r="R493" i="40"/>
  <c r="R492" i="40"/>
  <c r="R491" i="40"/>
  <c r="R490" i="40"/>
  <c r="R489" i="40"/>
  <c r="R488" i="40"/>
  <c r="R487" i="40"/>
  <c r="R486" i="40"/>
  <c r="R485" i="40"/>
  <c r="R484" i="40"/>
  <c r="R483" i="40"/>
  <c r="R482" i="40"/>
  <c r="R481" i="40"/>
  <c r="R480" i="40"/>
  <c r="R479" i="40"/>
  <c r="R478" i="40"/>
  <c r="R477" i="40"/>
  <c r="R476" i="40"/>
  <c r="R475" i="40"/>
  <c r="R474" i="40"/>
  <c r="R473" i="40"/>
  <c r="R472" i="40"/>
  <c r="R471" i="40"/>
  <c r="R470" i="40"/>
  <c r="R469" i="40"/>
  <c r="R468" i="40"/>
  <c r="R467" i="40"/>
  <c r="R466" i="40"/>
  <c r="R465" i="40"/>
  <c r="R464" i="40"/>
  <c r="R463" i="40"/>
  <c r="R462" i="40"/>
  <c r="R461" i="40"/>
  <c r="R460" i="40"/>
  <c r="R459" i="40"/>
  <c r="R458" i="40"/>
  <c r="R457" i="40"/>
  <c r="R456" i="40"/>
  <c r="R455" i="40"/>
  <c r="R454" i="40"/>
  <c r="R453" i="40"/>
  <c r="R452" i="40"/>
  <c r="R451" i="40"/>
  <c r="R450" i="40"/>
  <c r="R449" i="40"/>
  <c r="R448" i="40"/>
  <c r="R447" i="40"/>
  <c r="R446" i="40"/>
  <c r="R445" i="40"/>
  <c r="R444" i="40"/>
  <c r="R443" i="40"/>
  <c r="R442" i="40"/>
  <c r="R441" i="40"/>
  <c r="R440" i="40"/>
  <c r="R439" i="40"/>
  <c r="R438" i="40"/>
  <c r="R437" i="40"/>
  <c r="R436" i="40"/>
  <c r="R435" i="40"/>
  <c r="R434" i="40"/>
  <c r="R433" i="40"/>
  <c r="R432" i="40"/>
  <c r="R431" i="40"/>
  <c r="R430" i="40"/>
  <c r="R429" i="40"/>
  <c r="R428" i="40"/>
  <c r="R427" i="40"/>
  <c r="R426" i="40"/>
  <c r="R425" i="40"/>
  <c r="R424" i="40"/>
  <c r="R423" i="40"/>
  <c r="R422" i="40"/>
  <c r="R421" i="40"/>
  <c r="R420" i="40"/>
  <c r="R419" i="40"/>
  <c r="R418" i="40"/>
  <c r="R417" i="40"/>
  <c r="R416" i="40"/>
  <c r="R415" i="40"/>
  <c r="R414" i="40"/>
  <c r="R413" i="40"/>
  <c r="R412" i="40"/>
  <c r="R411" i="40"/>
  <c r="R410" i="40"/>
  <c r="R409" i="40"/>
  <c r="R408" i="40"/>
  <c r="R407" i="40"/>
  <c r="R406" i="40"/>
  <c r="R405" i="40"/>
  <c r="R404" i="40"/>
  <c r="R403" i="40"/>
  <c r="R402" i="40"/>
  <c r="R401" i="40"/>
  <c r="R400" i="40"/>
  <c r="R399" i="40"/>
  <c r="R398" i="40"/>
  <c r="R397" i="40"/>
  <c r="R396" i="40"/>
  <c r="R395" i="40"/>
  <c r="R394" i="40"/>
  <c r="R393" i="40"/>
  <c r="R392" i="40"/>
  <c r="R391" i="40"/>
  <c r="R390" i="40"/>
  <c r="R389" i="40"/>
  <c r="R388" i="40"/>
  <c r="R387" i="40"/>
  <c r="R386" i="40"/>
  <c r="R385" i="40"/>
  <c r="R384" i="40"/>
  <c r="R383" i="40"/>
  <c r="R382" i="40"/>
  <c r="R381" i="40"/>
  <c r="R380" i="40"/>
  <c r="R379" i="40"/>
  <c r="R378" i="40"/>
  <c r="R377" i="40"/>
  <c r="R376" i="40"/>
  <c r="R375" i="40"/>
  <c r="R374" i="40"/>
  <c r="R373" i="40"/>
  <c r="R372" i="40"/>
  <c r="R371" i="40"/>
  <c r="R370" i="40"/>
  <c r="R369" i="40"/>
  <c r="R368" i="40"/>
  <c r="R367" i="40"/>
  <c r="R366" i="40"/>
  <c r="R365" i="40"/>
  <c r="R364" i="40"/>
  <c r="R363" i="40"/>
  <c r="R362" i="40"/>
  <c r="R361" i="40"/>
  <c r="R360" i="40"/>
  <c r="R359" i="40"/>
  <c r="R358" i="40"/>
  <c r="R357" i="40"/>
  <c r="R356" i="40"/>
  <c r="R355" i="40"/>
  <c r="R354" i="40"/>
  <c r="R353" i="40"/>
  <c r="R352" i="40"/>
  <c r="R351" i="40"/>
  <c r="R350" i="40"/>
  <c r="R349" i="40"/>
  <c r="R348" i="40"/>
  <c r="R347" i="40"/>
  <c r="R346" i="40"/>
  <c r="R345" i="40"/>
  <c r="R344" i="40"/>
  <c r="R343" i="40"/>
  <c r="R342" i="40"/>
  <c r="R341" i="40"/>
  <c r="R340" i="40"/>
  <c r="R339" i="40"/>
  <c r="R338" i="40"/>
  <c r="R337" i="40"/>
  <c r="R336" i="40"/>
  <c r="R335" i="40"/>
  <c r="R334" i="40"/>
  <c r="R333" i="40"/>
  <c r="R332" i="40"/>
  <c r="R331" i="40"/>
  <c r="R330" i="40"/>
  <c r="R329" i="40"/>
  <c r="R328" i="40"/>
  <c r="R327" i="40"/>
  <c r="R326" i="40"/>
  <c r="R325" i="40"/>
  <c r="R324" i="40"/>
  <c r="R323" i="40"/>
  <c r="R322" i="40"/>
  <c r="R321" i="40"/>
  <c r="R320" i="40"/>
  <c r="R319" i="40"/>
  <c r="R318" i="40"/>
  <c r="R317" i="40"/>
  <c r="R316" i="40"/>
  <c r="R315" i="40"/>
  <c r="R314" i="40"/>
  <c r="R313" i="40"/>
  <c r="R312" i="40"/>
  <c r="R311" i="40"/>
  <c r="R310" i="40"/>
  <c r="R309" i="40"/>
  <c r="R308" i="40"/>
  <c r="R307" i="40"/>
  <c r="R306" i="40"/>
  <c r="R305" i="40"/>
  <c r="R304" i="40"/>
  <c r="R303" i="40"/>
  <c r="R302" i="40"/>
  <c r="R301" i="40"/>
  <c r="R300" i="40"/>
  <c r="R299" i="40"/>
  <c r="R298" i="40"/>
  <c r="R297" i="40"/>
  <c r="R296" i="40"/>
  <c r="R295" i="40"/>
  <c r="R294" i="40"/>
  <c r="R293" i="40"/>
  <c r="R292" i="40"/>
  <c r="R291" i="40"/>
  <c r="R290" i="40"/>
  <c r="R289" i="40"/>
  <c r="R288" i="40"/>
  <c r="R287" i="40"/>
  <c r="R286" i="40"/>
  <c r="R285" i="40"/>
  <c r="R284" i="40"/>
  <c r="R283" i="40"/>
  <c r="R282" i="40"/>
  <c r="R281" i="40"/>
  <c r="R280" i="40"/>
  <c r="R279" i="40"/>
  <c r="R278" i="40"/>
  <c r="R277" i="40"/>
  <c r="R276" i="40"/>
  <c r="R275" i="40"/>
  <c r="R274" i="40"/>
  <c r="R273" i="40"/>
  <c r="R272" i="40"/>
  <c r="R271" i="40"/>
  <c r="R270" i="40"/>
  <c r="R269" i="40"/>
  <c r="R268" i="40"/>
  <c r="R267" i="40"/>
  <c r="R266" i="40"/>
  <c r="R265" i="40"/>
  <c r="R264" i="40"/>
  <c r="R263" i="40"/>
  <c r="R262" i="40"/>
  <c r="R261" i="40"/>
  <c r="R260" i="40"/>
  <c r="R259" i="40"/>
  <c r="R258" i="40"/>
  <c r="R257" i="40"/>
  <c r="R256" i="40"/>
  <c r="R255" i="40"/>
  <c r="R254" i="40"/>
  <c r="R253" i="40"/>
  <c r="R252" i="40"/>
  <c r="R251" i="40"/>
  <c r="R250" i="40"/>
  <c r="R249" i="40"/>
  <c r="R248" i="40"/>
  <c r="R247" i="40"/>
  <c r="R246" i="40"/>
  <c r="R245" i="40"/>
  <c r="R244" i="40"/>
  <c r="R243" i="40"/>
  <c r="R242" i="40"/>
  <c r="R241" i="40"/>
  <c r="R240" i="40"/>
  <c r="R239" i="40"/>
  <c r="R238" i="40"/>
  <c r="R237" i="40"/>
  <c r="R236" i="40"/>
  <c r="R235" i="40"/>
  <c r="R234" i="40"/>
  <c r="R233" i="40"/>
  <c r="R232" i="40"/>
  <c r="R231" i="40"/>
  <c r="R230" i="40"/>
  <c r="R229" i="40"/>
  <c r="R228" i="40"/>
  <c r="R227" i="40"/>
  <c r="R226" i="40"/>
  <c r="R225" i="40"/>
  <c r="R224" i="40"/>
  <c r="R223" i="40"/>
  <c r="R222" i="40"/>
  <c r="R221" i="40"/>
  <c r="R220" i="40"/>
  <c r="R219" i="40"/>
  <c r="R218" i="40"/>
  <c r="R217" i="40"/>
  <c r="R216" i="40"/>
  <c r="R215" i="40"/>
  <c r="R214" i="40"/>
  <c r="R213" i="40"/>
  <c r="R212" i="40"/>
  <c r="R211" i="40"/>
  <c r="R210" i="40"/>
  <c r="R209" i="40"/>
  <c r="R208" i="40"/>
  <c r="R207" i="40"/>
  <c r="R206" i="40"/>
  <c r="R205" i="40"/>
  <c r="R204" i="40"/>
  <c r="R203" i="40"/>
  <c r="R202" i="40"/>
  <c r="R201" i="40"/>
  <c r="R200" i="40"/>
  <c r="R199" i="40"/>
  <c r="R198" i="40"/>
  <c r="R197" i="40"/>
  <c r="R196" i="40"/>
  <c r="R195" i="40"/>
  <c r="R194" i="40"/>
  <c r="R193" i="40"/>
  <c r="R192" i="40"/>
  <c r="R191" i="40"/>
  <c r="R190" i="40"/>
  <c r="R189" i="40"/>
  <c r="R188" i="40"/>
  <c r="R187" i="40"/>
  <c r="R186" i="40"/>
  <c r="R185" i="40"/>
  <c r="R184" i="40"/>
  <c r="R183" i="40"/>
  <c r="R182" i="40"/>
  <c r="R181" i="40"/>
  <c r="R180" i="40"/>
  <c r="R179" i="40"/>
  <c r="R178" i="40"/>
  <c r="R177" i="40"/>
  <c r="R176" i="40"/>
  <c r="R175" i="40"/>
  <c r="R174" i="40"/>
  <c r="R173" i="40"/>
  <c r="R172" i="40"/>
  <c r="R171" i="40"/>
  <c r="R170" i="40"/>
  <c r="R169" i="40"/>
  <c r="R168" i="40"/>
  <c r="R167" i="40"/>
  <c r="R166" i="40"/>
  <c r="R8" i="40"/>
  <c r="R64" i="40"/>
  <c r="R75" i="40"/>
  <c r="R106" i="40"/>
  <c r="R4" i="40"/>
  <c r="R35" i="40"/>
  <c r="R99" i="40"/>
  <c r="R49" i="40"/>
  <c r="R34" i="40"/>
  <c r="R112" i="40"/>
  <c r="R94" i="40"/>
  <c r="R140" i="40"/>
  <c r="R18" i="40"/>
  <c r="R147" i="40"/>
  <c r="R25" i="40"/>
  <c r="R66" i="40"/>
  <c r="R52" i="40"/>
  <c r="R100" i="40"/>
  <c r="R93" i="40"/>
  <c r="R160" i="40"/>
  <c r="R109" i="40"/>
  <c r="R159" i="40"/>
  <c r="R11" i="40"/>
  <c r="R19" i="40"/>
  <c r="R86" i="40"/>
  <c r="R116" i="40"/>
  <c r="R38" i="40"/>
  <c r="R46" i="40"/>
  <c r="R71" i="40"/>
  <c r="R32" i="40"/>
  <c r="R119" i="40"/>
  <c r="R135" i="40"/>
  <c r="R12" i="40"/>
  <c r="R142" i="40"/>
  <c r="R10" i="40"/>
  <c r="R111" i="40"/>
  <c r="R150" i="40"/>
  <c r="R141" i="40"/>
  <c r="R101" i="40"/>
  <c r="R16" i="40"/>
  <c r="R139" i="40"/>
  <c r="R165" i="40"/>
  <c r="R61" i="40"/>
  <c r="R88" i="40"/>
  <c r="R23" i="40"/>
  <c r="R37" i="40"/>
  <c r="R43" i="40"/>
  <c r="R122" i="40"/>
  <c r="R143" i="40"/>
  <c r="R41" i="40"/>
  <c r="R152" i="40"/>
  <c r="R146" i="40"/>
  <c r="R113" i="40"/>
  <c r="R74" i="40"/>
  <c r="R155" i="40"/>
  <c r="R134" i="40"/>
  <c r="R68" i="40"/>
  <c r="R80" i="40"/>
  <c r="R162" i="40"/>
  <c r="R5" i="40"/>
  <c r="R3" i="40"/>
  <c r="R148" i="40"/>
  <c r="R114" i="40"/>
  <c r="R51" i="40"/>
  <c r="R91" i="40"/>
  <c r="R164" i="40"/>
  <c r="R107" i="40"/>
  <c r="R27" i="40"/>
  <c r="R29" i="40"/>
  <c r="R6" i="40"/>
  <c r="R163" i="40"/>
  <c r="R2" i="40"/>
  <c r="R22" i="40"/>
  <c r="R161" i="40"/>
  <c r="R9" i="40"/>
  <c r="R57" i="40"/>
  <c r="R44" i="40"/>
  <c r="R56" i="40"/>
  <c r="R137" i="40"/>
  <c r="R21" i="40"/>
  <c r="R121" i="40"/>
  <c r="R40" i="40"/>
  <c r="R95" i="40"/>
  <c r="R78" i="40"/>
  <c r="R72" i="40"/>
  <c r="R108" i="40"/>
  <c r="R125" i="40"/>
  <c r="R96" i="40"/>
  <c r="R24" i="40"/>
  <c r="R26" i="40"/>
  <c r="R54" i="40"/>
  <c r="R151" i="40"/>
  <c r="R59" i="40"/>
  <c r="R90" i="40"/>
  <c r="R158" i="40"/>
  <c r="R83" i="40"/>
  <c r="R154" i="40"/>
  <c r="R14" i="40"/>
  <c r="R157" i="40"/>
  <c r="R149" i="40"/>
  <c r="R13" i="40"/>
  <c r="R63" i="40"/>
  <c r="R89" i="40"/>
  <c r="R92" i="40"/>
  <c r="R31" i="40"/>
  <c r="R30" i="40"/>
  <c r="R115" i="40"/>
  <c r="R28" i="40"/>
  <c r="R156" i="40"/>
  <c r="R33" i="40"/>
  <c r="R39" i="40"/>
  <c r="R15" i="40"/>
  <c r="R47" i="40"/>
  <c r="R45" i="40"/>
  <c r="R138" i="40"/>
  <c r="R97" i="40"/>
  <c r="R79" i="40"/>
  <c r="R136" i="40"/>
  <c r="R132" i="40"/>
  <c r="R53" i="40"/>
  <c r="R131" i="40"/>
  <c r="R102" i="40"/>
  <c r="B44" i="40"/>
  <c r="D44" i="40" s="1"/>
  <c r="R105" i="40"/>
  <c r="H43" i="40"/>
  <c r="B43" i="40"/>
  <c r="D43" i="40" s="1"/>
  <c r="A43" i="40"/>
  <c r="R48" i="40"/>
  <c r="R118" i="40"/>
  <c r="B41" i="40"/>
  <c r="R69" i="40"/>
  <c r="B40" i="40"/>
  <c r="D40" i="40" s="1"/>
  <c r="R128" i="40"/>
  <c r="B39" i="40"/>
  <c r="D39" i="40" s="1"/>
  <c r="R123" i="40"/>
  <c r="B38" i="40"/>
  <c r="D38" i="40" s="1"/>
  <c r="R65" i="40"/>
  <c r="H37" i="40"/>
  <c r="B37" i="40"/>
  <c r="D37" i="40" s="1"/>
  <c r="A37" i="40"/>
  <c r="R58" i="40"/>
  <c r="R110" i="40"/>
  <c r="B35" i="40"/>
  <c r="D35" i="40" s="1"/>
  <c r="R73" i="40"/>
  <c r="B34" i="40"/>
  <c r="D34" i="40" s="1"/>
  <c r="R60" i="40"/>
  <c r="H33" i="40"/>
  <c r="B33" i="40"/>
  <c r="D33" i="40" s="1"/>
  <c r="A33" i="40"/>
  <c r="R153" i="40"/>
  <c r="R36" i="40"/>
  <c r="B31" i="40"/>
  <c r="R81" i="40"/>
  <c r="B30" i="40"/>
  <c r="R127" i="40"/>
  <c r="B29" i="40"/>
  <c r="R55" i="40"/>
  <c r="B28" i="40"/>
  <c r="R62" i="40"/>
  <c r="B27" i="40"/>
  <c r="R124" i="40"/>
  <c r="B26" i="40"/>
  <c r="R129" i="40"/>
  <c r="B25" i="40"/>
  <c r="D25" i="40" s="1"/>
  <c r="R67" i="40"/>
  <c r="B24" i="40"/>
  <c r="D24" i="40" s="1"/>
  <c r="E20" i="40" s="1"/>
  <c r="R104" i="40"/>
  <c r="B23" i="40"/>
  <c r="R50" i="40"/>
  <c r="B22" i="40"/>
  <c r="R17" i="40"/>
  <c r="B21" i="40"/>
  <c r="R126" i="40"/>
  <c r="B20" i="40"/>
  <c r="A20" i="40"/>
  <c r="R133" i="40"/>
  <c r="R42" i="40"/>
  <c r="B18" i="40"/>
  <c r="R70" i="40"/>
  <c r="B17" i="40"/>
  <c r="R84" i="40"/>
  <c r="B16" i="40"/>
  <c r="R144" i="40"/>
  <c r="B15" i="40"/>
  <c r="R120" i="40"/>
  <c r="B14" i="40"/>
  <c r="R103" i="40"/>
  <c r="H13" i="40"/>
  <c r="B13" i="40"/>
  <c r="A13" i="40"/>
  <c r="R130" i="40"/>
  <c r="R82" i="40"/>
  <c r="B11" i="40"/>
  <c r="R20" i="40"/>
  <c r="B10" i="40"/>
  <c r="R87" i="40"/>
  <c r="B9" i="40"/>
  <c r="D9" i="40" s="1"/>
  <c r="R85" i="40"/>
  <c r="H8" i="40"/>
  <c r="B8" i="40"/>
  <c r="D8" i="40" s="1"/>
  <c r="E8" i="40" s="1"/>
  <c r="A8" i="40"/>
  <c r="R7" i="40"/>
  <c r="R77" i="40"/>
  <c r="R145" i="40"/>
  <c r="R117" i="40"/>
  <c r="R76" i="40"/>
  <c r="R98" i="40"/>
  <c r="R550" i="39"/>
  <c r="R549" i="39"/>
  <c r="R548" i="39"/>
  <c r="R547" i="39"/>
  <c r="R546" i="39"/>
  <c r="R545" i="39"/>
  <c r="R544" i="39"/>
  <c r="R543" i="39"/>
  <c r="R542" i="39"/>
  <c r="R541" i="39"/>
  <c r="R540" i="39"/>
  <c r="R539" i="39"/>
  <c r="R538" i="39"/>
  <c r="R537" i="39"/>
  <c r="R536" i="39"/>
  <c r="R535" i="39"/>
  <c r="R534" i="39"/>
  <c r="R533" i="39"/>
  <c r="R532" i="39"/>
  <c r="R531" i="39"/>
  <c r="R530" i="39"/>
  <c r="R529" i="39"/>
  <c r="R528" i="39"/>
  <c r="R527" i="39"/>
  <c r="R526" i="39"/>
  <c r="R525" i="39"/>
  <c r="R524" i="39"/>
  <c r="R523" i="39"/>
  <c r="R522" i="39"/>
  <c r="R521" i="39"/>
  <c r="R520" i="39"/>
  <c r="R519" i="39"/>
  <c r="R518" i="39"/>
  <c r="R517" i="39"/>
  <c r="R516" i="39"/>
  <c r="R515" i="39"/>
  <c r="R514" i="39"/>
  <c r="R513" i="39"/>
  <c r="R512" i="39"/>
  <c r="R511" i="39"/>
  <c r="R510" i="39"/>
  <c r="R509" i="39"/>
  <c r="R508" i="39"/>
  <c r="R507" i="39"/>
  <c r="R506" i="39"/>
  <c r="R505" i="39"/>
  <c r="R504" i="39"/>
  <c r="R503" i="39"/>
  <c r="R502" i="39"/>
  <c r="R501" i="39"/>
  <c r="R500" i="39"/>
  <c r="R499" i="39"/>
  <c r="R498" i="39"/>
  <c r="R497" i="39"/>
  <c r="R496" i="39"/>
  <c r="R495" i="39"/>
  <c r="R494" i="39"/>
  <c r="R493" i="39"/>
  <c r="R492" i="39"/>
  <c r="R491" i="39"/>
  <c r="R490" i="39"/>
  <c r="R489" i="39"/>
  <c r="R488" i="39"/>
  <c r="R487" i="39"/>
  <c r="R486" i="39"/>
  <c r="R485" i="39"/>
  <c r="R484" i="39"/>
  <c r="R483" i="39"/>
  <c r="R482" i="39"/>
  <c r="R481" i="39"/>
  <c r="R480" i="39"/>
  <c r="R479" i="39"/>
  <c r="R478" i="39"/>
  <c r="R477" i="39"/>
  <c r="R476" i="39"/>
  <c r="R475" i="39"/>
  <c r="R474" i="39"/>
  <c r="R473" i="39"/>
  <c r="R472" i="39"/>
  <c r="R471" i="39"/>
  <c r="R470" i="39"/>
  <c r="R469" i="39"/>
  <c r="R468" i="39"/>
  <c r="R467" i="39"/>
  <c r="R466" i="39"/>
  <c r="R465" i="39"/>
  <c r="R464" i="39"/>
  <c r="R463" i="39"/>
  <c r="R462" i="39"/>
  <c r="R461" i="39"/>
  <c r="R460" i="39"/>
  <c r="R459" i="39"/>
  <c r="R458" i="39"/>
  <c r="R457" i="39"/>
  <c r="R456" i="39"/>
  <c r="R455" i="39"/>
  <c r="R454" i="39"/>
  <c r="R453" i="39"/>
  <c r="R452" i="39"/>
  <c r="R451" i="39"/>
  <c r="R450" i="39"/>
  <c r="R449" i="39"/>
  <c r="R448" i="39"/>
  <c r="R447" i="39"/>
  <c r="R446" i="39"/>
  <c r="R445" i="39"/>
  <c r="R444" i="39"/>
  <c r="R443" i="39"/>
  <c r="R442" i="39"/>
  <c r="R441" i="39"/>
  <c r="R440" i="39"/>
  <c r="R439" i="39"/>
  <c r="R438" i="39"/>
  <c r="R437" i="39"/>
  <c r="R436" i="39"/>
  <c r="R435" i="39"/>
  <c r="R434" i="39"/>
  <c r="R433" i="39"/>
  <c r="R432" i="39"/>
  <c r="R431" i="39"/>
  <c r="R430" i="39"/>
  <c r="R429" i="39"/>
  <c r="R428" i="39"/>
  <c r="R427" i="39"/>
  <c r="R426" i="39"/>
  <c r="R425" i="39"/>
  <c r="R424" i="39"/>
  <c r="R423" i="39"/>
  <c r="R422" i="39"/>
  <c r="R421" i="39"/>
  <c r="R420" i="39"/>
  <c r="R419" i="39"/>
  <c r="R418" i="39"/>
  <c r="R417" i="39"/>
  <c r="R416" i="39"/>
  <c r="R415" i="39"/>
  <c r="R414" i="39"/>
  <c r="R413" i="39"/>
  <c r="R412" i="39"/>
  <c r="R411" i="39"/>
  <c r="R410" i="39"/>
  <c r="R409" i="39"/>
  <c r="R408" i="39"/>
  <c r="R407" i="39"/>
  <c r="R406" i="39"/>
  <c r="R405" i="39"/>
  <c r="R404" i="39"/>
  <c r="R403" i="39"/>
  <c r="R402" i="39"/>
  <c r="R401" i="39"/>
  <c r="R400" i="39"/>
  <c r="R399" i="39"/>
  <c r="R398" i="39"/>
  <c r="R397" i="39"/>
  <c r="R396" i="39"/>
  <c r="R395" i="39"/>
  <c r="R394" i="39"/>
  <c r="R393" i="39"/>
  <c r="R392" i="39"/>
  <c r="R391" i="39"/>
  <c r="R390" i="39"/>
  <c r="R389" i="39"/>
  <c r="R388" i="39"/>
  <c r="R387" i="39"/>
  <c r="R386" i="39"/>
  <c r="R385" i="39"/>
  <c r="R384" i="39"/>
  <c r="R383" i="39"/>
  <c r="R382" i="39"/>
  <c r="R381" i="39"/>
  <c r="R380" i="39"/>
  <c r="R379" i="39"/>
  <c r="R378" i="39"/>
  <c r="R377" i="39"/>
  <c r="R376" i="39"/>
  <c r="R375" i="39"/>
  <c r="R374" i="39"/>
  <c r="R373" i="39"/>
  <c r="R372" i="39"/>
  <c r="R371" i="39"/>
  <c r="R370" i="39"/>
  <c r="R369" i="39"/>
  <c r="R368" i="39"/>
  <c r="R367" i="39"/>
  <c r="R366" i="39"/>
  <c r="R365" i="39"/>
  <c r="R364" i="39"/>
  <c r="R363" i="39"/>
  <c r="R362" i="39"/>
  <c r="R361" i="39"/>
  <c r="R360" i="39"/>
  <c r="R359" i="39"/>
  <c r="R358" i="39"/>
  <c r="R357" i="39"/>
  <c r="R356" i="39"/>
  <c r="R355" i="39"/>
  <c r="R354" i="39"/>
  <c r="R353" i="39"/>
  <c r="R352" i="39"/>
  <c r="R351" i="39"/>
  <c r="R350" i="39"/>
  <c r="R349" i="39"/>
  <c r="R348" i="39"/>
  <c r="R347" i="39"/>
  <c r="R346" i="39"/>
  <c r="R345" i="39"/>
  <c r="R344" i="39"/>
  <c r="R343" i="39"/>
  <c r="R342" i="39"/>
  <c r="R341" i="39"/>
  <c r="R340" i="39"/>
  <c r="R339" i="39"/>
  <c r="R338" i="39"/>
  <c r="R337" i="39"/>
  <c r="R336" i="39"/>
  <c r="R335" i="39"/>
  <c r="R334" i="39"/>
  <c r="R333" i="39"/>
  <c r="R332" i="39"/>
  <c r="R331" i="39"/>
  <c r="R330" i="39"/>
  <c r="R329" i="39"/>
  <c r="R328" i="39"/>
  <c r="R327" i="39"/>
  <c r="R326" i="39"/>
  <c r="R325" i="39"/>
  <c r="R324" i="39"/>
  <c r="R323" i="39"/>
  <c r="R322" i="39"/>
  <c r="R321" i="39"/>
  <c r="R320" i="39"/>
  <c r="R319" i="39"/>
  <c r="R318" i="39"/>
  <c r="R317" i="39"/>
  <c r="R316" i="39"/>
  <c r="R315" i="39"/>
  <c r="R314" i="39"/>
  <c r="R313" i="39"/>
  <c r="R312" i="39"/>
  <c r="R311" i="39"/>
  <c r="R310" i="39"/>
  <c r="R309" i="39"/>
  <c r="R308" i="39"/>
  <c r="R307" i="39"/>
  <c r="R306" i="39"/>
  <c r="R305" i="39"/>
  <c r="R304" i="39"/>
  <c r="R303" i="39"/>
  <c r="R302" i="39"/>
  <c r="R301" i="39"/>
  <c r="R300" i="39"/>
  <c r="R299" i="39"/>
  <c r="R298" i="39"/>
  <c r="R297" i="39"/>
  <c r="R296" i="39"/>
  <c r="R295" i="39"/>
  <c r="R294" i="39"/>
  <c r="R293" i="39"/>
  <c r="R292" i="39"/>
  <c r="R291" i="39"/>
  <c r="R290" i="39"/>
  <c r="R289" i="39"/>
  <c r="R288" i="39"/>
  <c r="R287" i="39"/>
  <c r="R286" i="39"/>
  <c r="R285" i="39"/>
  <c r="R284" i="39"/>
  <c r="R283" i="39"/>
  <c r="R282" i="39"/>
  <c r="R281" i="39"/>
  <c r="R280" i="39"/>
  <c r="R279" i="39"/>
  <c r="R278" i="39"/>
  <c r="R277" i="39"/>
  <c r="R276" i="39"/>
  <c r="R275" i="39"/>
  <c r="R274" i="39"/>
  <c r="R273" i="39"/>
  <c r="R272" i="39"/>
  <c r="R271" i="39"/>
  <c r="R270" i="39"/>
  <c r="R269" i="39"/>
  <c r="R268" i="39"/>
  <c r="R267" i="39"/>
  <c r="R266" i="39"/>
  <c r="R265" i="39"/>
  <c r="R264" i="39"/>
  <c r="R263" i="39"/>
  <c r="R262" i="39"/>
  <c r="R261" i="39"/>
  <c r="R260" i="39"/>
  <c r="R259" i="39"/>
  <c r="R258" i="39"/>
  <c r="R257" i="39"/>
  <c r="R256" i="39"/>
  <c r="R255" i="39"/>
  <c r="R254" i="39"/>
  <c r="R253" i="39"/>
  <c r="R252" i="39"/>
  <c r="R251" i="39"/>
  <c r="R250" i="39"/>
  <c r="R249" i="39"/>
  <c r="R248" i="39"/>
  <c r="R247" i="39"/>
  <c r="R246" i="39"/>
  <c r="R245" i="39"/>
  <c r="R244" i="39"/>
  <c r="R243" i="39"/>
  <c r="R242" i="39"/>
  <c r="R241" i="39"/>
  <c r="R240" i="39"/>
  <c r="R239" i="39"/>
  <c r="R238" i="39"/>
  <c r="R237" i="39"/>
  <c r="R236" i="39"/>
  <c r="R235" i="39"/>
  <c r="R234" i="39"/>
  <c r="R233" i="39"/>
  <c r="R232" i="39"/>
  <c r="R231" i="39"/>
  <c r="R230" i="39"/>
  <c r="R229" i="39"/>
  <c r="R228" i="39"/>
  <c r="R227" i="39"/>
  <c r="R226" i="39"/>
  <c r="R225" i="39"/>
  <c r="R224" i="39"/>
  <c r="R223" i="39"/>
  <c r="R222" i="39"/>
  <c r="R221" i="39"/>
  <c r="R220" i="39"/>
  <c r="R219" i="39"/>
  <c r="R218" i="39"/>
  <c r="R217" i="39"/>
  <c r="R216" i="39"/>
  <c r="R215" i="39"/>
  <c r="R214" i="39"/>
  <c r="R213" i="39"/>
  <c r="R212" i="39"/>
  <c r="R211" i="39"/>
  <c r="R210" i="39"/>
  <c r="R209" i="39"/>
  <c r="R208" i="39"/>
  <c r="R207" i="39"/>
  <c r="R206" i="39"/>
  <c r="R205" i="39"/>
  <c r="R204" i="39"/>
  <c r="R203" i="39"/>
  <c r="R202" i="39"/>
  <c r="R201" i="39"/>
  <c r="R200" i="39"/>
  <c r="R199" i="39"/>
  <c r="R198" i="39"/>
  <c r="R197" i="39"/>
  <c r="R196" i="39"/>
  <c r="R195" i="39"/>
  <c r="R194" i="39"/>
  <c r="R193" i="39"/>
  <c r="R192" i="39"/>
  <c r="R191" i="39"/>
  <c r="R190" i="39"/>
  <c r="R189" i="39"/>
  <c r="R188" i="39"/>
  <c r="R187" i="39"/>
  <c r="R186" i="39"/>
  <c r="R185" i="39"/>
  <c r="R184" i="39"/>
  <c r="R183" i="39"/>
  <c r="R182" i="39"/>
  <c r="R181" i="39"/>
  <c r="R180" i="39"/>
  <c r="R179" i="39"/>
  <c r="R178" i="39"/>
  <c r="R177" i="39"/>
  <c r="R176" i="39"/>
  <c r="R175" i="39"/>
  <c r="R174" i="39"/>
  <c r="R173" i="39"/>
  <c r="R172" i="39"/>
  <c r="R171" i="39"/>
  <c r="R170" i="39"/>
  <c r="R169" i="39"/>
  <c r="R168" i="39"/>
  <c r="R167" i="39"/>
  <c r="R166" i="39"/>
  <c r="R165" i="39"/>
  <c r="R164" i="39"/>
  <c r="R163" i="39"/>
  <c r="R162" i="39"/>
  <c r="R161" i="39"/>
  <c r="R160" i="39"/>
  <c r="R159" i="39"/>
  <c r="R158" i="39"/>
  <c r="R157" i="39"/>
  <c r="R156" i="39"/>
  <c r="R155" i="39"/>
  <c r="R154" i="39"/>
  <c r="R153" i="39"/>
  <c r="R152" i="39"/>
  <c r="R151" i="39"/>
  <c r="R150" i="39"/>
  <c r="R149" i="39"/>
  <c r="R148" i="39"/>
  <c r="R147" i="39"/>
  <c r="R146" i="39"/>
  <c r="R145" i="39"/>
  <c r="R144" i="39"/>
  <c r="R143" i="39"/>
  <c r="R142" i="39"/>
  <c r="R141" i="39"/>
  <c r="R140" i="39"/>
  <c r="R139" i="39"/>
  <c r="R138" i="39"/>
  <c r="R137" i="39"/>
  <c r="R136" i="39"/>
  <c r="R135" i="39"/>
  <c r="R134" i="39"/>
  <c r="R133" i="39"/>
  <c r="R132" i="39"/>
  <c r="R131" i="39"/>
  <c r="R130" i="39"/>
  <c r="R129" i="39"/>
  <c r="R128" i="39"/>
  <c r="R127" i="39"/>
  <c r="R126" i="39"/>
  <c r="R125" i="39"/>
  <c r="R124" i="39"/>
  <c r="R123" i="39"/>
  <c r="R122" i="39"/>
  <c r="R121" i="39"/>
  <c r="R120" i="39"/>
  <c r="R119" i="39"/>
  <c r="R118" i="39"/>
  <c r="R117" i="39"/>
  <c r="R116" i="39"/>
  <c r="R115" i="39"/>
  <c r="R114" i="39"/>
  <c r="R113" i="39"/>
  <c r="R112" i="39"/>
  <c r="R111" i="39"/>
  <c r="R110" i="39"/>
  <c r="R109" i="39"/>
  <c r="R108" i="39"/>
  <c r="R107" i="39"/>
  <c r="R106" i="39"/>
  <c r="R105" i="39"/>
  <c r="R104" i="39"/>
  <c r="R103" i="39"/>
  <c r="R102" i="39"/>
  <c r="R101" i="39"/>
  <c r="R100" i="39"/>
  <c r="R99" i="39"/>
  <c r="R98" i="39"/>
  <c r="R97" i="39"/>
  <c r="R96" i="39"/>
  <c r="R95" i="39"/>
  <c r="R94" i="39"/>
  <c r="R93" i="39"/>
  <c r="R92" i="39"/>
  <c r="R91" i="39"/>
  <c r="R90" i="39"/>
  <c r="R89" i="39"/>
  <c r="R88" i="39"/>
  <c r="R87" i="39"/>
  <c r="R86" i="39"/>
  <c r="R85" i="39"/>
  <c r="R84" i="39"/>
  <c r="R83" i="39"/>
  <c r="R82" i="39"/>
  <c r="R81" i="39"/>
  <c r="R80" i="39"/>
  <c r="R79" i="39"/>
  <c r="R78" i="39"/>
  <c r="R77" i="39"/>
  <c r="R76" i="39"/>
  <c r="R75" i="39"/>
  <c r="R74" i="39"/>
  <c r="R73" i="39"/>
  <c r="R72" i="39"/>
  <c r="R71" i="39"/>
  <c r="R70" i="39"/>
  <c r="R69" i="39"/>
  <c r="R68" i="39"/>
  <c r="R67" i="39"/>
  <c r="R66" i="39"/>
  <c r="R65" i="39"/>
  <c r="R64" i="39"/>
  <c r="R63" i="39"/>
  <c r="R62" i="39"/>
  <c r="R61" i="39"/>
  <c r="R60" i="39"/>
  <c r="R59" i="39"/>
  <c r="R58" i="39"/>
  <c r="R57" i="39"/>
  <c r="R56" i="39"/>
  <c r="R55" i="39"/>
  <c r="R54" i="39"/>
  <c r="R53" i="39"/>
  <c r="R52" i="39"/>
  <c r="R51" i="39"/>
  <c r="R50" i="39"/>
  <c r="R49" i="39"/>
  <c r="R48" i="39"/>
  <c r="R47" i="39"/>
  <c r="R46" i="39"/>
  <c r="R45" i="39"/>
  <c r="R44" i="39"/>
  <c r="B44" i="39"/>
  <c r="D44" i="39" s="1"/>
  <c r="R43" i="39"/>
  <c r="H43" i="39"/>
  <c r="B43" i="39"/>
  <c r="D43" i="39" s="1"/>
  <c r="A43" i="39"/>
  <c r="R42" i="39"/>
  <c r="R41" i="39"/>
  <c r="B41" i="39"/>
  <c r="R40" i="39"/>
  <c r="B40" i="39"/>
  <c r="D40" i="39" s="1"/>
  <c r="R39" i="39"/>
  <c r="B39" i="39"/>
  <c r="D39" i="39" s="1"/>
  <c r="R38" i="39"/>
  <c r="B38" i="39"/>
  <c r="D38" i="39" s="1"/>
  <c r="R37" i="39"/>
  <c r="H37" i="39"/>
  <c r="B37" i="39"/>
  <c r="D37" i="39" s="1"/>
  <c r="A37" i="39"/>
  <c r="R36" i="39"/>
  <c r="R35" i="39"/>
  <c r="B35" i="39"/>
  <c r="D35" i="39" s="1"/>
  <c r="R34" i="39"/>
  <c r="B34" i="39"/>
  <c r="D34" i="39" s="1"/>
  <c r="R33" i="39"/>
  <c r="H33" i="39"/>
  <c r="B33" i="39"/>
  <c r="D33" i="39" s="1"/>
  <c r="A33" i="39"/>
  <c r="R32" i="39"/>
  <c r="R31" i="39"/>
  <c r="B31" i="39"/>
  <c r="R30" i="39"/>
  <c r="B30" i="39"/>
  <c r="R29" i="39"/>
  <c r="B29" i="39"/>
  <c r="R28" i="39"/>
  <c r="B28" i="39"/>
  <c r="R27" i="39"/>
  <c r="B27" i="39"/>
  <c r="R26" i="39"/>
  <c r="B26" i="39"/>
  <c r="R25" i="39"/>
  <c r="B25" i="39"/>
  <c r="D25" i="39" s="1"/>
  <c r="R24" i="39"/>
  <c r="B24" i="39"/>
  <c r="D24" i="39" s="1"/>
  <c r="E20" i="39" s="1"/>
  <c r="R23" i="39"/>
  <c r="B23" i="39"/>
  <c r="R22" i="39"/>
  <c r="B22" i="39"/>
  <c r="R21" i="39"/>
  <c r="B21" i="39"/>
  <c r="R20" i="39"/>
  <c r="B20" i="39"/>
  <c r="A20" i="39"/>
  <c r="R19" i="39"/>
  <c r="R18" i="39"/>
  <c r="B18" i="39"/>
  <c r="R17" i="39"/>
  <c r="B17" i="39"/>
  <c r="R16" i="39"/>
  <c r="B16" i="39"/>
  <c r="R15" i="39"/>
  <c r="B15" i="39"/>
  <c r="R14" i="39"/>
  <c r="B14" i="39"/>
  <c r="R13" i="39"/>
  <c r="H13" i="39"/>
  <c r="B13" i="39"/>
  <c r="A13" i="39"/>
  <c r="R12" i="39"/>
  <c r="R11" i="39"/>
  <c r="B11" i="39"/>
  <c r="R10" i="39"/>
  <c r="B10" i="39"/>
  <c r="R9" i="39"/>
  <c r="B9" i="39"/>
  <c r="D9" i="39" s="1"/>
  <c r="R8" i="39"/>
  <c r="H8" i="39"/>
  <c r="B8" i="39"/>
  <c r="D8" i="39" s="1"/>
  <c r="E8" i="39" s="1"/>
  <c r="A8" i="39"/>
  <c r="R7" i="39"/>
  <c r="R6" i="39"/>
  <c r="R5" i="39"/>
  <c r="R4" i="39"/>
  <c r="R3" i="39"/>
  <c r="R2" i="39"/>
  <c r="R550" i="38"/>
  <c r="R549" i="38"/>
  <c r="R548" i="38"/>
  <c r="R547" i="38"/>
  <c r="R546" i="38"/>
  <c r="R545" i="38"/>
  <c r="R544" i="38"/>
  <c r="R543" i="38"/>
  <c r="R542" i="38"/>
  <c r="R541" i="38"/>
  <c r="R540" i="38"/>
  <c r="R539" i="38"/>
  <c r="R538" i="38"/>
  <c r="R537" i="38"/>
  <c r="R536" i="38"/>
  <c r="R535" i="38"/>
  <c r="R534" i="38"/>
  <c r="R533" i="38"/>
  <c r="R532" i="38"/>
  <c r="R531" i="38"/>
  <c r="R530" i="38"/>
  <c r="R529" i="38"/>
  <c r="R528" i="38"/>
  <c r="R527" i="38"/>
  <c r="R526" i="38"/>
  <c r="R525" i="38"/>
  <c r="R524" i="38"/>
  <c r="R523" i="38"/>
  <c r="R522" i="38"/>
  <c r="R521" i="38"/>
  <c r="R520" i="38"/>
  <c r="R519" i="38"/>
  <c r="R518" i="38"/>
  <c r="R517" i="38"/>
  <c r="R516" i="38"/>
  <c r="R515" i="38"/>
  <c r="R514" i="38"/>
  <c r="R513" i="38"/>
  <c r="R512" i="38"/>
  <c r="R511" i="38"/>
  <c r="R510" i="38"/>
  <c r="R509" i="38"/>
  <c r="R508" i="38"/>
  <c r="R507" i="38"/>
  <c r="R506" i="38"/>
  <c r="R505" i="38"/>
  <c r="R504" i="38"/>
  <c r="R503" i="38"/>
  <c r="R502" i="38"/>
  <c r="R501" i="38"/>
  <c r="R500" i="38"/>
  <c r="R499" i="38"/>
  <c r="R498" i="38"/>
  <c r="R497" i="38"/>
  <c r="R496" i="38"/>
  <c r="R495" i="38"/>
  <c r="R494" i="38"/>
  <c r="R493" i="38"/>
  <c r="R492" i="38"/>
  <c r="R491" i="38"/>
  <c r="R490" i="38"/>
  <c r="R489" i="38"/>
  <c r="R488" i="38"/>
  <c r="R487" i="38"/>
  <c r="R486" i="38"/>
  <c r="R485" i="38"/>
  <c r="R484" i="38"/>
  <c r="R483" i="38"/>
  <c r="R482" i="38"/>
  <c r="R481" i="38"/>
  <c r="R480" i="38"/>
  <c r="R479" i="38"/>
  <c r="R478" i="38"/>
  <c r="R477" i="38"/>
  <c r="R476" i="38"/>
  <c r="R475" i="38"/>
  <c r="R474" i="38"/>
  <c r="R473" i="38"/>
  <c r="R472" i="38"/>
  <c r="R471" i="38"/>
  <c r="R470" i="38"/>
  <c r="R469" i="38"/>
  <c r="R468" i="38"/>
  <c r="R467" i="38"/>
  <c r="R466" i="38"/>
  <c r="R465" i="38"/>
  <c r="R464" i="38"/>
  <c r="R463" i="38"/>
  <c r="R462" i="38"/>
  <c r="R461" i="38"/>
  <c r="R460" i="38"/>
  <c r="R459" i="38"/>
  <c r="R458" i="38"/>
  <c r="R457" i="38"/>
  <c r="R456" i="38"/>
  <c r="R455" i="38"/>
  <c r="R454" i="38"/>
  <c r="R453" i="38"/>
  <c r="R452" i="38"/>
  <c r="R451" i="38"/>
  <c r="R450" i="38"/>
  <c r="R449" i="38"/>
  <c r="R448" i="38"/>
  <c r="R447" i="38"/>
  <c r="R446" i="38"/>
  <c r="R445" i="38"/>
  <c r="R444" i="38"/>
  <c r="R443" i="38"/>
  <c r="R442" i="38"/>
  <c r="R441" i="38"/>
  <c r="R440" i="38"/>
  <c r="R439" i="38"/>
  <c r="R438" i="38"/>
  <c r="R437" i="38"/>
  <c r="R436" i="38"/>
  <c r="R435" i="38"/>
  <c r="R434" i="38"/>
  <c r="R433" i="38"/>
  <c r="R432" i="38"/>
  <c r="R431" i="38"/>
  <c r="R430" i="38"/>
  <c r="R429" i="38"/>
  <c r="R428" i="38"/>
  <c r="R427" i="38"/>
  <c r="R426" i="38"/>
  <c r="R425" i="38"/>
  <c r="R424" i="38"/>
  <c r="R423" i="38"/>
  <c r="R422" i="38"/>
  <c r="R421" i="38"/>
  <c r="R420" i="38"/>
  <c r="R419" i="38"/>
  <c r="R418" i="38"/>
  <c r="R417" i="38"/>
  <c r="R416" i="38"/>
  <c r="R415" i="38"/>
  <c r="R414" i="38"/>
  <c r="R413" i="38"/>
  <c r="R412" i="38"/>
  <c r="R411" i="38"/>
  <c r="R410" i="38"/>
  <c r="R409" i="38"/>
  <c r="R408" i="38"/>
  <c r="R407" i="38"/>
  <c r="R406" i="38"/>
  <c r="R405" i="38"/>
  <c r="R404" i="38"/>
  <c r="R403" i="38"/>
  <c r="R402" i="38"/>
  <c r="R401" i="38"/>
  <c r="R400" i="38"/>
  <c r="R399" i="38"/>
  <c r="R398" i="38"/>
  <c r="R397" i="38"/>
  <c r="R396" i="38"/>
  <c r="R395" i="38"/>
  <c r="R394" i="38"/>
  <c r="R393" i="38"/>
  <c r="R392" i="38"/>
  <c r="R391" i="38"/>
  <c r="R390" i="38"/>
  <c r="R389" i="38"/>
  <c r="R388" i="38"/>
  <c r="R387" i="38"/>
  <c r="R386" i="38"/>
  <c r="R385" i="38"/>
  <c r="R384" i="38"/>
  <c r="R383" i="38"/>
  <c r="R382" i="38"/>
  <c r="R381" i="38"/>
  <c r="R380" i="38"/>
  <c r="R379" i="38"/>
  <c r="R378" i="38"/>
  <c r="R377" i="38"/>
  <c r="R376" i="38"/>
  <c r="R375" i="38"/>
  <c r="R374" i="38"/>
  <c r="R373" i="38"/>
  <c r="R372" i="38"/>
  <c r="R371" i="38"/>
  <c r="R370" i="38"/>
  <c r="R369" i="38"/>
  <c r="R368" i="38"/>
  <c r="R367" i="38"/>
  <c r="R366" i="38"/>
  <c r="R365" i="38"/>
  <c r="R364" i="38"/>
  <c r="R363" i="38"/>
  <c r="R362" i="38"/>
  <c r="R361" i="38"/>
  <c r="R360" i="38"/>
  <c r="R359" i="38"/>
  <c r="R358" i="38"/>
  <c r="R357" i="38"/>
  <c r="R356" i="38"/>
  <c r="R355" i="38"/>
  <c r="R354" i="38"/>
  <c r="R353" i="38"/>
  <c r="R352" i="38"/>
  <c r="R351" i="38"/>
  <c r="R350" i="38"/>
  <c r="R349" i="38"/>
  <c r="R348" i="38"/>
  <c r="R347" i="38"/>
  <c r="R346" i="38"/>
  <c r="R345" i="38"/>
  <c r="R344" i="38"/>
  <c r="R343" i="38"/>
  <c r="R342" i="38"/>
  <c r="R341" i="38"/>
  <c r="R340" i="38"/>
  <c r="R339" i="38"/>
  <c r="R338" i="38"/>
  <c r="R337" i="38"/>
  <c r="R336" i="38"/>
  <c r="R335" i="38"/>
  <c r="R334" i="38"/>
  <c r="R333" i="38"/>
  <c r="R332" i="38"/>
  <c r="R331" i="38"/>
  <c r="R330" i="38"/>
  <c r="R329" i="38"/>
  <c r="R328" i="38"/>
  <c r="R327" i="38"/>
  <c r="R326" i="38"/>
  <c r="R325" i="38"/>
  <c r="R324" i="38"/>
  <c r="R323" i="38"/>
  <c r="R322" i="38"/>
  <c r="R321" i="38"/>
  <c r="R320" i="38"/>
  <c r="R319" i="38"/>
  <c r="R318" i="38"/>
  <c r="R317" i="38"/>
  <c r="R316" i="38"/>
  <c r="R315" i="38"/>
  <c r="R314" i="38"/>
  <c r="R313" i="38"/>
  <c r="R312" i="38"/>
  <c r="R311" i="38"/>
  <c r="R310" i="38"/>
  <c r="R309" i="38"/>
  <c r="R308" i="38"/>
  <c r="R307" i="38"/>
  <c r="R306" i="38"/>
  <c r="R305" i="38"/>
  <c r="R304" i="38"/>
  <c r="R303" i="38"/>
  <c r="R302" i="38"/>
  <c r="R301" i="38"/>
  <c r="R300" i="38"/>
  <c r="R299" i="38"/>
  <c r="R298" i="38"/>
  <c r="R297" i="38"/>
  <c r="R296" i="38"/>
  <c r="R295" i="38"/>
  <c r="R294" i="38"/>
  <c r="R293" i="38"/>
  <c r="R292" i="38"/>
  <c r="R291" i="38"/>
  <c r="R290" i="38"/>
  <c r="R289" i="38"/>
  <c r="R288" i="38"/>
  <c r="R287" i="38"/>
  <c r="R286" i="38"/>
  <c r="R285" i="38"/>
  <c r="R284" i="38"/>
  <c r="R283" i="38"/>
  <c r="R282" i="38"/>
  <c r="R281" i="38"/>
  <c r="R280" i="38"/>
  <c r="R279" i="38"/>
  <c r="R278" i="38"/>
  <c r="R277" i="38"/>
  <c r="R276" i="38"/>
  <c r="R275" i="38"/>
  <c r="R274" i="38"/>
  <c r="R273" i="38"/>
  <c r="R272" i="38"/>
  <c r="R271" i="38"/>
  <c r="R270" i="38"/>
  <c r="R269" i="38"/>
  <c r="R268" i="38"/>
  <c r="R267" i="38"/>
  <c r="R266" i="38"/>
  <c r="R265" i="38"/>
  <c r="R264" i="38"/>
  <c r="R263" i="38"/>
  <c r="R262" i="38"/>
  <c r="R261" i="38"/>
  <c r="R260" i="38"/>
  <c r="R259" i="38"/>
  <c r="R258" i="38"/>
  <c r="R257" i="38"/>
  <c r="R256" i="38"/>
  <c r="R255" i="38"/>
  <c r="R254" i="38"/>
  <c r="R253" i="38"/>
  <c r="R252" i="38"/>
  <c r="R251" i="38"/>
  <c r="R250" i="38"/>
  <c r="R249" i="38"/>
  <c r="R248" i="38"/>
  <c r="R247" i="38"/>
  <c r="R246" i="38"/>
  <c r="R245" i="38"/>
  <c r="R244" i="38"/>
  <c r="R243" i="38"/>
  <c r="R242" i="38"/>
  <c r="R96" i="38"/>
  <c r="R132" i="38"/>
  <c r="R166" i="38"/>
  <c r="R183" i="38"/>
  <c r="R201" i="38"/>
  <c r="R53" i="38"/>
  <c r="R71" i="38"/>
  <c r="R73" i="38"/>
  <c r="R83" i="38"/>
  <c r="R136" i="38"/>
  <c r="R198" i="38"/>
  <c r="R209" i="38"/>
  <c r="R2" i="38"/>
  <c r="R68" i="38"/>
  <c r="R105" i="38"/>
  <c r="R111" i="38"/>
  <c r="R143" i="38"/>
  <c r="R144" i="38"/>
  <c r="R54" i="38"/>
  <c r="R159" i="38"/>
  <c r="R170" i="38"/>
  <c r="R173" i="38"/>
  <c r="R177" i="38"/>
  <c r="R190" i="38"/>
  <c r="R176" i="38"/>
  <c r="R69" i="38"/>
  <c r="R77" i="38"/>
  <c r="R88" i="38"/>
  <c r="R92" i="38"/>
  <c r="R109" i="38"/>
  <c r="R120" i="38"/>
  <c r="R167" i="38"/>
  <c r="R200" i="38"/>
  <c r="R204" i="38"/>
  <c r="R101" i="38"/>
  <c r="R153" i="38"/>
  <c r="R192" i="38"/>
  <c r="R220" i="38"/>
  <c r="R122" i="38"/>
  <c r="R80" i="38"/>
  <c r="R131" i="38"/>
  <c r="R148" i="38"/>
  <c r="R172" i="38"/>
  <c r="R74" i="38"/>
  <c r="R76" i="38"/>
  <c r="R160" i="38"/>
  <c r="R179" i="38"/>
  <c r="R194" i="38"/>
  <c r="R16" i="38"/>
  <c r="R21" i="38"/>
  <c r="R70" i="38"/>
  <c r="R75" i="38"/>
  <c r="R168" i="38"/>
  <c r="R205" i="38"/>
  <c r="R218" i="38"/>
  <c r="R241" i="38"/>
  <c r="R6" i="38"/>
  <c r="R15" i="38"/>
  <c r="R65" i="38"/>
  <c r="R202" i="38"/>
  <c r="R10" i="38"/>
  <c r="R20" i="38"/>
  <c r="R22" i="38"/>
  <c r="R35" i="38"/>
  <c r="R34" i="38"/>
  <c r="R51" i="38"/>
  <c r="R72" i="38"/>
  <c r="R102" i="38"/>
  <c r="R129" i="38"/>
  <c r="R147" i="38"/>
  <c r="R180" i="38"/>
  <c r="R188" i="38"/>
  <c r="R228" i="38"/>
  <c r="R231" i="38"/>
  <c r="R235" i="38"/>
  <c r="R5" i="38"/>
  <c r="R11" i="38"/>
  <c r="R33" i="38"/>
  <c r="R32" i="38"/>
  <c r="R31" i="38"/>
  <c r="R30" i="38"/>
  <c r="R29" i="38"/>
  <c r="R28" i="38"/>
  <c r="R27" i="38"/>
  <c r="R26" i="38"/>
  <c r="R63" i="38"/>
  <c r="R161" i="38"/>
  <c r="R199" i="38"/>
  <c r="R234" i="38"/>
  <c r="R240" i="38"/>
  <c r="R9" i="38"/>
  <c r="R50" i="38"/>
  <c r="R62" i="38"/>
  <c r="R61" i="38"/>
  <c r="R60" i="38"/>
  <c r="R139" i="38"/>
  <c r="R156" i="38"/>
  <c r="R157" i="38"/>
  <c r="R158" i="38"/>
  <c r="R197" i="38"/>
  <c r="R213" i="38"/>
  <c r="R223" i="38"/>
  <c r="R229" i="38"/>
  <c r="R236" i="38"/>
  <c r="R24" i="38"/>
  <c r="R59" i="38"/>
  <c r="R58" i="38"/>
  <c r="R57" i="38"/>
  <c r="R56" i="38"/>
  <c r="R55" i="38"/>
  <c r="R86" i="38"/>
  <c r="R87" i="38"/>
  <c r="R99" i="38"/>
  <c r="R98" i="38"/>
  <c r="R134" i="38"/>
  <c r="R191" i="38"/>
  <c r="R210" i="38"/>
  <c r="R67" i="38"/>
  <c r="R106" i="38"/>
  <c r="R108" i="38"/>
  <c r="R112" i="38"/>
  <c r="R165" i="38"/>
  <c r="R164" i="38"/>
  <c r="R163" i="38"/>
  <c r="R162" i="38"/>
  <c r="R185" i="38"/>
  <c r="R219" i="38"/>
  <c r="R221" i="38"/>
  <c r="R104" i="38"/>
  <c r="R116" i="38"/>
  <c r="R119" i="38"/>
  <c r="R121" i="38"/>
  <c r="R130" i="38"/>
  <c r="R146" i="38"/>
  <c r="R196" i="38"/>
  <c r="R222" i="38"/>
  <c r="R49" i="38"/>
  <c r="R138" i="38"/>
  <c r="R152" i="38"/>
  <c r="R151" i="38"/>
  <c r="R206" i="38"/>
  <c r="R208" i="38"/>
  <c r="R25" i="38"/>
  <c r="R84" i="38"/>
  <c r="R203" i="38"/>
  <c r="R230" i="38"/>
  <c r="R48" i="38"/>
  <c r="R66" i="38"/>
  <c r="R79" i="38"/>
  <c r="R91" i="38"/>
  <c r="R114" i="38"/>
  <c r="R117" i="38"/>
  <c r="R124" i="38"/>
  <c r="R135" i="38"/>
  <c r="R169" i="38"/>
  <c r="R107" i="38"/>
  <c r="R154" i="38"/>
  <c r="R207" i="38"/>
  <c r="R7" i="38"/>
  <c r="R13" i="38"/>
  <c r="R14" i="38"/>
  <c r="R78" i="38"/>
  <c r="R89" i="38"/>
  <c r="R100" i="38"/>
  <c r="R174" i="38"/>
  <c r="R226" i="38"/>
  <c r="R238" i="38"/>
  <c r="R47" i="38"/>
  <c r="R125" i="38"/>
  <c r="R184" i="38"/>
  <c r="R186" i="38"/>
  <c r="R187" i="38"/>
  <c r="R214" i="38"/>
  <c r="R46" i="38"/>
  <c r="R45" i="38"/>
  <c r="R44" i="38"/>
  <c r="R43" i="38"/>
  <c r="R42" i="38"/>
  <c r="R41" i="38"/>
  <c r="R40" i="38"/>
  <c r="R39" i="38"/>
  <c r="R81" i="38"/>
  <c r="R90" i="38"/>
  <c r="R93" i="38"/>
  <c r="R103" i="38"/>
  <c r="R115" i="38"/>
  <c r="R126" i="38"/>
  <c r="R127" i="38"/>
  <c r="R171" i="38"/>
  <c r="R225" i="38"/>
  <c r="R233" i="38"/>
  <c r="R4" i="38"/>
  <c r="R12" i="38"/>
  <c r="R38" i="38"/>
  <c r="R52" i="38"/>
  <c r="R82" i="38"/>
  <c r="R97" i="38"/>
  <c r="R110" i="38"/>
  <c r="B44" i="38"/>
  <c r="D44" i="38" s="1"/>
  <c r="R155" i="38"/>
  <c r="H43" i="38"/>
  <c r="B43" i="38"/>
  <c r="D43" i="38" s="1"/>
  <c r="A43" i="38"/>
  <c r="R227" i="38"/>
  <c r="R232" i="38"/>
  <c r="B41" i="38"/>
  <c r="R19" i="38"/>
  <c r="B40" i="38"/>
  <c r="D40" i="38" s="1"/>
  <c r="R18" i="38"/>
  <c r="B39" i="38"/>
  <c r="D39" i="38" s="1"/>
  <c r="R17" i="38"/>
  <c r="B38" i="38"/>
  <c r="D38" i="38" s="1"/>
  <c r="R23" i="38"/>
  <c r="H37" i="38"/>
  <c r="B37" i="38"/>
  <c r="D37" i="38" s="1"/>
  <c r="A37" i="38"/>
  <c r="R95" i="38"/>
  <c r="R142" i="38"/>
  <c r="B35" i="38"/>
  <c r="D35" i="38" s="1"/>
  <c r="R145" i="38"/>
  <c r="B34" i="38"/>
  <c r="D34" i="38" s="1"/>
  <c r="R175" i="38"/>
  <c r="H33" i="38"/>
  <c r="B33" i="38"/>
  <c r="D33" i="38" s="1"/>
  <c r="A33" i="38"/>
  <c r="R178" i="38"/>
  <c r="R182" i="38"/>
  <c r="B31" i="38"/>
  <c r="R211" i="38"/>
  <c r="B30" i="38"/>
  <c r="R217" i="38"/>
  <c r="B29" i="38"/>
  <c r="R216" i="38"/>
  <c r="B28" i="38"/>
  <c r="R215" i="38"/>
  <c r="B27" i="38"/>
  <c r="R141" i="38"/>
  <c r="B26" i="38"/>
  <c r="R149" i="38"/>
  <c r="B25" i="38"/>
  <c r="D25" i="38" s="1"/>
  <c r="R193" i="38"/>
  <c r="B24" i="38"/>
  <c r="D24" i="38" s="1"/>
  <c r="E20" i="38" s="1"/>
  <c r="R195" i="38"/>
  <c r="B23" i="38"/>
  <c r="R224" i="38"/>
  <c r="B22" i="38"/>
  <c r="R94" i="38"/>
  <c r="B21" i="38"/>
  <c r="R118" i="38"/>
  <c r="B20" i="38"/>
  <c r="A20" i="38"/>
  <c r="R212" i="38"/>
  <c r="R239" i="38"/>
  <c r="B18" i="38"/>
  <c r="R3" i="38"/>
  <c r="B17" i="38"/>
  <c r="R8" i="38"/>
  <c r="B16" i="38"/>
  <c r="R36" i="38"/>
  <c r="B15" i="38"/>
  <c r="R37" i="38"/>
  <c r="B14" i="38"/>
  <c r="R64" i="38"/>
  <c r="H13" i="38"/>
  <c r="B13" i="38"/>
  <c r="A13" i="38"/>
  <c r="R85" i="38"/>
  <c r="R113" i="38"/>
  <c r="B11" i="38"/>
  <c r="R123" i="38"/>
  <c r="B10" i="38"/>
  <c r="R128" i="38"/>
  <c r="B9" i="38"/>
  <c r="D9" i="38" s="1"/>
  <c r="R133" i="38"/>
  <c r="H8" i="38"/>
  <c r="B8" i="38"/>
  <c r="D8" i="38" s="1"/>
  <c r="A8" i="38"/>
  <c r="R137" i="38"/>
  <c r="R140" i="38"/>
  <c r="R150" i="38"/>
  <c r="R181" i="38"/>
  <c r="R189" i="38"/>
  <c r="R237" i="38"/>
  <c r="R550" i="37"/>
  <c r="R549" i="37"/>
  <c r="R548" i="37"/>
  <c r="R547" i="37"/>
  <c r="R546" i="37"/>
  <c r="R545" i="37"/>
  <c r="R544" i="37"/>
  <c r="R543" i="37"/>
  <c r="R542" i="37"/>
  <c r="R541" i="37"/>
  <c r="R540" i="37"/>
  <c r="R539" i="37"/>
  <c r="R538" i="37"/>
  <c r="R537" i="37"/>
  <c r="R536" i="37"/>
  <c r="R535" i="37"/>
  <c r="R534" i="37"/>
  <c r="R533" i="37"/>
  <c r="R532" i="37"/>
  <c r="R531" i="37"/>
  <c r="R530" i="37"/>
  <c r="R529" i="37"/>
  <c r="R528" i="37"/>
  <c r="R527" i="37"/>
  <c r="R526" i="37"/>
  <c r="R525" i="37"/>
  <c r="R524" i="37"/>
  <c r="R523" i="37"/>
  <c r="R522" i="37"/>
  <c r="R521" i="37"/>
  <c r="R520" i="37"/>
  <c r="R519" i="37"/>
  <c r="R518" i="37"/>
  <c r="R517" i="37"/>
  <c r="R516" i="37"/>
  <c r="R515" i="37"/>
  <c r="R514" i="37"/>
  <c r="R513" i="37"/>
  <c r="R512" i="37"/>
  <c r="R511" i="37"/>
  <c r="R510" i="37"/>
  <c r="R509" i="37"/>
  <c r="R508" i="37"/>
  <c r="R507" i="37"/>
  <c r="R506" i="37"/>
  <c r="R505" i="37"/>
  <c r="R504" i="37"/>
  <c r="R503" i="37"/>
  <c r="R502" i="37"/>
  <c r="R501" i="37"/>
  <c r="R500" i="37"/>
  <c r="R499" i="37"/>
  <c r="R498" i="37"/>
  <c r="R497" i="37"/>
  <c r="R496" i="37"/>
  <c r="R495" i="37"/>
  <c r="R494" i="37"/>
  <c r="R493" i="37"/>
  <c r="R492" i="37"/>
  <c r="R491" i="37"/>
  <c r="R490" i="37"/>
  <c r="R489" i="37"/>
  <c r="R488" i="37"/>
  <c r="R487" i="37"/>
  <c r="R486" i="37"/>
  <c r="R485" i="37"/>
  <c r="R484" i="37"/>
  <c r="R483" i="37"/>
  <c r="R482" i="37"/>
  <c r="R481" i="37"/>
  <c r="R480" i="37"/>
  <c r="R479" i="37"/>
  <c r="R478" i="37"/>
  <c r="R477" i="37"/>
  <c r="R476" i="37"/>
  <c r="R475" i="37"/>
  <c r="R474" i="37"/>
  <c r="R473" i="37"/>
  <c r="R472" i="37"/>
  <c r="R471" i="37"/>
  <c r="R470" i="37"/>
  <c r="R469" i="37"/>
  <c r="R468" i="37"/>
  <c r="R467" i="37"/>
  <c r="R466" i="37"/>
  <c r="R465" i="37"/>
  <c r="R464" i="37"/>
  <c r="R463" i="37"/>
  <c r="R462" i="37"/>
  <c r="R461" i="37"/>
  <c r="R460" i="37"/>
  <c r="R459" i="37"/>
  <c r="R458" i="37"/>
  <c r="R457" i="37"/>
  <c r="R456" i="37"/>
  <c r="R455" i="37"/>
  <c r="R454" i="37"/>
  <c r="R453" i="37"/>
  <c r="R452" i="37"/>
  <c r="R451" i="37"/>
  <c r="R450" i="37"/>
  <c r="R449" i="37"/>
  <c r="R448" i="37"/>
  <c r="R447" i="37"/>
  <c r="R446" i="37"/>
  <c r="R445" i="37"/>
  <c r="R444" i="37"/>
  <c r="R443" i="37"/>
  <c r="R442" i="37"/>
  <c r="R441" i="37"/>
  <c r="R440" i="37"/>
  <c r="R439" i="37"/>
  <c r="R438" i="37"/>
  <c r="R437" i="37"/>
  <c r="R436" i="37"/>
  <c r="R435" i="37"/>
  <c r="R434" i="37"/>
  <c r="R433" i="37"/>
  <c r="R432" i="37"/>
  <c r="R431" i="37"/>
  <c r="R430" i="37"/>
  <c r="R429" i="37"/>
  <c r="R428" i="37"/>
  <c r="R427" i="37"/>
  <c r="R426" i="37"/>
  <c r="R425" i="37"/>
  <c r="R424" i="37"/>
  <c r="R423" i="37"/>
  <c r="R422" i="37"/>
  <c r="R421" i="37"/>
  <c r="R420" i="37"/>
  <c r="R419" i="37"/>
  <c r="R418" i="37"/>
  <c r="R417" i="37"/>
  <c r="R416" i="37"/>
  <c r="R415" i="37"/>
  <c r="R414" i="37"/>
  <c r="R413" i="37"/>
  <c r="R412" i="37"/>
  <c r="R411" i="37"/>
  <c r="R410" i="37"/>
  <c r="R409" i="37"/>
  <c r="R408" i="37"/>
  <c r="R407" i="37"/>
  <c r="R406" i="37"/>
  <c r="R405" i="37"/>
  <c r="R404" i="37"/>
  <c r="R403" i="37"/>
  <c r="R402" i="37"/>
  <c r="R401" i="37"/>
  <c r="R400" i="37"/>
  <c r="R399" i="37"/>
  <c r="R398" i="37"/>
  <c r="R397" i="37"/>
  <c r="R396" i="37"/>
  <c r="R395" i="37"/>
  <c r="R394" i="37"/>
  <c r="R393" i="37"/>
  <c r="R392" i="37"/>
  <c r="R391" i="37"/>
  <c r="R390" i="37"/>
  <c r="R389" i="37"/>
  <c r="R388" i="37"/>
  <c r="R387" i="37"/>
  <c r="R386" i="37"/>
  <c r="R385" i="37"/>
  <c r="R384" i="37"/>
  <c r="R383" i="37"/>
  <c r="R382" i="37"/>
  <c r="R381" i="37"/>
  <c r="R380" i="37"/>
  <c r="R379" i="37"/>
  <c r="R378" i="37"/>
  <c r="R377" i="37"/>
  <c r="R376" i="37"/>
  <c r="R375" i="37"/>
  <c r="R374" i="37"/>
  <c r="R373" i="37"/>
  <c r="R372" i="37"/>
  <c r="R371" i="37"/>
  <c r="R370" i="37"/>
  <c r="R369" i="37"/>
  <c r="R368" i="37"/>
  <c r="R367" i="37"/>
  <c r="R366" i="37"/>
  <c r="R365" i="37"/>
  <c r="R364" i="37"/>
  <c r="R363" i="37"/>
  <c r="R362" i="37"/>
  <c r="R361" i="37"/>
  <c r="R360" i="37"/>
  <c r="R359" i="37"/>
  <c r="R358" i="37"/>
  <c r="R357" i="37"/>
  <c r="R356" i="37"/>
  <c r="R355" i="37"/>
  <c r="R354" i="37"/>
  <c r="R353" i="37"/>
  <c r="R352" i="37"/>
  <c r="R351" i="37"/>
  <c r="R350" i="37"/>
  <c r="R349" i="37"/>
  <c r="R348" i="37"/>
  <c r="R347" i="37"/>
  <c r="R346" i="37"/>
  <c r="R345" i="37"/>
  <c r="R344" i="37"/>
  <c r="R343" i="37"/>
  <c r="R342" i="37"/>
  <c r="R341" i="37"/>
  <c r="R340" i="37"/>
  <c r="R339" i="37"/>
  <c r="R338" i="37"/>
  <c r="R337" i="37"/>
  <c r="R336" i="37"/>
  <c r="R335" i="37"/>
  <c r="R334" i="37"/>
  <c r="R333" i="37"/>
  <c r="R332" i="37"/>
  <c r="R331" i="37"/>
  <c r="R330" i="37"/>
  <c r="R329" i="37"/>
  <c r="R328" i="37"/>
  <c r="R327" i="37"/>
  <c r="R326" i="37"/>
  <c r="R325" i="37"/>
  <c r="R324" i="37"/>
  <c r="R323" i="37"/>
  <c r="R322" i="37"/>
  <c r="R321" i="37"/>
  <c r="R320" i="37"/>
  <c r="R319" i="37"/>
  <c r="R318" i="37"/>
  <c r="R317" i="37"/>
  <c r="R316" i="37"/>
  <c r="R315" i="37"/>
  <c r="R314" i="37"/>
  <c r="R313" i="37"/>
  <c r="R312" i="37"/>
  <c r="R311" i="37"/>
  <c r="R310" i="37"/>
  <c r="R309" i="37"/>
  <c r="R308" i="37"/>
  <c r="R307" i="37"/>
  <c r="R306" i="37"/>
  <c r="R305" i="37"/>
  <c r="R304" i="37"/>
  <c r="R303" i="37"/>
  <c r="R302" i="37"/>
  <c r="R301" i="37"/>
  <c r="R300" i="37"/>
  <c r="R299" i="37"/>
  <c r="R298" i="37"/>
  <c r="R297" i="37"/>
  <c r="R296" i="37"/>
  <c r="R295" i="37"/>
  <c r="R294" i="37"/>
  <c r="R293" i="37"/>
  <c r="R292" i="37"/>
  <c r="R291" i="37"/>
  <c r="R290" i="37"/>
  <c r="R289" i="37"/>
  <c r="R288" i="37"/>
  <c r="R287" i="37"/>
  <c r="R286" i="37"/>
  <c r="R285" i="37"/>
  <c r="R284" i="37"/>
  <c r="R283" i="37"/>
  <c r="R282" i="37"/>
  <c r="R281" i="37"/>
  <c r="R280" i="37"/>
  <c r="R279" i="37"/>
  <c r="R278" i="37"/>
  <c r="R277" i="37"/>
  <c r="R276" i="37"/>
  <c r="R275" i="37"/>
  <c r="R274" i="37"/>
  <c r="R273" i="37"/>
  <c r="R272" i="37"/>
  <c r="R271" i="37"/>
  <c r="R270" i="37"/>
  <c r="R269" i="37"/>
  <c r="R268" i="37"/>
  <c r="R267" i="37"/>
  <c r="R266" i="37"/>
  <c r="R265" i="37"/>
  <c r="R264" i="37"/>
  <c r="R263" i="37"/>
  <c r="R262" i="37"/>
  <c r="R261" i="37"/>
  <c r="R260" i="37"/>
  <c r="R259" i="37"/>
  <c r="R258" i="37"/>
  <c r="R257" i="37"/>
  <c r="R256" i="37"/>
  <c r="R255" i="37"/>
  <c r="R254" i="37"/>
  <c r="R253" i="37"/>
  <c r="R252" i="37"/>
  <c r="R251" i="37"/>
  <c r="R250" i="37"/>
  <c r="R249" i="37"/>
  <c r="R248" i="37"/>
  <c r="R247" i="37"/>
  <c r="R246" i="37"/>
  <c r="R245" i="37"/>
  <c r="R244" i="37"/>
  <c r="R243" i="37"/>
  <c r="R242" i="37"/>
  <c r="R241" i="37"/>
  <c r="R240" i="37"/>
  <c r="R239" i="37"/>
  <c r="R238" i="37"/>
  <c r="R237" i="37"/>
  <c r="R236" i="37"/>
  <c r="R235" i="37"/>
  <c r="R234" i="37"/>
  <c r="R233" i="37"/>
  <c r="R232" i="37"/>
  <c r="R231" i="37"/>
  <c r="R230" i="37"/>
  <c r="R229" i="37"/>
  <c r="R228" i="37"/>
  <c r="R227" i="37"/>
  <c r="R226" i="37"/>
  <c r="R225" i="37"/>
  <c r="R224" i="37"/>
  <c r="R223" i="37"/>
  <c r="R222" i="37"/>
  <c r="R221" i="37"/>
  <c r="R220" i="37"/>
  <c r="R219" i="37"/>
  <c r="R218" i="37"/>
  <c r="R217" i="37"/>
  <c r="R216" i="37"/>
  <c r="R215" i="37"/>
  <c r="R214" i="37"/>
  <c r="R213" i="37"/>
  <c r="R212" i="37"/>
  <c r="R211" i="37"/>
  <c r="R210" i="37"/>
  <c r="R209" i="37"/>
  <c r="R208" i="37"/>
  <c r="R207" i="37"/>
  <c r="R206" i="37"/>
  <c r="R205" i="37"/>
  <c r="R204" i="37"/>
  <c r="R203" i="37"/>
  <c r="R202" i="37"/>
  <c r="R201" i="37"/>
  <c r="R200" i="37"/>
  <c r="R199" i="37"/>
  <c r="R198" i="37"/>
  <c r="R197" i="37"/>
  <c r="R196" i="37"/>
  <c r="R195" i="37"/>
  <c r="R194" i="37"/>
  <c r="R193" i="37"/>
  <c r="R192" i="37"/>
  <c r="R191" i="37"/>
  <c r="R190" i="37"/>
  <c r="R189" i="37"/>
  <c r="R188" i="37"/>
  <c r="R187" i="37"/>
  <c r="R186" i="37"/>
  <c r="R185" i="37"/>
  <c r="R184" i="37"/>
  <c r="R183" i="37"/>
  <c r="R182" i="37"/>
  <c r="R181" i="37"/>
  <c r="R180" i="37"/>
  <c r="R179" i="37"/>
  <c r="R178" i="37"/>
  <c r="R177" i="37"/>
  <c r="R176" i="37"/>
  <c r="R175" i="37"/>
  <c r="R174" i="37"/>
  <c r="R173" i="37"/>
  <c r="R172" i="37"/>
  <c r="R171" i="37"/>
  <c r="R170" i="37"/>
  <c r="R169" i="37"/>
  <c r="R168" i="37"/>
  <c r="R167" i="37"/>
  <c r="R166" i="37"/>
  <c r="R165" i="37"/>
  <c r="R164" i="37"/>
  <c r="R163" i="37"/>
  <c r="R162" i="37"/>
  <c r="R161" i="37"/>
  <c r="R160" i="37"/>
  <c r="R159" i="37"/>
  <c r="R158" i="37"/>
  <c r="R157" i="37"/>
  <c r="R156" i="37"/>
  <c r="R155" i="37"/>
  <c r="R154" i="37"/>
  <c r="R153" i="37"/>
  <c r="R152" i="37"/>
  <c r="R151" i="37"/>
  <c r="R150" i="37"/>
  <c r="R149" i="37"/>
  <c r="R148" i="37"/>
  <c r="R147" i="37"/>
  <c r="R146" i="37"/>
  <c r="R145" i="37"/>
  <c r="R144" i="37"/>
  <c r="R143" i="37"/>
  <c r="R142" i="37"/>
  <c r="R141" i="37"/>
  <c r="R140" i="37"/>
  <c r="R139" i="37"/>
  <c r="R138" i="37"/>
  <c r="R137" i="37"/>
  <c r="R136" i="37"/>
  <c r="R135" i="37"/>
  <c r="R134" i="37"/>
  <c r="R133" i="37"/>
  <c r="R132" i="37"/>
  <c r="R131" i="37"/>
  <c r="R130" i="37"/>
  <c r="R129" i="37"/>
  <c r="R128" i="37"/>
  <c r="R127" i="37"/>
  <c r="R126" i="37"/>
  <c r="R125" i="37"/>
  <c r="R124" i="37"/>
  <c r="R123" i="37"/>
  <c r="R122" i="37"/>
  <c r="R121" i="37"/>
  <c r="R120" i="37"/>
  <c r="R119" i="37"/>
  <c r="R118" i="37"/>
  <c r="R117" i="37"/>
  <c r="R116" i="37"/>
  <c r="R115" i="37"/>
  <c r="R114" i="37"/>
  <c r="R113" i="37"/>
  <c r="R112" i="37"/>
  <c r="R111" i="37"/>
  <c r="R110" i="37"/>
  <c r="R109" i="37"/>
  <c r="R108" i="37"/>
  <c r="R107" i="37"/>
  <c r="R106" i="37"/>
  <c r="R105" i="37"/>
  <c r="R104" i="37"/>
  <c r="R103" i="37"/>
  <c r="R102" i="37"/>
  <c r="R101" i="37"/>
  <c r="R100" i="37"/>
  <c r="R99" i="37"/>
  <c r="R98" i="37"/>
  <c r="R97" i="37"/>
  <c r="R96" i="37"/>
  <c r="R95" i="37"/>
  <c r="R94" i="37"/>
  <c r="R93" i="37"/>
  <c r="R92" i="37"/>
  <c r="R91" i="37"/>
  <c r="R90" i="37"/>
  <c r="R89" i="37"/>
  <c r="R88" i="37"/>
  <c r="R87" i="37"/>
  <c r="R86" i="37"/>
  <c r="R85" i="37"/>
  <c r="R84" i="37"/>
  <c r="R83" i="37"/>
  <c r="R82" i="37"/>
  <c r="R81" i="37"/>
  <c r="R80" i="37"/>
  <c r="R79" i="37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1" i="37"/>
  <c r="R60" i="37"/>
  <c r="R59" i="37"/>
  <c r="R58" i="37"/>
  <c r="R57" i="37"/>
  <c r="R56" i="37"/>
  <c r="R55" i="37"/>
  <c r="R54" i="37"/>
  <c r="R53" i="37"/>
  <c r="R52" i="37"/>
  <c r="R51" i="37"/>
  <c r="R50" i="37"/>
  <c r="R49" i="37"/>
  <c r="R48" i="37"/>
  <c r="R47" i="37"/>
  <c r="R46" i="37"/>
  <c r="R45" i="37"/>
  <c r="R44" i="37"/>
  <c r="B44" i="37"/>
  <c r="D44" i="37" s="1"/>
  <c r="R43" i="37"/>
  <c r="H43" i="37"/>
  <c r="B43" i="37"/>
  <c r="D43" i="37" s="1"/>
  <c r="A43" i="37"/>
  <c r="R42" i="37"/>
  <c r="R41" i="37"/>
  <c r="B41" i="37"/>
  <c r="R40" i="37"/>
  <c r="B40" i="37"/>
  <c r="D40" i="37" s="1"/>
  <c r="R39" i="37"/>
  <c r="B39" i="37"/>
  <c r="D39" i="37" s="1"/>
  <c r="R38" i="37"/>
  <c r="B38" i="37"/>
  <c r="D38" i="37" s="1"/>
  <c r="R37" i="37"/>
  <c r="H37" i="37"/>
  <c r="B37" i="37"/>
  <c r="D37" i="37" s="1"/>
  <c r="A37" i="37"/>
  <c r="R36" i="37"/>
  <c r="R35" i="37"/>
  <c r="B35" i="37"/>
  <c r="D35" i="37" s="1"/>
  <c r="R34" i="37"/>
  <c r="B34" i="37"/>
  <c r="D34" i="37" s="1"/>
  <c r="R33" i="37"/>
  <c r="H33" i="37"/>
  <c r="B33" i="37"/>
  <c r="D33" i="37" s="1"/>
  <c r="A33" i="37"/>
  <c r="R32" i="37"/>
  <c r="R31" i="37"/>
  <c r="B31" i="37"/>
  <c r="R30" i="37"/>
  <c r="B30" i="37"/>
  <c r="R29" i="37"/>
  <c r="B29" i="37"/>
  <c r="R28" i="37"/>
  <c r="B28" i="37"/>
  <c r="R27" i="37"/>
  <c r="B27" i="37"/>
  <c r="R26" i="37"/>
  <c r="B26" i="37"/>
  <c r="R25" i="37"/>
  <c r="B25" i="37"/>
  <c r="D25" i="37" s="1"/>
  <c r="R24" i="37"/>
  <c r="B24" i="37"/>
  <c r="D24" i="37" s="1"/>
  <c r="E20" i="37" s="1"/>
  <c r="R23" i="37"/>
  <c r="B23" i="37"/>
  <c r="R22" i="37"/>
  <c r="B22" i="37"/>
  <c r="R21" i="37"/>
  <c r="B21" i="37"/>
  <c r="R20" i="37"/>
  <c r="B20" i="37"/>
  <c r="A20" i="37"/>
  <c r="R19" i="37"/>
  <c r="R18" i="37"/>
  <c r="B18" i="37"/>
  <c r="R17" i="37"/>
  <c r="B17" i="37"/>
  <c r="R16" i="37"/>
  <c r="B16" i="37"/>
  <c r="R15" i="37"/>
  <c r="B15" i="37"/>
  <c r="R14" i="37"/>
  <c r="B14" i="37"/>
  <c r="R13" i="37"/>
  <c r="H13" i="37"/>
  <c r="B13" i="37"/>
  <c r="A13" i="37"/>
  <c r="R12" i="37"/>
  <c r="R11" i="37"/>
  <c r="B11" i="37"/>
  <c r="R10" i="37"/>
  <c r="B10" i="37"/>
  <c r="R9" i="37"/>
  <c r="B9" i="37"/>
  <c r="D9" i="37" s="1"/>
  <c r="R8" i="37"/>
  <c r="H8" i="37"/>
  <c r="B8" i="37"/>
  <c r="D8" i="37" s="1"/>
  <c r="A8" i="37"/>
  <c r="R7" i="37"/>
  <c r="R6" i="37"/>
  <c r="R5" i="37"/>
  <c r="R4" i="37"/>
  <c r="R3" i="37"/>
  <c r="R2" i="37"/>
  <c r="M51" i="2"/>
  <c r="G51" i="2"/>
  <c r="O51" i="2"/>
  <c r="F51" i="2"/>
  <c r="H51" i="2"/>
  <c r="D51" i="2"/>
  <c r="E51" i="2"/>
  <c r="J51" i="2"/>
  <c r="K51" i="2"/>
  <c r="I51" i="2"/>
  <c r="N51" i="2"/>
  <c r="L51" i="2"/>
  <c r="E8" i="37" l="1"/>
  <c r="E8" i="38"/>
  <c r="E8" i="41"/>
  <c r="E8" i="42"/>
  <c r="E8" i="43"/>
  <c r="H37" i="45"/>
  <c r="E43" i="37"/>
  <c r="J43" i="37" s="1"/>
  <c r="E43" i="38"/>
  <c r="E43" i="39"/>
  <c r="E43" i="40"/>
  <c r="J43" i="40" s="1"/>
  <c r="E43" i="41"/>
  <c r="E43" i="42"/>
  <c r="E43" i="43"/>
  <c r="J43" i="43" s="1"/>
  <c r="E43" i="44"/>
  <c r="E43" i="45"/>
  <c r="J43" i="45" s="1"/>
  <c r="E37" i="40"/>
  <c r="J37" i="40" s="1"/>
  <c r="E37" i="41"/>
  <c r="J37" i="41" s="1"/>
  <c r="E37" i="42"/>
  <c r="E37" i="38"/>
  <c r="J37" i="38" s="1"/>
  <c r="E37" i="39"/>
  <c r="J37" i="39" s="1"/>
  <c r="E37" i="43"/>
  <c r="J37" i="43" s="1"/>
  <c r="E37" i="44"/>
  <c r="J37" i="44" s="1"/>
  <c r="E37" i="37"/>
  <c r="J37" i="37" s="1"/>
  <c r="E33" i="38"/>
  <c r="J33" i="38" s="1"/>
  <c r="E33" i="39"/>
  <c r="J33" i="39" s="1"/>
  <c r="E33" i="40"/>
  <c r="J33" i="40" s="1"/>
  <c r="E33" i="41"/>
  <c r="E33" i="42"/>
  <c r="E33" i="37"/>
  <c r="J33" i="37" s="1"/>
  <c r="E33" i="43"/>
  <c r="J33" i="43" s="1"/>
  <c r="E33" i="44"/>
  <c r="J33" i="44" s="1"/>
  <c r="H13" i="45"/>
  <c r="H8" i="45"/>
  <c r="D48" i="37"/>
  <c r="A48" i="37" s="1"/>
  <c r="D48" i="38"/>
  <c r="A48" i="38" s="1"/>
  <c r="D48" i="39"/>
  <c r="A48" i="39" s="1"/>
  <c r="D48" i="40"/>
  <c r="A48" i="40" s="1"/>
  <c r="D48" i="41"/>
  <c r="A48" i="41" s="1"/>
  <c r="D48" i="42"/>
  <c r="A48" i="42" s="1"/>
  <c r="D48" i="43"/>
  <c r="A48" i="43" s="1"/>
  <c r="D48" i="44"/>
  <c r="A48" i="44" s="1"/>
  <c r="H20" i="45"/>
  <c r="H20" i="38"/>
  <c r="H20" i="41"/>
  <c r="J20" i="41" s="1"/>
  <c r="H20" i="42"/>
  <c r="H20" i="44"/>
  <c r="J20" i="44" s="1"/>
  <c r="H20" i="37"/>
  <c r="J20" i="37" s="1"/>
  <c r="H20" i="40"/>
  <c r="H20" i="39"/>
  <c r="J13" i="38"/>
  <c r="J43" i="42"/>
  <c r="J20" i="43"/>
  <c r="D48" i="45"/>
  <c r="A48" i="45" s="1"/>
  <c r="E33" i="45"/>
  <c r="J33" i="45" s="1"/>
  <c r="E8" i="45"/>
  <c r="E20" i="45"/>
  <c r="E37" i="45"/>
  <c r="J37" i="45" s="1"/>
  <c r="E13" i="45"/>
  <c r="J13" i="45" s="1"/>
  <c r="J43" i="44"/>
  <c r="J13" i="44"/>
  <c r="J13" i="43"/>
  <c r="J33" i="42"/>
  <c r="J37" i="42"/>
  <c r="J13" i="42"/>
  <c r="J13" i="41"/>
  <c r="J33" i="41"/>
  <c r="J43" i="41"/>
  <c r="J13" i="40"/>
  <c r="J13" i="39"/>
  <c r="J43" i="39"/>
  <c r="J20" i="38"/>
  <c r="J43" i="38"/>
  <c r="J13" i="37"/>
  <c r="J20" i="45" l="1"/>
  <c r="J47" i="45" s="1"/>
  <c r="J20" i="40"/>
  <c r="J20" i="42"/>
  <c r="J47" i="42" s="1"/>
  <c r="J20" i="39"/>
  <c r="J47" i="39" s="1"/>
  <c r="J47" i="44"/>
  <c r="J47" i="43"/>
  <c r="J47" i="41"/>
  <c r="J47" i="40"/>
  <c r="J47" i="38"/>
  <c r="J47" i="37"/>
  <c r="R550" i="36" l="1"/>
  <c r="R549" i="36"/>
  <c r="R548" i="36"/>
  <c r="R547" i="36"/>
  <c r="R546" i="36"/>
  <c r="R545" i="36"/>
  <c r="R544" i="36"/>
  <c r="R543" i="36"/>
  <c r="R542" i="36"/>
  <c r="R541" i="36"/>
  <c r="R540" i="36"/>
  <c r="R539" i="36"/>
  <c r="R538" i="36"/>
  <c r="R537" i="36"/>
  <c r="R536" i="36"/>
  <c r="R535" i="36"/>
  <c r="R534" i="36"/>
  <c r="R533" i="36"/>
  <c r="R532" i="36"/>
  <c r="R531" i="36"/>
  <c r="R530" i="36"/>
  <c r="R529" i="36"/>
  <c r="R528" i="36"/>
  <c r="R527" i="36"/>
  <c r="R526" i="36"/>
  <c r="R525" i="36"/>
  <c r="R524" i="36"/>
  <c r="R523" i="36"/>
  <c r="R522" i="36"/>
  <c r="R521" i="36"/>
  <c r="R520" i="36"/>
  <c r="R519" i="36"/>
  <c r="R518" i="36"/>
  <c r="R517" i="36"/>
  <c r="R516" i="36"/>
  <c r="R515" i="36"/>
  <c r="R514" i="36"/>
  <c r="R513" i="36"/>
  <c r="R512" i="36"/>
  <c r="R511" i="36"/>
  <c r="R510" i="36"/>
  <c r="R509" i="36"/>
  <c r="R508" i="36"/>
  <c r="R507" i="36"/>
  <c r="R506" i="36"/>
  <c r="R505" i="36"/>
  <c r="R504" i="36"/>
  <c r="R503" i="36"/>
  <c r="R502" i="36"/>
  <c r="R501" i="36"/>
  <c r="R500" i="36"/>
  <c r="R499" i="36"/>
  <c r="R498" i="36"/>
  <c r="R497" i="36"/>
  <c r="R496" i="36"/>
  <c r="R495" i="36"/>
  <c r="R494" i="36"/>
  <c r="R493" i="36"/>
  <c r="R492" i="36"/>
  <c r="R491" i="36"/>
  <c r="R490" i="36"/>
  <c r="R489" i="36"/>
  <c r="R488" i="36"/>
  <c r="R487" i="36"/>
  <c r="R486" i="36"/>
  <c r="R485" i="36"/>
  <c r="R484" i="36"/>
  <c r="R483" i="36"/>
  <c r="R482" i="36"/>
  <c r="R481" i="36"/>
  <c r="R480" i="36"/>
  <c r="R479" i="36"/>
  <c r="R478" i="36"/>
  <c r="R477" i="36"/>
  <c r="R476" i="36"/>
  <c r="R475" i="36"/>
  <c r="R474" i="36"/>
  <c r="R473" i="36"/>
  <c r="R472" i="36"/>
  <c r="R471" i="36"/>
  <c r="R470" i="36"/>
  <c r="R469" i="36"/>
  <c r="R468" i="36"/>
  <c r="R467" i="36"/>
  <c r="R466" i="36"/>
  <c r="R465" i="36"/>
  <c r="R464" i="36"/>
  <c r="R463" i="36"/>
  <c r="R462" i="36"/>
  <c r="R461" i="36"/>
  <c r="R460" i="36"/>
  <c r="R459" i="36"/>
  <c r="R458" i="36"/>
  <c r="R457" i="36"/>
  <c r="R456" i="36"/>
  <c r="R455" i="36"/>
  <c r="R454" i="36"/>
  <c r="R453" i="36"/>
  <c r="R452" i="36"/>
  <c r="R451" i="36"/>
  <c r="R450" i="36"/>
  <c r="R449" i="36"/>
  <c r="R448" i="36"/>
  <c r="R447" i="36"/>
  <c r="R446" i="36"/>
  <c r="R445" i="36"/>
  <c r="R444" i="36"/>
  <c r="R443" i="36"/>
  <c r="R442" i="36"/>
  <c r="R441" i="36"/>
  <c r="R440" i="36"/>
  <c r="R439" i="36"/>
  <c r="R438" i="36"/>
  <c r="R437" i="36"/>
  <c r="R436" i="36"/>
  <c r="R435" i="36"/>
  <c r="R434" i="36"/>
  <c r="R433" i="36"/>
  <c r="R432" i="36"/>
  <c r="R431" i="36"/>
  <c r="R430" i="36"/>
  <c r="R429" i="36"/>
  <c r="R428" i="36"/>
  <c r="R427" i="36"/>
  <c r="R426" i="36"/>
  <c r="R425" i="36"/>
  <c r="R424" i="36"/>
  <c r="R423" i="36"/>
  <c r="R422" i="36"/>
  <c r="R421" i="36"/>
  <c r="R420" i="36"/>
  <c r="R419" i="36"/>
  <c r="R418" i="36"/>
  <c r="R417" i="36"/>
  <c r="R416" i="36"/>
  <c r="R415" i="36"/>
  <c r="R414" i="36"/>
  <c r="R413" i="36"/>
  <c r="R412" i="36"/>
  <c r="R411" i="36"/>
  <c r="R410" i="36"/>
  <c r="R409" i="36"/>
  <c r="R408" i="36"/>
  <c r="R407" i="36"/>
  <c r="R406" i="36"/>
  <c r="R405" i="36"/>
  <c r="R404" i="36"/>
  <c r="R403" i="36"/>
  <c r="R402" i="36"/>
  <c r="R401" i="36"/>
  <c r="R400" i="36"/>
  <c r="R399" i="36"/>
  <c r="R398" i="36"/>
  <c r="R397" i="36"/>
  <c r="R396" i="36"/>
  <c r="R395" i="36"/>
  <c r="R394" i="36"/>
  <c r="R393" i="36"/>
  <c r="R392" i="36"/>
  <c r="R391" i="36"/>
  <c r="R390" i="36"/>
  <c r="R389" i="36"/>
  <c r="R388" i="36"/>
  <c r="R387" i="36"/>
  <c r="R386" i="36"/>
  <c r="R385" i="36"/>
  <c r="R384" i="36"/>
  <c r="R383" i="36"/>
  <c r="R382" i="36"/>
  <c r="R381" i="36"/>
  <c r="R380" i="36"/>
  <c r="R379" i="36"/>
  <c r="R378" i="36"/>
  <c r="R377" i="36"/>
  <c r="R376" i="36"/>
  <c r="R375" i="36"/>
  <c r="R374" i="36"/>
  <c r="R373" i="36"/>
  <c r="R372" i="36"/>
  <c r="R371" i="36"/>
  <c r="R370" i="36"/>
  <c r="R369" i="36"/>
  <c r="R368" i="36"/>
  <c r="R367" i="36"/>
  <c r="R366" i="36"/>
  <c r="R365" i="36"/>
  <c r="R364" i="36"/>
  <c r="R363" i="36"/>
  <c r="R362" i="36"/>
  <c r="R361" i="36"/>
  <c r="R360" i="36"/>
  <c r="R359" i="36"/>
  <c r="R358" i="36"/>
  <c r="R357" i="36"/>
  <c r="R356" i="36"/>
  <c r="R355" i="36"/>
  <c r="R354" i="36"/>
  <c r="R353" i="36"/>
  <c r="R352" i="36"/>
  <c r="R351" i="36"/>
  <c r="R350" i="36"/>
  <c r="R349" i="36"/>
  <c r="R348" i="36"/>
  <c r="R347" i="36"/>
  <c r="R346" i="36"/>
  <c r="R345" i="36"/>
  <c r="R344" i="36"/>
  <c r="R343" i="36"/>
  <c r="R342" i="36"/>
  <c r="R341" i="36"/>
  <c r="R340" i="36"/>
  <c r="R339" i="36"/>
  <c r="R338" i="36"/>
  <c r="R337" i="36"/>
  <c r="R336" i="36"/>
  <c r="R335" i="36"/>
  <c r="R334" i="36"/>
  <c r="R333" i="36"/>
  <c r="R332" i="36"/>
  <c r="R331" i="36"/>
  <c r="R330" i="36"/>
  <c r="R329" i="36"/>
  <c r="R328" i="36"/>
  <c r="R327" i="36"/>
  <c r="R326" i="36"/>
  <c r="R325" i="36"/>
  <c r="R324" i="36"/>
  <c r="R323" i="36"/>
  <c r="R322" i="36"/>
  <c r="R321" i="36"/>
  <c r="R320" i="36"/>
  <c r="R319" i="36"/>
  <c r="R318" i="36"/>
  <c r="R317" i="36"/>
  <c r="R316" i="36"/>
  <c r="R315" i="36"/>
  <c r="R314" i="36"/>
  <c r="R313" i="36"/>
  <c r="R312" i="36"/>
  <c r="R311" i="36"/>
  <c r="R310" i="36"/>
  <c r="R309" i="36"/>
  <c r="R308" i="36"/>
  <c r="R307" i="36"/>
  <c r="R306" i="36"/>
  <c r="R305" i="36"/>
  <c r="R304" i="36"/>
  <c r="R303" i="36"/>
  <c r="R302" i="36"/>
  <c r="R301" i="36"/>
  <c r="R300" i="36"/>
  <c r="R299" i="36"/>
  <c r="R298" i="36"/>
  <c r="R297" i="36"/>
  <c r="R296" i="36"/>
  <c r="R295" i="36"/>
  <c r="R294" i="36"/>
  <c r="R293" i="36"/>
  <c r="R292" i="36"/>
  <c r="R291" i="36"/>
  <c r="R290" i="36"/>
  <c r="R289" i="36"/>
  <c r="R288" i="36"/>
  <c r="R287" i="36"/>
  <c r="R286" i="36"/>
  <c r="R285" i="36"/>
  <c r="R284" i="36"/>
  <c r="R283" i="36"/>
  <c r="R282" i="36"/>
  <c r="R281" i="36"/>
  <c r="R280" i="36"/>
  <c r="R279" i="36"/>
  <c r="R278" i="36"/>
  <c r="R277" i="36"/>
  <c r="R276" i="36"/>
  <c r="R275" i="36"/>
  <c r="R274" i="36"/>
  <c r="R273" i="36"/>
  <c r="R272" i="36"/>
  <c r="R271" i="36"/>
  <c r="R270" i="36"/>
  <c r="R269" i="36"/>
  <c r="R268" i="36"/>
  <c r="R267" i="36"/>
  <c r="R266" i="36"/>
  <c r="R265" i="36"/>
  <c r="R264" i="36"/>
  <c r="R263" i="36"/>
  <c r="R262" i="36"/>
  <c r="R261" i="36"/>
  <c r="R260" i="36"/>
  <c r="R259" i="36"/>
  <c r="R258" i="36"/>
  <c r="R257" i="36"/>
  <c r="R256" i="36"/>
  <c r="R255" i="36"/>
  <c r="R254" i="36"/>
  <c r="R253" i="36"/>
  <c r="R252" i="36"/>
  <c r="R251" i="36"/>
  <c r="R250" i="36"/>
  <c r="R249" i="36"/>
  <c r="R248" i="36"/>
  <c r="R247" i="36"/>
  <c r="R246" i="36"/>
  <c r="R245" i="36"/>
  <c r="R244" i="36"/>
  <c r="R243" i="36"/>
  <c r="R242" i="36"/>
  <c r="R241" i="36"/>
  <c r="R240" i="36"/>
  <c r="R239" i="36"/>
  <c r="R238" i="36"/>
  <c r="R237" i="36"/>
  <c r="R236" i="36"/>
  <c r="R235" i="36"/>
  <c r="R234" i="36"/>
  <c r="R233" i="36"/>
  <c r="R232" i="36"/>
  <c r="R231" i="36"/>
  <c r="R230" i="36"/>
  <c r="R229" i="36"/>
  <c r="R228" i="36"/>
  <c r="R227" i="36"/>
  <c r="R226" i="36"/>
  <c r="R225" i="36"/>
  <c r="R224" i="36"/>
  <c r="R223" i="36"/>
  <c r="R222" i="36"/>
  <c r="R221" i="36"/>
  <c r="R220" i="36"/>
  <c r="R219" i="36"/>
  <c r="R218" i="36"/>
  <c r="R217" i="36"/>
  <c r="R216" i="36"/>
  <c r="R215" i="36"/>
  <c r="R214" i="36"/>
  <c r="R213" i="36"/>
  <c r="R212" i="36"/>
  <c r="R211" i="36"/>
  <c r="R210" i="36"/>
  <c r="R209" i="36"/>
  <c r="R208" i="36"/>
  <c r="R207" i="36"/>
  <c r="R206" i="36"/>
  <c r="R205" i="36"/>
  <c r="R204" i="36"/>
  <c r="R203" i="36"/>
  <c r="R202" i="36"/>
  <c r="R201" i="36"/>
  <c r="R200" i="36"/>
  <c r="R199" i="36"/>
  <c r="R198" i="36"/>
  <c r="R197" i="36"/>
  <c r="R196" i="36"/>
  <c r="R195" i="36"/>
  <c r="R194" i="36"/>
  <c r="R193" i="36"/>
  <c r="R192" i="36"/>
  <c r="R191" i="36"/>
  <c r="R190" i="36"/>
  <c r="R189" i="36"/>
  <c r="R188" i="36"/>
  <c r="R187" i="36"/>
  <c r="R186" i="36"/>
  <c r="R185" i="36"/>
  <c r="R184" i="36"/>
  <c r="R183" i="36"/>
  <c r="R182" i="36"/>
  <c r="R181" i="36"/>
  <c r="R180" i="36"/>
  <c r="R179" i="36"/>
  <c r="R178" i="36"/>
  <c r="R177" i="36"/>
  <c r="R176" i="36"/>
  <c r="R175" i="36"/>
  <c r="R174" i="36"/>
  <c r="R173" i="36"/>
  <c r="R172" i="36"/>
  <c r="R171" i="36"/>
  <c r="R170" i="36"/>
  <c r="R169" i="36"/>
  <c r="R168" i="36"/>
  <c r="R167" i="36"/>
  <c r="R166" i="36"/>
  <c r="R165" i="36"/>
  <c r="R164" i="36"/>
  <c r="R163" i="36"/>
  <c r="R162" i="36"/>
  <c r="R161" i="36"/>
  <c r="R160" i="36"/>
  <c r="R159" i="36"/>
  <c r="R158" i="36"/>
  <c r="R157" i="36"/>
  <c r="R156" i="36"/>
  <c r="R155" i="36"/>
  <c r="R154" i="36"/>
  <c r="R153" i="36"/>
  <c r="R152" i="36"/>
  <c r="R151" i="36"/>
  <c r="R150" i="36"/>
  <c r="R149" i="36"/>
  <c r="R148" i="36"/>
  <c r="R147" i="36"/>
  <c r="R146" i="36"/>
  <c r="R145" i="36"/>
  <c r="R144" i="36"/>
  <c r="R143" i="36"/>
  <c r="R142" i="36"/>
  <c r="R141" i="36"/>
  <c r="R140" i="36"/>
  <c r="R139" i="36"/>
  <c r="R138" i="36"/>
  <c r="R137" i="36"/>
  <c r="R136" i="36"/>
  <c r="R135" i="36"/>
  <c r="R134" i="36"/>
  <c r="R133" i="36"/>
  <c r="R132" i="36"/>
  <c r="R131" i="36"/>
  <c r="R130" i="36"/>
  <c r="R129" i="36"/>
  <c r="R128" i="36"/>
  <c r="R127" i="36"/>
  <c r="R126" i="36"/>
  <c r="R125" i="36"/>
  <c r="R124" i="36"/>
  <c r="R123" i="36"/>
  <c r="R122" i="36"/>
  <c r="R121" i="36"/>
  <c r="R120" i="36"/>
  <c r="R119" i="36"/>
  <c r="R118" i="36"/>
  <c r="R117" i="36"/>
  <c r="R116" i="36"/>
  <c r="R115" i="36"/>
  <c r="R114" i="36"/>
  <c r="R113" i="36"/>
  <c r="R112" i="36"/>
  <c r="R111" i="36"/>
  <c r="R110" i="36"/>
  <c r="R109" i="36"/>
  <c r="R108" i="36"/>
  <c r="R107" i="36"/>
  <c r="R106" i="36"/>
  <c r="R105" i="36"/>
  <c r="R104" i="36"/>
  <c r="R103" i="36"/>
  <c r="R102" i="36"/>
  <c r="R101" i="36"/>
  <c r="R100" i="36"/>
  <c r="R99" i="36"/>
  <c r="R98" i="36"/>
  <c r="R97" i="36"/>
  <c r="R96" i="36"/>
  <c r="R95" i="36"/>
  <c r="R94" i="36"/>
  <c r="R93" i="36"/>
  <c r="R92" i="36"/>
  <c r="R91" i="36"/>
  <c r="R90" i="36"/>
  <c r="R89" i="36"/>
  <c r="R88" i="36"/>
  <c r="R87" i="36"/>
  <c r="R86" i="36"/>
  <c r="R85" i="36"/>
  <c r="R84" i="36"/>
  <c r="R83" i="36"/>
  <c r="R82" i="36"/>
  <c r="R81" i="36"/>
  <c r="R80" i="36"/>
  <c r="R79" i="36"/>
  <c r="R78" i="36"/>
  <c r="R77" i="36"/>
  <c r="R76" i="36"/>
  <c r="R75" i="36"/>
  <c r="R74" i="36"/>
  <c r="R73" i="36"/>
  <c r="R72" i="36"/>
  <c r="R71" i="36"/>
  <c r="R70" i="36"/>
  <c r="R69" i="36"/>
  <c r="R68" i="36"/>
  <c r="R67" i="36"/>
  <c r="R66" i="36"/>
  <c r="R65" i="36"/>
  <c r="R64" i="36"/>
  <c r="R63" i="36"/>
  <c r="R62" i="36"/>
  <c r="R61" i="36"/>
  <c r="R60" i="36"/>
  <c r="R59" i="36"/>
  <c r="R58" i="36"/>
  <c r="R57" i="36"/>
  <c r="R56" i="36"/>
  <c r="R55" i="36"/>
  <c r="R54" i="36"/>
  <c r="R53" i="36"/>
  <c r="R52" i="36"/>
  <c r="R51" i="36"/>
  <c r="R50" i="36"/>
  <c r="R49" i="36"/>
  <c r="R48" i="36"/>
  <c r="R47" i="36"/>
  <c r="R46" i="36"/>
  <c r="R45" i="36"/>
  <c r="R44" i="36"/>
  <c r="B44" i="36"/>
  <c r="D44" i="36" s="1"/>
  <c r="R43" i="36"/>
  <c r="H43" i="36"/>
  <c r="B43" i="36"/>
  <c r="D43" i="36" s="1"/>
  <c r="A43" i="36"/>
  <c r="R42" i="36"/>
  <c r="R41" i="36"/>
  <c r="B41" i="36"/>
  <c r="R40" i="36"/>
  <c r="B40" i="36"/>
  <c r="D40" i="36" s="1"/>
  <c r="R39" i="36"/>
  <c r="B39" i="36"/>
  <c r="D39" i="36" s="1"/>
  <c r="R38" i="36"/>
  <c r="B38" i="36"/>
  <c r="D38" i="36" s="1"/>
  <c r="R37" i="36"/>
  <c r="H37" i="36"/>
  <c r="B37" i="36"/>
  <c r="D37" i="36" s="1"/>
  <c r="A37" i="36"/>
  <c r="R36" i="36"/>
  <c r="R35" i="36"/>
  <c r="B35" i="36"/>
  <c r="D35" i="36" s="1"/>
  <c r="R34" i="36"/>
  <c r="B34" i="36"/>
  <c r="D34" i="36" s="1"/>
  <c r="R33" i="36"/>
  <c r="H33" i="36"/>
  <c r="B33" i="36"/>
  <c r="D33" i="36" s="1"/>
  <c r="A33" i="36"/>
  <c r="R32" i="36"/>
  <c r="R31" i="36"/>
  <c r="B31" i="36"/>
  <c r="R30" i="36"/>
  <c r="B30" i="36"/>
  <c r="R29" i="36"/>
  <c r="B29" i="36"/>
  <c r="R28" i="36"/>
  <c r="B28" i="36"/>
  <c r="R27" i="36"/>
  <c r="B27" i="36"/>
  <c r="R26" i="36"/>
  <c r="B26" i="36"/>
  <c r="R25" i="36"/>
  <c r="B25" i="36"/>
  <c r="D25" i="36" s="1"/>
  <c r="R24" i="36"/>
  <c r="B24" i="36"/>
  <c r="D24" i="36" s="1"/>
  <c r="R23" i="36"/>
  <c r="B23" i="36"/>
  <c r="R22" i="36"/>
  <c r="B22" i="36"/>
  <c r="R21" i="36"/>
  <c r="B21" i="36"/>
  <c r="R20" i="36"/>
  <c r="B20" i="36"/>
  <c r="A20" i="36"/>
  <c r="R19" i="36"/>
  <c r="R18" i="36"/>
  <c r="B18" i="36"/>
  <c r="R17" i="36"/>
  <c r="B17" i="36"/>
  <c r="R16" i="36"/>
  <c r="B16" i="36"/>
  <c r="R15" i="36"/>
  <c r="B15" i="36"/>
  <c r="R14" i="36"/>
  <c r="B14" i="36"/>
  <c r="R13" i="36"/>
  <c r="H13" i="36"/>
  <c r="B13" i="36"/>
  <c r="A13" i="36"/>
  <c r="R12" i="36"/>
  <c r="R11" i="36"/>
  <c r="B11" i="36"/>
  <c r="R10" i="36"/>
  <c r="B10" i="36"/>
  <c r="R9" i="36"/>
  <c r="B9" i="36"/>
  <c r="D9" i="36" s="1"/>
  <c r="R8" i="36"/>
  <c r="H8" i="36"/>
  <c r="B8" i="36"/>
  <c r="D8" i="36" s="1"/>
  <c r="A8" i="36"/>
  <c r="R7" i="36"/>
  <c r="R6" i="36"/>
  <c r="R5" i="36"/>
  <c r="R4" i="36"/>
  <c r="R3" i="36"/>
  <c r="R2" i="36"/>
  <c r="E20" i="36" l="1"/>
  <c r="E43" i="36"/>
  <c r="E33" i="36"/>
  <c r="J33" i="36" s="1"/>
  <c r="E37" i="36"/>
  <c r="J37" i="36" s="1"/>
  <c r="E8" i="36"/>
  <c r="D48" i="36"/>
  <c r="A48" i="36" s="1"/>
  <c r="H20" i="36"/>
  <c r="J43" i="36"/>
  <c r="J20" i="36"/>
  <c r="J13" i="36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B44" i="35"/>
  <c r="D44" i="35" s="1"/>
  <c r="R43" i="35"/>
  <c r="H43" i="35"/>
  <c r="B43" i="35"/>
  <c r="D43" i="35" s="1"/>
  <c r="A43" i="35"/>
  <c r="R42" i="35"/>
  <c r="R41" i="35"/>
  <c r="B41" i="35"/>
  <c r="R40" i="35"/>
  <c r="B40" i="35"/>
  <c r="D40" i="35" s="1"/>
  <c r="R39" i="35"/>
  <c r="B39" i="35"/>
  <c r="D39" i="35" s="1"/>
  <c r="R38" i="35"/>
  <c r="B38" i="35"/>
  <c r="D38" i="35" s="1"/>
  <c r="R37" i="35"/>
  <c r="H37" i="35"/>
  <c r="B37" i="35"/>
  <c r="D37" i="35" s="1"/>
  <c r="A37" i="35"/>
  <c r="R36" i="35"/>
  <c r="R35" i="35"/>
  <c r="B35" i="35"/>
  <c r="D35" i="35" s="1"/>
  <c r="R34" i="35"/>
  <c r="B34" i="35"/>
  <c r="D34" i="35" s="1"/>
  <c r="R33" i="35"/>
  <c r="H33" i="35"/>
  <c r="B33" i="35"/>
  <c r="D33" i="35" s="1"/>
  <c r="A33" i="35"/>
  <c r="R32" i="35"/>
  <c r="R31" i="35"/>
  <c r="B31" i="35"/>
  <c r="R30" i="35"/>
  <c r="B30" i="35"/>
  <c r="R29" i="35"/>
  <c r="B29" i="35"/>
  <c r="R28" i="35"/>
  <c r="B28" i="35"/>
  <c r="R27" i="35"/>
  <c r="B27" i="35"/>
  <c r="R26" i="35"/>
  <c r="B26" i="35"/>
  <c r="R25" i="35"/>
  <c r="B25" i="35"/>
  <c r="D25" i="35" s="1"/>
  <c r="R24" i="35"/>
  <c r="B24" i="35"/>
  <c r="D24" i="35" s="1"/>
  <c r="R23" i="35"/>
  <c r="B23" i="35"/>
  <c r="R22" i="35"/>
  <c r="B22" i="35"/>
  <c r="R21" i="35"/>
  <c r="B21" i="35"/>
  <c r="R20" i="35"/>
  <c r="B20" i="35"/>
  <c r="A20" i="35"/>
  <c r="R19" i="35"/>
  <c r="R18" i="35"/>
  <c r="B18" i="35"/>
  <c r="R17" i="35"/>
  <c r="B17" i="35"/>
  <c r="R16" i="35"/>
  <c r="B16" i="35"/>
  <c r="R15" i="35"/>
  <c r="B15" i="35"/>
  <c r="R14" i="35"/>
  <c r="B14" i="35"/>
  <c r="R13" i="35"/>
  <c r="H13" i="35"/>
  <c r="B13" i="35"/>
  <c r="A13" i="35"/>
  <c r="R12" i="35"/>
  <c r="R11" i="35"/>
  <c r="B11" i="35"/>
  <c r="R10" i="35"/>
  <c r="B10" i="35"/>
  <c r="R9" i="35"/>
  <c r="B9" i="35"/>
  <c r="D9" i="35" s="1"/>
  <c r="R8" i="35"/>
  <c r="H8" i="35"/>
  <c r="B8" i="35"/>
  <c r="D8" i="35" s="1"/>
  <c r="A8" i="35"/>
  <c r="R7" i="35"/>
  <c r="R6" i="35"/>
  <c r="R5" i="35"/>
  <c r="R4" i="35"/>
  <c r="R3" i="35"/>
  <c r="R2" i="35"/>
  <c r="A8" i="14"/>
  <c r="B8" i="14"/>
  <c r="D8" i="14" s="1"/>
  <c r="B9" i="14"/>
  <c r="D9" i="14" s="1"/>
  <c r="B10" i="14"/>
  <c r="B11" i="14"/>
  <c r="A13" i="14"/>
  <c r="B13" i="14"/>
  <c r="B14" i="14"/>
  <c r="B15" i="14"/>
  <c r="B16" i="14"/>
  <c r="B17" i="14"/>
  <c r="B18" i="14"/>
  <c r="A20" i="14"/>
  <c r="B20" i="14"/>
  <c r="B21" i="14"/>
  <c r="B22" i="14"/>
  <c r="B23" i="14"/>
  <c r="B24" i="14"/>
  <c r="D24" i="14" s="1"/>
  <c r="B25" i="14"/>
  <c r="D25" i="14" s="1"/>
  <c r="B26" i="14"/>
  <c r="B27" i="14"/>
  <c r="B28" i="14"/>
  <c r="B29" i="14"/>
  <c r="B30" i="14"/>
  <c r="B31" i="14"/>
  <c r="A33" i="14"/>
  <c r="B33" i="14"/>
  <c r="D33" i="14" s="1"/>
  <c r="B34" i="14"/>
  <c r="D34" i="14" s="1"/>
  <c r="B35" i="14"/>
  <c r="D35" i="14" s="1"/>
  <c r="A37" i="14"/>
  <c r="B37" i="14"/>
  <c r="D37" i="14" s="1"/>
  <c r="B38" i="14"/>
  <c r="D38" i="14" s="1"/>
  <c r="B39" i="14"/>
  <c r="D39" i="14" s="1"/>
  <c r="B40" i="14"/>
  <c r="D40" i="14" s="1"/>
  <c r="B41" i="14"/>
  <c r="A43" i="14"/>
  <c r="B43" i="14"/>
  <c r="D43" i="14" s="1"/>
  <c r="B44" i="14"/>
  <c r="D44" i="14" s="1"/>
  <c r="D63" i="17"/>
  <c r="D61" i="17"/>
  <c r="D60" i="17"/>
  <c r="D56" i="17"/>
  <c r="D55" i="17"/>
  <c r="R550" i="14"/>
  <c r="R549" i="14"/>
  <c r="R548" i="14"/>
  <c r="R547" i="14"/>
  <c r="R546" i="14"/>
  <c r="R545" i="14"/>
  <c r="R544" i="14"/>
  <c r="R543" i="14"/>
  <c r="R542" i="14"/>
  <c r="R541" i="14"/>
  <c r="R540" i="14"/>
  <c r="R539" i="14"/>
  <c r="R538" i="14"/>
  <c r="R537" i="14"/>
  <c r="R536" i="14"/>
  <c r="R535" i="14"/>
  <c r="R534" i="14"/>
  <c r="R533" i="14"/>
  <c r="R532" i="14"/>
  <c r="R531" i="14"/>
  <c r="R530" i="14"/>
  <c r="R529" i="14"/>
  <c r="R528" i="14"/>
  <c r="R527" i="14"/>
  <c r="R526" i="14"/>
  <c r="R525" i="14"/>
  <c r="R524" i="14"/>
  <c r="R523" i="14"/>
  <c r="R522" i="14"/>
  <c r="R521" i="14"/>
  <c r="R520" i="14"/>
  <c r="R519" i="14"/>
  <c r="R518" i="14"/>
  <c r="R517" i="14"/>
  <c r="R516" i="14"/>
  <c r="R515" i="14"/>
  <c r="R514" i="14"/>
  <c r="R513" i="14"/>
  <c r="R512" i="14"/>
  <c r="R511" i="14"/>
  <c r="R510" i="14"/>
  <c r="R509" i="14"/>
  <c r="R508" i="14"/>
  <c r="R507" i="14"/>
  <c r="R506" i="14"/>
  <c r="R505" i="14"/>
  <c r="R504" i="14"/>
  <c r="R503" i="14"/>
  <c r="R502" i="14"/>
  <c r="R501" i="14"/>
  <c r="R500" i="14"/>
  <c r="R499" i="14"/>
  <c r="R498" i="14"/>
  <c r="R497" i="14"/>
  <c r="R496" i="14"/>
  <c r="R495" i="14"/>
  <c r="R494" i="14"/>
  <c r="R493" i="14"/>
  <c r="R492" i="14"/>
  <c r="R491" i="14"/>
  <c r="R490" i="14"/>
  <c r="R489" i="14"/>
  <c r="R488" i="14"/>
  <c r="R487" i="14"/>
  <c r="R486" i="14"/>
  <c r="R485" i="14"/>
  <c r="R484" i="14"/>
  <c r="R483" i="14"/>
  <c r="R482" i="14"/>
  <c r="R481" i="14"/>
  <c r="R480" i="14"/>
  <c r="R479" i="14"/>
  <c r="R478" i="14"/>
  <c r="R477" i="14"/>
  <c r="R476" i="14"/>
  <c r="R475" i="14"/>
  <c r="R474" i="14"/>
  <c r="R473" i="14"/>
  <c r="R472" i="14"/>
  <c r="R471" i="14"/>
  <c r="R470" i="14"/>
  <c r="R469" i="14"/>
  <c r="R468" i="14"/>
  <c r="R467" i="14"/>
  <c r="R466" i="14"/>
  <c r="R465" i="14"/>
  <c r="R464" i="14"/>
  <c r="R463" i="14"/>
  <c r="R462" i="14"/>
  <c r="R461" i="14"/>
  <c r="R460" i="14"/>
  <c r="R459" i="14"/>
  <c r="R458" i="14"/>
  <c r="R457" i="14"/>
  <c r="R456" i="14"/>
  <c r="R455" i="14"/>
  <c r="R454" i="14"/>
  <c r="R453" i="14"/>
  <c r="R452" i="14"/>
  <c r="R451" i="14"/>
  <c r="R450" i="14"/>
  <c r="R449" i="14"/>
  <c r="R448" i="14"/>
  <c r="R447" i="14"/>
  <c r="R446" i="14"/>
  <c r="R445" i="14"/>
  <c r="R444" i="14"/>
  <c r="R443" i="14"/>
  <c r="R442" i="14"/>
  <c r="R441" i="14"/>
  <c r="R440" i="14"/>
  <c r="R439" i="14"/>
  <c r="R438" i="14"/>
  <c r="R437" i="14"/>
  <c r="R436" i="14"/>
  <c r="R435" i="14"/>
  <c r="R434" i="14"/>
  <c r="R433" i="14"/>
  <c r="R432" i="14"/>
  <c r="R431" i="14"/>
  <c r="R430" i="14"/>
  <c r="R429" i="14"/>
  <c r="R428" i="14"/>
  <c r="R427" i="14"/>
  <c r="R426" i="14"/>
  <c r="R425" i="14"/>
  <c r="R424" i="14"/>
  <c r="R423" i="14"/>
  <c r="R422" i="14"/>
  <c r="R421" i="14"/>
  <c r="R420" i="14"/>
  <c r="R419" i="14"/>
  <c r="R418" i="14"/>
  <c r="R417" i="14"/>
  <c r="R416" i="14"/>
  <c r="R415" i="14"/>
  <c r="R414" i="14"/>
  <c r="R413" i="14"/>
  <c r="R412" i="14"/>
  <c r="R411" i="14"/>
  <c r="R410" i="14"/>
  <c r="R409" i="14"/>
  <c r="R408" i="14"/>
  <c r="R407" i="14"/>
  <c r="R406" i="14"/>
  <c r="R405" i="14"/>
  <c r="R404" i="14"/>
  <c r="R403" i="14"/>
  <c r="R402" i="14"/>
  <c r="R401" i="14"/>
  <c r="R400" i="14"/>
  <c r="R399" i="14"/>
  <c r="R398" i="14"/>
  <c r="R397" i="14"/>
  <c r="R396" i="14"/>
  <c r="R395" i="14"/>
  <c r="R394" i="14"/>
  <c r="R393" i="14"/>
  <c r="R392" i="14"/>
  <c r="R391" i="14"/>
  <c r="R390" i="14"/>
  <c r="R389" i="14"/>
  <c r="R388" i="14"/>
  <c r="R387" i="14"/>
  <c r="R386" i="14"/>
  <c r="R385" i="14"/>
  <c r="R384" i="14"/>
  <c r="R383" i="14"/>
  <c r="R382" i="14"/>
  <c r="R381" i="14"/>
  <c r="R380" i="14"/>
  <c r="R379" i="14"/>
  <c r="R378" i="14"/>
  <c r="R377" i="14"/>
  <c r="R376" i="14"/>
  <c r="R375" i="14"/>
  <c r="R374" i="14"/>
  <c r="R373" i="14"/>
  <c r="R372" i="14"/>
  <c r="R371" i="14"/>
  <c r="R370" i="14"/>
  <c r="R369" i="14"/>
  <c r="R368" i="14"/>
  <c r="R367" i="14"/>
  <c r="R366" i="14"/>
  <c r="R365" i="14"/>
  <c r="R364" i="14"/>
  <c r="R363" i="14"/>
  <c r="R362" i="14"/>
  <c r="R361" i="14"/>
  <c r="R360" i="14"/>
  <c r="R359" i="14"/>
  <c r="R358" i="14"/>
  <c r="R357" i="14"/>
  <c r="R356" i="14"/>
  <c r="R355" i="14"/>
  <c r="R354" i="14"/>
  <c r="R353" i="14"/>
  <c r="R352" i="14"/>
  <c r="R351" i="14"/>
  <c r="R350" i="14"/>
  <c r="R349" i="14"/>
  <c r="R348" i="14"/>
  <c r="R347" i="14"/>
  <c r="R346" i="14"/>
  <c r="R345" i="14"/>
  <c r="R344" i="14"/>
  <c r="R343" i="14"/>
  <c r="R342" i="14"/>
  <c r="R341" i="14"/>
  <c r="R340" i="14"/>
  <c r="R339" i="14"/>
  <c r="R338" i="14"/>
  <c r="R337" i="14"/>
  <c r="R336" i="14"/>
  <c r="R335" i="14"/>
  <c r="R334" i="14"/>
  <c r="R333" i="14"/>
  <c r="R332" i="14"/>
  <c r="R331" i="14"/>
  <c r="R330" i="14"/>
  <c r="R329" i="14"/>
  <c r="R328" i="14"/>
  <c r="R327" i="14"/>
  <c r="R326" i="14"/>
  <c r="R325" i="14"/>
  <c r="R324" i="14"/>
  <c r="R323" i="14"/>
  <c r="R322" i="14"/>
  <c r="R321" i="14"/>
  <c r="R320" i="14"/>
  <c r="R319" i="14"/>
  <c r="R318" i="14"/>
  <c r="R317" i="14"/>
  <c r="R316" i="14"/>
  <c r="R315" i="14"/>
  <c r="R314" i="14"/>
  <c r="R313" i="14"/>
  <c r="R312" i="14"/>
  <c r="R311" i="14"/>
  <c r="R310" i="14"/>
  <c r="R309" i="14"/>
  <c r="R308" i="14"/>
  <c r="R307" i="14"/>
  <c r="R306" i="14"/>
  <c r="R305" i="14"/>
  <c r="R304" i="14"/>
  <c r="R303" i="14"/>
  <c r="R302" i="14"/>
  <c r="R301" i="14"/>
  <c r="R300" i="14"/>
  <c r="R299" i="14"/>
  <c r="R298" i="14"/>
  <c r="R297" i="14"/>
  <c r="R296" i="14"/>
  <c r="R295" i="14"/>
  <c r="R294" i="14"/>
  <c r="R293" i="14"/>
  <c r="R292" i="14"/>
  <c r="R291" i="14"/>
  <c r="R290" i="14"/>
  <c r="R289" i="14"/>
  <c r="R288" i="14"/>
  <c r="R287" i="14"/>
  <c r="R286" i="14"/>
  <c r="R285" i="14"/>
  <c r="R284" i="14"/>
  <c r="R283" i="14"/>
  <c r="R282" i="14"/>
  <c r="R281" i="14"/>
  <c r="R280" i="14"/>
  <c r="R279" i="14"/>
  <c r="R278" i="14"/>
  <c r="R277" i="14"/>
  <c r="R276" i="14"/>
  <c r="R275" i="14"/>
  <c r="R274" i="14"/>
  <c r="R273" i="14"/>
  <c r="R272" i="14"/>
  <c r="R271" i="14"/>
  <c r="R270" i="14"/>
  <c r="R269" i="14"/>
  <c r="R268" i="14"/>
  <c r="R267" i="14"/>
  <c r="R266" i="14"/>
  <c r="R265" i="14"/>
  <c r="R264" i="14"/>
  <c r="R263" i="14"/>
  <c r="R262" i="14"/>
  <c r="R261" i="14"/>
  <c r="R260" i="14"/>
  <c r="R259" i="14"/>
  <c r="R258" i="14"/>
  <c r="R257" i="14"/>
  <c r="R256" i="14"/>
  <c r="R255" i="14"/>
  <c r="R254" i="14"/>
  <c r="R253" i="14"/>
  <c r="R252" i="14"/>
  <c r="R251" i="14"/>
  <c r="R250" i="14"/>
  <c r="R249" i="14"/>
  <c r="R248" i="14"/>
  <c r="R247" i="14"/>
  <c r="R246" i="14"/>
  <c r="R245" i="14"/>
  <c r="R244" i="14"/>
  <c r="R243" i="14"/>
  <c r="R242" i="14"/>
  <c r="R241" i="14"/>
  <c r="R240" i="14"/>
  <c r="R239" i="14"/>
  <c r="R238" i="14"/>
  <c r="R237" i="14"/>
  <c r="R236" i="14"/>
  <c r="R235" i="14"/>
  <c r="R234" i="14"/>
  <c r="R233" i="14"/>
  <c r="R232" i="14"/>
  <c r="R231" i="14"/>
  <c r="R230" i="14"/>
  <c r="R229" i="14"/>
  <c r="R228" i="14"/>
  <c r="R227" i="14"/>
  <c r="R226" i="14"/>
  <c r="R225" i="14"/>
  <c r="R224" i="14"/>
  <c r="R223" i="14"/>
  <c r="R222" i="14"/>
  <c r="R221" i="14"/>
  <c r="R220" i="14"/>
  <c r="R219" i="14"/>
  <c r="R218" i="14"/>
  <c r="R217" i="14"/>
  <c r="R216" i="14"/>
  <c r="R215" i="14"/>
  <c r="R214" i="14"/>
  <c r="R213" i="14"/>
  <c r="R212" i="14"/>
  <c r="R211" i="14"/>
  <c r="R210" i="14"/>
  <c r="R209" i="14"/>
  <c r="R208" i="14"/>
  <c r="R207" i="14"/>
  <c r="R206" i="14"/>
  <c r="R205" i="14"/>
  <c r="R204" i="14"/>
  <c r="R203" i="14"/>
  <c r="R202" i="14"/>
  <c r="R201" i="14"/>
  <c r="R200" i="14"/>
  <c r="R199" i="14"/>
  <c r="R198" i="14"/>
  <c r="R197" i="14"/>
  <c r="R196" i="14"/>
  <c r="R195" i="14"/>
  <c r="R194" i="14"/>
  <c r="R193" i="14"/>
  <c r="R192" i="14"/>
  <c r="R191" i="14"/>
  <c r="R190" i="14"/>
  <c r="R189" i="14"/>
  <c r="R188" i="14"/>
  <c r="R187" i="14"/>
  <c r="R186" i="14"/>
  <c r="R185" i="14"/>
  <c r="R184" i="14"/>
  <c r="R183" i="14"/>
  <c r="R182" i="14"/>
  <c r="R181" i="14"/>
  <c r="R180" i="14"/>
  <c r="R179" i="14"/>
  <c r="R178" i="14"/>
  <c r="R177" i="14"/>
  <c r="R176" i="14"/>
  <c r="R175" i="14"/>
  <c r="R174" i="14"/>
  <c r="R173" i="14"/>
  <c r="R172" i="14"/>
  <c r="R171" i="14"/>
  <c r="R170" i="14"/>
  <c r="R169" i="14"/>
  <c r="R168" i="14"/>
  <c r="R167" i="14"/>
  <c r="R166" i="14"/>
  <c r="R165" i="14"/>
  <c r="R164" i="14"/>
  <c r="R163" i="14"/>
  <c r="R162" i="14"/>
  <c r="R161" i="14"/>
  <c r="R160" i="14"/>
  <c r="R159" i="14"/>
  <c r="R158" i="14"/>
  <c r="R157" i="14"/>
  <c r="R156" i="14"/>
  <c r="R155" i="14"/>
  <c r="R154" i="14"/>
  <c r="R153" i="14"/>
  <c r="R152" i="14"/>
  <c r="R151" i="14"/>
  <c r="R150" i="14"/>
  <c r="R149" i="14"/>
  <c r="R148" i="14"/>
  <c r="R147" i="14"/>
  <c r="R146" i="14"/>
  <c r="R145" i="14"/>
  <c r="R144" i="14"/>
  <c r="R143" i="14"/>
  <c r="R142" i="14"/>
  <c r="R141" i="14"/>
  <c r="R140" i="14"/>
  <c r="R139" i="14"/>
  <c r="R138" i="14"/>
  <c r="R137" i="14"/>
  <c r="R136" i="14"/>
  <c r="R135" i="14"/>
  <c r="R134" i="14"/>
  <c r="R133" i="14"/>
  <c r="R132" i="14"/>
  <c r="R131" i="14"/>
  <c r="R130" i="14"/>
  <c r="R129" i="14"/>
  <c r="R128" i="14"/>
  <c r="R127" i="14"/>
  <c r="R126" i="14"/>
  <c r="R125" i="14"/>
  <c r="R124" i="14"/>
  <c r="R123" i="14"/>
  <c r="R122" i="14"/>
  <c r="R121" i="14"/>
  <c r="R120" i="14"/>
  <c r="R119" i="14"/>
  <c r="R118" i="14"/>
  <c r="R117" i="14"/>
  <c r="R116" i="14"/>
  <c r="R115" i="14"/>
  <c r="R114" i="14"/>
  <c r="R113" i="14"/>
  <c r="R112" i="14"/>
  <c r="R111" i="14"/>
  <c r="R110" i="14"/>
  <c r="R12" i="14"/>
  <c r="R11" i="14"/>
  <c r="R10" i="14"/>
  <c r="R9" i="14"/>
  <c r="R8" i="14"/>
  <c r="R7" i="14"/>
  <c r="R6" i="14"/>
  <c r="R5" i="14"/>
  <c r="R4" i="14"/>
  <c r="R3" i="14"/>
  <c r="R2" i="14"/>
  <c r="R18" i="14"/>
  <c r="R17" i="14"/>
  <c r="R16" i="14"/>
  <c r="R15" i="14"/>
  <c r="R14" i="14"/>
  <c r="R13" i="14"/>
  <c r="R23" i="14"/>
  <c r="R22" i="14"/>
  <c r="R21" i="14"/>
  <c r="R20" i="14"/>
  <c r="R19" i="14"/>
  <c r="R30" i="14"/>
  <c r="R29" i="14"/>
  <c r="R28" i="14"/>
  <c r="R27" i="14"/>
  <c r="R26" i="14"/>
  <c r="R25" i="14"/>
  <c r="R24" i="14"/>
  <c r="R33" i="14"/>
  <c r="R32" i="14"/>
  <c r="R31" i="14"/>
  <c r="R43" i="14"/>
  <c r="R42" i="14"/>
  <c r="R41" i="14"/>
  <c r="R40" i="14"/>
  <c r="R39" i="14"/>
  <c r="R38" i="14"/>
  <c r="R37" i="14"/>
  <c r="R36" i="14"/>
  <c r="R35" i="14"/>
  <c r="R34" i="14"/>
  <c r="R50" i="14"/>
  <c r="R49" i="14"/>
  <c r="R48" i="14"/>
  <c r="R47" i="14"/>
  <c r="R46" i="14"/>
  <c r="R45" i="14"/>
  <c r="R44" i="14"/>
  <c r="R54" i="14"/>
  <c r="R53" i="14"/>
  <c r="R52" i="14"/>
  <c r="R51" i="14"/>
  <c r="R55" i="14"/>
  <c r="R59" i="14"/>
  <c r="R58" i="14"/>
  <c r="R57" i="14"/>
  <c r="R56" i="14"/>
  <c r="R60" i="14"/>
  <c r="R61" i="14"/>
  <c r="R71" i="14"/>
  <c r="R70" i="14"/>
  <c r="R69" i="14"/>
  <c r="R68" i="14"/>
  <c r="R67" i="14"/>
  <c r="R66" i="14"/>
  <c r="R65" i="14"/>
  <c r="R64" i="14"/>
  <c r="R63" i="14"/>
  <c r="R62" i="14"/>
  <c r="R73" i="14"/>
  <c r="R72" i="14"/>
  <c r="R76" i="14"/>
  <c r="R75" i="14"/>
  <c r="R74" i="14"/>
  <c r="R85" i="14"/>
  <c r="R84" i="14"/>
  <c r="R83" i="14"/>
  <c r="R82" i="14"/>
  <c r="R81" i="14"/>
  <c r="R80" i="14"/>
  <c r="R79" i="14"/>
  <c r="R78" i="14"/>
  <c r="R77" i="14"/>
  <c r="R94" i="14"/>
  <c r="R93" i="14"/>
  <c r="R92" i="14"/>
  <c r="R91" i="14"/>
  <c r="R90" i="14"/>
  <c r="R89" i="14"/>
  <c r="R88" i="14"/>
  <c r="R87" i="14"/>
  <c r="R86" i="14"/>
  <c r="R97" i="14"/>
  <c r="R96" i="14"/>
  <c r="R95" i="14"/>
  <c r="R107" i="14"/>
  <c r="R106" i="14"/>
  <c r="R105" i="14"/>
  <c r="R104" i="14"/>
  <c r="R103" i="14"/>
  <c r="R102" i="14"/>
  <c r="R101" i="14"/>
  <c r="R100" i="14"/>
  <c r="R99" i="14"/>
  <c r="R98" i="14"/>
  <c r="R109" i="14"/>
  <c r="R108" i="14"/>
  <c r="D41" i="17"/>
  <c r="E33" i="35" l="1"/>
  <c r="E8" i="14"/>
  <c r="E20" i="35"/>
  <c r="E20" i="14"/>
  <c r="E43" i="35"/>
  <c r="J43" i="35" s="1"/>
  <c r="E43" i="14"/>
  <c r="E37" i="35"/>
  <c r="J37" i="35" s="1"/>
  <c r="E37" i="14"/>
  <c r="E33" i="14"/>
  <c r="E8" i="35"/>
  <c r="D48" i="14"/>
  <c r="A48" i="14" s="1"/>
  <c r="D48" i="35"/>
  <c r="A48" i="35" s="1"/>
  <c r="H20" i="35"/>
  <c r="J20" i="35" s="1"/>
  <c r="J47" i="36"/>
  <c r="J13" i="35"/>
  <c r="J33" i="35"/>
  <c r="H13" i="14"/>
  <c r="J13" i="14" s="1"/>
  <c r="H37" i="14"/>
  <c r="H33" i="14"/>
  <c r="H43" i="14"/>
  <c r="H20" i="14"/>
  <c r="H8" i="14"/>
  <c r="J47" i="35" l="1"/>
  <c r="J20" i="14"/>
  <c r="J43" i="14"/>
  <c r="J37" i="14"/>
  <c r="J33" i="14"/>
  <c r="J47" i="14" l="1"/>
  <c r="D49" i="17"/>
  <c r="H49" i="17" s="1"/>
  <c r="C7" i="2" l="1"/>
  <c r="C8" i="2"/>
  <c r="C9" i="2"/>
  <c r="C10" i="2"/>
  <c r="C48" i="2"/>
  <c r="C47" i="2"/>
  <c r="B47" i="2"/>
  <c r="B40" i="2"/>
  <c r="B35" i="2"/>
  <c r="B21" i="2"/>
  <c r="B13" i="2"/>
  <c r="B7" i="2"/>
  <c r="G46" i="17"/>
  <c r="E45" i="17"/>
  <c r="C41" i="2"/>
  <c r="C42" i="2"/>
  <c r="C43" i="2"/>
  <c r="C44" i="2"/>
  <c r="T44" i="2" s="1"/>
  <c r="C40" i="2"/>
  <c r="C36" i="2"/>
  <c r="C37" i="2"/>
  <c r="C35" i="2"/>
  <c r="C22" i="2"/>
  <c r="C23" i="2"/>
  <c r="C24" i="2"/>
  <c r="C25" i="2"/>
  <c r="C26" i="2"/>
  <c r="C27" i="2"/>
  <c r="C28" i="2"/>
  <c r="C29" i="2"/>
  <c r="T29" i="2" s="1"/>
  <c r="C30" i="2"/>
  <c r="T30" i="2" s="1"/>
  <c r="C31" i="2"/>
  <c r="T31" i="2" s="1"/>
  <c r="C32" i="2"/>
  <c r="T32" i="2" s="1"/>
  <c r="C21" i="2"/>
  <c r="C18" i="2"/>
  <c r="T18" i="2" s="1"/>
  <c r="C17" i="2"/>
  <c r="C16" i="2"/>
  <c r="C15" i="2"/>
  <c r="C14" i="2"/>
  <c r="V14" i="2" s="1"/>
  <c r="C13" i="2"/>
  <c r="V13" i="2" s="1"/>
  <c r="O8" i="2"/>
  <c r="N8" i="2"/>
  <c r="D8" i="2"/>
  <c r="I8" i="2"/>
  <c r="K8" i="2"/>
  <c r="F8" i="2"/>
  <c r="E8" i="2"/>
  <c r="M8" i="2"/>
  <c r="G8" i="2"/>
  <c r="H8" i="2"/>
  <c r="J8" i="2"/>
  <c r="L8" i="2"/>
  <c r="O37" i="2"/>
  <c r="N37" i="2"/>
  <c r="J37" i="2"/>
  <c r="I37" i="2"/>
  <c r="D37" i="2"/>
  <c r="K37" i="2"/>
  <c r="L37" i="2"/>
  <c r="F37" i="2"/>
  <c r="G37" i="2"/>
  <c r="H37" i="2"/>
  <c r="E37" i="2"/>
  <c r="M37" i="2"/>
  <c r="O7" i="2"/>
  <c r="I41" i="2"/>
  <c r="E15" i="2"/>
  <c r="D35" i="2"/>
  <c r="D43" i="2"/>
  <c r="L35" i="2"/>
  <c r="G22" i="2"/>
  <c r="D13" i="2"/>
  <c r="J40" i="2"/>
  <c r="D48" i="2"/>
  <c r="G40" i="2"/>
  <c r="I17" i="2"/>
  <c r="K43" i="2"/>
  <c r="K13" i="2"/>
  <c r="O43" i="2"/>
  <c r="F41" i="2"/>
  <c r="H42" i="2"/>
  <c r="J35" i="2"/>
  <c r="L15" i="2"/>
  <c r="L43" i="2"/>
  <c r="H13" i="2"/>
  <c r="O23" i="2"/>
  <c r="G43" i="2"/>
  <c r="O21" i="2"/>
  <c r="O13" i="2"/>
  <c r="K17" i="2"/>
  <c r="O24" i="2"/>
  <c r="H40" i="2"/>
  <c r="E43" i="2"/>
  <c r="M36" i="2"/>
  <c r="M28" i="2"/>
  <c r="L16" i="2"/>
  <c r="G21" i="2"/>
  <c r="O40" i="2"/>
  <c r="E22" i="2"/>
  <c r="N15" i="2"/>
  <c r="H15" i="2"/>
  <c r="F40" i="2"/>
  <c r="G47" i="2"/>
  <c r="G17" i="2"/>
  <c r="H17" i="2"/>
  <c r="F42" i="2"/>
  <c r="G14" i="2"/>
  <c r="J26" i="2"/>
  <c r="G28" i="2"/>
  <c r="J15" i="2"/>
  <c r="D40" i="2"/>
  <c r="M43" i="2"/>
  <c r="N25" i="2"/>
  <c r="N13" i="2"/>
  <c r="L13" i="2"/>
  <c r="G26" i="2"/>
  <c r="D42" i="2"/>
  <c r="J48" i="2"/>
  <c r="M40" i="2"/>
  <c r="N16" i="2"/>
  <c r="O36" i="2"/>
  <c r="I43" i="2"/>
  <c r="D24" i="2"/>
  <c r="G36" i="2"/>
  <c r="O15" i="2"/>
  <c r="O48" i="2"/>
  <c r="E36" i="2"/>
  <c r="L26" i="2"/>
  <c r="E48" i="2"/>
  <c r="J25" i="2"/>
  <c r="I26" i="2"/>
  <c r="G16" i="2"/>
  <c r="F36" i="2"/>
  <c r="E17" i="2"/>
  <c r="E13" i="2"/>
  <c r="F17" i="2"/>
  <c r="J43" i="2"/>
  <c r="D23" i="2"/>
  <c r="H27" i="2"/>
  <c r="I40" i="2"/>
  <c r="G13" i="2"/>
  <c r="K21" i="2"/>
  <c r="L7" i="2"/>
  <c r="F21" i="2"/>
  <c r="I23" i="2"/>
  <c r="F27" i="2"/>
  <c r="J27" i="2"/>
  <c r="H48" i="2"/>
  <c r="M25" i="2"/>
  <c r="D22" i="2"/>
  <c r="G48" i="2"/>
  <c r="F13" i="2"/>
  <c r="E16" i="2"/>
  <c r="J21" i="2"/>
  <c r="F28" i="2"/>
  <c r="O22" i="2"/>
  <c r="L40" i="2"/>
  <c r="N22" i="2"/>
  <c r="H26" i="2"/>
  <c r="F15" i="2"/>
  <c r="J36" i="2"/>
  <c r="I7" i="2"/>
  <c r="K42" i="2"/>
  <c r="E26" i="2"/>
  <c r="E35" i="2"/>
  <c r="O35" i="2"/>
  <c r="J17" i="2"/>
  <c r="O25" i="2"/>
  <c r="M16" i="2"/>
  <c r="D15" i="2"/>
  <c r="I21" i="2"/>
  <c r="M21" i="2"/>
  <c r="I13" i="2"/>
  <c r="N43" i="2"/>
  <c r="J13" i="2"/>
  <c r="G24" i="2"/>
  <c r="F23" i="2"/>
  <c r="D21" i="2"/>
  <c r="L48" i="2"/>
  <c r="E23" i="2"/>
  <c r="I14" i="2"/>
  <c r="O16" i="2"/>
  <c r="L17" i="2"/>
  <c r="N28" i="2"/>
  <c r="G23" i="2"/>
  <c r="G27" i="2"/>
  <c r="L22" i="2"/>
  <c r="M23" i="2"/>
  <c r="E42" i="2"/>
  <c r="E40" i="2"/>
  <c r="N35" i="2"/>
  <c r="K40" i="2"/>
  <c r="D7" i="2"/>
  <c r="D36" i="2"/>
  <c r="M42" i="2"/>
  <c r="E28" i="2"/>
  <c r="H25" i="2"/>
  <c r="H7" i="2"/>
  <c r="M17" i="2"/>
  <c r="H35" i="2"/>
  <c r="K7" i="2"/>
  <c r="N36" i="2"/>
  <c r="O27" i="2"/>
  <c r="N14" i="2"/>
  <c r="M15" i="2"/>
  <c r="I35" i="2"/>
  <c r="K16" i="2"/>
  <c r="I48" i="2"/>
  <c r="O26" i="2"/>
  <c r="K24" i="2"/>
  <c r="G42" i="2"/>
  <c r="N41" i="2"/>
  <c r="I25" i="2"/>
  <c r="M14" i="2"/>
  <c r="M22" i="2"/>
  <c r="N26" i="2"/>
  <c r="L25" i="2"/>
  <c r="J14" i="2"/>
  <c r="D26" i="2"/>
  <c r="O42" i="2"/>
  <c r="D28" i="2"/>
  <c r="F48" i="2"/>
  <c r="I47" i="2"/>
  <c r="J47" i="2"/>
  <c r="K15" i="2"/>
  <c r="J41" i="2"/>
  <c r="F14" i="2"/>
  <c r="N21" i="2"/>
  <c r="E27" i="2"/>
  <c r="H47" i="2"/>
  <c r="H21" i="2"/>
  <c r="I36" i="2"/>
  <c r="N42" i="2"/>
  <c r="M47" i="2"/>
  <c r="J23" i="2"/>
  <c r="K26" i="2"/>
  <c r="K22" i="2"/>
  <c r="O28" i="2"/>
  <c r="I42" i="2"/>
  <c r="H16" i="2"/>
  <c r="L47" i="2"/>
  <c r="M35" i="2"/>
  <c r="E21" i="2"/>
  <c r="F35" i="2"/>
  <c r="M48" i="2"/>
  <c r="H22" i="2"/>
  <c r="N24" i="2"/>
  <c r="K27" i="2"/>
  <c r="D47" i="2"/>
  <c r="J22" i="2"/>
  <c r="H28" i="2"/>
  <c r="J7" i="2"/>
  <c r="L28" i="2"/>
  <c r="L24" i="2"/>
  <c r="L27" i="2"/>
  <c r="O47" i="2"/>
  <c r="H23" i="2"/>
  <c r="H24" i="2"/>
  <c r="I27" i="2"/>
  <c r="N47" i="2"/>
  <c r="G15" i="2"/>
  <c r="F43" i="2"/>
  <c r="F22" i="2"/>
  <c r="G41" i="2"/>
  <c r="G7" i="2"/>
  <c r="N17" i="2"/>
  <c r="E47" i="2"/>
  <c r="I15" i="2"/>
  <c r="J24" i="2"/>
  <c r="L14" i="2"/>
  <c r="K48" i="2"/>
  <c r="L42" i="2"/>
  <c r="O41" i="2"/>
  <c r="I28" i="2"/>
  <c r="K28" i="2"/>
  <c r="F25" i="2"/>
  <c r="F26" i="2"/>
  <c r="H41" i="2"/>
  <c r="L21" i="2"/>
  <c r="F7" i="2"/>
  <c r="E41" i="2"/>
  <c r="N27" i="2"/>
  <c r="F47" i="2"/>
  <c r="K41" i="2"/>
  <c r="K23" i="2"/>
  <c r="I22" i="2"/>
  <c r="M26" i="2"/>
  <c r="L23" i="2"/>
  <c r="D17" i="2"/>
  <c r="D16" i="2"/>
  <c r="L41" i="2"/>
  <c r="K47" i="2"/>
  <c r="O14" i="2"/>
  <c r="K14" i="2"/>
  <c r="E24" i="2"/>
  <c r="M13" i="2"/>
  <c r="O17" i="2"/>
  <c r="F24" i="2"/>
  <c r="E7" i="2"/>
  <c r="D14" i="2"/>
  <c r="M7" i="2"/>
  <c r="E25" i="2"/>
  <c r="H36" i="2"/>
  <c r="N40" i="2"/>
  <c r="E14" i="2"/>
  <c r="D27" i="2"/>
  <c r="J28" i="2"/>
  <c r="L36" i="2"/>
  <c r="M41" i="2"/>
  <c r="N48" i="2"/>
  <c r="H43" i="2"/>
  <c r="F16" i="2"/>
  <c r="I16" i="2"/>
  <c r="D41" i="2"/>
  <c r="M27" i="2"/>
  <c r="N7" i="2"/>
  <c r="M24" i="2"/>
  <c r="K25" i="2"/>
  <c r="J16" i="2"/>
  <c r="D25" i="2"/>
  <c r="G35" i="2"/>
  <c r="J42" i="2"/>
  <c r="K36" i="2"/>
  <c r="H14" i="2"/>
  <c r="N23" i="2"/>
  <c r="I24" i="2"/>
  <c r="K35" i="2"/>
  <c r="G25" i="2"/>
  <c r="T48" i="2" l="1"/>
  <c r="T40" i="2"/>
  <c r="T35" i="2"/>
  <c r="T21" i="2"/>
  <c r="T47" i="2"/>
  <c r="T42" i="2"/>
  <c r="T41" i="2"/>
  <c r="T43" i="2"/>
  <c r="T37" i="2"/>
  <c r="T36" i="2"/>
  <c r="T23" i="2"/>
  <c r="T22" i="2"/>
  <c r="T28" i="2"/>
  <c r="T27" i="2"/>
  <c r="T26" i="2"/>
  <c r="T25" i="2"/>
  <c r="T24" i="2"/>
  <c r="T13" i="2"/>
  <c r="T14" i="2"/>
  <c r="T15" i="2"/>
  <c r="T16" i="2"/>
  <c r="T17" i="2"/>
  <c r="I38" i="2"/>
  <c r="K38" i="2"/>
  <c r="L38" i="2"/>
  <c r="J38" i="2"/>
  <c r="M38" i="2"/>
  <c r="E38" i="2"/>
  <c r="D38" i="2"/>
  <c r="G38" i="2"/>
  <c r="H38" i="2"/>
  <c r="F38" i="2"/>
  <c r="O38" i="2"/>
  <c r="F49" i="2"/>
  <c r="J49" i="2"/>
  <c r="I49" i="2"/>
  <c r="E49" i="2"/>
  <c r="H49" i="2"/>
  <c r="G49" i="2"/>
  <c r="D49" i="2"/>
  <c r="K49" i="2"/>
  <c r="L49" i="2"/>
  <c r="M49" i="2"/>
  <c r="O49" i="2"/>
  <c r="F33" i="2"/>
  <c r="E33" i="2"/>
  <c r="K33" i="2"/>
  <c r="I33" i="2"/>
  <c r="H33" i="2"/>
  <c r="J33" i="2"/>
  <c r="G33" i="2"/>
  <c r="M33" i="2"/>
  <c r="L33" i="2"/>
  <c r="D33" i="2"/>
  <c r="O33" i="2"/>
  <c r="J31" i="2"/>
  <c r="K31" i="2"/>
  <c r="D31" i="2"/>
  <c r="L31" i="2"/>
  <c r="E31" i="2"/>
  <c r="M31" i="2"/>
  <c r="F31" i="2"/>
  <c r="G31" i="2"/>
  <c r="H31" i="2"/>
  <c r="I31" i="2"/>
  <c r="N31" i="2"/>
  <c r="O31" i="2"/>
  <c r="D30" i="2"/>
  <c r="L30" i="2"/>
  <c r="E30" i="2"/>
  <c r="M30" i="2"/>
  <c r="F30" i="2"/>
  <c r="G30" i="2"/>
  <c r="H30" i="2"/>
  <c r="I30" i="2"/>
  <c r="J30" i="2"/>
  <c r="K30" i="2"/>
  <c r="N30" i="2"/>
  <c r="O30" i="2"/>
  <c r="F29" i="2"/>
  <c r="G29" i="2"/>
  <c r="H29" i="2"/>
  <c r="I29" i="2"/>
  <c r="J29" i="2"/>
  <c r="K29" i="2"/>
  <c r="D29" i="2"/>
  <c r="L29" i="2"/>
  <c r="E29" i="2"/>
  <c r="M29" i="2"/>
  <c r="N29" i="2"/>
  <c r="O29" i="2"/>
  <c r="J10" i="2"/>
  <c r="K10" i="2"/>
  <c r="D10" i="2"/>
  <c r="L10" i="2"/>
  <c r="E10" i="2"/>
  <c r="M10" i="2"/>
  <c r="F10" i="2"/>
  <c r="G10" i="2"/>
  <c r="H10" i="2"/>
  <c r="I10" i="2"/>
  <c r="N10" i="2"/>
  <c r="O10" i="2"/>
  <c r="H18" i="2"/>
  <c r="H19" i="2" s="1"/>
  <c r="I18" i="2"/>
  <c r="I19" i="2" s="1"/>
  <c r="J18" i="2"/>
  <c r="J19" i="2" s="1"/>
  <c r="K18" i="2"/>
  <c r="K19" i="2" s="1"/>
  <c r="D18" i="2"/>
  <c r="D19" i="2" s="1"/>
  <c r="L18" i="2"/>
  <c r="L19" i="2" s="1"/>
  <c r="E18" i="2"/>
  <c r="E19" i="2" s="1"/>
  <c r="M18" i="2"/>
  <c r="M19" i="2" s="1"/>
  <c r="F18" i="2"/>
  <c r="F19" i="2" s="1"/>
  <c r="G18" i="2"/>
  <c r="G19" i="2" s="1"/>
  <c r="N18" i="2"/>
  <c r="N19" i="2" s="1"/>
  <c r="O18" i="2"/>
  <c r="O19" i="2" s="1"/>
  <c r="D9" i="2"/>
  <c r="L9" i="2"/>
  <c r="E9" i="2"/>
  <c r="M9" i="2"/>
  <c r="F9" i="2"/>
  <c r="G9" i="2"/>
  <c r="H9" i="2"/>
  <c r="I9" i="2"/>
  <c r="J9" i="2"/>
  <c r="K9" i="2"/>
  <c r="O9" i="2"/>
  <c r="N9" i="2"/>
  <c r="X44" i="2"/>
  <c r="V44" i="2"/>
  <c r="S44" i="2" s="1"/>
  <c r="F44" i="2"/>
  <c r="F45" i="2" s="1"/>
  <c r="G44" i="2"/>
  <c r="G45" i="2" s="1"/>
  <c r="H44" i="2"/>
  <c r="H45" i="2" s="1"/>
  <c r="I44" i="2"/>
  <c r="I45" i="2" s="1"/>
  <c r="J44" i="2"/>
  <c r="J45" i="2" s="1"/>
  <c r="K44" i="2"/>
  <c r="K45" i="2" s="1"/>
  <c r="D44" i="2"/>
  <c r="D45" i="2" s="1"/>
  <c r="L44" i="2"/>
  <c r="L45" i="2" s="1"/>
  <c r="E44" i="2"/>
  <c r="E45" i="2" s="1"/>
  <c r="M44" i="2"/>
  <c r="M45" i="2" s="1"/>
  <c r="O44" i="2"/>
  <c r="O45" i="2" s="1"/>
  <c r="N44" i="2"/>
  <c r="N45" i="2" s="1"/>
  <c r="H32" i="2"/>
  <c r="I32" i="2"/>
  <c r="J32" i="2"/>
  <c r="K32" i="2"/>
  <c r="D32" i="2"/>
  <c r="L32" i="2"/>
  <c r="E32" i="2"/>
  <c r="M32" i="2"/>
  <c r="F32" i="2"/>
  <c r="G32" i="2"/>
  <c r="O32" i="2"/>
  <c r="N32" i="2"/>
  <c r="V47" i="2"/>
  <c r="Q47" i="2" s="1"/>
  <c r="M61" i="19"/>
  <c r="K61" i="19"/>
  <c r="H61" i="19"/>
  <c r="I61" i="19"/>
  <c r="G61" i="19"/>
  <c r="F61" i="19"/>
  <c r="J61" i="19"/>
  <c r="D61" i="19"/>
  <c r="E61" i="19"/>
  <c r="C61" i="19"/>
  <c r="F56" i="19"/>
  <c r="L56" i="19"/>
  <c r="E56" i="19"/>
  <c r="I56" i="19"/>
  <c r="M56" i="19"/>
  <c r="D56" i="19"/>
  <c r="G56" i="19"/>
  <c r="J56" i="19"/>
  <c r="C56" i="19"/>
  <c r="K56" i="19"/>
  <c r="H56" i="19"/>
  <c r="D66" i="19"/>
  <c r="M66" i="19"/>
  <c r="C66" i="19"/>
  <c r="K66" i="19"/>
  <c r="F66" i="19"/>
  <c r="I66" i="19"/>
  <c r="E66" i="19"/>
  <c r="G66" i="19"/>
  <c r="H66" i="19"/>
  <c r="J66" i="19"/>
  <c r="I71" i="19"/>
  <c r="M71" i="19"/>
  <c r="D71" i="19"/>
  <c r="F71" i="19"/>
  <c r="C71" i="19"/>
  <c r="E71" i="19"/>
  <c r="J71" i="19"/>
  <c r="G71" i="19"/>
  <c r="H71" i="19"/>
  <c r="K71" i="19"/>
  <c r="A61" i="19"/>
  <c r="V41" i="2"/>
  <c r="V40" i="2"/>
  <c r="A56" i="19"/>
  <c r="A66" i="19"/>
  <c r="V42" i="2"/>
  <c r="A71" i="19"/>
  <c r="V43" i="2"/>
  <c r="C76" i="19"/>
  <c r="M76" i="19"/>
  <c r="L76" i="19"/>
  <c r="F76" i="19"/>
  <c r="I76" i="19"/>
  <c r="E76" i="19"/>
  <c r="J76" i="19"/>
  <c r="G76" i="19"/>
  <c r="K76" i="19"/>
  <c r="H76" i="19"/>
  <c r="D76" i="19"/>
  <c r="C81" i="19"/>
  <c r="K81" i="19"/>
  <c r="H81" i="19"/>
  <c r="G81" i="19"/>
  <c r="D81" i="19"/>
  <c r="M81" i="19"/>
  <c r="F81" i="19"/>
  <c r="J81" i="19"/>
  <c r="I81" i="19"/>
  <c r="E81" i="19"/>
  <c r="A76" i="19"/>
  <c r="V35" i="2"/>
  <c r="V37" i="2"/>
  <c r="A81" i="19"/>
  <c r="V36" i="2"/>
  <c r="I46" i="19"/>
  <c r="M46" i="19"/>
  <c r="F46" i="19"/>
  <c r="E46" i="19"/>
  <c r="G46" i="19"/>
  <c r="K46" i="19"/>
  <c r="C46" i="19"/>
  <c r="J46" i="19"/>
  <c r="D46" i="19"/>
  <c r="H46" i="19"/>
  <c r="C36" i="19"/>
  <c r="D36" i="19"/>
  <c r="F36" i="19"/>
  <c r="I36" i="19"/>
  <c r="G36" i="19"/>
  <c r="K36" i="19"/>
  <c r="H36" i="19"/>
  <c r="E36" i="19"/>
  <c r="J36" i="19"/>
  <c r="M36" i="19"/>
  <c r="I31" i="19"/>
  <c r="H31" i="19"/>
  <c r="M31" i="19"/>
  <c r="E31" i="19"/>
  <c r="C31" i="19"/>
  <c r="G31" i="19"/>
  <c r="D31" i="19"/>
  <c r="F31" i="19"/>
  <c r="K31" i="19"/>
  <c r="J31" i="19"/>
  <c r="F51" i="19"/>
  <c r="K51" i="19"/>
  <c r="C51" i="19"/>
  <c r="H51" i="19"/>
  <c r="M51" i="19"/>
  <c r="I51" i="19"/>
  <c r="J51" i="19"/>
  <c r="E51" i="19"/>
  <c r="G51" i="19"/>
  <c r="D51" i="19"/>
  <c r="D41" i="19"/>
  <c r="G41" i="19"/>
  <c r="K41" i="19"/>
  <c r="I41" i="19"/>
  <c r="E41" i="19"/>
  <c r="C41" i="19"/>
  <c r="M41" i="19"/>
  <c r="J41" i="19"/>
  <c r="H41" i="19"/>
  <c r="F41" i="19"/>
  <c r="V31" i="2"/>
  <c r="V30" i="2"/>
  <c r="V29" i="2"/>
  <c r="A46" i="19"/>
  <c r="V25" i="2"/>
  <c r="A36" i="19"/>
  <c r="V23" i="2"/>
  <c r="A31" i="19"/>
  <c r="V22" i="2"/>
  <c r="V28" i="2"/>
  <c r="A51" i="19"/>
  <c r="V27" i="2"/>
  <c r="Q27" i="2" s="1"/>
  <c r="V26" i="2"/>
  <c r="Q26" i="2" s="1"/>
  <c r="V21" i="2"/>
  <c r="V32" i="2"/>
  <c r="A41" i="19"/>
  <c r="V24" i="2"/>
  <c r="Q24" i="2" s="1"/>
  <c r="L6" i="19"/>
  <c r="H6" i="19"/>
  <c r="G6" i="19"/>
  <c r="F6" i="19"/>
  <c r="M6" i="19"/>
  <c r="E6" i="19"/>
  <c r="B6" i="19"/>
  <c r="J6" i="19"/>
  <c r="D6" i="19"/>
  <c r="K6" i="19"/>
  <c r="C6" i="19"/>
  <c r="I6" i="19"/>
  <c r="M21" i="19"/>
  <c r="J21" i="19"/>
  <c r="G21" i="19"/>
  <c r="H21" i="19"/>
  <c r="I21" i="19"/>
  <c r="E21" i="19"/>
  <c r="D21" i="19"/>
  <c r="C21" i="19"/>
  <c r="K21" i="19"/>
  <c r="F21" i="19"/>
  <c r="K11" i="19"/>
  <c r="F11" i="19"/>
  <c r="I11" i="19"/>
  <c r="D11" i="19"/>
  <c r="E11" i="19"/>
  <c r="M11" i="19"/>
  <c r="G11" i="19"/>
  <c r="C11" i="19"/>
  <c r="J11" i="19"/>
  <c r="H11" i="19"/>
  <c r="F26" i="19"/>
  <c r="J26" i="19"/>
  <c r="K26" i="19"/>
  <c r="D26" i="19"/>
  <c r="C26" i="19"/>
  <c r="I26" i="19"/>
  <c r="G26" i="19"/>
  <c r="M26" i="19"/>
  <c r="H26" i="19"/>
  <c r="E26" i="19"/>
  <c r="A6" i="19"/>
  <c r="A21" i="19"/>
  <c r="V16" i="2"/>
  <c r="A11" i="19"/>
  <c r="V17" i="2"/>
  <c r="A26" i="19"/>
  <c r="V18" i="2"/>
  <c r="V10" i="2"/>
  <c r="Q10" i="2" s="1"/>
  <c r="V9" i="2"/>
  <c r="Q9" i="2" s="1"/>
  <c r="V8" i="2"/>
  <c r="Q8" i="2" s="1"/>
  <c r="V48" i="2"/>
  <c r="E16" i="19"/>
  <c r="D16" i="19"/>
  <c r="K16" i="19"/>
  <c r="C16" i="19"/>
  <c r="F16" i="19"/>
  <c r="G16" i="19"/>
  <c r="M16" i="19"/>
  <c r="H16" i="19"/>
  <c r="I16" i="19"/>
  <c r="J16" i="19"/>
  <c r="A16" i="19"/>
  <c r="V15" i="2"/>
  <c r="V7" i="2"/>
  <c r="Q7" i="2" s="1"/>
  <c r="L11" i="19"/>
  <c r="L41" i="19"/>
  <c r="L51" i="19"/>
  <c r="L71" i="19"/>
  <c r="L81" i="19"/>
  <c r="L16" i="19"/>
  <c r="L21" i="19"/>
  <c r="L46" i="19"/>
  <c r="L61" i="19"/>
  <c r="L31" i="19"/>
  <c r="N33" i="2"/>
  <c r="L26" i="19"/>
  <c r="L36" i="19"/>
  <c r="L66" i="19"/>
  <c r="B56" i="19"/>
  <c r="B26" i="19"/>
  <c r="V19" i="2" l="1"/>
  <c r="Q32" i="2"/>
  <c r="S32" i="2"/>
  <c r="Q29" i="2"/>
  <c r="S29" i="2"/>
  <c r="V33" i="2"/>
  <c r="Q30" i="2"/>
  <c r="S30" i="2"/>
  <c r="Q18" i="2"/>
  <c r="S18" i="2"/>
  <c r="Q31" i="2"/>
  <c r="S31" i="2"/>
  <c r="K11" i="2"/>
  <c r="K53" i="2" s="1"/>
  <c r="J11" i="2"/>
  <c r="J53" i="2" s="1"/>
  <c r="K54" i="2"/>
  <c r="N11" i="2"/>
  <c r="N53" i="2" s="1"/>
  <c r="D11" i="2"/>
  <c r="D53" i="2" s="1"/>
  <c r="G11" i="2"/>
  <c r="G53" i="2" s="1"/>
  <c r="L11" i="2"/>
  <c r="L53" i="2" s="1"/>
  <c r="H11" i="2"/>
  <c r="H53" i="2" s="1"/>
  <c r="M11" i="2"/>
  <c r="M53" i="2" s="1"/>
  <c r="O11" i="2"/>
  <c r="O53" i="2" s="1"/>
  <c r="F11" i="2"/>
  <c r="F53" i="2" s="1"/>
  <c r="L54" i="2"/>
  <c r="I11" i="2"/>
  <c r="I53" i="2" s="1"/>
  <c r="E11" i="2"/>
  <c r="E53" i="2" s="1"/>
  <c r="E54" i="2"/>
  <c r="I54" i="2"/>
  <c r="D54" i="2"/>
  <c r="J54" i="2"/>
  <c r="O54" i="2"/>
  <c r="H54" i="2"/>
  <c r="G54" i="2"/>
  <c r="Q44" i="2"/>
  <c r="M54" i="2"/>
  <c r="F54" i="2"/>
  <c r="V11" i="2"/>
  <c r="N38" i="2"/>
  <c r="G57" i="19"/>
  <c r="H57" i="19"/>
  <c r="Q40" i="2"/>
  <c r="I57" i="19"/>
  <c r="V45" i="2"/>
  <c r="J57" i="19"/>
  <c r="C57" i="19"/>
  <c r="K57" i="19"/>
  <c r="E57" i="19"/>
  <c r="F57" i="19"/>
  <c r="D57" i="19"/>
  <c r="L57" i="19"/>
  <c r="M57" i="19"/>
  <c r="B57" i="19"/>
  <c r="C72" i="19"/>
  <c r="K72" i="19"/>
  <c r="D72" i="19"/>
  <c r="L72" i="19"/>
  <c r="E72" i="19"/>
  <c r="M72" i="19"/>
  <c r="B72" i="19"/>
  <c r="G72" i="19"/>
  <c r="Q43" i="2"/>
  <c r="J72" i="19"/>
  <c r="F72" i="19"/>
  <c r="I72" i="19"/>
  <c r="H72" i="19"/>
  <c r="C62" i="19"/>
  <c r="K62" i="19"/>
  <c r="Q41" i="2"/>
  <c r="D62" i="19"/>
  <c r="L62" i="19"/>
  <c r="E62" i="19"/>
  <c r="M62" i="19"/>
  <c r="B62" i="19"/>
  <c r="G62" i="19"/>
  <c r="H62" i="19"/>
  <c r="I62" i="19"/>
  <c r="J62" i="19"/>
  <c r="F62" i="19"/>
  <c r="G67" i="19"/>
  <c r="H67" i="19"/>
  <c r="I67" i="19"/>
  <c r="J67" i="19"/>
  <c r="C67" i="19"/>
  <c r="K67" i="19"/>
  <c r="D67" i="19"/>
  <c r="E67" i="19"/>
  <c r="L67" i="19"/>
  <c r="M67" i="19"/>
  <c r="F67" i="19"/>
  <c r="B67" i="19"/>
  <c r="Q42" i="2"/>
  <c r="Q37" i="2"/>
  <c r="C82" i="19"/>
  <c r="K82" i="19"/>
  <c r="D82" i="19"/>
  <c r="L82" i="19"/>
  <c r="Q36" i="2"/>
  <c r="E82" i="19"/>
  <c r="M82" i="19"/>
  <c r="F82" i="19"/>
  <c r="B82" i="19"/>
  <c r="G82" i="19"/>
  <c r="H82" i="19"/>
  <c r="I82" i="19"/>
  <c r="J82" i="19"/>
  <c r="G77" i="19"/>
  <c r="H77" i="19"/>
  <c r="I77" i="19"/>
  <c r="Q35" i="2"/>
  <c r="J77" i="19"/>
  <c r="K77" i="19"/>
  <c r="D77" i="19"/>
  <c r="M77" i="19"/>
  <c r="C77" i="19"/>
  <c r="B77" i="19"/>
  <c r="E77" i="19"/>
  <c r="L77" i="19"/>
  <c r="F77" i="19"/>
  <c r="J42" i="19"/>
  <c r="J32" i="19"/>
  <c r="C42" i="19"/>
  <c r="K42" i="19"/>
  <c r="C32" i="19"/>
  <c r="K32" i="19"/>
  <c r="F42" i="19"/>
  <c r="B32" i="19"/>
  <c r="G42" i="19"/>
  <c r="H32" i="19"/>
  <c r="B42" i="19"/>
  <c r="I32" i="19"/>
  <c r="D42" i="19"/>
  <c r="L42" i="19"/>
  <c r="D32" i="19"/>
  <c r="L32" i="19"/>
  <c r="G32" i="19"/>
  <c r="E42" i="19"/>
  <c r="M42" i="19"/>
  <c r="E32" i="19"/>
  <c r="M32" i="19"/>
  <c r="F32" i="19"/>
  <c r="H42" i="19"/>
  <c r="Q22" i="2"/>
  <c r="I42" i="19"/>
  <c r="F37" i="19"/>
  <c r="B37" i="19"/>
  <c r="J37" i="19"/>
  <c r="K37" i="19"/>
  <c r="G37" i="19"/>
  <c r="C37" i="19"/>
  <c r="Q23" i="2"/>
  <c r="D37" i="19"/>
  <c r="H37" i="19"/>
  <c r="L37" i="19"/>
  <c r="E37" i="19"/>
  <c r="M37" i="19"/>
  <c r="I37" i="19"/>
  <c r="J52" i="19"/>
  <c r="Q28" i="2"/>
  <c r="K52" i="19"/>
  <c r="F52" i="19"/>
  <c r="C52" i="19"/>
  <c r="G52" i="19"/>
  <c r="D52" i="19"/>
  <c r="L52" i="19"/>
  <c r="H52" i="19"/>
  <c r="I52" i="19"/>
  <c r="E52" i="19"/>
  <c r="M52" i="19"/>
  <c r="B52" i="19"/>
  <c r="Q21" i="2"/>
  <c r="F47" i="19"/>
  <c r="B47" i="19"/>
  <c r="G47" i="19"/>
  <c r="C47" i="19"/>
  <c r="L47" i="19"/>
  <c r="M47" i="19"/>
  <c r="D47" i="19"/>
  <c r="E47" i="19"/>
  <c r="H47" i="19"/>
  <c r="J47" i="19"/>
  <c r="K47" i="19"/>
  <c r="I47" i="19"/>
  <c r="Q25" i="2"/>
  <c r="H27" i="19"/>
  <c r="L27" i="19"/>
  <c r="B27" i="19"/>
  <c r="I27" i="19"/>
  <c r="E27" i="19"/>
  <c r="Q17" i="2"/>
  <c r="J27" i="19"/>
  <c r="D27" i="19"/>
  <c r="G27" i="19"/>
  <c r="C27" i="19"/>
  <c r="K27" i="19"/>
  <c r="M27" i="19"/>
  <c r="F27" i="19"/>
  <c r="D22" i="19"/>
  <c r="L22" i="19"/>
  <c r="Q16" i="2"/>
  <c r="K22" i="19"/>
  <c r="E22" i="19"/>
  <c r="M22" i="19"/>
  <c r="C22" i="19"/>
  <c r="F22" i="19"/>
  <c r="B22" i="19"/>
  <c r="G22" i="19"/>
  <c r="H22" i="19"/>
  <c r="I22" i="19"/>
  <c r="J22" i="19"/>
  <c r="D7" i="19"/>
  <c r="L7" i="19"/>
  <c r="Q13" i="2"/>
  <c r="H7" i="19"/>
  <c r="E7" i="19"/>
  <c r="M7" i="19"/>
  <c r="I7" i="19"/>
  <c r="C7" i="19"/>
  <c r="F7" i="19"/>
  <c r="B7" i="19"/>
  <c r="G7" i="19"/>
  <c r="J7" i="19"/>
  <c r="K7" i="19"/>
  <c r="H12" i="19"/>
  <c r="M12" i="19"/>
  <c r="Q14" i="2"/>
  <c r="I12" i="19"/>
  <c r="D12" i="19"/>
  <c r="F12" i="19"/>
  <c r="J12" i="19"/>
  <c r="E12" i="19"/>
  <c r="B12" i="19"/>
  <c r="C12" i="19"/>
  <c r="K12" i="19"/>
  <c r="L12" i="19"/>
  <c r="G12" i="19"/>
  <c r="N49" i="2"/>
  <c r="Q48" i="2"/>
  <c r="G17" i="19"/>
  <c r="L17" i="19"/>
  <c r="B17" i="19"/>
  <c r="H17" i="19"/>
  <c r="Q15" i="2"/>
  <c r="E17" i="19"/>
  <c r="F17" i="19"/>
  <c r="I17" i="19"/>
  <c r="C17" i="19"/>
  <c r="D17" i="19"/>
  <c r="M17" i="19"/>
  <c r="J17" i="19"/>
  <c r="K17" i="19"/>
  <c r="V53" i="2"/>
  <c r="B81" i="19"/>
  <c r="B76" i="19"/>
  <c r="B71" i="19"/>
  <c r="B66" i="19"/>
  <c r="B61" i="19"/>
  <c r="B51" i="19"/>
  <c r="B46" i="19"/>
  <c r="B41" i="19"/>
  <c r="B36" i="19"/>
  <c r="B31" i="19"/>
  <c r="B21" i="19"/>
  <c r="B16" i="19"/>
  <c r="B11" i="19"/>
  <c r="T8" i="2"/>
  <c r="T7" i="2"/>
  <c r="T10" i="2"/>
  <c r="T9" i="2"/>
  <c r="G20" i="17"/>
  <c r="E15" i="17"/>
  <c r="E9" i="17"/>
  <c r="G45" i="17"/>
  <c r="H45" i="17" s="1"/>
  <c r="G33" i="17"/>
  <c r="G32" i="17"/>
  <c r="G31" i="17"/>
  <c r="G30" i="17"/>
  <c r="G29" i="17"/>
  <c r="G28" i="17"/>
  <c r="G27" i="17"/>
  <c r="G26" i="17"/>
  <c r="G25" i="17"/>
  <c r="G24" i="17"/>
  <c r="G23" i="17"/>
  <c r="E22" i="17"/>
  <c r="J55" i="2" l="1"/>
  <c r="T53" i="2"/>
  <c r="K55" i="2"/>
  <c r="D55" i="2"/>
  <c r="M55" i="2"/>
  <c r="G55" i="2"/>
  <c r="H55" i="2"/>
  <c r="L55" i="2"/>
  <c r="E55" i="2"/>
  <c r="F55" i="2"/>
  <c r="I55" i="2"/>
  <c r="O55" i="2"/>
  <c r="N54" i="2"/>
  <c r="N55" i="2" s="1"/>
  <c r="G37" i="17"/>
  <c r="G36" i="17"/>
  <c r="G35" i="17"/>
  <c r="G43" i="17"/>
  <c r="G42" i="17"/>
  <c r="G41" i="17"/>
  <c r="G22" i="17"/>
  <c r="H22" i="17" s="1"/>
  <c r="G19" i="17"/>
  <c r="G18" i="17"/>
  <c r="G17" i="17"/>
  <c r="G15" i="17"/>
  <c r="G12" i="17"/>
  <c r="G11" i="17"/>
  <c r="G10" i="17"/>
  <c r="G9" i="17"/>
  <c r="Q51" i="2"/>
  <c r="Q11" i="2"/>
  <c r="E35" i="17"/>
  <c r="Q53" i="2"/>
  <c r="V49" i="2"/>
  <c r="Q49" i="2" s="1"/>
  <c r="G40" i="17"/>
  <c r="T54" i="2" l="1"/>
  <c r="H9" i="17"/>
  <c r="G39" i="17"/>
  <c r="G16" i="17"/>
  <c r="H15" i="17" s="1"/>
  <c r="H35" i="17"/>
  <c r="D48" i="17"/>
  <c r="V38" i="2"/>
  <c r="Q38" i="2" s="1"/>
  <c r="H39" i="17"/>
  <c r="Q33" i="2"/>
  <c r="E39" i="17"/>
  <c r="H48" i="17" l="1"/>
  <c r="H51" i="17" s="1"/>
  <c r="D51" i="17"/>
  <c r="Q19" i="2"/>
  <c r="Q45" i="2"/>
  <c r="V54" i="2" l="1"/>
  <c r="Q54" i="2" s="1"/>
  <c r="V55" i="2" l="1"/>
  <c r="F1" i="2"/>
  <c r="H1" i="2" s="1"/>
  <c r="S13" i="2" s="1"/>
  <c r="S54" i="2" l="1"/>
  <c r="S47" i="2"/>
  <c r="S48" i="2"/>
  <c r="S35" i="2"/>
  <c r="S43" i="2"/>
  <c r="S42" i="2"/>
  <c r="S41" i="2"/>
  <c r="S40" i="2"/>
  <c r="S37" i="2"/>
  <c r="S36" i="2"/>
  <c r="S21" i="2"/>
  <c r="S24" i="2"/>
  <c r="S28" i="2"/>
  <c r="S26" i="2"/>
  <c r="S23" i="2"/>
  <c r="S22" i="2"/>
  <c r="S27" i="2"/>
  <c r="S25" i="2"/>
  <c r="S17" i="2"/>
  <c r="S16" i="2"/>
  <c r="S15" i="2"/>
  <c r="S14" i="2"/>
  <c r="S53" i="2"/>
  <c r="S7" i="2"/>
  <c r="S8" i="2"/>
  <c r="S9" i="2"/>
  <c r="S10" i="2"/>
  <c r="S51" i="2"/>
  <c r="J1" i="2"/>
  <c r="X53" i="2" s="1"/>
  <c r="C1" i="2"/>
  <c r="X48" i="2" l="1"/>
  <c r="X37" i="2"/>
  <c r="X47" i="2"/>
  <c r="P1" i="19"/>
  <c r="X40" i="2"/>
  <c r="X43" i="2"/>
  <c r="X41" i="2"/>
  <c r="X42" i="2"/>
  <c r="X36" i="2"/>
  <c r="X35" i="2"/>
  <c r="X31" i="2"/>
  <c r="X27" i="2"/>
  <c r="X21" i="2"/>
  <c r="X24" i="2"/>
  <c r="X23" i="2"/>
  <c r="X32" i="2"/>
  <c r="X25" i="2"/>
  <c r="X30" i="2"/>
  <c r="X29" i="2"/>
  <c r="X22" i="2"/>
  <c r="X26" i="2"/>
  <c r="X28" i="2"/>
  <c r="X13" i="2"/>
  <c r="X17" i="2"/>
  <c r="X16" i="2"/>
  <c r="X14" i="2"/>
  <c r="X18" i="2"/>
  <c r="X15" i="2"/>
  <c r="X7" i="2"/>
  <c r="X10" i="2"/>
  <c r="X9" i="2"/>
  <c r="X8" i="2"/>
  <c r="S11" i="2"/>
  <c r="T51" i="2"/>
  <c r="X51" i="2" s="1"/>
  <c r="S49" i="2"/>
  <c r="S38" i="2"/>
  <c r="S45" i="2"/>
  <c r="S33" i="2"/>
  <c r="S19" i="2"/>
  <c r="T45" i="2" l="1"/>
  <c r="T19" i="2"/>
  <c r="T33" i="2"/>
  <c r="X11" i="2"/>
  <c r="T11" i="2"/>
  <c r="T49" i="2"/>
  <c r="T38" i="2"/>
  <c r="X45" i="2" l="1"/>
  <c r="X19" i="2"/>
  <c r="X33" i="2"/>
  <c r="X49" i="2"/>
  <c r="T55" i="2"/>
  <c r="X38" i="2"/>
  <c r="X54" i="2" l="1"/>
  <c r="X55" i="2" l="1"/>
  <c r="J28" i="19" l="1"/>
  <c r="E33" i="19"/>
  <c r="I63" i="19"/>
  <c r="C43" i="19"/>
  <c r="J48" i="19"/>
  <c r="M8" i="19"/>
  <c r="M83" i="19"/>
  <c r="C78" i="19"/>
  <c r="E38" i="19"/>
  <c r="G73" i="19"/>
  <c r="C23" i="19"/>
  <c r="F68" i="19"/>
  <c r="K53" i="19"/>
  <c r="I78" i="19"/>
  <c r="M63" i="19"/>
  <c r="E63" i="19"/>
  <c r="I58" i="19"/>
  <c r="M43" i="19"/>
  <c r="E43" i="19"/>
  <c r="I38" i="19"/>
  <c r="M33" i="19"/>
  <c r="I28" i="19"/>
  <c r="I18" i="19"/>
  <c r="M13" i="19"/>
  <c r="E13" i="19"/>
  <c r="I8" i="19"/>
  <c r="H58" i="19"/>
  <c r="H48" i="19"/>
  <c r="D43" i="19"/>
  <c r="H38" i="19"/>
  <c r="G58" i="19"/>
  <c r="G48" i="19"/>
  <c r="C73" i="19"/>
  <c r="M78" i="19"/>
  <c r="E78" i="19"/>
  <c r="I73" i="19"/>
  <c r="M68" i="19"/>
  <c r="E68" i="19"/>
  <c r="M58" i="19"/>
  <c r="E58" i="19"/>
  <c r="E48" i="19"/>
  <c r="I43" i="19"/>
  <c r="M38" i="19"/>
  <c r="M28" i="19"/>
  <c r="E28" i="19"/>
  <c r="M18" i="19"/>
  <c r="E18" i="19"/>
  <c r="I13" i="19"/>
  <c r="K78" i="19"/>
  <c r="C58" i="19"/>
  <c r="K48" i="19"/>
  <c r="C48" i="19"/>
  <c r="K28" i="19"/>
  <c r="C18" i="19"/>
  <c r="G13" i="19"/>
  <c r="G68" i="19"/>
  <c r="K63" i="19"/>
  <c r="L78" i="19"/>
  <c r="D78" i="19"/>
  <c r="H73" i="19"/>
  <c r="D68" i="19"/>
  <c r="H63" i="19"/>
  <c r="L58" i="19"/>
  <c r="D58" i="19"/>
  <c r="H43" i="19"/>
  <c r="L38" i="19"/>
  <c r="D38" i="19"/>
  <c r="L28" i="19"/>
  <c r="D28" i="19"/>
  <c r="L18" i="19"/>
  <c r="D18" i="19"/>
  <c r="H13" i="19"/>
  <c r="L8" i="19"/>
  <c r="G63" i="19"/>
  <c r="K58" i="19"/>
  <c r="G43" i="19"/>
  <c r="C28" i="19"/>
  <c r="K18" i="19"/>
  <c r="C63" i="19"/>
  <c r="G38" i="19"/>
  <c r="C33" i="19"/>
  <c r="B78" i="19"/>
  <c r="F63" i="19"/>
  <c r="J58" i="19"/>
  <c r="B58" i="19"/>
  <c r="F43" i="19"/>
  <c r="J38" i="19"/>
  <c r="B38" i="19"/>
  <c r="F33" i="19"/>
  <c r="B28" i="19"/>
  <c r="J18" i="19"/>
  <c r="B18" i="19"/>
  <c r="F13" i="19"/>
  <c r="J8" i="19"/>
  <c r="B8" i="19"/>
  <c r="L43" i="19"/>
  <c r="D33" i="19"/>
  <c r="H18" i="19"/>
  <c r="L13" i="19"/>
  <c r="D13" i="19"/>
  <c r="G78" i="19"/>
  <c r="K73" i="19"/>
  <c r="F28" i="19"/>
  <c r="J23" i="19"/>
  <c r="F8" i="19"/>
  <c r="B53" i="19"/>
  <c r="F58" i="19"/>
  <c r="B63" i="19"/>
  <c r="G18" i="19"/>
  <c r="K13" i="19"/>
  <c r="J73" i="19"/>
  <c r="F18" i="19"/>
  <c r="J13" i="19"/>
  <c r="B73" i="19"/>
  <c r="J33" i="19"/>
  <c r="C13" i="19"/>
  <c r="F78" i="19"/>
  <c r="B33" i="19"/>
  <c r="B13" i="19"/>
  <c r="B43" i="19"/>
  <c r="G28" i="19"/>
  <c r="K23" i="19"/>
  <c r="G8" i="19"/>
  <c r="K83" i="19" l="1"/>
  <c r="C83" i="19"/>
  <c r="B68" i="19"/>
  <c r="C8" i="19"/>
  <c r="K8" i="19"/>
  <c r="B48" i="19"/>
  <c r="L53" i="19"/>
  <c r="L68" i="19"/>
  <c r="G53" i="19"/>
  <c r="I68" i="19"/>
  <c r="H68" i="19"/>
  <c r="J68" i="19"/>
  <c r="C68" i="19"/>
  <c r="D48" i="19"/>
  <c r="I23" i="19"/>
  <c r="M48" i="19"/>
  <c r="C53" i="19"/>
  <c r="D53" i="19"/>
  <c r="E73" i="19"/>
  <c r="B23" i="19"/>
  <c r="F48" i="19"/>
  <c r="D73" i="19"/>
  <c r="F73" i="19"/>
  <c r="K68" i="19"/>
  <c r="H23" i="19"/>
  <c r="L48" i="19"/>
  <c r="I53" i="19"/>
  <c r="E23" i="19"/>
  <c r="I48" i="19"/>
  <c r="M73" i="19"/>
  <c r="J53" i="19"/>
  <c r="L73" i="19"/>
  <c r="F23" i="19"/>
  <c r="G23" i="19"/>
  <c r="H53" i="19"/>
  <c r="G83" i="19"/>
  <c r="I83" i="19"/>
  <c r="H8" i="19"/>
  <c r="D63" i="19"/>
  <c r="M23" i="19"/>
  <c r="E53" i="19"/>
  <c r="F38" i="19"/>
  <c r="K33" i="19"/>
  <c r="J63" i="19"/>
  <c r="K43" i="19"/>
  <c r="D23" i="19"/>
  <c r="H78" i="19"/>
  <c r="F53" i="19"/>
  <c r="J78" i="19"/>
  <c r="H83" i="19"/>
  <c r="G33" i="19"/>
  <c r="E8" i="19"/>
  <c r="I33" i="19"/>
  <c r="B83" i="19"/>
  <c r="L23" i="19"/>
  <c r="L63" i="19"/>
  <c r="M53" i="19"/>
  <c r="E83" i="19"/>
  <c r="J43" i="19"/>
  <c r="H28" i="19"/>
  <c r="D83" i="19"/>
  <c r="F83" i="19"/>
  <c r="C38" i="19"/>
  <c r="D8" i="19"/>
  <c r="H33" i="19"/>
  <c r="K38" i="19"/>
  <c r="J83" i="19"/>
  <c r="L33" i="19"/>
  <c r="L83" i="19"/>
</calcChain>
</file>

<file path=xl/sharedStrings.xml><?xml version="1.0" encoding="utf-8"?>
<sst xmlns="http://schemas.openxmlformats.org/spreadsheetml/2006/main" count="530" uniqueCount="117">
  <si>
    <t>DATE</t>
  </si>
  <si>
    <t>AMOUNT</t>
  </si>
  <si>
    <t>DESCRIPTION</t>
  </si>
  <si>
    <t>CATEGORY</t>
  </si>
  <si>
    <t>CATEGORY GROUP</t>
  </si>
  <si>
    <t>ACCOUNT</t>
  </si>
  <si>
    <t>NOTES</t>
  </si>
  <si>
    <t>Eating out</t>
  </si>
  <si>
    <t>Transfers</t>
  </si>
  <si>
    <t>Miscellaneous</t>
  </si>
  <si>
    <t>Income</t>
  </si>
  <si>
    <t>Media</t>
  </si>
  <si>
    <t>Food</t>
  </si>
  <si>
    <t>Holidays</t>
  </si>
  <si>
    <t>Water</t>
  </si>
  <si>
    <t>Gas and Electric</t>
  </si>
  <si>
    <t>Household</t>
  </si>
  <si>
    <t>Living</t>
  </si>
  <si>
    <t>Bills</t>
  </si>
  <si>
    <t>Index</t>
  </si>
  <si>
    <t>Average</t>
  </si>
  <si>
    <t>Budget</t>
  </si>
  <si>
    <t>YTD Budget</t>
  </si>
  <si>
    <t>Today's date</t>
  </si>
  <si>
    <t>Total</t>
  </si>
  <si>
    <t>Total In</t>
  </si>
  <si>
    <t>Total Out</t>
  </si>
  <si>
    <t>Nett</t>
  </si>
  <si>
    <t>Broadband</t>
  </si>
  <si>
    <t>Notes</t>
  </si>
  <si>
    <t>pa</t>
  </si>
  <si>
    <t>Monthly</t>
  </si>
  <si>
    <t>Yearly</t>
  </si>
  <si>
    <t>Category Total</t>
  </si>
  <si>
    <t>Budget per month</t>
  </si>
  <si>
    <t>Budget per annum</t>
  </si>
  <si>
    <t>Totals</t>
  </si>
  <si>
    <t>Car</t>
  </si>
  <si>
    <t xml:space="preserve"> </t>
  </si>
  <si>
    <t>Category Group Total</t>
  </si>
  <si>
    <t>Budget Group 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</si>
  <si>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</si>
  <si>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</si>
  <si>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</si>
  <si>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</si>
  <si>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</si>
  <si>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</si>
  <si>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</si>
  <si>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</si>
  <si>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</si>
  <si>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</si>
  <si>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</si>
  <si>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</si>
  <si>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Data to the left in columns made narrow</t>
  </si>
  <si>
    <t>Months completed</t>
  </si>
  <si>
    <t>Total in pcm</t>
  </si>
  <si>
    <t>Total out pcm</t>
  </si>
  <si>
    <t>Difference</t>
  </si>
  <si>
    <t>Total in pa</t>
  </si>
  <si>
    <t>Total out pa</t>
  </si>
  <si>
    <t>Transfers shown for data validation</t>
  </si>
  <si>
    <t>V</t>
  </si>
  <si>
    <t>Council_Tax</t>
  </si>
  <si>
    <t>Home_Insurance</t>
  </si>
  <si>
    <t>Clothes</t>
  </si>
  <si>
    <t>Running_Shoes</t>
  </si>
  <si>
    <t>Work</t>
  </si>
  <si>
    <t>For budget above</t>
  </si>
  <si>
    <t>Left for the month ---&gt;</t>
  </si>
  <si>
    <t>Budget Remaining --&gt;</t>
  </si>
  <si>
    <t xml:space="preserve">Days so far  </t>
  </si>
  <si>
    <t xml:space="preserve">Months so far </t>
  </si>
  <si>
    <t>YTD Spend</t>
  </si>
  <si>
    <t>Budget pa vs YTD Budget vs YTD Spent</t>
  </si>
  <si>
    <t>Monthly  Budget vs. Spend</t>
  </si>
  <si>
    <t>Average pm</t>
  </si>
  <si>
    <t>&lt;-- hidden index</t>
  </si>
  <si>
    <t>Jan24</t>
  </si>
  <si>
    <t>Feb24</t>
  </si>
  <si>
    <t>Mar24</t>
  </si>
  <si>
    <t>Apr24</t>
  </si>
  <si>
    <t>May24</t>
  </si>
  <si>
    <t>Jun24</t>
  </si>
  <si>
    <t>Jul24</t>
  </si>
  <si>
    <t>Aug24</t>
  </si>
  <si>
    <t>Sep24</t>
  </si>
  <si>
    <t>Oct24</t>
  </si>
  <si>
    <t>Nov24</t>
  </si>
  <si>
    <t>Dec24</t>
  </si>
  <si>
    <t>2024 Budget</t>
  </si>
  <si>
    <t>Salary 1</t>
  </si>
  <si>
    <t>Car_1_Costs</t>
  </si>
  <si>
    <t>Car_2_Costs</t>
  </si>
  <si>
    <t>Petrol_Car_1</t>
  </si>
  <si>
    <t>Petrol_Car_2</t>
  </si>
  <si>
    <t>Car 1 insurance</t>
  </si>
  <si>
    <t>Car 1 tax</t>
  </si>
  <si>
    <t>Car 1 service</t>
  </si>
  <si>
    <t>Car 1 warranty</t>
  </si>
  <si>
    <t>Car 2 insurance</t>
  </si>
  <si>
    <t>Car 2 Tax</t>
  </si>
  <si>
    <t>Car 2 service</t>
  </si>
  <si>
    <t>Car 2 warranty</t>
  </si>
  <si>
    <t>Work_1</t>
  </si>
  <si>
    <t>Work_2</t>
  </si>
  <si>
    <t>Phone_1</t>
  </si>
  <si>
    <t>Phone_2</t>
  </si>
  <si>
    <t>Amazon, Netflix, TV Licence etc.</t>
  </si>
  <si>
    <t>Date</t>
  </si>
  <si>
    <t>Description</t>
  </si>
  <si>
    <t>Version</t>
  </si>
  <si>
    <t>V1.01</t>
  </si>
  <si>
    <t>Who</t>
  </si>
  <si>
    <t>KS</t>
  </si>
  <si>
    <t>Updated YTD Spend calculation in Summary2024 cell T55 and corrected formatting
Updated instructions</t>
  </si>
  <si>
    <t>Corrected column 0 validation list</t>
  </si>
  <si>
    <t>V1.02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</si>
</sst>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sz val="16"/>
      <color theme="0"/>
      <name val="Nunito Sans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0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58A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A54B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/>
      <top style="thin">
        <color theme="2"/>
      </top>
      <bottom/>
      <diagonal/>
    </border>
    <border>
      <left style="thin">
        <color theme="2"/>
      </left>
      <right style="thin">
        <color indexed="64"/>
      </right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79">
    <xf numFmtId="0" fontId="0" fillId="0" borderId="0" xfId="0"/>
    <xf numFmtId="164" fontId="0" fillId="0" borderId="10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35" borderId="11" xfId="0" applyFont="1" applyFill="1" applyBorder="1" applyAlignment="1">
      <alignment horizontal="center"/>
    </xf>
    <xf numFmtId="164" fontId="24" fillId="35" borderId="0" xfId="0" applyNumberFormat="1" applyFont="1" applyFill="1" applyAlignment="1">
      <alignment vertical="center"/>
    </xf>
    <xf numFmtId="164" fontId="25" fillId="35" borderId="0" xfId="0" applyNumberFormat="1" applyFont="1" applyFill="1" applyAlignment="1">
      <alignment vertical="center"/>
    </xf>
    <xf numFmtId="0" fontId="24" fillId="35" borderId="11" xfId="0" applyFont="1" applyFill="1" applyBorder="1" applyAlignment="1">
      <alignment vertical="center"/>
    </xf>
    <xf numFmtId="164" fontId="24" fillId="35" borderId="11" xfId="0" applyNumberFormat="1" applyFont="1" applyFill="1" applyBorder="1" applyAlignment="1">
      <alignment vertical="center"/>
    </xf>
    <xf numFmtId="164" fontId="25" fillId="35" borderId="11" xfId="0" applyNumberFormat="1" applyFont="1" applyFill="1" applyBorder="1" applyAlignment="1">
      <alignment vertical="center"/>
    </xf>
    <xf numFmtId="164" fontId="24" fillId="35" borderId="11" xfId="0" applyNumberFormat="1" applyFont="1" applyFill="1" applyBorder="1"/>
    <xf numFmtId="164" fontId="25" fillId="35" borderId="11" xfId="0" applyNumberFormat="1" applyFont="1" applyFill="1" applyBorder="1"/>
    <xf numFmtId="0" fontId="17" fillId="35" borderId="11" xfId="0" applyFont="1" applyFill="1" applyBorder="1"/>
    <xf numFmtId="0" fontId="24" fillId="35" borderId="11" xfId="0" applyFont="1" applyFill="1" applyBorder="1" applyAlignment="1">
      <alignment horizontal="left" vertical="center"/>
    </xf>
    <xf numFmtId="164" fontId="17" fillId="35" borderId="0" xfId="0" applyNumberFormat="1" applyFont="1" applyFill="1"/>
    <xf numFmtId="0" fontId="17" fillId="35" borderId="14" xfId="0" applyFont="1" applyFill="1" applyBorder="1" applyAlignment="1">
      <alignment horizontal="center"/>
    </xf>
    <xf numFmtId="0" fontId="17" fillId="35" borderId="15" xfId="0" applyFont="1" applyFill="1" applyBorder="1"/>
    <xf numFmtId="49" fontId="17" fillId="35" borderId="12" xfId="0" applyNumberFormat="1" applyFont="1" applyFill="1" applyBorder="1" applyAlignment="1">
      <alignment horizontal="center"/>
    </xf>
    <xf numFmtId="0" fontId="0" fillId="34" borderId="11" xfId="0" applyFill="1" applyBorder="1"/>
    <xf numFmtId="0" fontId="0" fillId="34" borderId="20" xfId="0" applyFill="1" applyBorder="1"/>
    <xf numFmtId="164" fontId="24" fillId="35" borderId="15" xfId="0" applyNumberFormat="1" applyFont="1" applyFill="1" applyBorder="1" applyAlignment="1">
      <alignment vertical="center"/>
    </xf>
    <xf numFmtId="0" fontId="0" fillId="34" borderId="22" xfId="0" applyFill="1" applyBorder="1"/>
    <xf numFmtId="0" fontId="19" fillId="34" borderId="20" xfId="0" applyFont="1" applyFill="1" applyBorder="1"/>
    <xf numFmtId="164" fontId="24" fillId="35" borderId="14" xfId="0" applyNumberFormat="1" applyFont="1" applyFill="1" applyBorder="1" applyAlignment="1">
      <alignment vertical="center"/>
    </xf>
    <xf numFmtId="0" fontId="19" fillId="34" borderId="24" xfId="0" applyFont="1" applyFill="1" applyBorder="1"/>
    <xf numFmtId="0" fontId="19" fillId="34" borderId="26" xfId="0" applyFont="1" applyFill="1" applyBorder="1"/>
    <xf numFmtId="0" fontId="0" fillId="0" borderId="20" xfId="0" applyBorder="1"/>
    <xf numFmtId="0" fontId="17" fillId="34" borderId="11" xfId="0" applyFont="1" applyFill="1" applyBorder="1"/>
    <xf numFmtId="0" fontId="24" fillId="34" borderId="20" xfId="0" applyFont="1" applyFill="1" applyBorder="1"/>
    <xf numFmtId="0" fontId="0" fillId="34" borderId="26" xfId="0" applyFill="1" applyBorder="1"/>
    <xf numFmtId="0" fontId="17" fillId="34" borderId="20" xfId="0" applyFont="1" applyFill="1" applyBorder="1"/>
    <xf numFmtId="0" fontId="24" fillId="35" borderId="23" xfId="0" applyFont="1" applyFill="1" applyBorder="1"/>
    <xf numFmtId="0" fontId="24" fillId="35" borderId="12" xfId="0" applyFont="1" applyFill="1" applyBorder="1"/>
    <xf numFmtId="0" fontId="24" fillId="35" borderId="16" xfId="0" applyFont="1" applyFill="1" applyBorder="1"/>
    <xf numFmtId="0" fontId="19" fillId="34" borderId="22" xfId="0" applyFont="1" applyFill="1" applyBorder="1"/>
    <xf numFmtId="0" fontId="24" fillId="34" borderId="22" xfId="0" applyFont="1" applyFill="1" applyBorder="1"/>
    <xf numFmtId="0" fontId="0" fillId="34" borderId="28" xfId="0" applyFill="1" applyBorder="1"/>
    <xf numFmtId="164" fontId="24" fillId="35" borderId="29" xfId="0" applyNumberFormat="1" applyFont="1" applyFill="1" applyBorder="1" applyAlignment="1">
      <alignment vertical="center"/>
    </xf>
    <xf numFmtId="164" fontId="24" fillId="35" borderId="13" xfId="0" applyNumberFormat="1" applyFont="1" applyFill="1" applyBorder="1" applyAlignment="1">
      <alignment vertical="center"/>
    </xf>
    <xf numFmtId="164" fontId="24" fillId="35" borderId="17" xfId="0" applyNumberFormat="1" applyFont="1" applyFill="1" applyBorder="1" applyAlignment="1">
      <alignment vertical="center"/>
    </xf>
    <xf numFmtId="0" fontId="19" fillId="34" borderId="28" xfId="0" applyFont="1" applyFill="1" applyBorder="1"/>
    <xf numFmtId="0" fontId="24" fillId="34" borderId="28" xfId="0" applyFont="1" applyFill="1" applyBorder="1"/>
    <xf numFmtId="0" fontId="0" fillId="34" borderId="24" xfId="0" applyFill="1" applyBorder="1"/>
    <xf numFmtId="0" fontId="0" fillId="34" borderId="13" xfId="0" applyFill="1" applyBorder="1"/>
    <xf numFmtId="0" fontId="0" fillId="34" borderId="12" xfId="0" applyFill="1" applyBorder="1"/>
    <xf numFmtId="0" fontId="0" fillId="34" borderId="16" xfId="0" applyFill="1" applyBorder="1"/>
    <xf numFmtId="0" fontId="17" fillId="34" borderId="20" xfId="0" applyFont="1" applyFill="1" applyBorder="1" applyAlignment="1">
      <alignment horizontal="center" vertical="center"/>
    </xf>
    <xf numFmtId="164" fontId="24" fillId="35" borderId="19" xfId="0" applyNumberFormat="1" applyFont="1" applyFill="1" applyBorder="1" applyAlignment="1">
      <alignment vertical="center"/>
    </xf>
    <xf numFmtId="0" fontId="0" fillId="34" borderId="31" xfId="0" applyFill="1" applyBorder="1"/>
    <xf numFmtId="0" fontId="0" fillId="34" borderId="18" xfId="0" applyFill="1" applyBorder="1"/>
    <xf numFmtId="0" fontId="0" fillId="34" borderId="27" xfId="0" applyFill="1" applyBorder="1"/>
    <xf numFmtId="0" fontId="20" fillId="34" borderId="0" xfId="0" applyFont="1" applyFill="1"/>
    <xf numFmtId="164" fontId="16" fillId="34" borderId="0" xfId="0" applyNumberFormat="1" applyFont="1" applyFill="1"/>
    <xf numFmtId="14" fontId="0" fillId="34" borderId="0" xfId="0" applyNumberFormat="1" applyFill="1"/>
    <xf numFmtId="0" fontId="0" fillId="34" borderId="0" xfId="0" applyFill="1"/>
    <xf numFmtId="164" fontId="0" fillId="34" borderId="0" xfId="0" applyNumberFormat="1" applyFill="1"/>
    <xf numFmtId="0" fontId="17" fillId="34" borderId="11" xfId="0" applyFont="1" applyFill="1" applyBorder="1" applyAlignment="1">
      <alignment horizontal="center"/>
    </xf>
    <xf numFmtId="49" fontId="17" fillId="34" borderId="12" xfId="0" applyNumberFormat="1" applyFont="1" applyFill="1" applyBorder="1" applyAlignment="1">
      <alignment horizontal="center"/>
    </xf>
    <xf numFmtId="49" fontId="17" fillId="34" borderId="11" xfId="0" applyNumberFormat="1" applyFont="1" applyFill="1" applyBorder="1" applyAlignment="1">
      <alignment horizontal="center"/>
    </xf>
    <xf numFmtId="164" fontId="0" fillId="34" borderId="11" xfId="0" applyNumberFormat="1" applyFill="1" applyBorder="1"/>
    <xf numFmtId="0" fontId="0" fillId="34" borderId="0" xfId="0" applyFill="1" applyAlignment="1">
      <alignment vertical="center"/>
    </xf>
    <xf numFmtId="0" fontId="24" fillId="35" borderId="14" xfId="0" applyFont="1" applyFill="1" applyBorder="1" applyAlignment="1">
      <alignment vertical="center"/>
    </xf>
    <xf numFmtId="164" fontId="24" fillId="35" borderId="16" xfId="0" applyNumberFormat="1" applyFont="1" applyFill="1" applyBorder="1" applyAlignment="1">
      <alignment vertical="center"/>
    </xf>
    <xf numFmtId="49" fontId="17" fillId="35" borderId="13" xfId="0" applyNumberFormat="1" applyFont="1" applyFill="1" applyBorder="1" applyAlignment="1">
      <alignment horizontal="center"/>
    </xf>
    <xf numFmtId="0" fontId="0" fillId="34" borderId="20" xfId="0" applyFill="1" applyBorder="1" applyAlignment="1">
      <alignment vertical="center"/>
    </xf>
    <xf numFmtId="0" fontId="17" fillId="35" borderId="15" xfId="0" applyFont="1" applyFill="1" applyBorder="1" applyAlignment="1">
      <alignment horizontal="center"/>
    </xf>
    <xf numFmtId="49" fontId="17" fillId="35" borderId="23" xfId="0" applyNumberFormat="1" applyFont="1" applyFill="1" applyBorder="1" applyAlignment="1">
      <alignment horizontal="center"/>
    </xf>
    <xf numFmtId="49" fontId="17" fillId="35" borderId="15" xfId="0" applyNumberFormat="1" applyFont="1" applyFill="1" applyBorder="1" applyAlignment="1">
      <alignment horizontal="center"/>
    </xf>
    <xf numFmtId="0" fontId="0" fillId="34" borderId="21" xfId="0" applyFill="1" applyBorder="1"/>
    <xf numFmtId="49" fontId="17" fillId="35" borderId="21" xfId="0" applyNumberFormat="1" applyFont="1" applyFill="1" applyBorder="1" applyAlignment="1">
      <alignment horizontal="center"/>
    </xf>
    <xf numFmtId="0" fontId="17" fillId="34" borderId="21" xfId="0" applyFont="1" applyFill="1" applyBorder="1" applyAlignment="1">
      <alignment horizontal="center"/>
    </xf>
    <xf numFmtId="164" fontId="24" fillId="35" borderId="21" xfId="0" applyNumberFormat="1" applyFont="1" applyFill="1" applyBorder="1" applyAlignment="1">
      <alignment vertical="center"/>
    </xf>
    <xf numFmtId="164" fontId="25" fillId="35" borderId="21" xfId="0" applyNumberFormat="1" applyFont="1" applyFill="1" applyBorder="1" applyAlignment="1">
      <alignment vertical="center"/>
    </xf>
    <xf numFmtId="164" fontId="0" fillId="34" borderId="21" xfId="0" applyNumberFormat="1" applyFill="1" applyBorder="1"/>
    <xf numFmtId="164" fontId="24" fillId="34" borderId="21" xfId="0" applyNumberFormat="1" applyFont="1" applyFill="1" applyBorder="1" applyAlignment="1">
      <alignment vertical="center"/>
    </xf>
    <xf numFmtId="164" fontId="25" fillId="35" borderId="25" xfId="0" applyNumberFormat="1" applyFont="1" applyFill="1" applyBorder="1" applyAlignment="1">
      <alignment vertical="center"/>
    </xf>
    <xf numFmtId="0" fontId="0" fillId="34" borderId="40" xfId="0" applyFill="1" applyBorder="1"/>
    <xf numFmtId="49" fontId="0" fillId="34" borderId="21" xfId="0" applyNumberFormat="1" applyFill="1" applyBorder="1" applyAlignment="1">
      <alignment horizontal="center"/>
    </xf>
    <xf numFmtId="164" fontId="24" fillId="34" borderId="25" xfId="0" applyNumberFormat="1" applyFont="1" applyFill="1" applyBorder="1" applyAlignment="1">
      <alignment vertical="center"/>
    </xf>
    <xf numFmtId="164" fontId="24" fillId="35" borderId="27" xfId="0" applyNumberFormat="1" applyFont="1" applyFill="1" applyBorder="1" applyAlignment="1">
      <alignment vertical="center"/>
    </xf>
    <xf numFmtId="164" fontId="24" fillId="35" borderId="25" xfId="0" applyNumberFormat="1" applyFont="1" applyFill="1" applyBorder="1" applyAlignment="1">
      <alignment vertical="center"/>
    </xf>
    <xf numFmtId="0" fontId="24" fillId="35" borderId="15" xfId="0" applyFont="1" applyFill="1" applyBorder="1" applyAlignment="1">
      <alignment vertical="center"/>
    </xf>
    <xf numFmtId="164" fontId="17" fillId="35" borderId="30" xfId="0" applyNumberFormat="1" applyFont="1" applyFill="1" applyBorder="1"/>
    <xf numFmtId="164" fontId="24" fillId="35" borderId="30" xfId="0" applyNumberFormat="1" applyFont="1" applyFill="1" applyBorder="1" applyAlignment="1">
      <alignment vertical="center"/>
    </xf>
    <xf numFmtId="164" fontId="0" fillId="34" borderId="20" xfId="0" applyNumberFormat="1" applyFill="1" applyBorder="1"/>
    <xf numFmtId="0" fontId="24" fillId="35" borderId="14" xfId="0" applyFont="1" applyFill="1" applyBorder="1" applyAlignment="1">
      <alignment horizontal="left" vertical="center"/>
    </xf>
    <xf numFmtId="14" fontId="18" fillId="34" borderId="0" xfId="0" applyNumberFormat="1" applyFont="1" applyFill="1"/>
    <xf numFmtId="14" fontId="18" fillId="34" borderId="20" xfId="0" applyNumberFormat="1" applyFont="1" applyFill="1" applyBorder="1"/>
    <xf numFmtId="0" fontId="18" fillId="34" borderId="20" xfId="0" applyFont="1" applyFill="1" applyBorder="1"/>
    <xf numFmtId="0" fontId="22" fillId="34" borderId="20" xfId="42" applyFill="1" applyBorder="1"/>
    <xf numFmtId="0" fontId="18" fillId="34" borderId="0" xfId="0" applyFont="1" applyFill="1"/>
    <xf numFmtId="0" fontId="22" fillId="34" borderId="0" xfId="42" applyFill="1"/>
    <xf numFmtId="0" fontId="23" fillId="34" borderId="0" xfId="0" applyFont="1" applyFill="1"/>
    <xf numFmtId="0" fontId="0" fillId="34" borderId="22" xfId="0" applyFill="1" applyBorder="1" applyAlignment="1">
      <alignment vertical="center"/>
    </xf>
    <xf numFmtId="0" fontId="0" fillId="34" borderId="32" xfId="0" applyFill="1" applyBorder="1"/>
    <xf numFmtId="0" fontId="0" fillId="34" borderId="35" xfId="0" applyFill="1" applyBorder="1"/>
    <xf numFmtId="0" fontId="0" fillId="34" borderId="41" xfId="0" applyFill="1" applyBorder="1"/>
    <xf numFmtId="0" fontId="0" fillId="34" borderId="28" xfId="0" applyFill="1" applyBorder="1" applyAlignment="1">
      <alignment vertical="center"/>
    </xf>
    <xf numFmtId="0" fontId="0" fillId="34" borderId="34" xfId="0" applyFill="1" applyBorder="1"/>
    <xf numFmtId="0" fontId="0" fillId="34" borderId="37" xfId="0" applyFill="1" applyBorder="1"/>
    <xf numFmtId="0" fontId="0" fillId="34" borderId="42" xfId="0" applyFill="1" applyBorder="1"/>
    <xf numFmtId="49" fontId="0" fillId="34" borderId="16" xfId="0" applyNumberFormat="1" applyFill="1" applyBorder="1" applyAlignment="1">
      <alignment horizontal="center"/>
    </xf>
    <xf numFmtId="49" fontId="0" fillId="34" borderId="17" xfId="0" applyNumberFormat="1" applyFill="1" applyBorder="1" applyAlignment="1">
      <alignment horizontal="center"/>
    </xf>
    <xf numFmtId="164" fontId="24" fillId="34" borderId="18" xfId="0" applyNumberFormat="1" applyFont="1" applyFill="1" applyBorder="1" applyAlignment="1">
      <alignment vertical="center"/>
    </xf>
    <xf numFmtId="164" fontId="24" fillId="35" borderId="20" xfId="0" applyNumberFormat="1" applyFont="1" applyFill="1" applyBorder="1" applyAlignment="1">
      <alignment vertical="center"/>
    </xf>
    <xf numFmtId="164" fontId="25" fillId="35" borderId="20" xfId="0" applyNumberFormat="1" applyFont="1" applyFill="1" applyBorder="1" applyAlignment="1">
      <alignment vertical="center"/>
    </xf>
    <xf numFmtId="164" fontId="33" fillId="35" borderId="20" xfId="0" applyNumberFormat="1" applyFont="1" applyFill="1" applyBorder="1" applyAlignment="1">
      <alignment vertical="center"/>
    </xf>
    <xf numFmtId="0" fontId="34" fillId="34" borderId="28" xfId="0" applyFont="1" applyFill="1" applyBorder="1"/>
    <xf numFmtId="0" fontId="17" fillId="35" borderId="22" xfId="0" applyFont="1" applyFill="1" applyBorder="1" applyAlignment="1">
      <alignment horizontal="right"/>
    </xf>
    <xf numFmtId="0" fontId="17" fillId="35" borderId="40" xfId="0" applyFont="1" applyFill="1" applyBorder="1" applyAlignment="1">
      <alignment horizontal="left"/>
    </xf>
    <xf numFmtId="2" fontId="17" fillId="35" borderId="28" xfId="0" applyNumberFormat="1" applyFont="1" applyFill="1" applyBorder="1" applyAlignment="1">
      <alignment horizontal="left"/>
    </xf>
    <xf numFmtId="0" fontId="17" fillId="35" borderId="40" xfId="0" applyFont="1" applyFill="1" applyBorder="1" applyAlignment="1">
      <alignment horizontal="right"/>
    </xf>
    <xf numFmtId="14" fontId="24" fillId="35" borderId="28" xfId="0" applyNumberFormat="1" applyFont="1" applyFill="1" applyBorder="1" applyAlignment="1">
      <alignment horizontal="left"/>
    </xf>
    <xf numFmtId="164" fontId="17" fillId="37" borderId="0" xfId="0" applyNumberFormat="1" applyFont="1" applyFill="1"/>
    <xf numFmtId="164" fontId="24" fillId="35" borderId="27" xfId="0" applyNumberFormat="1" applyFont="1" applyFill="1" applyBorder="1" applyAlignment="1">
      <alignment horizontal="center" vertical="center"/>
    </xf>
    <xf numFmtId="0" fontId="35" fillId="34" borderId="20" xfId="0" applyFont="1" applyFill="1" applyBorder="1"/>
    <xf numFmtId="0" fontId="0" fillId="34" borderId="20" xfId="0" applyFill="1" applyBorder="1" applyProtection="1">
      <protection locked="0"/>
    </xf>
    <xf numFmtId="0" fontId="0" fillId="0" borderId="20" xfId="0" applyBorder="1" applyProtection="1">
      <protection locked="0"/>
    </xf>
    <xf numFmtId="0" fontId="17" fillId="37" borderId="20" xfId="0" applyFont="1" applyFill="1" applyBorder="1" applyProtection="1">
      <protection locked="0"/>
    </xf>
    <xf numFmtId="164" fontId="17" fillId="37" borderId="20" xfId="0" applyNumberFormat="1" applyFont="1" applyFill="1" applyBorder="1" applyProtection="1">
      <protection locked="0"/>
    </xf>
    <xf numFmtId="0" fontId="21" fillId="34" borderId="20" xfId="0" applyFont="1" applyFill="1" applyBorder="1" applyProtection="1">
      <protection locked="0"/>
    </xf>
    <xf numFmtId="0" fontId="17" fillId="34" borderId="20" xfId="0" applyFont="1" applyFill="1" applyBorder="1" applyProtection="1">
      <protection locked="0"/>
    </xf>
    <xf numFmtId="0" fontId="0" fillId="34" borderId="20" xfId="0" applyFill="1" applyBorder="1" applyAlignment="1" applyProtection="1">
      <alignment horizontal="center"/>
      <protection locked="0"/>
    </xf>
    <xf numFmtId="164" fontId="0" fillId="34" borderId="20" xfId="0" applyNumberFormat="1" applyFill="1" applyBorder="1" applyAlignment="1" applyProtection="1">
      <alignment horizontal="center"/>
      <protection locked="0"/>
    </xf>
    <xf numFmtId="0" fontId="17" fillId="37" borderId="20" xfId="0" applyFont="1" applyFill="1" applyBorder="1" applyAlignment="1" applyProtection="1">
      <alignment horizontal="left"/>
      <protection locked="0"/>
    </xf>
    <xf numFmtId="164" fontId="26" fillId="37" borderId="20" xfId="0" applyNumberFormat="1" applyFont="1" applyFill="1" applyBorder="1" applyProtection="1">
      <protection locked="0"/>
    </xf>
    <xf numFmtId="0" fontId="24" fillId="37" borderId="20" xfId="0" applyFont="1" applyFill="1" applyBorder="1" applyProtection="1">
      <protection locked="0"/>
    </xf>
    <xf numFmtId="164" fontId="17" fillId="37" borderId="20" xfId="0" applyNumberFormat="1" applyFont="1" applyFill="1" applyBorder="1"/>
    <xf numFmtId="0" fontId="16" fillId="0" borderId="43" xfId="0" applyFont="1" applyBorder="1"/>
    <xf numFmtId="14" fontId="0" fillId="0" borderId="43" xfId="0" applyNumberFormat="1" applyBorder="1"/>
    <xf numFmtId="0" fontId="0" fillId="0" borderId="43" xfId="0" applyBorder="1"/>
    <xf numFmtId="0" fontId="0" fillId="0" borderId="43" xfId="0" applyBorder="1" applyAlignment="1">
      <alignment wrapText="1"/>
    </xf>
    <xf numFmtId="164" fontId="25" fillId="38" borderId="14" xfId="0" applyNumberFormat="1" applyFont="1" applyFill="1" applyBorder="1" applyAlignment="1">
      <alignment vertical="center"/>
    </xf>
    <xf numFmtId="0" fontId="32" fillId="37" borderId="20" xfId="0" applyFont="1" applyFill="1" applyBorder="1" applyAlignment="1" applyProtection="1">
      <alignment horizontal="center" vertical="center"/>
      <protection locked="0"/>
    </xf>
    <xf numFmtId="0" fontId="30" fillId="37" borderId="20" xfId="0" applyFont="1" applyFill="1" applyBorder="1" applyAlignment="1" applyProtection="1">
      <alignment horizontal="center" vertical="center"/>
      <protection locked="0"/>
    </xf>
    <xf numFmtId="0" fontId="17" fillId="37" borderId="20" xfId="0" applyFont="1" applyFill="1" applyBorder="1" applyAlignment="1" applyProtection="1">
      <alignment horizontal="center" vertical="center"/>
      <protection locked="0"/>
    </xf>
    <xf numFmtId="164" fontId="26" fillId="37" borderId="20" xfId="0" applyNumberFormat="1" applyFont="1" applyFill="1" applyBorder="1" applyAlignment="1">
      <alignment horizontal="center" vertical="center"/>
    </xf>
    <xf numFmtId="0" fontId="17" fillId="37" borderId="20" xfId="0" applyFont="1" applyFill="1" applyBorder="1" applyAlignment="1" applyProtection="1">
      <alignment horizontal="center" vertical="center" wrapText="1"/>
      <protection locked="0"/>
    </xf>
    <xf numFmtId="49" fontId="17" fillId="35" borderId="32" xfId="0" applyNumberFormat="1" applyFont="1" applyFill="1" applyBorder="1" applyAlignment="1">
      <alignment horizontal="center"/>
    </xf>
    <xf numFmtId="49" fontId="17" fillId="35" borderId="33" xfId="0" applyNumberFormat="1" applyFont="1" applyFill="1" applyBorder="1" applyAlignment="1">
      <alignment horizontal="center"/>
    </xf>
    <xf numFmtId="49" fontId="17" fillId="35" borderId="34" xfId="0" applyNumberFormat="1" applyFont="1" applyFill="1" applyBorder="1" applyAlignment="1">
      <alignment horizontal="center"/>
    </xf>
    <xf numFmtId="0" fontId="17" fillId="35" borderId="32" xfId="0" applyFont="1" applyFill="1" applyBorder="1" applyAlignment="1">
      <alignment horizontal="center"/>
    </xf>
    <xf numFmtId="0" fontId="17" fillId="35" borderId="33" xfId="0" applyFont="1" applyFill="1" applyBorder="1" applyAlignment="1">
      <alignment horizontal="center"/>
    </xf>
    <xf numFmtId="0" fontId="27" fillId="35" borderId="39" xfId="0" applyFont="1" applyFill="1" applyBorder="1" applyAlignment="1">
      <alignment horizontal="center"/>
    </xf>
    <xf numFmtId="0" fontId="27" fillId="35" borderId="38" xfId="0" applyFont="1" applyFill="1" applyBorder="1" applyAlignment="1">
      <alignment horizontal="center"/>
    </xf>
    <xf numFmtId="0" fontId="17" fillId="35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35" borderId="15" xfId="0" applyFont="1" applyFill="1" applyBorder="1" applyAlignment="1">
      <alignment horizontal="center" vertical="center"/>
    </xf>
    <xf numFmtId="0" fontId="17" fillId="35" borderId="14" xfId="0" applyFont="1" applyFill="1" applyBorder="1" applyAlignment="1">
      <alignment horizontal="center" vertical="center"/>
    </xf>
    <xf numFmtId="164" fontId="25" fillId="35" borderId="23" xfId="0" applyNumberFormat="1" applyFont="1" applyFill="1" applyBorder="1" applyAlignment="1">
      <alignment horizontal="center" vertical="center"/>
    </xf>
    <xf numFmtId="164" fontId="25" fillId="35" borderId="12" xfId="0" applyNumberFormat="1" applyFont="1" applyFill="1" applyBorder="1" applyAlignment="1">
      <alignment horizontal="center" vertical="center"/>
    </xf>
    <xf numFmtId="164" fontId="25" fillId="35" borderId="16" xfId="0" applyNumberFormat="1" applyFont="1" applyFill="1" applyBorder="1" applyAlignment="1">
      <alignment horizontal="center" vertical="center"/>
    </xf>
    <xf numFmtId="164" fontId="24" fillId="35" borderId="23" xfId="0" applyNumberFormat="1" applyFont="1" applyFill="1" applyBorder="1" applyAlignment="1">
      <alignment horizontal="center" vertical="center"/>
    </xf>
    <xf numFmtId="164" fontId="24" fillId="35" borderId="12" xfId="0" applyNumberFormat="1" applyFont="1" applyFill="1" applyBorder="1" applyAlignment="1">
      <alignment horizontal="center" vertical="center"/>
    </xf>
    <xf numFmtId="164" fontId="24" fillId="35" borderId="16" xfId="0" applyNumberFormat="1" applyFont="1" applyFill="1" applyBorder="1" applyAlignment="1">
      <alignment horizontal="center" vertical="center"/>
    </xf>
    <xf numFmtId="164" fontId="24" fillId="36" borderId="27" xfId="0" applyNumberFormat="1" applyFont="1" applyFill="1" applyBorder="1" applyAlignment="1">
      <alignment horizontal="center" vertical="center"/>
    </xf>
    <xf numFmtId="164" fontId="24" fillId="36" borderId="21" xfId="0" applyNumberFormat="1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0" fontId="31" fillId="35" borderId="32" xfId="0" applyFont="1" applyFill="1" applyBorder="1" applyAlignment="1">
      <alignment horizontal="center" vertical="center"/>
    </xf>
    <xf numFmtId="0" fontId="31" fillId="35" borderId="33" xfId="0" applyFont="1" applyFill="1" applyBorder="1" applyAlignment="1">
      <alignment horizontal="center" vertical="center"/>
    </xf>
    <xf numFmtId="0" fontId="31" fillId="35" borderId="34" xfId="0" applyFont="1" applyFill="1" applyBorder="1" applyAlignment="1">
      <alignment horizontal="center" vertical="center"/>
    </xf>
    <xf numFmtId="0" fontId="31" fillId="35" borderId="35" xfId="0" applyFont="1" applyFill="1" applyBorder="1" applyAlignment="1">
      <alignment horizontal="center" vertical="center"/>
    </xf>
    <xf numFmtId="0" fontId="31" fillId="35" borderId="36" xfId="0" applyFont="1" applyFill="1" applyBorder="1" applyAlignment="1">
      <alignment horizontal="center" vertical="center"/>
    </xf>
    <xf numFmtId="0" fontId="31" fillId="35" borderId="37" xfId="0" applyFont="1" applyFill="1" applyBorder="1" applyAlignment="1">
      <alignment horizontal="center" vertical="center"/>
    </xf>
    <xf numFmtId="0" fontId="17" fillId="35" borderId="11" xfId="0" applyFont="1" applyFill="1" applyBorder="1" applyAlignment="1">
      <alignment horizontal="center" vertical="center" wrapText="1"/>
    </xf>
    <xf numFmtId="0" fontId="17" fillId="35" borderId="14" xfId="0" applyFont="1" applyFill="1" applyBorder="1" applyAlignment="1">
      <alignment horizontal="center" vertical="center" wrapText="1"/>
    </xf>
    <xf numFmtId="0" fontId="17" fillId="35" borderId="12" xfId="0" applyFont="1" applyFill="1" applyBorder="1" applyAlignment="1">
      <alignment horizontal="center" vertical="center"/>
    </xf>
    <xf numFmtId="0" fontId="17" fillId="35" borderId="16" xfId="0" applyFont="1" applyFill="1" applyBorder="1" applyAlignment="1">
      <alignment horizontal="center" vertical="center"/>
    </xf>
    <xf numFmtId="0" fontId="17" fillId="35" borderId="13" xfId="0" applyFont="1" applyFill="1" applyBorder="1" applyAlignment="1">
      <alignment horizontal="center" vertical="center" wrapText="1"/>
    </xf>
    <xf numFmtId="0" fontId="17" fillId="35" borderId="17" xfId="0" applyFont="1" applyFill="1" applyBorder="1" applyAlignment="1">
      <alignment horizontal="center" vertical="center" wrapText="1"/>
    </xf>
    <xf numFmtId="0" fontId="17" fillId="35" borderId="12" xfId="0" applyFont="1" applyFill="1" applyBorder="1" applyAlignment="1">
      <alignment horizontal="center" vertical="center" wrapText="1"/>
    </xf>
    <xf numFmtId="0" fontId="17" fillId="35" borderId="16" xfId="0" applyFont="1" applyFill="1" applyBorder="1" applyAlignment="1">
      <alignment horizontal="center" vertical="center" wrapText="1"/>
    </xf>
    <xf numFmtId="0" fontId="28" fillId="34" borderId="20" xfId="0" applyFont="1" applyFill="1" applyBorder="1" applyAlignment="1">
      <alignment horizontal="center" vertical="center" textRotation="180" wrapText="1"/>
    </xf>
    <xf numFmtId="0" fontId="17" fillId="35" borderId="30" xfId="0" applyFont="1" applyFill="1" applyBorder="1" applyAlignment="1">
      <alignment horizontal="center"/>
    </xf>
    <xf numFmtId="0" fontId="28" fillId="34" borderId="20" xfId="0" applyFont="1" applyFill="1" applyBorder="1" applyAlignment="1">
      <alignment horizontal="center" vertical="center" wrapText="1"/>
    </xf>
    <xf numFmtId="164" fontId="17" fillId="36" borderId="21" xfId="0" applyNumberFormat="1" applyFont="1" applyFill="1" applyBorder="1" applyAlignment="1">
      <alignment horizontal="center" vertical="center"/>
    </xf>
    <xf numFmtId="164" fontId="17" fillId="36" borderId="25" xfId="0" applyNumberFormat="1" applyFont="1" applyFill="1" applyBorder="1" applyAlignment="1">
      <alignment horizontal="center" vertical="center"/>
    </xf>
    <xf numFmtId="0" fontId="29" fillId="36" borderId="3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8"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FF6E69"/>
      </font>
    </dxf>
    <dxf>
      <font>
        <color rgb="FFFF6E69"/>
      </font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ont>
        <color rgb="FFFFFF00"/>
      </font>
      <fill>
        <patternFill>
          <bgColor rgb="FFFF6E6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ill>
        <patternFill>
          <bgColor rgb="FFFF6E69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ill>
        <patternFill>
          <bgColor rgb="FFFF0000"/>
        </patternFill>
      </fill>
    </dxf>
    <dxf>
      <fill>
        <patternFill>
          <bgColor rgb="FFFF6E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E69"/>
      <color rgb="FF00A54B"/>
      <color rgb="FF158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Graphs2024'!$A$6</c:f>
          <c:strCache>
            <c:ptCount val="1"/>
            <c:pt idx="0">
              <c:v>Miscellaneous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Graphs2024'!$A$6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Graphs2024'!$B$6:$M$6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A-B144-9FCE-F62F5BC5D128}"/>
            </c:ext>
          </c:extLst>
        </c:ser>
        <c:ser>
          <c:idx val="1"/>
          <c:order val="1"/>
          <c:tx>
            <c:strRef>
              <c:f>'Spending Graphs2024'!$A$7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Graphs2024'!$B$7:$M$7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A-B144-9FCE-F62F5BC5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302672"/>
        <c:axId val="457304944"/>
      </c:barChart>
      <c:lineChart>
        <c:grouping val="standard"/>
        <c:varyColors val="0"/>
        <c:ser>
          <c:idx val="2"/>
          <c:order val="2"/>
          <c:tx>
            <c:strRef>
              <c:f>'Spending Graphs2024'!$A$8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Graphs2024'!$B$8:$M$8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A-B144-9FCE-F62F5BC5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02672"/>
        <c:axId val="457304944"/>
      </c:lineChart>
      <c:catAx>
        <c:axId val="4573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4944"/>
        <c:crosses val="autoZero"/>
        <c:auto val="1"/>
        <c:lblAlgn val="ctr"/>
        <c:lblOffset val="100"/>
        <c:noMultiLvlLbl val="0"/>
      </c:catAx>
      <c:valAx>
        <c:axId val="4573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Graphs2024'!$A$51</c:f>
          <c:strCache>
            <c:ptCount val="1"/>
            <c:pt idx="0">
              <c:v>Broadband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Graphs2024'!$A$51</c:f>
              <c:strCache>
                <c:ptCount val="1"/>
                <c:pt idx="0">
                  <c:v>Broadband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Graphs2024'!$B$50:$M$50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Graphs2024'!$B$51:$M$51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C-DF43-9492-17221EED2378}"/>
            </c:ext>
          </c:extLst>
        </c:ser>
        <c:ser>
          <c:idx val="1"/>
          <c:order val="1"/>
          <c:tx>
            <c:strRef>
              <c:f>'Spending Graphs2024'!$A$52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Graphs2024'!$B$50:$M$50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Graphs2024'!$B$52:$M$52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C-DF43-9492-17221EED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44000"/>
        <c:axId val="1721146000"/>
      </c:barChart>
      <c:lineChart>
        <c:grouping val="standard"/>
        <c:varyColors val="0"/>
        <c:ser>
          <c:idx val="2"/>
          <c:order val="2"/>
          <c:tx>
            <c:strRef>
              <c:f>'Spending Graphs2024'!$A$53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Graphs2024'!$B$50:$M$50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Graphs2024'!$B$53:$M$53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C-DF43-9492-17221EED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144000"/>
        <c:axId val="1721146000"/>
      </c:lineChart>
      <c:catAx>
        <c:axId val="17211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46000"/>
        <c:crosses val="autoZero"/>
        <c:auto val="1"/>
        <c:lblAlgn val="ctr"/>
        <c:lblOffset val="100"/>
        <c:noMultiLvlLbl val="0"/>
      </c:catAx>
      <c:valAx>
        <c:axId val="17211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Graphs2024'!$A$56</c:f>
          <c:strCache>
            <c:ptCount val="1"/>
            <c:pt idx="0">
              <c:v>Car_1_Costs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Graphs2024'!$A$56</c:f>
              <c:strCache>
                <c:ptCount val="1"/>
                <c:pt idx="0">
                  <c:v>Car_1_Costs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Graphs2024'!$B$55:$M$55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Graphs2024'!$B$56:$M$56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0249-BBF8-81EADE18A3E7}"/>
            </c:ext>
          </c:extLst>
        </c:ser>
        <c:ser>
          <c:idx val="1"/>
          <c:order val="1"/>
          <c:tx>
            <c:strRef>
              <c:f>'Spending Graphs2024'!$A$57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Graphs2024'!$B$55:$M$55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Graphs2024'!$B$57:$M$57</c:f>
              <c:numCache>
                <c:formatCode>"£"#,##0.00</c:formatCode>
                <c:ptCount val="12"/>
                <c:pt idx="0">
                  <c:v>187.5</c:v>
                </c:pt>
                <c:pt idx="1">
                  <c:v>187.5</c:v>
                </c:pt>
                <c:pt idx="2">
                  <c:v>187.5</c:v>
                </c:pt>
                <c:pt idx="3">
                  <c:v>187.5</c:v>
                </c:pt>
                <c:pt idx="4">
                  <c:v>187.5</c:v>
                </c:pt>
                <c:pt idx="5">
                  <c:v>187.5</c:v>
                </c:pt>
                <c:pt idx="6">
                  <c:v>187.5</c:v>
                </c:pt>
                <c:pt idx="7">
                  <c:v>187.5</c:v>
                </c:pt>
                <c:pt idx="8">
                  <c:v>187.5</c:v>
                </c:pt>
                <c:pt idx="9">
                  <c:v>187.5</c:v>
                </c:pt>
                <c:pt idx="10">
                  <c:v>187.5</c:v>
                </c:pt>
                <c:pt idx="11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0249-BBF8-81EADE18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68879"/>
        <c:axId val="1703902575"/>
      </c:barChart>
      <c:lineChart>
        <c:grouping val="standard"/>
        <c:varyColors val="0"/>
        <c:ser>
          <c:idx val="2"/>
          <c:order val="2"/>
          <c:tx>
            <c:strRef>
              <c:f>'Spending Graphs2024'!$A$58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Graphs2024'!$B$55:$M$55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Graphs2024'!$B$58:$M$58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1-0249-BBF8-81EADE18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8879"/>
        <c:axId val="1703902575"/>
      </c:lineChart>
      <c:catAx>
        <c:axId val="700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02575"/>
        <c:crosses val="autoZero"/>
        <c:auto val="1"/>
        <c:lblAlgn val="ctr"/>
        <c:lblOffset val="100"/>
        <c:noMultiLvlLbl val="0"/>
      </c:catAx>
      <c:valAx>
        <c:axId val="17039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Graphs2024'!$A$61</c:f>
          <c:strCache>
            <c:ptCount val="1"/>
            <c:pt idx="0">
              <c:v>Petrol_Car_1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Graphs2024'!$A$61</c:f>
              <c:strCache>
                <c:ptCount val="1"/>
                <c:pt idx="0">
                  <c:v>Petrol_Car_1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Graphs2024'!$B$60:$M$60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Graphs2024'!$B$61:$M$61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D-7448-8809-DD6FD03EBE83}"/>
            </c:ext>
          </c:extLst>
        </c:ser>
        <c:ser>
          <c:idx val="1"/>
          <c:order val="1"/>
          <c:tx>
            <c:strRef>
              <c:f>'Spending Graphs2024'!$A$62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Graphs2024'!$B$60:$M$60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Graphs2024'!$B$62:$M$62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D-7448-8809-DD6FD03E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365360"/>
        <c:axId val="457367360"/>
      </c:barChart>
      <c:lineChart>
        <c:grouping val="standard"/>
        <c:varyColors val="0"/>
        <c:ser>
          <c:idx val="2"/>
          <c:order val="2"/>
          <c:tx>
            <c:strRef>
              <c:f>'Spending Graphs2024'!$A$63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Graphs2024'!$B$60:$M$60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Graphs2024'!$B$63:$M$63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D-7448-8809-DD6FD03E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65360"/>
        <c:axId val="457367360"/>
      </c:lineChart>
      <c:catAx>
        <c:axId val="4573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7360"/>
        <c:crosses val="autoZero"/>
        <c:auto val="1"/>
        <c:lblAlgn val="ctr"/>
        <c:lblOffset val="100"/>
        <c:noMultiLvlLbl val="0"/>
      </c:catAx>
      <c:valAx>
        <c:axId val="457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Graphs2024'!$A$66</c:f>
          <c:strCache>
            <c:ptCount val="1"/>
            <c:pt idx="0">
              <c:v>Car_2_Costs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Graphs2024'!$A$66</c:f>
              <c:strCache>
                <c:ptCount val="1"/>
                <c:pt idx="0">
                  <c:v>Car_2_Costs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Graphs2024'!$B$65:$M$65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Graphs2024'!$B$66:$M$66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4-1C43-A199-BFFA5081B554}"/>
            </c:ext>
          </c:extLst>
        </c:ser>
        <c:ser>
          <c:idx val="1"/>
          <c:order val="1"/>
          <c:tx>
            <c:strRef>
              <c:f>'Spending Graphs2024'!$A$67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Graphs2024'!$B$65:$M$65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Graphs2024'!$B$67:$M$67</c:f>
              <c:numCache>
                <c:formatCode>"£"#,##0.00</c:formatCode>
                <c:ptCount val="12"/>
                <c:pt idx="0">
                  <c:v>116.66666666666667</c:v>
                </c:pt>
                <c:pt idx="1">
                  <c:v>116.66666666666667</c:v>
                </c:pt>
                <c:pt idx="2">
                  <c:v>116.66666666666667</c:v>
                </c:pt>
                <c:pt idx="3">
                  <c:v>116.66666666666667</c:v>
                </c:pt>
                <c:pt idx="4">
                  <c:v>116.66666666666667</c:v>
                </c:pt>
                <c:pt idx="5">
                  <c:v>116.66666666666667</c:v>
                </c:pt>
                <c:pt idx="6">
                  <c:v>116.66666666666667</c:v>
                </c:pt>
                <c:pt idx="7">
                  <c:v>116.66666666666667</c:v>
                </c:pt>
                <c:pt idx="8">
                  <c:v>116.66666666666667</c:v>
                </c:pt>
                <c:pt idx="9">
                  <c:v>116.66666666666667</c:v>
                </c:pt>
                <c:pt idx="10">
                  <c:v>116.66666666666667</c:v>
                </c:pt>
                <c:pt idx="11">
                  <c:v>116.66666666666667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4-1C43-A199-BFFA5081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75072"/>
        <c:axId val="128014352"/>
      </c:barChart>
      <c:lineChart>
        <c:grouping val="standard"/>
        <c:varyColors val="0"/>
        <c:ser>
          <c:idx val="2"/>
          <c:order val="2"/>
          <c:tx>
            <c:strRef>
              <c:f>'Spending Graphs2024'!$A$68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Graphs2024'!$B$65:$M$65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Graphs2024'!$B$68:$M$68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4-1C43-A199-BFFA5081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75072"/>
        <c:axId val="128014352"/>
      </c:lineChart>
      <c:catAx>
        <c:axId val="1279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4352"/>
        <c:crosses val="autoZero"/>
        <c:auto val="1"/>
        <c:lblAlgn val="ctr"/>
        <c:lblOffset val="100"/>
        <c:noMultiLvlLbl val="0"/>
      </c:catAx>
      <c:valAx>
        <c:axId val="1280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Graphs2024'!$A$71</c:f>
          <c:strCache>
            <c:ptCount val="1"/>
            <c:pt idx="0">
              <c:v>Petrol_Car_2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Graphs2024'!$A$71</c:f>
              <c:strCache>
                <c:ptCount val="1"/>
                <c:pt idx="0">
                  <c:v>Petrol_Car_2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Graphs2024'!$B$70:$M$70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Graphs2024'!$B$71:$M$71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0-854C-B587-0329ACCD894B}"/>
            </c:ext>
          </c:extLst>
        </c:ser>
        <c:ser>
          <c:idx val="1"/>
          <c:order val="1"/>
          <c:tx>
            <c:strRef>
              <c:f>'Spending Graphs2024'!$A$72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Graphs2024'!$B$70:$M$70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Graphs2024'!$B$72:$M$72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0-854C-B587-0329ACCD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80656"/>
        <c:axId val="128182928"/>
      </c:barChart>
      <c:lineChart>
        <c:grouping val="standard"/>
        <c:varyColors val="0"/>
        <c:ser>
          <c:idx val="2"/>
          <c:order val="2"/>
          <c:tx>
            <c:strRef>
              <c:f>'Spending Graphs2024'!$A$73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Graphs2024'!$B$70:$M$70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Graphs2024'!$B$73:$M$73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0-854C-B587-0329ACCD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0656"/>
        <c:axId val="128182928"/>
      </c:lineChart>
      <c:catAx>
        <c:axId val="1281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2928"/>
        <c:crosses val="autoZero"/>
        <c:auto val="1"/>
        <c:lblAlgn val="ctr"/>
        <c:lblOffset val="100"/>
        <c:noMultiLvlLbl val="0"/>
      </c:catAx>
      <c:valAx>
        <c:axId val="1281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Graphs2024'!$A$76</c:f>
          <c:strCache>
            <c:ptCount val="1"/>
            <c:pt idx="0">
              <c:v>Clothes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Graphs2024'!$A$76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Graphs2024'!$B$75:$M$75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Graphs2024'!$B$76:$M$76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E-794F-A764-26CAA49B6BE6}"/>
            </c:ext>
          </c:extLst>
        </c:ser>
        <c:ser>
          <c:idx val="1"/>
          <c:order val="1"/>
          <c:tx>
            <c:strRef>
              <c:f>'Spending Graphs2024'!$A$77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Graphs2024'!$B$75:$M$75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Graphs2024'!$B$77:$M$77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E-794F-A764-26CAA49B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114336"/>
        <c:axId val="1626864783"/>
      </c:barChart>
      <c:lineChart>
        <c:grouping val="standard"/>
        <c:varyColors val="0"/>
        <c:ser>
          <c:idx val="2"/>
          <c:order val="2"/>
          <c:tx>
            <c:strRef>
              <c:f>'Spending Graphs2024'!$A$78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Graphs2024'!$B$75:$M$75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Graphs2024'!$B$78:$M$78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E-794F-A764-26CAA49B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14336"/>
        <c:axId val="1626864783"/>
      </c:lineChart>
      <c:catAx>
        <c:axId val="5951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4783"/>
        <c:crosses val="autoZero"/>
        <c:auto val="1"/>
        <c:lblAlgn val="ctr"/>
        <c:lblOffset val="100"/>
        <c:noMultiLvlLbl val="0"/>
      </c:catAx>
      <c:valAx>
        <c:axId val="16268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Graphs2024'!$A$81</c:f>
          <c:strCache>
            <c:ptCount val="1"/>
            <c:pt idx="0">
              <c:v>Running_Shoes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Graphs2024'!$A$81</c:f>
              <c:strCache>
                <c:ptCount val="1"/>
                <c:pt idx="0">
                  <c:v>Running_Shoes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Graphs2024'!$B$81:$M$81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C-D44E-B389-A7FF726A2FDF}"/>
            </c:ext>
          </c:extLst>
        </c:ser>
        <c:ser>
          <c:idx val="1"/>
          <c:order val="1"/>
          <c:tx>
            <c:strRef>
              <c:f>'Spending Graphs2024'!$A$82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Graphs2024'!$B$82:$M$82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C-D44E-B389-A7FF726A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04752"/>
        <c:axId val="128207024"/>
      </c:barChart>
      <c:lineChart>
        <c:grouping val="standard"/>
        <c:varyColors val="0"/>
        <c:ser>
          <c:idx val="2"/>
          <c:order val="2"/>
          <c:tx>
            <c:strRef>
              <c:f>'Spending Graphs2024'!$A$83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Graphs2024'!$B$83:$M$83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C-D44E-B389-A7FF726A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04752"/>
        <c:axId val="128207024"/>
      </c:lineChart>
      <c:catAx>
        <c:axId val="1282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7024"/>
        <c:crosses val="autoZero"/>
        <c:auto val="1"/>
        <c:lblAlgn val="ctr"/>
        <c:lblOffset val="100"/>
        <c:noMultiLvlLbl val="0"/>
      </c:catAx>
      <c:valAx>
        <c:axId val="1282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Graphs2024'!$A$11</c:f>
          <c:strCache>
            <c:ptCount val="1"/>
            <c:pt idx="0">
              <c:v>Holidays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Graphs2024'!$A$11</c:f>
              <c:strCache>
                <c:ptCount val="1"/>
                <c:pt idx="0">
                  <c:v>Holidays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Graphs2024'!$B$11:$M$11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3-3D47-9D44-6FB63CE83FF8}"/>
            </c:ext>
          </c:extLst>
        </c:ser>
        <c:ser>
          <c:idx val="1"/>
          <c:order val="1"/>
          <c:tx>
            <c:strRef>
              <c:f>'Spending Graphs2024'!$A$12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Graphs2024'!$B$12:$M$12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3-3D47-9D44-6FB63CE8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028176"/>
        <c:axId val="670030176"/>
      </c:barChart>
      <c:lineChart>
        <c:grouping val="standard"/>
        <c:varyColors val="0"/>
        <c:ser>
          <c:idx val="2"/>
          <c:order val="2"/>
          <c:tx>
            <c:strRef>
              <c:f>'Spending Graphs2024'!$A$13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Graphs2024'!$B$13:$M$13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3-3D47-9D44-6FB63CE8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028176"/>
        <c:axId val="670030176"/>
      </c:lineChart>
      <c:catAx>
        <c:axId val="6700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30176"/>
        <c:crosses val="autoZero"/>
        <c:auto val="1"/>
        <c:lblAlgn val="ctr"/>
        <c:lblOffset val="100"/>
        <c:noMultiLvlLbl val="0"/>
      </c:catAx>
      <c:valAx>
        <c:axId val="6700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Graphs2024'!$A$16</c:f>
          <c:strCache>
            <c:ptCount val="1"/>
            <c:pt idx="0">
              <c:v>Eating out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Graphs2024'!$A$16</c:f>
              <c:strCache>
                <c:ptCount val="1"/>
                <c:pt idx="0">
                  <c:v>Eating 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Graphs2024'!$B$15:$M$15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Graphs2024'!$B$16:$M$16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E-C647-A644-D58264B9F471}"/>
            </c:ext>
          </c:extLst>
        </c:ser>
        <c:ser>
          <c:idx val="1"/>
          <c:order val="1"/>
          <c:tx>
            <c:strRef>
              <c:f>'Spending Graphs2024'!$A$17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Graphs2024'!$B$15:$M$15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Graphs2024'!$B$17:$M$17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E-C647-A644-D58264B9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097440"/>
        <c:axId val="1721099168"/>
      </c:barChart>
      <c:lineChart>
        <c:grouping val="standard"/>
        <c:varyColors val="0"/>
        <c:ser>
          <c:idx val="2"/>
          <c:order val="2"/>
          <c:tx>
            <c:strRef>
              <c:f>'Spending Graphs2024'!$A$18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Graphs2024'!$B$15:$M$15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Graphs2024'!$B$18:$M$18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E-C647-A644-D58264B9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97440"/>
        <c:axId val="1721099168"/>
      </c:lineChart>
      <c:catAx>
        <c:axId val="17210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99168"/>
        <c:crosses val="autoZero"/>
        <c:auto val="1"/>
        <c:lblAlgn val="ctr"/>
        <c:lblOffset val="100"/>
        <c:noMultiLvlLbl val="0"/>
      </c:catAx>
      <c:valAx>
        <c:axId val="1721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Graphs2024'!$A$21</c:f>
          <c:strCache>
            <c:ptCount val="1"/>
            <c:pt idx="0">
              <c:v>Food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Graphs2024'!$A$21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Graphs2024'!$B$21:$M$21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9-6C4E-AE24-0B6AA19666AD}"/>
            </c:ext>
          </c:extLst>
        </c:ser>
        <c:ser>
          <c:idx val="1"/>
          <c:order val="1"/>
          <c:tx>
            <c:strRef>
              <c:f>'Spending Graphs2024'!$A$22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Graphs2024'!$B$22:$M$22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9-6C4E-AE24-0B6AA196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14192"/>
        <c:axId val="128116464"/>
      </c:barChart>
      <c:lineChart>
        <c:grouping val="standard"/>
        <c:varyColors val="0"/>
        <c:ser>
          <c:idx val="2"/>
          <c:order val="2"/>
          <c:tx>
            <c:strRef>
              <c:f>'Spending Graphs2024'!$A$23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Graphs2024'!$B$23:$M$23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9-6C4E-AE24-0B6AA196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14192"/>
        <c:axId val="128116464"/>
      </c:lineChart>
      <c:catAx>
        <c:axId val="1281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6464"/>
        <c:crosses val="autoZero"/>
        <c:auto val="1"/>
        <c:lblAlgn val="ctr"/>
        <c:lblOffset val="100"/>
        <c:noMultiLvlLbl val="0"/>
      </c:catAx>
      <c:valAx>
        <c:axId val="128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Graphs2024'!$A$26</c:f>
          <c:strCache>
            <c:ptCount val="1"/>
            <c:pt idx="0">
              <c:v>Household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Graphs2024'!$A$26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Graphs2024'!$B$26:$M$26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E-2F49-8440-B87A2B58DEBD}"/>
            </c:ext>
          </c:extLst>
        </c:ser>
        <c:ser>
          <c:idx val="1"/>
          <c:order val="1"/>
          <c:tx>
            <c:strRef>
              <c:f>'Spending Graphs2024'!$A$27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Graphs2024'!$B$27:$M$27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E-2F49-8440-B87A2B5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873680"/>
        <c:axId val="1720875952"/>
      </c:barChart>
      <c:lineChart>
        <c:grouping val="standard"/>
        <c:varyColors val="0"/>
        <c:ser>
          <c:idx val="2"/>
          <c:order val="2"/>
          <c:tx>
            <c:strRef>
              <c:f>'Spending Graphs2024'!$A$28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Graphs2024'!$B$28:$M$28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E-2F49-8440-B87A2B5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873680"/>
        <c:axId val="1720875952"/>
      </c:lineChart>
      <c:catAx>
        <c:axId val="17208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75952"/>
        <c:crosses val="autoZero"/>
        <c:auto val="1"/>
        <c:lblAlgn val="ctr"/>
        <c:lblOffset val="100"/>
        <c:noMultiLvlLbl val="0"/>
      </c:catAx>
      <c:valAx>
        <c:axId val="17208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Graphs2024'!$A$31</c:f>
          <c:strCache>
            <c:ptCount val="1"/>
            <c:pt idx="0">
              <c:v>Council_Tax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Graphs2024'!$A$31</c:f>
              <c:strCache>
                <c:ptCount val="1"/>
                <c:pt idx="0">
                  <c:v>Council_Tax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Graphs2024'!$B$31:$M$31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D-C14C-AD4B-6A21A7F7B0AE}"/>
            </c:ext>
          </c:extLst>
        </c:ser>
        <c:ser>
          <c:idx val="1"/>
          <c:order val="1"/>
          <c:tx>
            <c:strRef>
              <c:f>'Spending Graphs2024'!$A$32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Graphs2024'!$B$32:$M$32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D-C14C-AD4B-6A21A7F7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862096"/>
        <c:axId val="464864368"/>
      </c:barChart>
      <c:lineChart>
        <c:grouping val="standard"/>
        <c:varyColors val="0"/>
        <c:ser>
          <c:idx val="2"/>
          <c:order val="2"/>
          <c:tx>
            <c:strRef>
              <c:f>'Spending Graphs2024'!$A$33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Graphs2024'!$B$33:$M$33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D-C14C-AD4B-6A21A7F7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62096"/>
        <c:axId val="464864368"/>
      </c:lineChart>
      <c:catAx>
        <c:axId val="4648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4368"/>
        <c:crosses val="autoZero"/>
        <c:auto val="1"/>
        <c:lblAlgn val="ctr"/>
        <c:lblOffset val="100"/>
        <c:noMultiLvlLbl val="0"/>
      </c:catAx>
      <c:valAx>
        <c:axId val="4648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20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Graphs2024'!$A$36</c:f>
          <c:strCache>
            <c:ptCount val="1"/>
            <c:pt idx="0">
              <c:v>Water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Graphs2024'!$A$36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Graphs2024'!$B$36:$M$36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7-A949-B5FD-4912DF069C8C}"/>
            </c:ext>
          </c:extLst>
        </c:ser>
        <c:ser>
          <c:idx val="1"/>
          <c:order val="1"/>
          <c:tx>
            <c:strRef>
              <c:f>'Spending Graphs2024'!$A$37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Graphs2024'!$B$37:$M$37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7-A949-B5FD-4912DF06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892752"/>
        <c:axId val="464753040"/>
      </c:barChart>
      <c:lineChart>
        <c:grouping val="standard"/>
        <c:varyColors val="0"/>
        <c:ser>
          <c:idx val="2"/>
          <c:order val="2"/>
          <c:tx>
            <c:strRef>
              <c:f>'Spending Graphs2024'!$A$38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Graphs2024'!$B$38:$M$38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7-A949-B5FD-4912DF06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92752"/>
        <c:axId val="464753040"/>
      </c:lineChart>
      <c:catAx>
        <c:axId val="4648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53040"/>
        <c:crosses val="autoZero"/>
        <c:auto val="1"/>
        <c:lblAlgn val="ctr"/>
        <c:lblOffset val="100"/>
        <c:noMultiLvlLbl val="0"/>
      </c:catAx>
      <c:valAx>
        <c:axId val="4647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Graphs2024'!$A$41</c:f>
          <c:strCache>
            <c:ptCount val="1"/>
            <c:pt idx="0">
              <c:v>Home_Insurance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Graphs2024'!$A$41</c:f>
              <c:strCache>
                <c:ptCount val="1"/>
                <c:pt idx="0">
                  <c:v>Home_Insurance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Graphs2024'!$B$41:$M$41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6-0547-983A-EF80226D6718}"/>
            </c:ext>
          </c:extLst>
        </c:ser>
        <c:ser>
          <c:idx val="1"/>
          <c:order val="1"/>
          <c:tx>
            <c:strRef>
              <c:f>'Spending Graphs2024'!$A$42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Graphs2024'!$B$42:$M$42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6-0547-983A-EF80226D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53328"/>
        <c:axId val="1721155328"/>
      </c:barChart>
      <c:lineChart>
        <c:grouping val="standard"/>
        <c:varyColors val="0"/>
        <c:ser>
          <c:idx val="2"/>
          <c:order val="2"/>
          <c:tx>
            <c:strRef>
              <c:f>'Spending Graphs2024'!$A$43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Graphs2024'!$B$43:$M$43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6-0547-983A-EF80226D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153328"/>
        <c:axId val="1721155328"/>
      </c:lineChart>
      <c:catAx>
        <c:axId val="17211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55328"/>
        <c:crosses val="autoZero"/>
        <c:auto val="1"/>
        <c:lblAlgn val="ctr"/>
        <c:lblOffset val="100"/>
        <c:noMultiLvlLbl val="0"/>
      </c:catAx>
      <c:valAx>
        <c:axId val="1721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Graphs2024'!$A$46</c:f>
          <c:strCache>
            <c:ptCount val="1"/>
            <c:pt idx="0">
              <c:v>Phone_1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Graphs2024'!$A$46</c:f>
              <c:strCache>
                <c:ptCount val="1"/>
                <c:pt idx="0">
                  <c:v>Phone_1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Graphs2024'!$B$45:$M$45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Graphs2024'!$B$46:$M$46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B-5F4A-9DC7-943E377A474F}"/>
            </c:ext>
          </c:extLst>
        </c:ser>
        <c:ser>
          <c:idx val="1"/>
          <c:order val="1"/>
          <c:tx>
            <c:strRef>
              <c:f>'Spending Graphs2024'!$A$47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Graphs2024'!$B$45:$M$45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Graphs2024'!$B$47:$M$47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B-5F4A-9DC7-943E377A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89328"/>
        <c:axId val="1721191600"/>
      </c:barChart>
      <c:lineChart>
        <c:grouping val="standard"/>
        <c:varyColors val="0"/>
        <c:ser>
          <c:idx val="2"/>
          <c:order val="2"/>
          <c:tx>
            <c:strRef>
              <c:f>'Spending Graphs2024'!$A$48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Graphs2024'!$B$45:$M$45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Graphs2024'!$B$48:$M$48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B-5F4A-9DC7-943E377A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189328"/>
        <c:axId val="1721191600"/>
      </c:lineChart>
      <c:catAx>
        <c:axId val="1721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91600"/>
        <c:crosses val="autoZero"/>
        <c:auto val="1"/>
        <c:lblAlgn val="ctr"/>
        <c:lblOffset val="100"/>
        <c:noMultiLvlLbl val="0"/>
      </c:catAx>
      <c:valAx>
        <c:axId val="1721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12</xdr:col>
      <xdr:colOff>431800</xdr:colOff>
      <xdr:row>65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87F522-D291-0D9A-000C-2402A315C760}"/>
            </a:ext>
          </a:extLst>
        </xdr:cNvPr>
        <xdr:cNvSpPr txBox="1"/>
      </xdr:nvSpPr>
      <xdr:spPr>
        <a:xfrm>
          <a:off x="838200" y="419100"/>
          <a:ext cx="9499600" cy="128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Login to MoneyHub at https://client.moneyhub.co.uk</a:t>
          </a:r>
        </a:p>
        <a:p>
          <a:endParaRPr lang="en-GB" sz="2000"/>
        </a:p>
        <a:p>
          <a:r>
            <a:rPr lang="en-GB" sz="2000"/>
            <a:t>Download the transactions for the month of interest</a:t>
          </a:r>
        </a:p>
        <a:p>
          <a:r>
            <a:rPr lang="en-GB" sz="2000"/>
            <a:t>-&gt;Select</a:t>
          </a:r>
          <a:r>
            <a:rPr lang="en-GB" sz="2000" baseline="0"/>
            <a:t> Transactions from the side menu</a:t>
          </a:r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2000"/>
            <a:t>Then click the download icon (the cloud symbol)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and make sure All accounts and All categories are selected as well as the correct month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The</a:t>
          </a:r>
          <a:r>
            <a:rPr lang="en-GB" sz="2000" baseline="0"/>
            <a:t> download should now be ready for import into the appropriate month's tab</a:t>
          </a:r>
          <a:endParaRPr lang="en-GB" sz="2000"/>
        </a:p>
      </xdr:txBody>
    </xdr:sp>
    <xdr:clientData/>
  </xdr:twoCellAnchor>
  <xdr:twoCellAnchor editAs="oneCell">
    <xdr:from>
      <xdr:col>1</xdr:col>
      <xdr:colOff>215900</xdr:colOff>
      <xdr:row>9</xdr:row>
      <xdr:rowOff>190500</xdr:rowOff>
    </xdr:from>
    <xdr:to>
      <xdr:col>5</xdr:col>
      <xdr:colOff>584200</xdr:colOff>
      <xdr:row>22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72E6A0-E99C-8776-A67E-5BC1D275E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400" y="2019300"/>
          <a:ext cx="3670300" cy="26289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27</xdr:row>
      <xdr:rowOff>88900</xdr:rowOff>
    </xdr:from>
    <xdr:to>
      <xdr:col>10</xdr:col>
      <xdr:colOff>508000</xdr:colOff>
      <xdr:row>30</xdr:row>
      <xdr:rowOff>105265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33ECE6-DCBC-E672-512F-36F4EF6D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5575300"/>
          <a:ext cx="7772400" cy="625965"/>
        </a:xfrm>
        <a:prstGeom prst="rect">
          <a:avLst/>
        </a:prstGeom>
      </xdr:spPr>
    </xdr:pic>
    <xdr:clientData/>
  </xdr:twoCellAnchor>
  <xdr:twoCellAnchor>
    <xdr:from>
      <xdr:col>9</xdr:col>
      <xdr:colOff>609600</xdr:colOff>
      <xdr:row>27</xdr:row>
      <xdr:rowOff>88900</xdr:rowOff>
    </xdr:from>
    <xdr:to>
      <xdr:col>10</xdr:col>
      <xdr:colOff>279400</xdr:colOff>
      <xdr:row>29</xdr:row>
      <xdr:rowOff>127000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2485FE2-6A19-58B1-7090-2589ADC7CB62}"/>
            </a:ext>
          </a:extLst>
        </xdr:cNvPr>
        <xdr:cNvSpPr/>
      </xdr:nvSpPr>
      <xdr:spPr>
        <a:xfrm>
          <a:off x="8039100" y="5575300"/>
          <a:ext cx="4953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266700</xdr:colOff>
      <xdr:row>28</xdr:row>
      <xdr:rowOff>165100</xdr:rowOff>
    </xdr:from>
    <xdr:to>
      <xdr:col>9</xdr:col>
      <xdr:colOff>558800</xdr:colOff>
      <xdr:row>31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5696E6-29A2-939B-EF3F-E5687DC8177A}"/>
            </a:ext>
          </a:extLst>
        </xdr:cNvPr>
        <xdr:cNvCxnSpPr/>
      </xdr:nvCxnSpPr>
      <xdr:spPr>
        <a:xfrm flipV="1">
          <a:off x="6045200" y="5854700"/>
          <a:ext cx="1943100" cy="5588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228600</xdr:colOff>
      <xdr:row>35</xdr:row>
      <xdr:rowOff>127000</xdr:rowOff>
    </xdr:from>
    <xdr:to>
      <xdr:col>10</xdr:col>
      <xdr:colOff>571500</xdr:colOff>
      <xdr:row>53</xdr:row>
      <xdr:rowOff>38135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279611-E4FA-94C0-BA1D-19E4835D8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4100" y="7239000"/>
          <a:ext cx="7772400" cy="3568735"/>
        </a:xfrm>
        <a:prstGeom prst="rect">
          <a:avLst/>
        </a:prstGeom>
      </xdr:spPr>
    </xdr:pic>
    <xdr:clientData/>
  </xdr:twoCellAnchor>
  <xdr:twoCellAnchor>
    <xdr:from>
      <xdr:col>4</xdr:col>
      <xdr:colOff>469900</xdr:colOff>
      <xdr:row>50</xdr:row>
      <xdr:rowOff>139700</xdr:rowOff>
    </xdr:from>
    <xdr:to>
      <xdr:col>7</xdr:col>
      <xdr:colOff>139700</xdr:colOff>
      <xdr:row>52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541C2C5-0F33-3041-B8C4-1030B7D7D3AA}"/>
            </a:ext>
          </a:extLst>
        </xdr:cNvPr>
        <xdr:cNvSpPr/>
      </xdr:nvSpPr>
      <xdr:spPr>
        <a:xfrm>
          <a:off x="3771900" y="10299700"/>
          <a:ext cx="21463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266700</xdr:colOff>
      <xdr:row>44</xdr:row>
      <xdr:rowOff>0</xdr:rowOff>
    </xdr:from>
    <xdr:to>
      <xdr:col>10</xdr:col>
      <xdr:colOff>469900</xdr:colOff>
      <xdr:row>46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8408353-4BE9-944C-9501-07E4377F8ACD}"/>
            </a:ext>
          </a:extLst>
        </xdr:cNvPr>
        <xdr:cNvSpPr/>
      </xdr:nvSpPr>
      <xdr:spPr>
        <a:xfrm>
          <a:off x="1092200" y="8940800"/>
          <a:ext cx="76327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266700</xdr:colOff>
      <xdr:row>41</xdr:row>
      <xdr:rowOff>38100</xdr:rowOff>
    </xdr:from>
    <xdr:to>
      <xdr:col>10</xdr:col>
      <xdr:colOff>469900</xdr:colOff>
      <xdr:row>43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BB7D4D1-7A50-444E-B1A6-6C07E2D5BF78}"/>
            </a:ext>
          </a:extLst>
        </xdr:cNvPr>
        <xdr:cNvSpPr/>
      </xdr:nvSpPr>
      <xdr:spPr>
        <a:xfrm>
          <a:off x="1092200" y="8369300"/>
          <a:ext cx="76327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292100</xdr:colOff>
      <xdr:row>38</xdr:row>
      <xdr:rowOff>88900</xdr:rowOff>
    </xdr:from>
    <xdr:to>
      <xdr:col>10</xdr:col>
      <xdr:colOff>495300</xdr:colOff>
      <xdr:row>40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6A59842-4220-B142-BD41-7EA38C732F51}"/>
            </a:ext>
          </a:extLst>
        </xdr:cNvPr>
        <xdr:cNvSpPr/>
      </xdr:nvSpPr>
      <xdr:spPr>
        <a:xfrm>
          <a:off x="1117600" y="7810500"/>
          <a:ext cx="76327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25</xdr:col>
      <xdr:colOff>419100</xdr:colOff>
      <xdr:row>80</xdr:row>
      <xdr:rowOff>25400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F5B461-E774-264A-9947-F30385DB65C0}"/>
            </a:ext>
          </a:extLst>
        </xdr:cNvPr>
        <xdr:cNvSpPr txBox="1"/>
      </xdr:nvSpPr>
      <xdr:spPr>
        <a:xfrm>
          <a:off x="11557000" y="406400"/>
          <a:ext cx="9499600" cy="1587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Open the downloaded .csv file in Excel</a:t>
          </a:r>
        </a:p>
        <a:p>
          <a:endParaRPr lang="en-GB" sz="2000"/>
        </a:p>
        <a:p>
          <a:r>
            <a:rPr lang="en-GB" sz="2000"/>
            <a:t>Copy the data from cell A2 through to the bottom of</a:t>
          </a:r>
          <a:r>
            <a:rPr lang="en-GB" sz="2000" baseline="0"/>
            <a:t> the transactions column F as shown below</a:t>
          </a:r>
        </a:p>
        <a:p>
          <a:endParaRPr lang="en-GB" sz="2000" baseline="0"/>
        </a:p>
        <a:p>
          <a:r>
            <a:rPr lang="en-GB" sz="2000"/>
            <a:t> 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Right clickcell A2 of the appropriate month and select Paste Special, then Values &amp; Number Formatting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Note the formatting should be as below: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Note the green dots in column G that will appear - these confirm that all imported transactions were allocated to a budget</a:t>
          </a:r>
          <a:r>
            <a:rPr lang="en-GB" sz="2000" baseline="0"/>
            <a:t> as defined in the Budgets sheet.</a:t>
          </a:r>
        </a:p>
        <a:p>
          <a:r>
            <a:rPr lang="en-GB" sz="2000" baseline="0"/>
            <a:t>Look for any red dots - here we see one, also cells A48 and D48 report any error </a:t>
          </a:r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Correct the category in column D to one that is allowed via</a:t>
          </a:r>
          <a:r>
            <a:rPr lang="en-GB" sz="2000" baseline="0"/>
            <a:t> the drop down menu on the cell</a:t>
          </a:r>
          <a:endParaRPr lang="en-GB" sz="2000"/>
        </a:p>
      </xdr:txBody>
    </xdr:sp>
    <xdr:clientData/>
  </xdr:twoCellAnchor>
  <xdr:twoCellAnchor>
    <xdr:from>
      <xdr:col>26</xdr:col>
      <xdr:colOff>0</xdr:colOff>
      <xdr:row>2</xdr:row>
      <xdr:rowOff>0</xdr:rowOff>
    </xdr:from>
    <xdr:to>
      <xdr:col>37</xdr:col>
      <xdr:colOff>419100</xdr:colOff>
      <xdr:row>65</xdr:row>
      <xdr:rowOff>50800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8AAC5D-D7EA-8046-A9DC-C7BAB8606BF9}"/>
            </a:ext>
          </a:extLst>
        </xdr:cNvPr>
        <xdr:cNvSpPr txBox="1"/>
      </xdr:nvSpPr>
      <xdr:spPr>
        <a:xfrm>
          <a:off x="21463000" y="406400"/>
          <a:ext cx="9499600" cy="128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Budgets</a:t>
          </a:r>
        </a:p>
        <a:p>
          <a:endParaRPr lang="en-GB" sz="2000"/>
        </a:p>
        <a:p>
          <a:r>
            <a:rPr lang="en-GB" sz="2000"/>
            <a:t>The</a:t>
          </a:r>
          <a:r>
            <a:rPr lang="en-GB" sz="2000" baseline="0"/>
            <a:t> Budget tab is locked except for cells that can be changed</a:t>
          </a:r>
        </a:p>
        <a:p>
          <a:r>
            <a:rPr lang="en-GB" sz="2000" baseline="0"/>
            <a:t>It is not password protected</a:t>
          </a:r>
        </a:p>
        <a:p>
          <a:r>
            <a:rPr lang="en-GB" sz="2000" baseline="0"/>
            <a:t>All cells were unlocked (format cells, protection), then the sheet protected </a:t>
          </a:r>
          <a:endParaRPr lang="en-GB" sz="2000"/>
        </a:p>
      </xdr:txBody>
    </xdr:sp>
    <xdr:clientData/>
  </xdr:twoCellAnchor>
  <xdr:twoCellAnchor editAs="oneCell">
    <xdr:from>
      <xdr:col>26</xdr:col>
      <xdr:colOff>279400</xdr:colOff>
      <xdr:row>11</xdr:row>
      <xdr:rowOff>190500</xdr:rowOff>
    </xdr:from>
    <xdr:to>
      <xdr:col>32</xdr:col>
      <xdr:colOff>711200</xdr:colOff>
      <xdr:row>21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E411D27-DA98-8220-5D6D-7353DD567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42400" y="2425700"/>
          <a:ext cx="5384800" cy="1841500"/>
        </a:xfrm>
        <a:prstGeom prst="rect">
          <a:avLst/>
        </a:prstGeom>
      </xdr:spPr>
    </xdr:pic>
    <xdr:clientData/>
  </xdr:twoCellAnchor>
  <xdr:twoCellAnchor>
    <xdr:from>
      <xdr:col>26</xdr:col>
      <xdr:colOff>520700</xdr:colOff>
      <xdr:row>12</xdr:row>
      <xdr:rowOff>127000</xdr:rowOff>
    </xdr:from>
    <xdr:to>
      <xdr:col>27</xdr:col>
      <xdr:colOff>419100</xdr:colOff>
      <xdr:row>14</xdr:row>
      <xdr:rowOff>50800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269A19A-E55E-FC41-84F9-66BA0AC74CCC}"/>
            </a:ext>
          </a:extLst>
        </xdr:cNvPr>
        <xdr:cNvSpPr/>
      </xdr:nvSpPr>
      <xdr:spPr>
        <a:xfrm>
          <a:off x="21983700" y="2565400"/>
          <a:ext cx="723900" cy="3302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812800</xdr:colOff>
      <xdr:row>14</xdr:row>
      <xdr:rowOff>101600</xdr:rowOff>
    </xdr:from>
    <xdr:to>
      <xdr:col>31</xdr:col>
      <xdr:colOff>596900</xdr:colOff>
      <xdr:row>18</xdr:row>
      <xdr:rowOff>76200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C1E8A9C-7643-3E43-8FCD-3684EE7941EB}"/>
            </a:ext>
          </a:extLst>
        </xdr:cNvPr>
        <xdr:cNvSpPr/>
      </xdr:nvSpPr>
      <xdr:spPr>
        <a:xfrm>
          <a:off x="25577800" y="2946400"/>
          <a:ext cx="609600" cy="7874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14</xdr:col>
      <xdr:colOff>368300</xdr:colOff>
      <xdr:row>26</xdr:row>
      <xdr:rowOff>190500</xdr:rowOff>
    </xdr:from>
    <xdr:to>
      <xdr:col>20</xdr:col>
      <xdr:colOff>762000</xdr:colOff>
      <xdr:row>41</xdr:row>
      <xdr:rowOff>52011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99E5778-C81A-7790-DE4A-EF1B584FF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25300" y="5473700"/>
          <a:ext cx="5346700" cy="2909511"/>
        </a:xfrm>
        <a:prstGeom prst="rect">
          <a:avLst/>
        </a:prstGeom>
      </xdr:spPr>
    </xdr:pic>
    <xdr:clientData/>
  </xdr:twoCellAnchor>
  <xdr:twoCellAnchor editAs="oneCell">
    <xdr:from>
      <xdr:col>14</xdr:col>
      <xdr:colOff>495300</xdr:colOff>
      <xdr:row>46</xdr:row>
      <xdr:rowOff>25400</xdr:rowOff>
    </xdr:from>
    <xdr:to>
      <xdr:col>24</xdr:col>
      <xdr:colOff>12700</xdr:colOff>
      <xdr:row>51</xdr:row>
      <xdr:rowOff>143961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F47CA6A-25F2-0BC2-E992-CA69B6B9C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52300" y="9372600"/>
          <a:ext cx="7772400" cy="1134561"/>
        </a:xfrm>
        <a:prstGeom prst="rect">
          <a:avLst/>
        </a:prstGeom>
      </xdr:spPr>
    </xdr:pic>
    <xdr:clientData/>
  </xdr:twoCellAnchor>
  <xdr:twoCellAnchor>
    <xdr:from>
      <xdr:col>23</xdr:col>
      <xdr:colOff>762000</xdr:colOff>
      <xdr:row>47</xdr:row>
      <xdr:rowOff>50800</xdr:rowOff>
    </xdr:from>
    <xdr:to>
      <xdr:col>24</xdr:col>
      <xdr:colOff>381000</xdr:colOff>
      <xdr:row>48</xdr:row>
      <xdr:rowOff>139700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316147F-E1C9-EB42-B6DF-6CFD7D7D2066}"/>
            </a:ext>
          </a:extLst>
        </xdr:cNvPr>
        <xdr:cNvCxnSpPr/>
      </xdr:nvCxnSpPr>
      <xdr:spPr>
        <a:xfrm flipH="1" flipV="1">
          <a:off x="19748500" y="9601200"/>
          <a:ext cx="444500" cy="2921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215900</xdr:colOff>
      <xdr:row>59</xdr:row>
      <xdr:rowOff>127000</xdr:rowOff>
    </xdr:from>
    <xdr:to>
      <xdr:col>18</xdr:col>
      <xdr:colOff>596900</xdr:colOff>
      <xdr:row>61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4086009-D347-F537-FC1F-74AED0D5D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72900" y="12115800"/>
          <a:ext cx="3683000" cy="431800"/>
        </a:xfrm>
        <a:prstGeom prst="rect">
          <a:avLst/>
        </a:prstGeom>
      </xdr:spPr>
    </xdr:pic>
    <xdr:clientData/>
  </xdr:twoCellAnchor>
  <xdr:twoCellAnchor editAs="oneCell">
    <xdr:from>
      <xdr:col>14</xdr:col>
      <xdr:colOff>165100</xdr:colOff>
      <xdr:row>67</xdr:row>
      <xdr:rowOff>50800</xdr:rowOff>
    </xdr:from>
    <xdr:to>
      <xdr:col>18</xdr:col>
      <xdr:colOff>787400</xdr:colOff>
      <xdr:row>74</xdr:row>
      <xdr:rowOff>194822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85BE502-B734-1A8B-4029-88685DA13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22100" y="13665200"/>
          <a:ext cx="3924300" cy="1566422"/>
        </a:xfrm>
        <a:prstGeom prst="rect">
          <a:avLst/>
        </a:prstGeom>
      </xdr:spPr>
    </xdr:pic>
    <xdr:clientData/>
  </xdr:twoCellAnchor>
  <xdr:twoCellAnchor editAs="oneCell">
    <xdr:from>
      <xdr:col>19</xdr:col>
      <xdr:colOff>787400</xdr:colOff>
      <xdr:row>67</xdr:row>
      <xdr:rowOff>50800</xdr:rowOff>
    </xdr:from>
    <xdr:to>
      <xdr:col>24</xdr:col>
      <xdr:colOff>609600</xdr:colOff>
      <xdr:row>75</xdr:row>
      <xdr:rowOff>1761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E9604BB-BADB-E637-BD8E-0F81ABDE3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471900" y="13665200"/>
          <a:ext cx="3949700" cy="1576561"/>
        </a:xfrm>
        <a:prstGeom prst="rect">
          <a:avLst/>
        </a:prstGeom>
      </xdr:spPr>
    </xdr:pic>
    <xdr:clientData/>
  </xdr:twoCellAnchor>
  <xdr:twoCellAnchor>
    <xdr:from>
      <xdr:col>17</xdr:col>
      <xdr:colOff>711200</xdr:colOff>
      <xdr:row>69</xdr:row>
      <xdr:rowOff>63500</xdr:rowOff>
    </xdr:from>
    <xdr:to>
      <xdr:col>18</xdr:col>
      <xdr:colOff>546100</xdr:colOff>
      <xdr:row>69</xdr:row>
      <xdr:rowOff>63500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AF96DCC-31F2-FD4D-8FCD-FA0982246B84}"/>
            </a:ext>
          </a:extLst>
        </xdr:cNvPr>
        <xdr:cNvCxnSpPr/>
      </xdr:nvCxnSpPr>
      <xdr:spPr>
        <a:xfrm>
          <a:off x="14744700" y="14084300"/>
          <a:ext cx="660400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228600</xdr:colOff>
      <xdr:row>69</xdr:row>
      <xdr:rowOff>63500</xdr:rowOff>
    </xdr:from>
    <xdr:to>
      <xdr:col>24</xdr:col>
      <xdr:colOff>304800</xdr:colOff>
      <xdr:row>69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B635088-56A4-CC4B-9C4B-9D6A64A1094C}"/>
            </a:ext>
          </a:extLst>
        </xdr:cNvPr>
        <xdr:cNvCxnSpPr/>
      </xdr:nvCxnSpPr>
      <xdr:spPr>
        <a:xfrm flipV="1">
          <a:off x="17564100" y="14084300"/>
          <a:ext cx="2552700" cy="127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304800</xdr:colOff>
      <xdr:row>9</xdr:row>
      <xdr:rowOff>88900</xdr:rowOff>
    </xdr:from>
    <xdr:to>
      <xdr:col>21</xdr:col>
      <xdr:colOff>571500</xdr:colOff>
      <xdr:row>21</xdr:row>
      <xdr:rowOff>63500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115D810-81E8-6F1B-5028-7B57B687B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861800" y="1917700"/>
          <a:ext cx="6045200" cy="241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23</xdr:col>
      <xdr:colOff>800100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14C73-3D39-DB48-894A-374A1B5A0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25</xdr:row>
      <xdr:rowOff>165100</xdr:rowOff>
    </xdr:from>
    <xdr:to>
      <xdr:col>24</xdr:col>
      <xdr:colOff>0</xdr:colOff>
      <xdr:row>52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55143-E887-184E-B168-8C581644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215900</xdr:colOff>
      <xdr:row>1</xdr:row>
      <xdr:rowOff>0</xdr:rowOff>
    </xdr:from>
    <xdr:to>
      <xdr:col>34</xdr:col>
      <xdr:colOff>177800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0F1BF-EEC0-F54F-84DE-8DBFF3C6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209550</xdr:colOff>
      <xdr:row>25</xdr:row>
      <xdr:rowOff>139700</xdr:rowOff>
    </xdr:from>
    <xdr:to>
      <xdr:col>34</xdr:col>
      <xdr:colOff>203200</xdr:colOff>
      <xdr:row>52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A29A4-759F-B849-BDF1-76A12B4D9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53</xdr:row>
      <xdr:rowOff>114300</xdr:rowOff>
    </xdr:from>
    <xdr:to>
      <xdr:col>23</xdr:col>
      <xdr:colOff>812800</xdr:colOff>
      <xdr:row>80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A2A81B-F4AE-3643-971F-6F8495DA5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10336</xdr:colOff>
      <xdr:row>1</xdr:row>
      <xdr:rowOff>23923</xdr:rowOff>
    </xdr:from>
    <xdr:to>
      <xdr:col>43</xdr:col>
      <xdr:colOff>14766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E47DF8-755A-0540-A919-12F3AD938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10337</xdr:colOff>
      <xdr:row>38</xdr:row>
      <xdr:rowOff>201131</xdr:rowOff>
    </xdr:from>
    <xdr:to>
      <xdr:col>42</xdr:col>
      <xdr:colOff>812209</xdr:colOff>
      <xdr:row>57</xdr:row>
      <xdr:rowOff>14767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FB83AF-53EA-1E42-8686-B64AAA3E4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29534</xdr:colOff>
      <xdr:row>19</xdr:row>
      <xdr:rowOff>186365</xdr:rowOff>
    </xdr:from>
    <xdr:to>
      <xdr:col>43</xdr:col>
      <xdr:colOff>14767</xdr:colOff>
      <xdr:row>38</xdr:row>
      <xdr:rowOff>29534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24A8B3-B0F3-3644-A36A-4FB183308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822545</xdr:colOff>
      <xdr:row>58</xdr:row>
      <xdr:rowOff>38690</xdr:rowOff>
    </xdr:from>
    <xdr:to>
      <xdr:col>42</xdr:col>
      <xdr:colOff>812209</xdr:colOff>
      <xdr:row>75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549B34-192F-7E4D-98FC-7A3EFBEB7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793011</xdr:colOff>
      <xdr:row>75</xdr:row>
      <xdr:rowOff>186364</xdr:rowOff>
    </xdr:from>
    <xdr:to>
      <xdr:col>43</xdr:col>
      <xdr:colOff>14766</xdr:colOff>
      <xdr:row>93</xdr:row>
      <xdr:rowOff>14766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2458B6-7CE4-9244-B6EE-99F21C9E7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484742</xdr:colOff>
      <xdr:row>72</xdr:row>
      <xdr:rowOff>128755</xdr:rowOff>
    </xdr:from>
    <xdr:to>
      <xdr:col>51</xdr:col>
      <xdr:colOff>784521</xdr:colOff>
      <xdr:row>92</xdr:row>
      <xdr:rowOff>104831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D03F34-4994-6B40-A65E-F8BA8F5E9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231388</xdr:colOff>
      <xdr:row>44</xdr:row>
      <xdr:rowOff>122754</xdr:rowOff>
    </xdr:from>
    <xdr:to>
      <xdr:col>51</xdr:col>
      <xdr:colOff>531167</xdr:colOff>
      <xdr:row>64</xdr:row>
      <xdr:rowOff>98830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D2D0B2-14CA-4746-AC58-DDA38ADD2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268305</xdr:colOff>
      <xdr:row>20</xdr:row>
      <xdr:rowOff>158289</xdr:rowOff>
    </xdr:from>
    <xdr:to>
      <xdr:col>51</xdr:col>
      <xdr:colOff>568084</xdr:colOff>
      <xdr:row>40</xdr:row>
      <xdr:rowOff>134366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BA3DAD-6420-6940-8E9D-B609A2A9E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140475</xdr:colOff>
      <xdr:row>0</xdr:row>
      <xdr:rowOff>0</xdr:rowOff>
    </xdr:from>
    <xdr:to>
      <xdr:col>51</xdr:col>
      <xdr:colOff>440254</xdr:colOff>
      <xdr:row>18</xdr:row>
      <xdr:rowOff>134826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D023FFC-2068-484D-BE08-5B38C3724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226772</xdr:colOff>
      <xdr:row>53</xdr:row>
      <xdr:rowOff>197515</xdr:rowOff>
    </xdr:from>
    <xdr:to>
      <xdr:col>31</xdr:col>
      <xdr:colOff>526552</xdr:colOff>
      <xdr:row>73</xdr:row>
      <xdr:rowOff>173591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F7A375-5D1E-0740-A131-FAA3D3F27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182006</xdr:colOff>
      <xdr:row>74</xdr:row>
      <xdr:rowOff>167518</xdr:rowOff>
    </xdr:from>
    <xdr:to>
      <xdr:col>31</xdr:col>
      <xdr:colOff>481786</xdr:colOff>
      <xdr:row>94</xdr:row>
      <xdr:rowOff>143594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6CFD55-7418-0A4C-8EAA-DE1C7956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B607-4539-C441-BB80-CA38BB439534}">
  <dimension ref="A1"/>
  <sheetViews>
    <sheetView workbookViewId="0">
      <selection activeCell="K71" sqref="K7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E709-4E73-294B-B901-5987C2D50869}">
  <dimension ref="A1:AH550"/>
  <sheetViews>
    <sheetView zoomScale="120" zoomScaleNormal="120" workbookViewId="0">
      <selection activeCell="O1" sqref="O1:O1048576"/>
    </sheetView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87"/>
      <c r="M2" s="56"/>
      <c r="N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2"/>
      <c r="E3" s="163"/>
      <c r="F3" s="163"/>
      <c r="G3" s="164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87"/>
      <c r="M5" s="56"/>
      <c r="N5" s="91"/>
      <c r="P5" s="91"/>
      <c r="Q5" s="91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87"/>
      <c r="M6" s="56"/>
      <c r="N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87"/>
      <c r="M7" s="56"/>
      <c r="N7" s="91"/>
      <c r="P7" s="91"/>
      <c r="Q7" s="91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87"/>
      <c r="M8" s="56"/>
      <c r="N8" s="91"/>
      <c r="P8" s="91"/>
      <c r="Q8" s="91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87"/>
      <c r="M9" s="56"/>
      <c r="N9" s="91"/>
      <c r="P9" s="91"/>
      <c r="Q9" s="91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87"/>
      <c r="M10" s="56"/>
      <c r="N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87"/>
      <c r="M11" s="56"/>
      <c r="N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87"/>
      <c r="M13" s="56"/>
      <c r="N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87"/>
      <c r="M14" s="56"/>
      <c r="N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87"/>
      <c r="M15" s="56"/>
      <c r="N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87"/>
      <c r="M16" s="56"/>
      <c r="N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87"/>
      <c r="M17" s="56"/>
      <c r="N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87"/>
      <c r="M18" s="56"/>
      <c r="N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87"/>
      <c r="M20" s="56"/>
      <c r="N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87"/>
      <c r="M21" s="56"/>
      <c r="N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87"/>
      <c r="M22" s="56"/>
      <c r="N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87"/>
      <c r="M23" s="56"/>
      <c r="N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87"/>
      <c r="M24" s="56"/>
      <c r="N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87"/>
      <c r="M25" s="56"/>
      <c r="N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87"/>
      <c r="M26" s="56"/>
      <c r="N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87"/>
      <c r="M27" s="56"/>
      <c r="N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87"/>
      <c r="M28" s="56"/>
      <c r="N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87"/>
      <c r="M29" s="56"/>
      <c r="N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87"/>
      <c r="M30" s="56"/>
      <c r="N30" s="92"/>
      <c r="P30" s="91"/>
      <c r="Q30" s="91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87"/>
      <c r="M31" s="56"/>
      <c r="N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87"/>
      <c r="M33" s="56"/>
      <c r="N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87"/>
      <c r="M35" s="56"/>
      <c r="N35" s="92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87"/>
      <c r="M37" s="56"/>
      <c r="N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87"/>
      <c r="M38" s="56"/>
      <c r="N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87"/>
      <c r="M39" s="56"/>
      <c r="N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87"/>
      <c r="M40" s="56"/>
      <c r="N40" s="93"/>
      <c r="P40" s="91"/>
      <c r="Q40" s="91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87"/>
      <c r="M41" s="56"/>
      <c r="N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87"/>
      <c r="M43" s="56"/>
      <c r="N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87"/>
      <c r="M44" s="56"/>
      <c r="N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14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87"/>
      <c r="M47" s="56"/>
      <c r="N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87"/>
      <c r="M49" s="56"/>
      <c r="N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3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2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2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2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2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2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2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2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2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2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2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2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2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550" xr:uid="{00000000-0001-0000-0C00-000000000000}">
    <sortState xmlns:xlrd2="http://schemas.microsoft.com/office/spreadsheetml/2017/richdata2" ref="L2:S550">
      <sortCondition descending="1" ref="M1:M550"/>
    </sortState>
  </autoFilter>
  <mergeCells count="35"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  <mergeCell ref="A20:A31"/>
    <mergeCell ref="E20:E31"/>
    <mergeCell ref="H20:H31"/>
    <mergeCell ref="J20:J31"/>
    <mergeCell ref="A33:A35"/>
    <mergeCell ref="E33:E35"/>
    <mergeCell ref="H33:H35"/>
    <mergeCell ref="J33:J35"/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</mergeCells>
  <conditionalFormatting sqref="A48:B48">
    <cfRule type="cellIs" dxfId="139" priority="25" operator="equal">
      <formula>"No Errors Found"</formula>
    </cfRule>
  </conditionalFormatting>
  <conditionalFormatting sqref="J20:J31">
    <cfRule type="cellIs" dxfId="138" priority="21" operator="lessThan">
      <formula>0</formula>
    </cfRule>
  </conditionalFormatting>
  <conditionalFormatting sqref="J33:J35">
    <cfRule type="cellIs" dxfId="137" priority="20" operator="lessThan">
      <formula>0</formula>
    </cfRule>
  </conditionalFormatting>
  <conditionalFormatting sqref="J37:J41">
    <cfRule type="cellIs" dxfId="136" priority="19" operator="lessThan">
      <formula>0</formula>
    </cfRule>
  </conditionalFormatting>
  <conditionalFormatting sqref="J47:J49">
    <cfRule type="cellIs" dxfId="135" priority="17" operator="lessThan">
      <formula>0</formula>
    </cfRule>
  </conditionalFormatting>
  <conditionalFormatting sqref="J13:J18">
    <cfRule type="cellIs" dxfId="134" priority="22" operator="lessThan">
      <formula>0</formula>
    </cfRule>
  </conditionalFormatting>
  <conditionalFormatting sqref="J43:J44">
    <cfRule type="cellIs" dxfId="133" priority="18" operator="lessThan">
      <formula>0</formula>
    </cfRule>
  </conditionalFormatting>
  <conditionalFormatting sqref="E8:E11">
    <cfRule type="cellIs" dxfId="132" priority="13" operator="lessThan">
      <formula>$H$8</formula>
    </cfRule>
  </conditionalFormatting>
  <conditionalFormatting sqref="E13:E18">
    <cfRule type="cellIs" dxfId="131" priority="12" operator="greaterThan">
      <formula>$H$13</formula>
    </cfRule>
  </conditionalFormatting>
  <conditionalFormatting sqref="E20:E31">
    <cfRule type="cellIs" dxfId="130" priority="11" operator="greaterThan">
      <formula>$H$20</formula>
    </cfRule>
  </conditionalFormatting>
  <conditionalFormatting sqref="E33:E35">
    <cfRule type="cellIs" dxfId="129" priority="10" operator="greaterThan">
      <formula>$H$33</formula>
    </cfRule>
  </conditionalFormatting>
  <conditionalFormatting sqref="E37:E41">
    <cfRule type="cellIs" dxfId="128" priority="9" operator="greaterThan">
      <formula>$H$37</formula>
    </cfRule>
  </conditionalFormatting>
  <conditionalFormatting sqref="E43">
    <cfRule type="cellIs" dxfId="127" priority="8" operator="greaterThan">
      <formula>$H$43</formula>
    </cfRule>
  </conditionalFormatting>
  <conditionalFormatting sqref="D48">
    <cfRule type="cellIs" dxfId="126" priority="7" operator="greaterThan">
      <formula>0</formula>
    </cfRule>
  </conditionalFormatting>
  <conditionalFormatting sqref="D13:D18">
    <cfRule type="expression" dxfId="125" priority="6">
      <formula>$D13&gt;$G13</formula>
    </cfRule>
  </conditionalFormatting>
  <conditionalFormatting sqref="D46">
    <cfRule type="cellIs" dxfId="124" priority="5" operator="notEqual">
      <formula>0</formula>
    </cfRule>
  </conditionalFormatting>
  <conditionalFormatting sqref="D20:D31">
    <cfRule type="expression" dxfId="123" priority="4">
      <formula>$D20&gt;$G20</formula>
    </cfRule>
  </conditionalFormatting>
  <conditionalFormatting sqref="D33:D35">
    <cfRule type="expression" dxfId="122" priority="3">
      <formula>$D33&gt;$G33</formula>
    </cfRule>
  </conditionalFormatting>
  <conditionalFormatting sqref="D37:D41">
    <cfRule type="expression" dxfId="121" priority="2">
      <formula>$D37&gt;$G37</formula>
    </cfRule>
  </conditionalFormatting>
  <conditionalFormatting sqref="D43:D44">
    <cfRule type="expression" dxfId="12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AE465541-C859-9542-BCE3-351D54CB046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8802CFFD-FF8E-C34F-B7A3-35BDB566E76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0A2763C9-CCF9-B24D-952F-BCD3BA809F2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302329-3D55-204D-83A7-677C047071B0}">
          <x14:formula1>
            <xm:f>Budgets!$B$9:$B$46</xm:f>
          </x14:formula1>
          <xm:sqref>O1:O1048576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09D6-CF33-7943-B89A-19FEC9046224}">
  <dimension ref="A1:AH550"/>
  <sheetViews>
    <sheetView zoomScale="120" zoomScaleNormal="120" workbookViewId="0">
      <selection activeCell="O1" sqref="O1:O1048576"/>
    </sheetView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87"/>
      <c r="M2" s="56"/>
      <c r="N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2"/>
      <c r="E3" s="163"/>
      <c r="F3" s="163"/>
      <c r="G3" s="164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87"/>
      <c r="M5" s="56"/>
      <c r="N5" s="91"/>
      <c r="P5" s="91"/>
      <c r="Q5" s="91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87"/>
      <c r="M6" s="56"/>
      <c r="N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87"/>
      <c r="M7" s="56"/>
      <c r="N7" s="91"/>
      <c r="P7" s="91"/>
      <c r="Q7" s="91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87"/>
      <c r="M8" s="56"/>
      <c r="N8" s="91"/>
      <c r="P8" s="91"/>
      <c r="Q8" s="91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87"/>
      <c r="M9" s="56"/>
      <c r="N9" s="91"/>
      <c r="P9" s="91"/>
      <c r="Q9" s="91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87"/>
      <c r="M10" s="56"/>
      <c r="N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87"/>
      <c r="M11" s="56"/>
      <c r="N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87"/>
      <c r="M13" s="56"/>
      <c r="N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87"/>
      <c r="M14" s="56"/>
      <c r="N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87"/>
      <c r="M15" s="56"/>
      <c r="N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87"/>
      <c r="M16" s="56"/>
      <c r="N16" s="92"/>
      <c r="P16" s="91"/>
      <c r="Q16" s="91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87"/>
      <c r="M17" s="56"/>
      <c r="N17" s="93"/>
      <c r="P17" s="91"/>
      <c r="Q17" s="91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87"/>
      <c r="M18" s="56"/>
      <c r="N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87"/>
      <c r="M20" s="56"/>
      <c r="N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87"/>
      <c r="M21" s="56"/>
      <c r="N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87"/>
      <c r="M22" s="56"/>
      <c r="N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87"/>
      <c r="M23" s="56"/>
      <c r="N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87"/>
      <c r="M24" s="56"/>
      <c r="N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87"/>
      <c r="M25" s="56"/>
      <c r="N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87"/>
      <c r="M26" s="56"/>
      <c r="N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87"/>
      <c r="M27" s="56"/>
      <c r="N27" s="92"/>
      <c r="P27" s="91"/>
      <c r="Q27" s="91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87"/>
      <c r="M28" s="56"/>
      <c r="N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87"/>
      <c r="M29" s="56"/>
      <c r="N29" s="92"/>
      <c r="P29" s="91"/>
      <c r="Q29" s="91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87"/>
      <c r="M30" s="56"/>
      <c r="N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87"/>
      <c r="M31" s="56"/>
      <c r="N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87"/>
      <c r="M33" s="56"/>
      <c r="N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87"/>
      <c r="M35" s="56"/>
      <c r="N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87"/>
      <c r="M37" s="56"/>
      <c r="N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87"/>
      <c r="M38" s="56"/>
      <c r="N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87"/>
      <c r="M39" s="56"/>
      <c r="N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87"/>
      <c r="M40" s="56"/>
      <c r="N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87"/>
      <c r="M41" s="56"/>
      <c r="N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87"/>
      <c r="M43" s="56"/>
      <c r="N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87"/>
      <c r="M44" s="56"/>
      <c r="N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87"/>
      <c r="M47" s="56"/>
      <c r="N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87"/>
      <c r="M49" s="56"/>
      <c r="N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2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2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2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2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2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2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2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87"/>
      <c r="M168" s="56"/>
      <c r="N168" s="92"/>
      <c r="P168" s="91"/>
      <c r="Q168" s="91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  <mergeCell ref="A20:A31"/>
    <mergeCell ref="E20:E31"/>
    <mergeCell ref="H20:H31"/>
    <mergeCell ref="J20:J31"/>
    <mergeCell ref="A33:A35"/>
    <mergeCell ref="E33:E35"/>
    <mergeCell ref="H33:H35"/>
    <mergeCell ref="J33:J35"/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</mergeCells>
  <conditionalFormatting sqref="A48:B48">
    <cfRule type="cellIs" dxfId="119" priority="25" operator="equal">
      <formula>"No Errors Found"</formula>
    </cfRule>
  </conditionalFormatting>
  <conditionalFormatting sqref="J20:J31">
    <cfRule type="cellIs" dxfId="118" priority="21" operator="lessThan">
      <formula>0</formula>
    </cfRule>
  </conditionalFormatting>
  <conditionalFormatting sqref="J33:J35">
    <cfRule type="cellIs" dxfId="117" priority="20" operator="lessThan">
      <formula>0</formula>
    </cfRule>
  </conditionalFormatting>
  <conditionalFormatting sqref="J37:J41">
    <cfRule type="cellIs" dxfId="116" priority="19" operator="lessThan">
      <formula>0</formula>
    </cfRule>
  </conditionalFormatting>
  <conditionalFormatting sqref="J47:J49">
    <cfRule type="cellIs" dxfId="115" priority="17" operator="lessThan">
      <formula>0</formula>
    </cfRule>
  </conditionalFormatting>
  <conditionalFormatting sqref="J13:J18">
    <cfRule type="cellIs" dxfId="114" priority="22" operator="lessThan">
      <formula>0</formula>
    </cfRule>
  </conditionalFormatting>
  <conditionalFormatting sqref="J43:J44">
    <cfRule type="cellIs" dxfId="113" priority="18" operator="lessThan">
      <formula>0</formula>
    </cfRule>
  </conditionalFormatting>
  <conditionalFormatting sqref="E8:E11">
    <cfRule type="cellIs" dxfId="112" priority="13" operator="lessThan">
      <formula>$H$8</formula>
    </cfRule>
  </conditionalFormatting>
  <conditionalFormatting sqref="E13:E18">
    <cfRule type="cellIs" dxfId="111" priority="12" operator="greaterThan">
      <formula>$H$13</formula>
    </cfRule>
  </conditionalFormatting>
  <conditionalFormatting sqref="E20:E31">
    <cfRule type="cellIs" dxfId="110" priority="11" operator="greaterThan">
      <formula>$H$20</formula>
    </cfRule>
  </conditionalFormatting>
  <conditionalFormatting sqref="E33:E35">
    <cfRule type="cellIs" dxfId="109" priority="10" operator="greaterThan">
      <formula>$H$33</formula>
    </cfRule>
  </conditionalFormatting>
  <conditionalFormatting sqref="E37:E41">
    <cfRule type="cellIs" dxfId="108" priority="9" operator="greaterThan">
      <formula>$H$37</formula>
    </cfRule>
  </conditionalFormatting>
  <conditionalFormatting sqref="E43">
    <cfRule type="cellIs" dxfId="107" priority="8" operator="greaterThan">
      <formula>$H$43</formula>
    </cfRule>
  </conditionalFormatting>
  <conditionalFormatting sqref="D48">
    <cfRule type="cellIs" dxfId="106" priority="7" operator="greaterThan">
      <formula>0</formula>
    </cfRule>
  </conditionalFormatting>
  <conditionalFormatting sqref="D13:D18">
    <cfRule type="expression" dxfId="105" priority="6">
      <formula>$D13&gt;$G13</formula>
    </cfRule>
  </conditionalFormatting>
  <conditionalFormatting sqref="D46">
    <cfRule type="cellIs" dxfId="104" priority="5" operator="notEqual">
      <formula>0</formula>
    </cfRule>
  </conditionalFormatting>
  <conditionalFormatting sqref="D20:D31">
    <cfRule type="expression" dxfId="103" priority="4">
      <formula>$D20&gt;$G20</formula>
    </cfRule>
  </conditionalFormatting>
  <conditionalFormatting sqref="D33:D35">
    <cfRule type="expression" dxfId="102" priority="3">
      <formula>$D33&gt;$G33</formula>
    </cfRule>
  </conditionalFormatting>
  <conditionalFormatting sqref="D37:D41">
    <cfRule type="expression" dxfId="101" priority="2">
      <formula>$D37&gt;$G37</formula>
    </cfRule>
  </conditionalFormatting>
  <conditionalFormatting sqref="D43:D44">
    <cfRule type="expression" dxfId="10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EAD17641-5510-CA47-8084-88806BFB181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7D249275-B0B9-DB44-A8DA-40E02A5047F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CF9EE15C-303D-1449-A1A9-32F23DFF2E97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F34946-E087-D848-88F2-C814A2FC9E15}">
          <x14:formula1>
            <xm:f>Budgets!$B$9:$B$46</xm:f>
          </x14:formula1>
          <xm:sqref>O1:O1048576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DB17-3FDA-1D48-9640-2FE81D333275}">
  <dimension ref="A1:AH550"/>
  <sheetViews>
    <sheetView zoomScale="120" zoomScaleNormal="120" workbookViewId="0">
      <selection activeCell="O1" sqref="O1:O1048576"/>
    </sheetView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87"/>
      <c r="M2" s="56"/>
      <c r="N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2"/>
      <c r="E3" s="163"/>
      <c r="F3" s="163"/>
      <c r="G3" s="164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87"/>
      <c r="M5" s="56"/>
      <c r="N5" s="91"/>
      <c r="P5" s="91"/>
      <c r="Q5" s="91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87"/>
      <c r="M6" s="56"/>
      <c r="N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87"/>
      <c r="M7" s="56"/>
      <c r="N7" s="91"/>
      <c r="P7" s="91"/>
      <c r="Q7" s="91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87"/>
      <c r="M8" s="56"/>
      <c r="N8" s="91"/>
      <c r="P8" s="91"/>
      <c r="Q8" s="91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87"/>
      <c r="M9" s="56"/>
      <c r="N9" s="91"/>
      <c r="P9" s="91"/>
      <c r="Q9" s="91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87"/>
      <c r="M10" s="56"/>
      <c r="N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87"/>
      <c r="M11" s="56"/>
      <c r="N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87"/>
      <c r="M13" s="56"/>
      <c r="N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87"/>
      <c r="M14" s="56"/>
      <c r="N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87"/>
      <c r="M15" s="56"/>
      <c r="N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87"/>
      <c r="M16" s="56"/>
      <c r="N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87"/>
      <c r="M17" s="56"/>
      <c r="N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87"/>
      <c r="M18" s="56"/>
      <c r="N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87"/>
      <c r="M20" s="56"/>
      <c r="N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87"/>
      <c r="M21" s="56"/>
      <c r="N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87"/>
      <c r="M22" s="56"/>
      <c r="N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87"/>
      <c r="M23" s="56"/>
      <c r="N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87"/>
      <c r="M24" s="56"/>
      <c r="N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87"/>
      <c r="M25" s="56"/>
      <c r="N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87"/>
      <c r="M26" s="56"/>
      <c r="N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87"/>
      <c r="M27" s="56"/>
      <c r="N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87"/>
      <c r="M28" s="56"/>
      <c r="N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87"/>
      <c r="M29" s="56"/>
      <c r="N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87"/>
      <c r="M30" s="56"/>
      <c r="N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87"/>
      <c r="M31" s="56"/>
      <c r="N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87"/>
      <c r="M33" s="56"/>
      <c r="N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87"/>
      <c r="M35" s="56"/>
      <c r="N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87"/>
      <c r="M37" s="56"/>
      <c r="N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87"/>
      <c r="M38" s="56"/>
      <c r="N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87"/>
      <c r="M39" s="56"/>
      <c r="N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87"/>
      <c r="M40" s="56"/>
      <c r="N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87"/>
      <c r="M41" s="56"/>
      <c r="N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87"/>
      <c r="M43" s="56"/>
      <c r="N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87"/>
      <c r="M44" s="56"/>
      <c r="N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87"/>
      <c r="M47" s="56"/>
      <c r="N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87"/>
      <c r="M49" s="56"/>
      <c r="N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2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2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2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2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2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2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2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2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2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2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2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2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2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2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87"/>
      <c r="M168" s="56"/>
      <c r="N168" s="91"/>
      <c r="P168" s="91"/>
      <c r="Q168" s="91"/>
      <c r="R168" s="55" t="str">
        <f>IF(O168&lt;&gt;"",IF(COUNTIF(Budgets!$B$9:$B$46,O168),0,1),"")</f>
        <v/>
      </c>
    </row>
    <row r="169" spans="12:18" x14ac:dyDescent="0.2">
      <c r="L169" s="87"/>
      <c r="M169" s="56"/>
      <c r="N169" s="91"/>
      <c r="P169" s="91"/>
      <c r="Q169" s="91"/>
      <c r="R169" s="55" t="str">
        <f>IF(O169&lt;&gt;"",IF(COUNTIF(Budgets!$B$9:$B$46,O169),0,1),"")</f>
        <v/>
      </c>
    </row>
    <row r="170" spans="12:18" x14ac:dyDescent="0.2">
      <c r="L170" s="87"/>
      <c r="M170" s="56"/>
      <c r="N170" s="91"/>
      <c r="P170" s="91"/>
      <c r="Q170" s="91"/>
      <c r="R170" s="55" t="str">
        <f>IF(O170&lt;&gt;"",IF(COUNTIF(Budgets!$B$9:$B$46,O170),0,1),"")</f>
        <v/>
      </c>
    </row>
    <row r="171" spans="12:18" x14ac:dyDescent="0.2">
      <c r="L171" s="87"/>
      <c r="M171" s="56"/>
      <c r="N171" s="91"/>
      <c r="P171" s="91"/>
      <c r="Q171" s="91"/>
      <c r="R171" s="55" t="str">
        <f>IF(O171&lt;&gt;"",IF(COUNTIF(Budgets!$B$9:$B$46,O171),0,1),"")</f>
        <v/>
      </c>
    </row>
    <row r="172" spans="12:18" x14ac:dyDescent="0.2">
      <c r="L172" s="87"/>
      <c r="M172" s="56"/>
      <c r="N172" s="91"/>
      <c r="P172" s="91"/>
      <c r="Q172" s="91"/>
      <c r="R172" s="55" t="str">
        <f>IF(O172&lt;&gt;"",IF(COUNTIF(Budgets!$B$9:$B$46,O172),0,1),"")</f>
        <v/>
      </c>
    </row>
    <row r="173" spans="12:18" x14ac:dyDescent="0.2">
      <c r="L173" s="87"/>
      <c r="M173" s="56"/>
      <c r="N173" s="92"/>
      <c r="P173" s="91"/>
      <c r="Q173" s="91"/>
      <c r="R173" s="55" t="str">
        <f>IF(O173&lt;&gt;"",IF(COUNTIF(Budgets!$B$9:$B$46,O173),0,1),"")</f>
        <v/>
      </c>
    </row>
    <row r="174" spans="12:18" x14ac:dyDescent="0.2">
      <c r="L174" s="87"/>
      <c r="M174" s="56"/>
      <c r="N174" s="91"/>
      <c r="P174" s="91"/>
      <c r="Q174" s="91"/>
      <c r="R174" s="55" t="str">
        <f>IF(O174&lt;&gt;"",IF(COUNTIF(Budgets!$B$9:$B$46,O174),0,1),"")</f>
        <v/>
      </c>
    </row>
    <row r="175" spans="12:18" x14ac:dyDescent="0.2">
      <c r="L175" s="87"/>
      <c r="M175" s="56"/>
      <c r="N175" s="91"/>
      <c r="P175" s="91"/>
      <c r="Q175" s="91"/>
      <c r="R175" s="55" t="str">
        <f>IF(O175&lt;&gt;"",IF(COUNTIF(Budgets!$B$9:$B$46,O175),0,1),"")</f>
        <v/>
      </c>
    </row>
    <row r="176" spans="12:18" x14ac:dyDescent="0.2">
      <c r="L176" s="87"/>
      <c r="M176" s="56"/>
      <c r="N176" s="91"/>
      <c r="P176" s="91"/>
      <c r="Q176" s="91"/>
      <c r="R176" s="55" t="str">
        <f>IF(O176&lt;&gt;"",IF(COUNTIF(Budgets!$B$9:$B$46,O176),0,1),"")</f>
        <v/>
      </c>
    </row>
    <row r="177" spans="12:18" x14ac:dyDescent="0.2">
      <c r="L177" s="87"/>
      <c r="M177" s="56"/>
      <c r="N177" s="91"/>
      <c r="P177" s="91"/>
      <c r="Q177" s="91"/>
      <c r="R177" s="55" t="str">
        <f>IF(O177&lt;&gt;"",IF(COUNTIF(Budgets!$B$9:$B$46,O177),0,1),"")</f>
        <v/>
      </c>
    </row>
    <row r="178" spans="12:18" x14ac:dyDescent="0.2">
      <c r="L178" s="87"/>
      <c r="M178" s="56"/>
      <c r="N178" s="91"/>
      <c r="P178" s="91"/>
      <c r="Q178" s="91"/>
      <c r="R178" s="55" t="str">
        <f>IF(O178&lt;&gt;"",IF(COUNTIF(Budgets!$B$9:$B$46,O178),0,1),"")</f>
        <v/>
      </c>
    </row>
    <row r="179" spans="12:18" x14ac:dyDescent="0.2">
      <c r="L179" s="87"/>
      <c r="M179" s="56"/>
      <c r="N179" s="91"/>
      <c r="P179" s="91"/>
      <c r="Q179" s="91"/>
      <c r="R179" s="55" t="str">
        <f>IF(O179&lt;&gt;"",IF(COUNTIF(Budgets!$B$9:$B$46,O179),0,1),"")</f>
        <v/>
      </c>
    </row>
    <row r="180" spans="12:18" x14ac:dyDescent="0.2">
      <c r="L180" s="87"/>
      <c r="M180" s="56"/>
      <c r="N180" s="91"/>
      <c r="P180" s="91"/>
      <c r="Q180" s="91"/>
      <c r="R180" s="55" t="str">
        <f>IF(O180&lt;&gt;"",IF(COUNTIF(Budgets!$B$9:$B$46,O180),0,1),"")</f>
        <v/>
      </c>
    </row>
    <row r="181" spans="12:18" x14ac:dyDescent="0.2">
      <c r="L181" s="87"/>
      <c r="M181" s="56"/>
      <c r="N181" s="91"/>
      <c r="P181" s="91"/>
      <c r="Q181" s="91"/>
      <c r="R181" s="55" t="str">
        <f>IF(O181&lt;&gt;"",IF(COUNTIF(Budgets!$B$9:$B$46,O181),0,1),"")</f>
        <v/>
      </c>
    </row>
    <row r="182" spans="12:18" x14ac:dyDescent="0.2">
      <c r="L182" s="87"/>
      <c r="M182" s="56"/>
      <c r="N182" s="91"/>
      <c r="P182" s="91"/>
      <c r="Q182" s="91"/>
      <c r="R182" s="55" t="str">
        <f>IF(O182&lt;&gt;"",IF(COUNTIF(Budgets!$B$9:$B$46,O182),0,1),"")</f>
        <v/>
      </c>
    </row>
    <row r="183" spans="12:18" x14ac:dyDescent="0.2">
      <c r="L183" s="87"/>
      <c r="M183" s="56"/>
      <c r="N183" s="91"/>
      <c r="P183" s="91"/>
      <c r="Q183" s="91"/>
      <c r="R183" s="55" t="str">
        <f>IF(O183&lt;&gt;"",IF(COUNTIF(Budgets!$B$9:$B$46,O183),0,1),"")</f>
        <v/>
      </c>
    </row>
    <row r="184" spans="12:18" x14ac:dyDescent="0.2">
      <c r="L184" s="87"/>
      <c r="M184" s="56"/>
      <c r="N184" s="91"/>
      <c r="P184" s="91"/>
      <c r="Q184" s="91"/>
      <c r="R184" s="55" t="str">
        <f>IF(O184&lt;&gt;"",IF(COUNTIF(Budgets!$B$9:$B$46,O184),0,1),"")</f>
        <v/>
      </c>
    </row>
    <row r="185" spans="12:18" x14ac:dyDescent="0.2">
      <c r="L185" s="87"/>
      <c r="M185" s="56"/>
      <c r="N185" s="91"/>
      <c r="P185" s="91"/>
      <c r="Q185" s="91"/>
      <c r="R185" s="55" t="str">
        <f>IF(O185&lt;&gt;"",IF(COUNTIF(Budgets!$B$9:$B$46,O185),0,1),"")</f>
        <v/>
      </c>
    </row>
    <row r="186" spans="12:18" x14ac:dyDescent="0.2">
      <c r="L186" s="87"/>
      <c r="M186" s="56"/>
      <c r="N186" s="91"/>
      <c r="P186" s="91"/>
      <c r="Q186" s="91"/>
      <c r="R186" s="55" t="str">
        <f>IF(O186&lt;&gt;"",IF(COUNTIF(Budgets!$B$9:$B$46,O186),0,1),"")</f>
        <v/>
      </c>
    </row>
    <row r="187" spans="12:18" x14ac:dyDescent="0.2">
      <c r="L187" s="87"/>
      <c r="M187" s="56"/>
      <c r="N187" s="91"/>
      <c r="P187" s="91"/>
      <c r="Q187" s="91"/>
      <c r="R187" s="55" t="str">
        <f>IF(O187&lt;&gt;"",IF(COUNTIF(Budgets!$B$9:$B$46,O187),0,1),"")</f>
        <v/>
      </c>
    </row>
    <row r="188" spans="12:18" x14ac:dyDescent="0.2">
      <c r="L188" s="87"/>
      <c r="M188" s="56"/>
      <c r="N188" s="91"/>
      <c r="P188" s="91"/>
      <c r="Q188" s="91"/>
      <c r="R188" s="55" t="str">
        <f>IF(O188&lt;&gt;"",IF(COUNTIF(Budgets!$B$9:$B$46,O188),0,1),"")</f>
        <v/>
      </c>
    </row>
    <row r="189" spans="12:18" x14ac:dyDescent="0.2">
      <c r="L189" s="87"/>
      <c r="M189" s="56"/>
      <c r="N189" s="91"/>
      <c r="P189" s="91"/>
      <c r="Q189" s="91"/>
      <c r="R189" s="55" t="str">
        <f>IF(O189&lt;&gt;"",IF(COUNTIF(Budgets!$B$9:$B$46,O189),0,1),"")</f>
        <v/>
      </c>
    </row>
    <row r="190" spans="12:18" x14ac:dyDescent="0.2">
      <c r="L190" s="87"/>
      <c r="M190" s="56"/>
      <c r="N190" s="92"/>
      <c r="P190" s="91"/>
      <c r="Q190" s="91"/>
      <c r="R190" s="55" t="str">
        <f>IF(O190&lt;&gt;"",IF(COUNTIF(Budgets!$B$9:$B$46,O190),0,1),"")</f>
        <v/>
      </c>
    </row>
    <row r="191" spans="12:18" x14ac:dyDescent="0.2">
      <c r="L191" s="87"/>
      <c r="M191" s="56"/>
      <c r="N191" s="91"/>
      <c r="P191" s="91"/>
      <c r="Q191" s="91"/>
      <c r="R191" s="55" t="str">
        <f>IF(O191&lt;&gt;"",IF(COUNTIF(Budgets!$B$9:$B$46,O191),0,1),"")</f>
        <v/>
      </c>
    </row>
    <row r="192" spans="12:18" x14ac:dyDescent="0.2">
      <c r="L192" s="87"/>
      <c r="M192" s="56"/>
      <c r="N192" s="92"/>
      <c r="P192" s="91"/>
      <c r="Q192" s="91"/>
      <c r="R192" s="55" t="str">
        <f>IF(O192&lt;&gt;"",IF(COUNTIF(Budgets!$B$9:$B$46,O192),0,1),"")</f>
        <v/>
      </c>
    </row>
    <row r="193" spans="12:18" x14ac:dyDescent="0.2">
      <c r="L193" s="87"/>
      <c r="M193" s="56"/>
      <c r="N193" s="91"/>
      <c r="P193" s="91"/>
      <c r="Q193" s="91"/>
      <c r="R193" s="55" t="str">
        <f>IF(O193&lt;&gt;"",IF(COUNTIF(Budgets!$B$9:$B$46,O193),0,1),"")</f>
        <v/>
      </c>
    </row>
    <row r="194" spans="12:18" x14ac:dyDescent="0.2">
      <c r="L194" s="87"/>
      <c r="M194" s="56"/>
      <c r="N194" s="91"/>
      <c r="P194" s="91"/>
      <c r="Q194" s="91"/>
      <c r="R194" s="55" t="str">
        <f>IF(O194&lt;&gt;"",IF(COUNTIF(Budgets!$B$9:$B$46,O194),0,1),"")</f>
        <v/>
      </c>
    </row>
    <row r="195" spans="12:18" x14ac:dyDescent="0.2">
      <c r="L195" s="87"/>
      <c r="M195" s="56"/>
      <c r="N195" s="91"/>
      <c r="P195" s="91"/>
      <c r="Q195" s="91"/>
      <c r="R195" s="55" t="str">
        <f>IF(O195&lt;&gt;"",IF(COUNTIF(Budgets!$B$9:$B$46,O195),0,1),"")</f>
        <v/>
      </c>
    </row>
    <row r="196" spans="12:18" x14ac:dyDescent="0.2">
      <c r="L196" s="87"/>
      <c r="M196" s="56"/>
      <c r="N196" s="91"/>
      <c r="P196" s="91"/>
      <c r="Q196" s="91"/>
      <c r="R196" s="55" t="str">
        <f>IF(O196&lt;&gt;"",IF(COUNTIF(Budgets!$B$9:$B$46,O196),0,1),"")</f>
        <v/>
      </c>
    </row>
    <row r="197" spans="12:18" x14ac:dyDescent="0.2">
      <c r="L197" s="87"/>
      <c r="M197" s="56"/>
      <c r="N197" s="91"/>
      <c r="P197" s="91"/>
      <c r="Q197" s="91"/>
      <c r="R197" s="55" t="str">
        <f>IF(O197&lt;&gt;"",IF(COUNTIF(Budgets!$B$9:$B$46,O197),0,1),"")</f>
        <v/>
      </c>
    </row>
    <row r="198" spans="12:18" x14ac:dyDescent="0.2">
      <c r="L198" s="87"/>
      <c r="M198" s="56"/>
      <c r="N198" s="91"/>
      <c r="P198" s="91"/>
      <c r="Q198" s="91"/>
      <c r="R198" s="55" t="str">
        <f>IF(O198&lt;&gt;"",IF(COUNTIF(Budgets!$B$9:$B$46,O198),0,1),"")</f>
        <v/>
      </c>
    </row>
    <row r="199" spans="12:18" x14ac:dyDescent="0.2">
      <c r="L199" s="87"/>
      <c r="M199" s="56"/>
      <c r="N199" s="91"/>
      <c r="P199" s="91"/>
      <c r="Q199" s="91"/>
      <c r="R199" s="55" t="str">
        <f>IF(O199&lt;&gt;"",IF(COUNTIF(Budgets!$B$9:$B$46,O199),0,1),"")</f>
        <v/>
      </c>
    </row>
    <row r="200" spans="12:18" x14ac:dyDescent="0.2">
      <c r="L200" s="87"/>
      <c r="M200" s="56"/>
      <c r="N200" s="91"/>
      <c r="P200" s="91"/>
      <c r="Q200" s="91"/>
      <c r="R200" s="55" t="str">
        <f>IF(O200&lt;&gt;"",IF(COUNTIF(Budgets!$B$9:$B$46,O200),0,1),"")</f>
        <v/>
      </c>
    </row>
    <row r="201" spans="12:18" x14ac:dyDescent="0.2">
      <c r="L201" s="87"/>
      <c r="M201" s="56"/>
      <c r="N201" s="91"/>
      <c r="P201" s="91"/>
      <c r="Q201" s="91"/>
      <c r="R201" s="55" t="str">
        <f>IF(O201&lt;&gt;"",IF(COUNTIF(Budgets!$B$9:$B$46,O201),0,1),"")</f>
        <v/>
      </c>
    </row>
    <row r="202" spans="12:18" x14ac:dyDescent="0.2">
      <c r="L202" s="87"/>
      <c r="M202" s="56"/>
      <c r="N202" s="91"/>
      <c r="P202" s="91"/>
      <c r="Q202" s="91"/>
      <c r="R202" s="55" t="str">
        <f>IF(O202&lt;&gt;"",IF(COUNTIF(Budgets!$B$9:$B$46,O202),0,1),"")</f>
        <v/>
      </c>
    </row>
    <row r="203" spans="12:18" x14ac:dyDescent="0.2">
      <c r="L203" s="87"/>
      <c r="M203" s="56"/>
      <c r="N203" s="91"/>
      <c r="P203" s="91"/>
      <c r="Q203" s="91"/>
      <c r="R203" s="55" t="str">
        <f>IF(O203&lt;&gt;"",IF(COUNTIF(Budgets!$B$9:$B$46,O203),0,1),"")</f>
        <v/>
      </c>
    </row>
    <row r="204" spans="12:18" x14ac:dyDescent="0.2">
      <c r="L204" s="87"/>
      <c r="M204" s="56"/>
      <c r="N204" s="91"/>
      <c r="P204" s="91"/>
      <c r="Q204" s="91"/>
      <c r="R204" s="55" t="str">
        <f>IF(O204&lt;&gt;"",IF(COUNTIF(Budgets!$B$9:$B$46,O204),0,1),"")</f>
        <v/>
      </c>
    </row>
    <row r="205" spans="12:18" x14ac:dyDescent="0.2">
      <c r="L205" s="87"/>
      <c r="M205" s="56"/>
      <c r="N205" s="91"/>
      <c r="P205" s="91"/>
      <c r="Q205" s="91"/>
      <c r="R205" s="55" t="str">
        <f>IF(O205&lt;&gt;"",IF(COUNTIF(Budgets!$B$9:$B$46,O205),0,1),"")</f>
        <v/>
      </c>
    </row>
    <row r="206" spans="12:18" x14ac:dyDescent="0.2">
      <c r="L206" s="87"/>
      <c r="M206" s="56"/>
      <c r="N206" s="91"/>
      <c r="P206" s="91"/>
      <c r="Q206" s="91"/>
      <c r="R206" s="55" t="str">
        <f>IF(O206&lt;&gt;"",IF(COUNTIF(Budgets!$B$9:$B$46,O206),0,1),"")</f>
        <v/>
      </c>
    </row>
    <row r="207" spans="12:18" x14ac:dyDescent="0.2">
      <c r="L207" s="87"/>
      <c r="M207" s="56"/>
      <c r="N207" s="91"/>
      <c r="P207" s="91"/>
      <c r="Q207" s="91"/>
      <c r="R207" s="55" t="str">
        <f>IF(O207&lt;&gt;"",IF(COUNTIF(Budgets!$B$9:$B$46,O207),0,1),"")</f>
        <v/>
      </c>
    </row>
    <row r="208" spans="12:18" x14ac:dyDescent="0.2">
      <c r="L208" s="87"/>
      <c r="M208" s="56"/>
      <c r="N208" s="91"/>
      <c r="P208" s="91"/>
      <c r="Q208" s="91"/>
      <c r="R208" s="55" t="str">
        <f>IF(O208&lt;&gt;"",IF(COUNTIF(Budgets!$B$9:$B$46,O208),0,1),"")</f>
        <v/>
      </c>
    </row>
    <row r="209" spans="12:18" x14ac:dyDescent="0.2">
      <c r="L209" s="87"/>
      <c r="M209" s="56"/>
      <c r="N209" s="91"/>
      <c r="P209" s="91"/>
      <c r="Q209" s="91"/>
      <c r="R209" s="55" t="str">
        <f>IF(O209&lt;&gt;"",IF(COUNTIF(Budgets!$B$9:$B$46,O209),0,1),"")</f>
        <v/>
      </c>
    </row>
    <row r="210" spans="12:18" x14ac:dyDescent="0.2">
      <c r="L210" s="87"/>
      <c r="M210" s="56"/>
      <c r="N210" s="91"/>
      <c r="P210" s="91"/>
      <c r="Q210" s="91"/>
      <c r="R210" s="55" t="str">
        <f>IF(O210&lt;&gt;"",IF(COUNTIF(Budgets!$B$9:$B$46,O210),0,1),"")</f>
        <v/>
      </c>
    </row>
    <row r="211" spans="12:18" x14ac:dyDescent="0.2">
      <c r="L211" s="87"/>
      <c r="M211" s="56"/>
      <c r="N211" s="92"/>
      <c r="P211" s="91"/>
      <c r="Q211" s="91"/>
      <c r="R211" s="55" t="str">
        <f>IF(O211&lt;&gt;"",IF(COUNTIF(Budgets!$B$9:$B$46,O211),0,1),"")</f>
        <v/>
      </c>
    </row>
    <row r="212" spans="12:18" x14ac:dyDescent="0.2">
      <c r="L212" s="87"/>
      <c r="M212" s="56"/>
      <c r="N212" s="91"/>
      <c r="P212" s="91"/>
      <c r="Q212" s="91"/>
      <c r="R212" s="55" t="str">
        <f>IF(O212&lt;&gt;"",IF(COUNTIF(Budgets!$B$9:$B$46,O212),0,1),"")</f>
        <v/>
      </c>
    </row>
    <row r="213" spans="12:18" x14ac:dyDescent="0.2">
      <c r="L213" s="87"/>
      <c r="M213" s="56"/>
      <c r="N213" s="91"/>
      <c r="P213" s="91"/>
      <c r="Q213" s="91"/>
      <c r="R213" s="55" t="str">
        <f>IF(O213&lt;&gt;"",IF(COUNTIF(Budgets!$B$9:$B$46,O213),0,1),"")</f>
        <v/>
      </c>
    </row>
    <row r="214" spans="12:18" x14ac:dyDescent="0.2">
      <c r="L214" s="87"/>
      <c r="M214" s="56"/>
      <c r="N214" s="91"/>
      <c r="P214" s="91"/>
      <c r="Q214" s="91"/>
      <c r="R214" s="55" t="str">
        <f>IF(O214&lt;&gt;"",IF(COUNTIF(Budgets!$B$9:$B$46,O214),0,1),"")</f>
        <v/>
      </c>
    </row>
    <row r="215" spans="12:18" x14ac:dyDescent="0.2">
      <c r="L215" s="87"/>
      <c r="M215" s="56"/>
      <c r="N215" s="91"/>
      <c r="P215" s="91"/>
      <c r="Q215" s="91"/>
      <c r="R215" s="55" t="str">
        <f>IF(O215&lt;&gt;"",IF(COUNTIF(Budgets!$B$9:$B$46,O215),0,1),"")</f>
        <v/>
      </c>
    </row>
    <row r="216" spans="12:18" x14ac:dyDescent="0.2">
      <c r="L216" s="87"/>
      <c r="M216" s="56"/>
      <c r="N216" s="91"/>
      <c r="P216" s="91"/>
      <c r="Q216" s="91"/>
      <c r="R216" s="55" t="str">
        <f>IF(O216&lt;&gt;"",IF(COUNTIF(Budgets!$B$9:$B$46,O216),0,1),"")</f>
        <v/>
      </c>
    </row>
    <row r="217" spans="12:18" x14ac:dyDescent="0.2">
      <c r="L217" s="87"/>
      <c r="M217" s="56"/>
      <c r="N217" s="91"/>
      <c r="P217" s="91"/>
      <c r="Q217" s="91"/>
      <c r="R217" s="55" t="str">
        <f>IF(O217&lt;&gt;"",IF(COUNTIF(Budgets!$B$9:$B$46,O217),0,1),"")</f>
        <v/>
      </c>
    </row>
    <row r="218" spans="12:18" x14ac:dyDescent="0.2">
      <c r="L218" s="87"/>
      <c r="M218" s="56"/>
      <c r="N218" s="91"/>
      <c r="P218" s="91"/>
      <c r="Q218" s="91"/>
      <c r="R218" s="55" t="str">
        <f>IF(O218&lt;&gt;"",IF(COUNTIF(Budgets!$B$9:$B$46,O218),0,1),"")</f>
        <v/>
      </c>
    </row>
    <row r="219" spans="12:18" x14ac:dyDescent="0.2">
      <c r="L219" s="87"/>
      <c r="M219" s="56"/>
      <c r="N219" s="91"/>
      <c r="P219" s="91"/>
      <c r="Q219" s="91"/>
      <c r="R219" s="55" t="str">
        <f>IF(O219&lt;&gt;"",IF(COUNTIF(Budgets!$B$9:$B$46,O219),0,1),"")</f>
        <v/>
      </c>
    </row>
    <row r="220" spans="12:18" x14ac:dyDescent="0.2">
      <c r="L220" s="87"/>
      <c r="M220" s="56"/>
      <c r="N220" s="91"/>
      <c r="P220" s="91"/>
      <c r="Q220" s="91"/>
      <c r="R220" s="55" t="str">
        <f>IF(O220&lt;&gt;"",IF(COUNTIF(Budgets!$B$9:$B$46,O220),0,1),"")</f>
        <v/>
      </c>
    </row>
    <row r="221" spans="12:18" x14ac:dyDescent="0.2">
      <c r="L221" s="87"/>
      <c r="M221" s="56"/>
      <c r="N221" s="91"/>
      <c r="P221" s="91"/>
      <c r="Q221" s="91"/>
      <c r="R221" s="55" t="str">
        <f>IF(O221&lt;&gt;"",IF(COUNTIF(Budgets!$B$9:$B$46,O221),0,1),"")</f>
        <v/>
      </c>
    </row>
    <row r="222" spans="12:18" x14ac:dyDescent="0.2">
      <c r="L222" s="87"/>
      <c r="M222" s="56"/>
      <c r="N222" s="91"/>
      <c r="P222" s="91"/>
      <c r="Q222" s="91"/>
      <c r="R222" s="55" t="str">
        <f>IF(O222&lt;&gt;"",IF(COUNTIF(Budgets!$B$9:$B$46,O222),0,1),"")</f>
        <v/>
      </c>
    </row>
    <row r="223" spans="12:18" x14ac:dyDescent="0.2">
      <c r="L223" s="87"/>
      <c r="M223" s="56"/>
      <c r="N223" s="91"/>
      <c r="P223" s="91"/>
      <c r="Q223" s="91"/>
      <c r="R223" s="55" t="str">
        <f>IF(O223&lt;&gt;"",IF(COUNTIF(Budgets!$B$9:$B$46,O223),0,1),"")</f>
        <v/>
      </c>
    </row>
    <row r="224" spans="12:18" x14ac:dyDescent="0.2">
      <c r="L224" s="87"/>
      <c r="M224" s="56"/>
      <c r="N224" s="91"/>
      <c r="P224" s="91"/>
      <c r="Q224" s="91"/>
      <c r="R224" s="55" t="str">
        <f>IF(O224&lt;&gt;"",IF(COUNTIF(Budgets!$B$9:$B$46,O224),0,1),"")</f>
        <v/>
      </c>
    </row>
    <row r="225" spans="12:18" x14ac:dyDescent="0.2">
      <c r="L225" s="87"/>
      <c r="M225" s="56"/>
      <c r="N225" s="91"/>
      <c r="P225" s="91"/>
      <c r="Q225" s="91"/>
      <c r="R225" s="55" t="str">
        <f>IF(O225&lt;&gt;"",IF(COUNTIF(Budgets!$B$9:$B$46,O225),0,1),"")</f>
        <v/>
      </c>
    </row>
    <row r="226" spans="12:18" x14ac:dyDescent="0.2">
      <c r="L226" s="87"/>
      <c r="M226" s="56"/>
      <c r="N226" s="91"/>
      <c r="P226" s="91"/>
      <c r="Q226" s="91"/>
      <c r="R226" s="55" t="str">
        <f>IF(O226&lt;&gt;"",IF(COUNTIF(Budgets!$B$9:$B$46,O226),0,1),"")</f>
        <v/>
      </c>
    </row>
    <row r="227" spans="12:18" x14ac:dyDescent="0.2">
      <c r="L227" s="87"/>
      <c r="M227" s="56"/>
      <c r="N227" s="91"/>
      <c r="P227" s="91"/>
      <c r="Q227" s="91"/>
      <c r="R227" s="55" t="str">
        <f>IF(O227&lt;&gt;"",IF(COUNTIF(Budgets!$B$9:$B$46,O227),0,1),"")</f>
        <v/>
      </c>
    </row>
    <row r="228" spans="12:18" x14ac:dyDescent="0.2">
      <c r="L228" s="87"/>
      <c r="M228" s="56"/>
      <c r="N228" s="91"/>
      <c r="P228" s="91"/>
      <c r="Q228" s="91"/>
      <c r="R228" s="55" t="str">
        <f>IF(O228&lt;&gt;"",IF(COUNTIF(Budgets!$B$9:$B$46,O228),0,1),"")</f>
        <v/>
      </c>
    </row>
    <row r="229" spans="12:18" x14ac:dyDescent="0.2">
      <c r="L229" s="87"/>
      <c r="M229" s="56"/>
      <c r="N229" s="91"/>
      <c r="P229" s="91"/>
      <c r="Q229" s="91"/>
      <c r="R229" s="55" t="str">
        <f>IF(O229&lt;&gt;"",IF(COUNTIF(Budgets!$B$9:$B$46,O229),0,1),"")</f>
        <v/>
      </c>
    </row>
    <row r="230" spans="12:18" x14ac:dyDescent="0.2">
      <c r="L230" s="87"/>
      <c r="M230" s="56"/>
      <c r="N230" s="91"/>
      <c r="P230" s="91"/>
      <c r="Q230" s="91"/>
      <c r="R230" s="55" t="str">
        <f>IF(O230&lt;&gt;"",IF(COUNTIF(Budgets!$B$9:$B$46,O230),0,1),"")</f>
        <v/>
      </c>
    </row>
    <row r="231" spans="12:18" x14ac:dyDescent="0.2">
      <c r="L231" s="87"/>
      <c r="M231" s="56"/>
      <c r="N231" s="91"/>
      <c r="P231" s="91"/>
      <c r="Q231" s="91"/>
      <c r="R231" s="55" t="str">
        <f>IF(O231&lt;&gt;"",IF(COUNTIF(Budgets!$B$9:$B$46,O231),0,1),"")</f>
        <v/>
      </c>
    </row>
    <row r="232" spans="12:18" x14ac:dyDescent="0.2">
      <c r="L232" s="87"/>
      <c r="M232" s="56"/>
      <c r="N232" s="91"/>
      <c r="P232" s="91"/>
      <c r="Q232" s="91"/>
      <c r="R232" s="55" t="str">
        <f>IF(O232&lt;&gt;"",IF(COUNTIF(Budgets!$B$9:$B$46,O232),0,1),"")</f>
        <v/>
      </c>
    </row>
    <row r="233" spans="12:18" x14ac:dyDescent="0.2">
      <c r="L233" s="87"/>
      <c r="M233" s="56"/>
      <c r="N233" s="91"/>
      <c r="P233" s="91"/>
      <c r="Q233" s="91"/>
      <c r="R233" s="55" t="str">
        <f>IF(O233&lt;&gt;"",IF(COUNTIF(Budgets!$B$9:$B$46,O233),0,1),"")</f>
        <v/>
      </c>
    </row>
    <row r="234" spans="12:18" x14ac:dyDescent="0.2">
      <c r="L234" s="87"/>
      <c r="M234" s="56"/>
      <c r="N234" s="91"/>
      <c r="P234" s="91"/>
      <c r="Q234" s="91"/>
      <c r="R234" s="55" t="str">
        <f>IF(O234&lt;&gt;"",IF(COUNTIF(Budgets!$B$9:$B$46,O234),0,1),"")</f>
        <v/>
      </c>
    </row>
    <row r="235" spans="12:18" x14ac:dyDescent="0.2">
      <c r="L235" s="87"/>
      <c r="M235" s="56"/>
      <c r="N235" s="91"/>
      <c r="P235" s="91"/>
      <c r="Q235" s="91"/>
      <c r="R235" s="55" t="str">
        <f>IF(O235&lt;&gt;"",IF(COUNTIF(Budgets!$B$9:$B$46,O235),0,1),"")</f>
        <v/>
      </c>
    </row>
    <row r="236" spans="12:18" x14ac:dyDescent="0.2">
      <c r="L236" s="87"/>
      <c r="M236" s="56"/>
      <c r="N236" s="91"/>
      <c r="P236" s="91"/>
      <c r="Q236" s="91"/>
      <c r="R236" s="55" t="str">
        <f>IF(O236&lt;&gt;"",IF(COUNTIF(Budgets!$B$9:$B$46,O236),0,1),"")</f>
        <v/>
      </c>
    </row>
    <row r="237" spans="12:18" x14ac:dyDescent="0.2">
      <c r="L237" s="87"/>
      <c r="M237" s="56"/>
      <c r="N237" s="91"/>
      <c r="P237" s="91"/>
      <c r="Q237" s="91"/>
      <c r="R237" s="55" t="str">
        <f>IF(O237&lt;&gt;"",IF(COUNTIF(Budgets!$B$9:$B$46,O237),0,1),"")</f>
        <v/>
      </c>
    </row>
    <row r="238" spans="12:18" x14ac:dyDescent="0.2">
      <c r="L238" s="87"/>
      <c r="M238" s="56"/>
      <c r="N238" s="91"/>
      <c r="P238" s="91"/>
      <c r="Q238" s="91"/>
      <c r="R238" s="55" t="str">
        <f>IF(O238&lt;&gt;"",IF(COUNTIF(Budgets!$B$9:$B$46,O238),0,1),"")</f>
        <v/>
      </c>
    </row>
    <row r="239" spans="12:18" x14ac:dyDescent="0.2">
      <c r="L239" s="87"/>
      <c r="M239" s="56"/>
      <c r="N239" s="91"/>
      <c r="P239" s="91"/>
      <c r="Q239" s="91"/>
      <c r="R239" s="55" t="str">
        <f>IF(O239&lt;&gt;"",IF(COUNTIF(Budgets!$B$9:$B$46,O239),0,1),"")</f>
        <v/>
      </c>
    </row>
    <row r="240" spans="12:18" x14ac:dyDescent="0.2">
      <c r="L240" s="87"/>
      <c r="M240" s="56"/>
      <c r="N240" s="91"/>
      <c r="P240" s="91"/>
      <c r="Q240" s="91"/>
      <c r="R240" s="55" t="str">
        <f>IF(O240&lt;&gt;"",IF(COUNTIF(Budgets!$B$9:$B$46,O240),0,1),"")</f>
        <v/>
      </c>
    </row>
    <row r="241" spans="12:18" x14ac:dyDescent="0.2">
      <c r="L241" s="87"/>
      <c r="M241" s="56"/>
      <c r="N241" s="91"/>
      <c r="P241" s="91"/>
      <c r="Q241" s="91"/>
      <c r="R241" s="55" t="str">
        <f>IF(O241&lt;&gt;"",IF(COUNTIF(Budgets!$B$9:$B$46,O241),0,1),"")</f>
        <v/>
      </c>
    </row>
    <row r="242" spans="12:18" x14ac:dyDescent="0.2">
      <c r="R242" s="55" t="str">
        <f>IF(O242&lt;&gt;"",IF(COUNTIF(Budgets!$B$9:$B$46,O242),0,1),"")</f>
        <v/>
      </c>
    </row>
    <row r="243" spans="12:18" x14ac:dyDescent="0.2">
      <c r="R243" s="55" t="str">
        <f>IF(O243&lt;&gt;"",IF(COUNTIF(Budgets!$B$9:$B$46,O243),0,1),"")</f>
        <v/>
      </c>
    </row>
    <row r="244" spans="12:18" x14ac:dyDescent="0.2">
      <c r="R244" s="55" t="str">
        <f>IF(O244&lt;&gt;"",IF(COUNTIF(Budgets!$B$9:$B$46,O244),0,1),"")</f>
        <v/>
      </c>
    </row>
    <row r="245" spans="12:18" x14ac:dyDescent="0.2">
      <c r="R245" s="55" t="str">
        <f>IF(O245&lt;&gt;"",IF(COUNTIF(Budgets!$B$9:$B$46,O245),0,1),"")</f>
        <v/>
      </c>
    </row>
    <row r="246" spans="12:18" x14ac:dyDescent="0.2">
      <c r="R246" s="55" t="str">
        <f>IF(O246&lt;&gt;"",IF(COUNTIF(Budgets!$B$9:$B$46,O246),0,1),"")</f>
        <v/>
      </c>
    </row>
    <row r="247" spans="12:18" x14ac:dyDescent="0.2">
      <c r="R247" s="55" t="str">
        <f>IF(O247&lt;&gt;"",IF(COUNTIF(Budgets!$B$9:$B$46,O247),0,1),"")</f>
        <v/>
      </c>
    </row>
    <row r="248" spans="12:18" x14ac:dyDescent="0.2">
      <c r="R248" s="55" t="str">
        <f>IF(O248&lt;&gt;"",IF(COUNTIF(Budgets!$B$9:$B$46,O248),0,1),"")</f>
        <v/>
      </c>
    </row>
    <row r="249" spans="12:18" x14ac:dyDescent="0.2">
      <c r="R249" s="55" t="str">
        <f>IF(O249&lt;&gt;"",IF(COUNTIF(Budgets!$B$9:$B$46,O249),0,1),"")</f>
        <v/>
      </c>
    </row>
    <row r="250" spans="12:18" x14ac:dyDescent="0.2">
      <c r="R250" s="55" t="str">
        <f>IF(O250&lt;&gt;"",IF(COUNTIF(Budgets!$B$9:$B$46,O250),0,1),"")</f>
        <v/>
      </c>
    </row>
    <row r="251" spans="12:18" x14ac:dyDescent="0.2">
      <c r="R251" s="55" t="str">
        <f>IF(O251&lt;&gt;"",IF(COUNTIF(Budgets!$B$9:$B$46,O251),0,1),"")</f>
        <v/>
      </c>
    </row>
    <row r="252" spans="12:18" x14ac:dyDescent="0.2">
      <c r="R252" s="55" t="str">
        <f>IF(O252&lt;&gt;"",IF(COUNTIF(Budgets!$B$9:$B$46,O252),0,1),"")</f>
        <v/>
      </c>
    </row>
    <row r="253" spans="12:18" x14ac:dyDescent="0.2">
      <c r="R253" s="55" t="str">
        <f>IF(O253&lt;&gt;"",IF(COUNTIF(Budgets!$B$9:$B$46,O253),0,1),"")</f>
        <v/>
      </c>
    </row>
    <row r="254" spans="12:18" x14ac:dyDescent="0.2">
      <c r="R254" s="55" t="str">
        <f>IF(O254&lt;&gt;"",IF(COUNTIF(Budgets!$B$9:$B$46,O254),0,1),"")</f>
        <v/>
      </c>
    </row>
    <row r="255" spans="12:18" x14ac:dyDescent="0.2">
      <c r="R255" s="55" t="str">
        <f>IF(O255&lt;&gt;"",IF(COUNTIF(Budgets!$B$9:$B$46,O255),0,1),"")</f>
        <v/>
      </c>
    </row>
    <row r="256" spans="12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550" xr:uid="{00000000-0001-0000-0C00-000000000000}">
    <sortState xmlns:xlrd2="http://schemas.microsoft.com/office/spreadsheetml/2017/richdata2" ref="L2:S550">
      <sortCondition descending="1" ref="M1:M550"/>
    </sortState>
  </autoFilter>
  <mergeCells count="35"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  <mergeCell ref="A20:A31"/>
    <mergeCell ref="E20:E31"/>
    <mergeCell ref="H20:H31"/>
    <mergeCell ref="J20:J31"/>
    <mergeCell ref="A33:A35"/>
    <mergeCell ref="E33:E35"/>
    <mergeCell ref="H33:H35"/>
    <mergeCell ref="J33:J35"/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</mergeCells>
  <conditionalFormatting sqref="A48:B48">
    <cfRule type="cellIs" dxfId="99" priority="25" operator="equal">
      <formula>"No Errors Found"</formula>
    </cfRule>
  </conditionalFormatting>
  <conditionalFormatting sqref="J20:J31">
    <cfRule type="cellIs" dxfId="98" priority="21" operator="lessThan">
      <formula>0</formula>
    </cfRule>
  </conditionalFormatting>
  <conditionalFormatting sqref="J33:J35">
    <cfRule type="cellIs" dxfId="97" priority="20" operator="lessThan">
      <formula>0</formula>
    </cfRule>
  </conditionalFormatting>
  <conditionalFormatting sqref="J37:J41">
    <cfRule type="cellIs" dxfId="96" priority="19" operator="lessThan">
      <formula>0</formula>
    </cfRule>
  </conditionalFormatting>
  <conditionalFormatting sqref="J47:J49">
    <cfRule type="cellIs" dxfId="95" priority="17" operator="lessThan">
      <formula>0</formula>
    </cfRule>
  </conditionalFormatting>
  <conditionalFormatting sqref="J13:J18">
    <cfRule type="cellIs" dxfId="94" priority="22" operator="lessThan">
      <formula>0</formula>
    </cfRule>
  </conditionalFormatting>
  <conditionalFormatting sqref="J43:J44">
    <cfRule type="cellIs" dxfId="93" priority="18" operator="lessThan">
      <formula>0</formula>
    </cfRule>
  </conditionalFormatting>
  <conditionalFormatting sqref="E8:E11">
    <cfRule type="cellIs" dxfId="92" priority="13" operator="lessThan">
      <formula>$H$8</formula>
    </cfRule>
  </conditionalFormatting>
  <conditionalFormatting sqref="E13:E18">
    <cfRule type="cellIs" dxfId="91" priority="12" operator="greaterThan">
      <formula>$H$13</formula>
    </cfRule>
  </conditionalFormatting>
  <conditionalFormatting sqref="E20:E31">
    <cfRule type="cellIs" dxfId="90" priority="11" operator="greaterThan">
      <formula>$H$20</formula>
    </cfRule>
  </conditionalFormatting>
  <conditionalFormatting sqref="E33:E35">
    <cfRule type="cellIs" dxfId="89" priority="10" operator="greaterThan">
      <formula>$H$33</formula>
    </cfRule>
  </conditionalFormatting>
  <conditionalFormatting sqref="E37:E41">
    <cfRule type="cellIs" dxfId="88" priority="9" operator="greaterThan">
      <formula>$H$37</formula>
    </cfRule>
  </conditionalFormatting>
  <conditionalFormatting sqref="E43">
    <cfRule type="cellIs" dxfId="87" priority="8" operator="greaterThan">
      <formula>$H$43</formula>
    </cfRule>
  </conditionalFormatting>
  <conditionalFormatting sqref="D48">
    <cfRule type="cellIs" dxfId="86" priority="7" operator="greaterThan">
      <formula>0</formula>
    </cfRule>
  </conditionalFormatting>
  <conditionalFormatting sqref="D13:D18">
    <cfRule type="expression" dxfId="85" priority="6">
      <formula>$D13&gt;$G13</formula>
    </cfRule>
  </conditionalFormatting>
  <conditionalFormatting sqref="D46">
    <cfRule type="cellIs" dxfId="84" priority="5" operator="notEqual">
      <formula>0</formula>
    </cfRule>
  </conditionalFormatting>
  <conditionalFormatting sqref="D20:D31">
    <cfRule type="expression" dxfId="83" priority="4">
      <formula>$D20&gt;$G20</formula>
    </cfRule>
  </conditionalFormatting>
  <conditionalFormatting sqref="D33:D35">
    <cfRule type="expression" dxfId="82" priority="3">
      <formula>$D33&gt;$G33</formula>
    </cfRule>
  </conditionalFormatting>
  <conditionalFormatting sqref="D37:D41">
    <cfRule type="expression" dxfId="81" priority="2">
      <formula>$D37&gt;$G37</formula>
    </cfRule>
  </conditionalFormatting>
  <conditionalFormatting sqref="D43:D44">
    <cfRule type="expression" dxfId="8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FDEB459E-9B88-2A4B-90B9-413D0797C5D2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685E8EB8-687C-E242-8BD8-768819537BB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E63E2F34-FE20-0543-B84B-7DF5BDFFAC4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203542-910E-9D4A-A32C-773EC7E85CD6}">
          <x14:formula1>
            <xm:f>Budgets!$B$9:$B$46</xm:f>
          </x14:formula1>
          <xm:sqref>O1:O1048576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7534-B0C2-5444-AD94-512F6402BA08}">
  <dimension ref="A1:AH550"/>
  <sheetViews>
    <sheetView zoomScale="120" zoomScaleNormal="120" workbookViewId="0">
      <selection activeCell="O1" sqref="O1:O1048576"/>
    </sheetView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2"/>
      <c r="E3" s="163"/>
      <c r="F3" s="163"/>
      <c r="G3" s="164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54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54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54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54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54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54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54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54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54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54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54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54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54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54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54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54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54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54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54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54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54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54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54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  <mergeCell ref="A20:A31"/>
    <mergeCell ref="E20:E31"/>
    <mergeCell ref="H20:H31"/>
    <mergeCell ref="J20:J31"/>
    <mergeCell ref="A33:A35"/>
    <mergeCell ref="E33:E35"/>
    <mergeCell ref="H33:H35"/>
    <mergeCell ref="J33:J35"/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</mergeCells>
  <conditionalFormatting sqref="A48:B48">
    <cfRule type="cellIs" dxfId="79" priority="25" operator="equal">
      <formula>"No Errors Found"</formula>
    </cfRule>
  </conditionalFormatting>
  <conditionalFormatting sqref="J20:J31">
    <cfRule type="cellIs" dxfId="78" priority="21" operator="lessThan">
      <formula>0</formula>
    </cfRule>
  </conditionalFormatting>
  <conditionalFormatting sqref="J33:J35">
    <cfRule type="cellIs" dxfId="77" priority="20" operator="lessThan">
      <formula>0</formula>
    </cfRule>
  </conditionalFormatting>
  <conditionalFormatting sqref="J37:J41">
    <cfRule type="cellIs" dxfId="76" priority="19" operator="lessThan">
      <formula>0</formula>
    </cfRule>
  </conditionalFormatting>
  <conditionalFormatting sqref="J47:J49">
    <cfRule type="cellIs" dxfId="75" priority="17" operator="lessThan">
      <formula>0</formula>
    </cfRule>
  </conditionalFormatting>
  <conditionalFormatting sqref="J13:J18">
    <cfRule type="cellIs" dxfId="74" priority="22" operator="lessThan">
      <formula>0</formula>
    </cfRule>
  </conditionalFormatting>
  <conditionalFormatting sqref="J43:J44">
    <cfRule type="cellIs" dxfId="73" priority="18" operator="lessThan">
      <formula>0</formula>
    </cfRule>
  </conditionalFormatting>
  <conditionalFormatting sqref="E8:E11">
    <cfRule type="cellIs" dxfId="72" priority="13" operator="lessThan">
      <formula>$H$8</formula>
    </cfRule>
  </conditionalFormatting>
  <conditionalFormatting sqref="E13:E18">
    <cfRule type="cellIs" dxfId="71" priority="12" operator="greaterThan">
      <formula>$H$13</formula>
    </cfRule>
  </conditionalFormatting>
  <conditionalFormatting sqref="E20:E31">
    <cfRule type="cellIs" dxfId="70" priority="11" operator="greaterThan">
      <formula>$H$20</formula>
    </cfRule>
  </conditionalFormatting>
  <conditionalFormatting sqref="E33:E35">
    <cfRule type="cellIs" dxfId="69" priority="10" operator="greaterThan">
      <formula>$H$33</formula>
    </cfRule>
  </conditionalFormatting>
  <conditionalFormatting sqref="E37:E41">
    <cfRule type="cellIs" dxfId="68" priority="9" operator="greaterThan">
      <formula>$H$37</formula>
    </cfRule>
  </conditionalFormatting>
  <conditionalFormatting sqref="E43">
    <cfRule type="cellIs" dxfId="67" priority="8" operator="greaterThan">
      <formula>$H$43</formula>
    </cfRule>
  </conditionalFormatting>
  <conditionalFormatting sqref="D48">
    <cfRule type="cellIs" dxfId="66" priority="7" operator="greaterThan">
      <formula>0</formula>
    </cfRule>
  </conditionalFormatting>
  <conditionalFormatting sqref="D13:D18">
    <cfRule type="expression" dxfId="65" priority="6">
      <formula>$D13&gt;$G13</formula>
    </cfRule>
  </conditionalFormatting>
  <conditionalFormatting sqref="D46">
    <cfRule type="cellIs" dxfId="64" priority="5" operator="notEqual">
      <formula>0</formula>
    </cfRule>
  </conditionalFormatting>
  <conditionalFormatting sqref="D20:D31">
    <cfRule type="expression" dxfId="63" priority="4">
      <formula>$D20&gt;$G20</formula>
    </cfRule>
  </conditionalFormatting>
  <conditionalFormatting sqref="D33:D35">
    <cfRule type="expression" dxfId="62" priority="3">
      <formula>$D33&gt;$G33</formula>
    </cfRule>
  </conditionalFormatting>
  <conditionalFormatting sqref="D37:D41">
    <cfRule type="expression" dxfId="61" priority="2">
      <formula>$D37&gt;$G37</formula>
    </cfRule>
  </conditionalFormatting>
  <conditionalFormatting sqref="D43:D44">
    <cfRule type="expression" dxfId="6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5E72C628-B70C-5743-B1E5-796A1AC65E0E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A931A065-DE9F-504E-A6A1-236479FDC6A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E83C4595-4155-5848-9045-0FB682CAACAD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5C798D-28AD-554B-87B0-422285B872AE}">
          <x14:formula1>
            <xm:f>Budgets!$B$9:$B$46</xm:f>
          </x14:formula1>
          <xm:sqref>O1:O1048576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98EC-1E89-AD40-B116-39F9F55DBEDF}">
  <dimension ref="A1:AH550"/>
  <sheetViews>
    <sheetView zoomScale="120" zoomScaleNormal="120" workbookViewId="0">
      <selection activeCell="N14" sqref="N14"/>
    </sheetView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2"/>
      <c r="E3" s="163"/>
      <c r="F3" s="163"/>
      <c r="G3" s="164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54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54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54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54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54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87"/>
      <c r="M11" s="56"/>
      <c r="N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87"/>
      <c r="M14" s="56"/>
      <c r="N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87"/>
      <c r="M15" s="56"/>
      <c r="N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87"/>
      <c r="M16" s="56"/>
      <c r="N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87"/>
      <c r="M17" s="56"/>
      <c r="N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87"/>
      <c r="M20" s="56"/>
      <c r="N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87"/>
      <c r="M21" s="56"/>
      <c r="N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54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54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54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87"/>
      <c r="M25" s="56"/>
      <c r="N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87"/>
      <c r="M26" s="56"/>
      <c r="N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87"/>
      <c r="M27" s="56"/>
      <c r="N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87"/>
      <c r="M28" s="56"/>
      <c r="N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87"/>
      <c r="M29" s="56"/>
      <c r="N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87"/>
      <c r="M30" s="56"/>
      <c r="N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87"/>
      <c r="M33" s="56"/>
      <c r="N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87"/>
      <c r="M35" s="56"/>
      <c r="N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87"/>
      <c r="M38" s="56"/>
      <c r="N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87"/>
      <c r="M39" s="56"/>
      <c r="N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54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  <mergeCell ref="A20:A31"/>
    <mergeCell ref="E20:E31"/>
    <mergeCell ref="H20:H31"/>
    <mergeCell ref="J20:J31"/>
    <mergeCell ref="A33:A35"/>
    <mergeCell ref="E33:E35"/>
    <mergeCell ref="H33:H35"/>
    <mergeCell ref="J33:J35"/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</mergeCells>
  <conditionalFormatting sqref="A48:B48">
    <cfRule type="cellIs" dxfId="59" priority="25" operator="equal">
      <formula>"No Errors Found"</formula>
    </cfRule>
  </conditionalFormatting>
  <conditionalFormatting sqref="J20:J31">
    <cfRule type="cellIs" dxfId="58" priority="21" operator="lessThan">
      <formula>0</formula>
    </cfRule>
  </conditionalFormatting>
  <conditionalFormatting sqref="J33:J35">
    <cfRule type="cellIs" dxfId="57" priority="20" operator="lessThan">
      <formula>0</formula>
    </cfRule>
  </conditionalFormatting>
  <conditionalFormatting sqref="J37:J41">
    <cfRule type="cellIs" dxfId="56" priority="19" operator="lessThan">
      <formula>0</formula>
    </cfRule>
  </conditionalFormatting>
  <conditionalFormatting sqref="J47:J49">
    <cfRule type="cellIs" dxfId="55" priority="17" operator="lessThan">
      <formula>0</formula>
    </cfRule>
  </conditionalFormatting>
  <conditionalFormatting sqref="J13:J18">
    <cfRule type="cellIs" dxfId="54" priority="22" operator="lessThan">
      <formula>0</formula>
    </cfRule>
  </conditionalFormatting>
  <conditionalFormatting sqref="J43:J44">
    <cfRule type="cellIs" dxfId="53" priority="18" operator="lessThan">
      <formula>0</formula>
    </cfRule>
  </conditionalFormatting>
  <conditionalFormatting sqref="E8:E11">
    <cfRule type="cellIs" dxfId="52" priority="13" operator="lessThan">
      <formula>$H$8</formula>
    </cfRule>
  </conditionalFormatting>
  <conditionalFormatting sqref="E13:E18">
    <cfRule type="cellIs" dxfId="51" priority="12" operator="greaterThan">
      <formula>$H$13</formula>
    </cfRule>
  </conditionalFormatting>
  <conditionalFormatting sqref="E20:E31">
    <cfRule type="cellIs" dxfId="50" priority="11" operator="greaterThan">
      <formula>$H$20</formula>
    </cfRule>
  </conditionalFormatting>
  <conditionalFormatting sqref="E33:E35">
    <cfRule type="cellIs" dxfId="49" priority="10" operator="greaterThan">
      <formula>$H$33</formula>
    </cfRule>
  </conditionalFormatting>
  <conditionalFormatting sqref="E37:E41">
    <cfRule type="cellIs" dxfId="48" priority="9" operator="greaterThan">
      <formula>$H$37</formula>
    </cfRule>
  </conditionalFormatting>
  <conditionalFormatting sqref="E43">
    <cfRule type="cellIs" dxfId="47" priority="8" operator="greaterThan">
      <formula>$H$43</formula>
    </cfRule>
  </conditionalFormatting>
  <conditionalFormatting sqref="D48">
    <cfRule type="cellIs" dxfId="46" priority="7" operator="greaterThan">
      <formula>0</formula>
    </cfRule>
  </conditionalFormatting>
  <conditionalFormatting sqref="D13:D18">
    <cfRule type="expression" dxfId="45" priority="6">
      <formula>$D13&gt;$G13</formula>
    </cfRule>
  </conditionalFormatting>
  <conditionalFormatting sqref="D46">
    <cfRule type="cellIs" dxfId="44" priority="5" operator="notEqual">
      <formula>0</formula>
    </cfRule>
  </conditionalFormatting>
  <conditionalFormatting sqref="D20:D31">
    <cfRule type="expression" dxfId="43" priority="4">
      <formula>$D20&gt;$G20</formula>
    </cfRule>
  </conditionalFormatting>
  <conditionalFormatting sqref="D33:D35">
    <cfRule type="expression" dxfId="42" priority="3">
      <formula>$D33&gt;$G33</formula>
    </cfRule>
  </conditionalFormatting>
  <conditionalFormatting sqref="D37:D41">
    <cfRule type="expression" dxfId="41" priority="2">
      <formula>$D37&gt;$G37</formula>
    </cfRule>
  </conditionalFormatting>
  <conditionalFormatting sqref="D43:D44">
    <cfRule type="expression" dxfId="4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5BD87851-A4BF-2048-857A-E9A113F9AAE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FCCF79DB-C301-864C-AB20-9F663DBBFFC5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B92778F6-43C9-944C-B456-41A221E5F6D0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E23077-6C4E-0C44-BE33-3E4887F013B7}">
          <x14:formula1>
            <xm:f>Budgets!$B$9:$B$46</xm:f>
          </x14:formula1>
          <xm:sqref>O1:O1048576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2"/>
      <c r="E3" s="163"/>
      <c r="F3" s="163"/>
      <c r="G3" s="164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54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54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54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54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54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54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54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54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54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54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54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54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54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54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54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54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54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54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54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54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54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54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54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D2:G3"/>
    <mergeCell ref="H5:H6"/>
    <mergeCell ref="H8:H11"/>
    <mergeCell ref="A5:A6"/>
    <mergeCell ref="G5:G6"/>
    <mergeCell ref="A33:A35"/>
    <mergeCell ref="E33:E35"/>
    <mergeCell ref="H33:H35"/>
    <mergeCell ref="B5:B6"/>
    <mergeCell ref="D5:D6"/>
    <mergeCell ref="E5:E6"/>
    <mergeCell ref="A8:A11"/>
    <mergeCell ref="E8:E11"/>
    <mergeCell ref="A13:A18"/>
    <mergeCell ref="E13:E18"/>
    <mergeCell ref="H13:H18"/>
    <mergeCell ref="A20:A31"/>
    <mergeCell ref="E20:E31"/>
    <mergeCell ref="H20:H31"/>
    <mergeCell ref="A46:B46"/>
    <mergeCell ref="A48:B48"/>
    <mergeCell ref="A37:A41"/>
    <mergeCell ref="E37:E41"/>
    <mergeCell ref="H37:H41"/>
    <mergeCell ref="A43:A44"/>
    <mergeCell ref="E43:E44"/>
    <mergeCell ref="H43:H44"/>
    <mergeCell ref="J5:J11"/>
    <mergeCell ref="J47:J49"/>
    <mergeCell ref="H47:I49"/>
    <mergeCell ref="J13:J18"/>
    <mergeCell ref="J20:J31"/>
    <mergeCell ref="J33:J35"/>
    <mergeCell ref="J37:J41"/>
    <mergeCell ref="J43:J44"/>
  </mergeCells>
  <conditionalFormatting sqref="A48:B48">
    <cfRule type="cellIs" dxfId="39" priority="37" operator="equal">
      <formula>"No Errors Found"</formula>
    </cfRule>
  </conditionalFormatting>
  <conditionalFormatting sqref="J20:J31">
    <cfRule type="cellIs" dxfId="38" priority="21" operator="lessThan">
      <formula>0</formula>
    </cfRule>
  </conditionalFormatting>
  <conditionalFormatting sqref="J33:J35">
    <cfRule type="cellIs" dxfId="37" priority="20" operator="lessThan">
      <formula>0</formula>
    </cfRule>
  </conditionalFormatting>
  <conditionalFormatting sqref="J37:J41">
    <cfRule type="cellIs" dxfId="36" priority="19" operator="lessThan">
      <formula>0</formula>
    </cfRule>
  </conditionalFormatting>
  <conditionalFormatting sqref="J47:J49">
    <cfRule type="cellIs" dxfId="35" priority="17" operator="lessThan">
      <formula>0</formula>
    </cfRule>
  </conditionalFormatting>
  <conditionalFormatting sqref="J13:J18">
    <cfRule type="cellIs" dxfId="34" priority="22" operator="lessThan">
      <formula>0</formula>
    </cfRule>
  </conditionalFormatting>
  <conditionalFormatting sqref="J43:J44">
    <cfRule type="cellIs" dxfId="33" priority="18" operator="lessThan">
      <formula>0</formula>
    </cfRule>
  </conditionalFormatting>
  <conditionalFormatting sqref="E8:E11">
    <cfRule type="cellIs" dxfId="32" priority="13" operator="lessThan">
      <formula>$H$8</formula>
    </cfRule>
  </conditionalFormatting>
  <conditionalFormatting sqref="E13:E18">
    <cfRule type="cellIs" dxfId="31" priority="12" operator="greaterThan">
      <formula>$H$13</formula>
    </cfRule>
  </conditionalFormatting>
  <conditionalFormatting sqref="E20:E31">
    <cfRule type="cellIs" dxfId="30" priority="11" operator="greaterThan">
      <formula>$H$20</formula>
    </cfRule>
  </conditionalFormatting>
  <conditionalFormatting sqref="E33:E35">
    <cfRule type="cellIs" dxfId="29" priority="10" operator="greaterThan">
      <formula>$H$33</formula>
    </cfRule>
  </conditionalFormatting>
  <conditionalFormatting sqref="E37:E41">
    <cfRule type="cellIs" dxfId="28" priority="9" operator="greaterThan">
      <formula>$H$37</formula>
    </cfRule>
  </conditionalFormatting>
  <conditionalFormatting sqref="E43">
    <cfRule type="cellIs" dxfId="27" priority="8" operator="greaterThan">
      <formula>$H$43</formula>
    </cfRule>
  </conditionalFormatting>
  <conditionalFormatting sqref="D48">
    <cfRule type="cellIs" dxfId="26" priority="7" operator="greaterThan">
      <formula>0</formula>
    </cfRule>
  </conditionalFormatting>
  <conditionalFormatting sqref="D13:D18">
    <cfRule type="expression" dxfId="25" priority="6">
      <formula>$D13&gt;$G13</formula>
    </cfRule>
  </conditionalFormatting>
  <conditionalFormatting sqref="D46">
    <cfRule type="cellIs" dxfId="24" priority="5" operator="notEqual">
      <formula>0</formula>
    </cfRule>
  </conditionalFormatting>
  <conditionalFormatting sqref="D20:D31">
    <cfRule type="expression" dxfId="23" priority="4">
      <formula>$D20&gt;$G20</formula>
    </cfRule>
  </conditionalFormatting>
  <conditionalFormatting sqref="D33:D35">
    <cfRule type="expression" dxfId="22" priority="3">
      <formula>$D33&gt;$G33</formula>
    </cfRule>
  </conditionalFormatting>
  <conditionalFormatting sqref="D37:D41">
    <cfRule type="expression" dxfId="21" priority="2">
      <formula>$D37&gt;$G37</formula>
    </cfRule>
  </conditionalFormatting>
  <conditionalFormatting sqref="D43:D44">
    <cfRule type="expression" dxfId="2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98CECFDC-B861-8344-9980-805BF4DDFB5D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35" id="{9ED94A88-7D4A-104F-AA21-7B4536A56CD3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36" id="{E14CE246-6D39-9140-BC91-E6B5A430A5BF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DF3FF6-CDE5-A34D-9404-4B889AABCC78}">
          <x14:formula1>
            <xm:f>Budgets!$B$9:$B$46</xm:f>
          </x14:formula1>
          <xm:sqref>O1:O1048576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F29D-6870-8A42-959D-FCEC3F6DFE60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2"/>
      <c r="E3" s="163"/>
      <c r="F3" s="163"/>
      <c r="G3" s="164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54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54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54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54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54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54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54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54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54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54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54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54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54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54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54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54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54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54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54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54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54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54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54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  <mergeCell ref="A20:A31"/>
    <mergeCell ref="E20:E31"/>
    <mergeCell ref="H20:H31"/>
    <mergeCell ref="J20:J31"/>
    <mergeCell ref="A33:A35"/>
    <mergeCell ref="E33:E35"/>
    <mergeCell ref="H33:H35"/>
    <mergeCell ref="J33:J35"/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</mergeCells>
  <conditionalFormatting sqref="A48:B48">
    <cfRule type="cellIs" dxfId="19" priority="25" operator="equal">
      <formula>"No Errors Found"</formula>
    </cfRule>
  </conditionalFormatting>
  <conditionalFormatting sqref="J20:J31">
    <cfRule type="cellIs" dxfId="18" priority="21" operator="lessThan">
      <formula>0</formula>
    </cfRule>
  </conditionalFormatting>
  <conditionalFormatting sqref="J33:J35">
    <cfRule type="cellIs" dxfId="17" priority="20" operator="lessThan">
      <formula>0</formula>
    </cfRule>
  </conditionalFormatting>
  <conditionalFormatting sqref="J37:J41">
    <cfRule type="cellIs" dxfId="16" priority="19" operator="lessThan">
      <formula>0</formula>
    </cfRule>
  </conditionalFormatting>
  <conditionalFormatting sqref="J47:J49">
    <cfRule type="cellIs" dxfId="15" priority="17" operator="lessThan">
      <formula>0</formula>
    </cfRule>
  </conditionalFormatting>
  <conditionalFormatting sqref="J13:J18">
    <cfRule type="cellIs" dxfId="14" priority="22" operator="lessThan">
      <formula>0</formula>
    </cfRule>
  </conditionalFormatting>
  <conditionalFormatting sqref="J43:J44">
    <cfRule type="cellIs" dxfId="13" priority="18" operator="lessThan">
      <formula>0</formula>
    </cfRule>
  </conditionalFormatting>
  <conditionalFormatting sqref="E8:E11">
    <cfRule type="cellIs" dxfId="12" priority="13" operator="lessThan">
      <formula>$H$8</formula>
    </cfRule>
  </conditionalFormatting>
  <conditionalFormatting sqref="E13:E18">
    <cfRule type="cellIs" dxfId="11" priority="12" operator="greaterThan">
      <formula>$H$13</formula>
    </cfRule>
  </conditionalFormatting>
  <conditionalFormatting sqref="E20:E31">
    <cfRule type="cellIs" dxfId="10" priority="11" operator="greaterThan">
      <formula>$H$20</formula>
    </cfRule>
  </conditionalFormatting>
  <conditionalFormatting sqref="E33:E35">
    <cfRule type="cellIs" dxfId="9" priority="10" operator="greaterThan">
      <formula>$H$33</formula>
    </cfRule>
  </conditionalFormatting>
  <conditionalFormatting sqref="E37:E41">
    <cfRule type="cellIs" dxfId="8" priority="9" operator="greaterThan">
      <formula>$H$37</formula>
    </cfRule>
  </conditionalFormatting>
  <conditionalFormatting sqref="E43">
    <cfRule type="cellIs" dxfId="7" priority="8" operator="greaterThan">
      <formula>$H$43</formula>
    </cfRule>
  </conditionalFormatting>
  <conditionalFormatting sqref="D48">
    <cfRule type="cellIs" dxfId="6" priority="7" operator="greaterThan">
      <formula>0</formula>
    </cfRule>
  </conditionalFormatting>
  <conditionalFormatting sqref="D13:D18">
    <cfRule type="expression" dxfId="5" priority="6">
      <formula>$D13&gt;$G13</formula>
    </cfRule>
  </conditionalFormatting>
  <conditionalFormatting sqref="D46">
    <cfRule type="cellIs" dxfId="4" priority="5" operator="notEqual">
      <formula>0</formula>
    </cfRule>
  </conditionalFormatting>
  <conditionalFormatting sqref="D20:D31">
    <cfRule type="expression" dxfId="3" priority="4">
      <formula>$D20&gt;$G20</formula>
    </cfRule>
  </conditionalFormatting>
  <conditionalFormatting sqref="D33:D35">
    <cfRule type="expression" dxfId="2" priority="3">
      <formula>$D33&gt;$G33</formula>
    </cfRule>
  </conditionalFormatting>
  <conditionalFormatting sqref="D37:D41">
    <cfRule type="expression" dxfId="1" priority="2">
      <formula>$D37&gt;$G37</formula>
    </cfRule>
  </conditionalFormatting>
  <conditionalFormatting sqref="D43:D44">
    <cfRule type="expression" dxfId="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138C3A44-1231-F741-9FEF-D94F725392D2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D0CA3DAB-C5B1-454C-A447-5FFC73211226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A263B969-FDF8-2B40-91A4-9487E75526B0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03183F-598E-CF44-8726-D6EBFF97E2D4}">
          <x14:formula1>
            <xm:f>Budgets!$B$9:$B$46</xm:f>
          </x14:formula1>
          <xm:sqref>O1:O1048576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5E7F-404A-6E4C-AB1D-FC130B178628}">
  <dimension ref="A1:D16"/>
  <sheetViews>
    <sheetView zoomScale="120" workbookViewId="0">
      <selection activeCell="A3" sqref="A3"/>
    </sheetView>
  </sheetViews>
  <sheetFormatPr baseColWidth="10" defaultRowHeight="16" x14ac:dyDescent="0.2"/>
  <cols>
    <col min="1" max="1" width="18.5" customWidth="1"/>
    <col min="2" max="2" width="80.5" customWidth="1"/>
  </cols>
  <sheetData>
    <row r="1" spans="1:4" ht="34" customHeight="1" x14ac:dyDescent="0.2">
      <c r="A1" s="129" t="s">
        <v>108</v>
      </c>
      <c r="B1" s="129" t="s">
        <v>109</v>
      </c>
      <c r="C1" s="129" t="s">
        <v>110</v>
      </c>
      <c r="D1" s="129" t="s">
        <v>112</v>
      </c>
    </row>
    <row r="2" spans="1:4" ht="34" customHeight="1" x14ac:dyDescent="0.2">
      <c r="A2" s="130">
        <v>45628</v>
      </c>
      <c r="B2" s="132" t="s">
        <v>114</v>
      </c>
      <c r="C2" s="131" t="s">
        <v>111</v>
      </c>
      <c r="D2" s="131" t="s">
        <v>113</v>
      </c>
    </row>
    <row r="3" spans="1:4" ht="34" customHeight="1" x14ac:dyDescent="0.2">
      <c r="A3" s="130">
        <v>45324</v>
      </c>
      <c r="B3" s="131" t="s">
        <v>115</v>
      </c>
      <c r="C3" s="131" t="s">
        <v>116</v>
      </c>
      <c r="D3" s="131" t="s">
        <v>113</v>
      </c>
    </row>
    <row r="4" spans="1:4" ht="34" customHeight="1" x14ac:dyDescent="0.2">
      <c r="A4" s="131"/>
      <c r="B4" s="131"/>
      <c r="C4" s="131"/>
      <c r="D4" s="131"/>
    </row>
    <row r="5" spans="1:4" ht="34" customHeight="1" x14ac:dyDescent="0.2">
      <c r="A5" s="131"/>
      <c r="B5" s="131"/>
      <c r="C5" s="131"/>
      <c r="D5" s="131"/>
    </row>
    <row r="6" spans="1:4" ht="34" customHeight="1" x14ac:dyDescent="0.2">
      <c r="A6" s="131"/>
      <c r="B6" s="131"/>
      <c r="C6" s="131"/>
      <c r="D6" s="131"/>
    </row>
    <row r="7" spans="1:4" ht="34" customHeight="1" x14ac:dyDescent="0.2">
      <c r="A7" s="131"/>
      <c r="B7" s="131"/>
      <c r="C7" s="131"/>
      <c r="D7" s="131"/>
    </row>
    <row r="8" spans="1:4" ht="34" customHeight="1" x14ac:dyDescent="0.2">
      <c r="A8" s="131"/>
      <c r="B8" s="131"/>
      <c r="C8" s="131"/>
      <c r="D8" s="131"/>
    </row>
    <row r="9" spans="1:4" ht="34" customHeight="1" x14ac:dyDescent="0.2">
      <c r="A9" s="131"/>
      <c r="B9" s="131"/>
      <c r="C9" s="131"/>
      <c r="D9" s="131"/>
    </row>
    <row r="10" spans="1:4" ht="34" customHeight="1" x14ac:dyDescent="0.2">
      <c r="A10" s="131"/>
      <c r="B10" s="131"/>
      <c r="C10" s="131"/>
      <c r="D10" s="131"/>
    </row>
    <row r="11" spans="1:4" ht="34" customHeight="1" x14ac:dyDescent="0.2">
      <c r="A11" s="131"/>
      <c r="B11" s="131"/>
      <c r="C11" s="131"/>
      <c r="D11" s="131"/>
    </row>
    <row r="12" spans="1:4" ht="34" customHeight="1" x14ac:dyDescent="0.2">
      <c r="A12" s="131"/>
      <c r="B12" s="131"/>
      <c r="C12" s="131"/>
      <c r="D12" s="131"/>
    </row>
    <row r="13" spans="1:4" ht="34" customHeight="1" x14ac:dyDescent="0.2">
      <c r="A13" s="131"/>
      <c r="B13" s="131"/>
      <c r="C13" s="131"/>
      <c r="D13" s="131"/>
    </row>
    <row r="14" spans="1:4" ht="34" customHeight="1" x14ac:dyDescent="0.2">
      <c r="A14" s="131"/>
      <c r="B14" s="131"/>
      <c r="C14" s="131"/>
      <c r="D14" s="131"/>
    </row>
    <row r="15" spans="1:4" ht="34" customHeight="1" x14ac:dyDescent="0.2">
      <c r="A15" s="131"/>
      <c r="B15" s="131"/>
      <c r="C15" s="131"/>
      <c r="D15" s="131"/>
    </row>
    <row r="16" spans="1:4" ht="34" customHeight="1" x14ac:dyDescent="0.2">
      <c r="A16" s="131"/>
      <c r="B16" s="131"/>
      <c r="C16" s="131"/>
      <c r="D16" s="1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BL63"/>
  <sheetViews>
    <sheetView zoomScale="114" workbookViewId="0"/>
  </sheetViews>
  <sheetFormatPr baseColWidth="10" defaultRowHeight="16" x14ac:dyDescent="0.2"/>
  <cols>
    <col min="1" max="1" width="10.83203125" style="117"/>
    <col min="2" max="2" width="14.6640625" style="117" bestFit="1" customWidth="1"/>
    <col min="3" max="3" width="3" style="117" customWidth="1"/>
    <col min="4" max="5" width="10.83203125" style="117"/>
    <col min="6" max="6" width="3" style="117" customWidth="1"/>
    <col min="7" max="7" width="12" style="117" customWidth="1"/>
    <col min="8" max="8" width="10.83203125" style="117"/>
    <col min="9" max="9" width="2.83203125" style="117" customWidth="1"/>
    <col min="10" max="10" width="57.1640625" style="117" bestFit="1" customWidth="1"/>
    <col min="11" max="64" width="10.83203125" style="117"/>
    <col min="65" max="16384" width="10.83203125" style="118"/>
  </cols>
  <sheetData>
    <row r="2" spans="1:10" ht="16" customHeight="1" x14ac:dyDescent="0.2">
      <c r="A2" s="134" t="s">
        <v>89</v>
      </c>
      <c r="B2" s="134"/>
      <c r="D2" s="135" t="s">
        <v>31</v>
      </c>
      <c r="E2" s="135"/>
      <c r="G2" s="135" t="s">
        <v>32</v>
      </c>
      <c r="H2" s="135"/>
      <c r="J2" s="135" t="s">
        <v>29</v>
      </c>
    </row>
    <row r="3" spans="1:10" ht="16" customHeight="1" x14ac:dyDescent="0.2">
      <c r="A3" s="134"/>
      <c r="B3" s="134"/>
      <c r="D3" s="135"/>
      <c r="E3" s="135"/>
      <c r="G3" s="135"/>
      <c r="H3" s="135"/>
      <c r="J3" s="135"/>
    </row>
    <row r="4" spans="1:10" ht="16" customHeight="1" x14ac:dyDescent="0.2">
      <c r="A4" s="134"/>
      <c r="B4" s="134"/>
      <c r="D4" s="135"/>
      <c r="E4" s="135"/>
      <c r="G4" s="135"/>
      <c r="H4" s="135"/>
      <c r="J4" s="135"/>
    </row>
    <row r="6" spans="1:10" x14ac:dyDescent="0.2">
      <c r="A6" s="138" t="s">
        <v>4</v>
      </c>
      <c r="B6" s="136" t="s">
        <v>3</v>
      </c>
      <c r="D6" s="138" t="s">
        <v>34</v>
      </c>
      <c r="E6" s="138" t="s">
        <v>33</v>
      </c>
      <c r="G6" s="138" t="s">
        <v>35</v>
      </c>
      <c r="H6" s="138" t="s">
        <v>33</v>
      </c>
    </row>
    <row r="7" spans="1:10" x14ac:dyDescent="0.2">
      <c r="A7" s="138"/>
      <c r="B7" s="136"/>
      <c r="D7" s="138"/>
      <c r="E7" s="138"/>
      <c r="G7" s="138"/>
      <c r="H7" s="138"/>
    </row>
    <row r="9" spans="1:10" x14ac:dyDescent="0.2">
      <c r="A9" s="136" t="s">
        <v>10</v>
      </c>
      <c r="B9" s="119" t="s">
        <v>90</v>
      </c>
      <c r="D9" s="120">
        <v>1000</v>
      </c>
      <c r="E9" s="137">
        <f>SUM(D9:D12)</f>
        <v>1000</v>
      </c>
      <c r="G9" s="128">
        <f>IF(D9&lt;&gt;"",D9*12,"")</f>
        <v>12000</v>
      </c>
      <c r="H9" s="137">
        <f>SUM(G9:G12)</f>
        <v>12000</v>
      </c>
      <c r="J9" s="119"/>
    </row>
    <row r="10" spans="1:10" x14ac:dyDescent="0.2">
      <c r="A10" s="136"/>
      <c r="B10" s="119"/>
      <c r="D10" s="120"/>
      <c r="E10" s="137"/>
      <c r="G10" s="128" t="str">
        <f t="shared" ref="G10:G12" si="0">IF(D10&lt;&gt;"",D10*12,"")</f>
        <v/>
      </c>
      <c r="H10" s="137"/>
      <c r="J10" s="119"/>
    </row>
    <row r="11" spans="1:10" x14ac:dyDescent="0.2">
      <c r="A11" s="136"/>
      <c r="B11" s="119"/>
      <c r="D11" s="120"/>
      <c r="E11" s="137"/>
      <c r="G11" s="128" t="str">
        <f t="shared" si="0"/>
        <v/>
      </c>
      <c r="H11" s="137"/>
      <c r="J11" s="119"/>
    </row>
    <row r="12" spans="1:10" x14ac:dyDescent="0.2">
      <c r="A12" s="136"/>
      <c r="B12" s="119"/>
      <c r="D12" s="120"/>
      <c r="E12" s="137"/>
      <c r="G12" s="128" t="str">
        <f t="shared" si="0"/>
        <v/>
      </c>
      <c r="H12" s="137"/>
      <c r="J12" s="119"/>
    </row>
    <row r="13" spans="1:10" x14ac:dyDescent="0.2">
      <c r="B13" s="121" t="s">
        <v>8</v>
      </c>
      <c r="J13" s="117" t="s">
        <v>60</v>
      </c>
    </row>
    <row r="15" spans="1:10" x14ac:dyDescent="0.2">
      <c r="A15" s="136" t="s">
        <v>17</v>
      </c>
      <c r="B15" s="119" t="s">
        <v>9</v>
      </c>
      <c r="D15" s="120">
        <v>100</v>
      </c>
      <c r="E15" s="137">
        <f>SUM(D15:D20)</f>
        <v>500</v>
      </c>
      <c r="G15" s="128">
        <f t="shared" ref="G15:G33" si="1">IF(D15&lt;&gt;"",D15*12,"")</f>
        <v>1200</v>
      </c>
      <c r="H15" s="137">
        <f>SUM(G15:G20)</f>
        <v>6000</v>
      </c>
      <c r="J15" s="119"/>
    </row>
    <row r="16" spans="1:10" x14ac:dyDescent="0.2">
      <c r="A16" s="136"/>
      <c r="B16" s="119" t="s">
        <v>13</v>
      </c>
      <c r="D16" s="120">
        <v>100</v>
      </c>
      <c r="E16" s="137"/>
      <c r="G16" s="128">
        <f t="shared" si="1"/>
        <v>1200</v>
      </c>
      <c r="H16" s="137"/>
      <c r="J16" s="119"/>
    </row>
    <row r="17" spans="1:10" x14ac:dyDescent="0.2">
      <c r="A17" s="136"/>
      <c r="B17" s="119" t="s">
        <v>7</v>
      </c>
      <c r="D17" s="120">
        <v>100</v>
      </c>
      <c r="E17" s="137"/>
      <c r="G17" s="128">
        <f t="shared" si="1"/>
        <v>1200</v>
      </c>
      <c r="H17" s="137"/>
      <c r="J17" s="119"/>
    </row>
    <row r="18" spans="1:10" x14ac:dyDescent="0.2">
      <c r="A18" s="136"/>
      <c r="B18" s="119" t="s">
        <v>12</v>
      </c>
      <c r="D18" s="120">
        <v>100</v>
      </c>
      <c r="E18" s="137"/>
      <c r="G18" s="128">
        <f t="shared" si="1"/>
        <v>1200</v>
      </c>
      <c r="H18" s="137"/>
      <c r="J18" s="119"/>
    </row>
    <row r="19" spans="1:10" x14ac:dyDescent="0.2">
      <c r="A19" s="136"/>
      <c r="B19" s="119" t="s">
        <v>16</v>
      </c>
      <c r="D19" s="120">
        <v>100</v>
      </c>
      <c r="E19" s="137"/>
      <c r="G19" s="128">
        <f t="shared" si="1"/>
        <v>1200</v>
      </c>
      <c r="H19" s="137"/>
      <c r="J19" s="119"/>
    </row>
    <row r="20" spans="1:10" x14ac:dyDescent="0.2">
      <c r="A20" s="136"/>
      <c r="B20" s="119"/>
      <c r="D20" s="120"/>
      <c r="E20" s="137"/>
      <c r="G20" s="128" t="str">
        <f t="shared" si="1"/>
        <v/>
      </c>
      <c r="H20" s="137"/>
      <c r="J20" s="119"/>
    </row>
    <row r="22" spans="1:10" x14ac:dyDescent="0.2">
      <c r="A22" s="136" t="s">
        <v>18</v>
      </c>
      <c r="B22" s="119" t="s">
        <v>15</v>
      </c>
      <c r="D22" s="120">
        <v>100</v>
      </c>
      <c r="E22" s="137">
        <f>SUM(D22:D33)</f>
        <v>800</v>
      </c>
      <c r="F22" s="122"/>
      <c r="G22" s="128">
        <f t="shared" si="1"/>
        <v>1200</v>
      </c>
      <c r="H22" s="137">
        <f>SUM(G22:G33)</f>
        <v>9600</v>
      </c>
      <c r="J22" s="119"/>
    </row>
    <row r="23" spans="1:10" x14ac:dyDescent="0.2">
      <c r="A23" s="136"/>
      <c r="B23" s="119" t="s">
        <v>62</v>
      </c>
      <c r="D23" s="120">
        <v>100</v>
      </c>
      <c r="E23" s="137"/>
      <c r="F23" s="122"/>
      <c r="G23" s="128">
        <f t="shared" si="1"/>
        <v>1200</v>
      </c>
      <c r="H23" s="137"/>
      <c r="J23" s="119"/>
    </row>
    <row r="24" spans="1:10" x14ac:dyDescent="0.2">
      <c r="A24" s="136"/>
      <c r="B24" s="119" t="s">
        <v>14</v>
      </c>
      <c r="D24" s="120">
        <v>100</v>
      </c>
      <c r="E24" s="137"/>
      <c r="F24" s="122"/>
      <c r="G24" s="128">
        <f t="shared" si="1"/>
        <v>1200</v>
      </c>
      <c r="H24" s="137"/>
      <c r="J24" s="119"/>
    </row>
    <row r="25" spans="1:10" x14ac:dyDescent="0.2">
      <c r="A25" s="136"/>
      <c r="B25" s="119" t="s">
        <v>63</v>
      </c>
      <c r="D25" s="120">
        <v>100</v>
      </c>
      <c r="E25" s="137"/>
      <c r="F25" s="122"/>
      <c r="G25" s="128">
        <f t="shared" si="1"/>
        <v>1200</v>
      </c>
      <c r="H25" s="137"/>
      <c r="J25" s="119"/>
    </row>
    <row r="26" spans="1:10" x14ac:dyDescent="0.2">
      <c r="A26" s="136"/>
      <c r="B26" s="119" t="s">
        <v>105</v>
      </c>
      <c r="D26" s="120">
        <v>100</v>
      </c>
      <c r="E26" s="137"/>
      <c r="F26" s="122"/>
      <c r="G26" s="128">
        <f t="shared" si="1"/>
        <v>1200</v>
      </c>
      <c r="H26" s="137"/>
      <c r="J26" s="119"/>
    </row>
    <row r="27" spans="1:10" x14ac:dyDescent="0.2">
      <c r="A27" s="136"/>
      <c r="B27" s="119" t="s">
        <v>106</v>
      </c>
      <c r="D27" s="120">
        <v>100</v>
      </c>
      <c r="E27" s="137"/>
      <c r="F27" s="122"/>
      <c r="G27" s="128">
        <f t="shared" si="1"/>
        <v>1200</v>
      </c>
      <c r="H27" s="137"/>
      <c r="J27" s="119"/>
    </row>
    <row r="28" spans="1:10" x14ac:dyDescent="0.2">
      <c r="A28" s="136"/>
      <c r="B28" s="119" t="s">
        <v>11</v>
      </c>
      <c r="D28" s="120">
        <v>100</v>
      </c>
      <c r="E28" s="137"/>
      <c r="F28" s="122"/>
      <c r="G28" s="128">
        <f t="shared" si="1"/>
        <v>1200</v>
      </c>
      <c r="H28" s="137"/>
      <c r="J28" s="119" t="s">
        <v>107</v>
      </c>
    </row>
    <row r="29" spans="1:10" x14ac:dyDescent="0.2">
      <c r="A29" s="136"/>
      <c r="B29" s="119" t="s">
        <v>28</v>
      </c>
      <c r="D29" s="120">
        <v>100</v>
      </c>
      <c r="E29" s="137"/>
      <c r="F29" s="122"/>
      <c r="G29" s="128">
        <f t="shared" si="1"/>
        <v>1200</v>
      </c>
      <c r="H29" s="137"/>
      <c r="J29" s="119"/>
    </row>
    <row r="30" spans="1:10" x14ac:dyDescent="0.2">
      <c r="A30" s="136"/>
      <c r="B30" s="119"/>
      <c r="D30" s="120"/>
      <c r="E30" s="137"/>
      <c r="F30" s="122"/>
      <c r="G30" s="128" t="str">
        <f t="shared" si="1"/>
        <v/>
      </c>
      <c r="H30" s="137"/>
      <c r="J30" s="119"/>
    </row>
    <row r="31" spans="1:10" x14ac:dyDescent="0.2">
      <c r="A31" s="136"/>
      <c r="B31" s="119"/>
      <c r="D31" s="120"/>
      <c r="E31" s="137"/>
      <c r="F31" s="122"/>
      <c r="G31" s="128" t="str">
        <f t="shared" si="1"/>
        <v/>
      </c>
      <c r="H31" s="137"/>
      <c r="J31" s="119"/>
    </row>
    <row r="32" spans="1:10" x14ac:dyDescent="0.2">
      <c r="A32" s="136"/>
      <c r="B32" s="119"/>
      <c r="D32" s="120"/>
      <c r="E32" s="137"/>
      <c r="F32" s="122"/>
      <c r="G32" s="128" t="str">
        <f t="shared" si="1"/>
        <v/>
      </c>
      <c r="H32" s="137"/>
      <c r="J32" s="119"/>
    </row>
    <row r="33" spans="1:10" x14ac:dyDescent="0.2">
      <c r="A33" s="136"/>
      <c r="B33" s="119"/>
      <c r="D33" s="120"/>
      <c r="E33" s="137"/>
      <c r="F33" s="122"/>
      <c r="G33" s="128" t="str">
        <f t="shared" si="1"/>
        <v/>
      </c>
      <c r="H33" s="137"/>
      <c r="J33" s="119"/>
    </row>
    <row r="35" spans="1:10" x14ac:dyDescent="0.2">
      <c r="A35" s="136" t="s">
        <v>64</v>
      </c>
      <c r="B35" s="119" t="s">
        <v>64</v>
      </c>
      <c r="D35" s="120">
        <v>100</v>
      </c>
      <c r="E35" s="137">
        <f>SUM(D35:D37)</f>
        <v>200</v>
      </c>
      <c r="G35" s="128">
        <f>IF(D35&lt;&gt;"",D35*12,"")</f>
        <v>1200</v>
      </c>
      <c r="H35" s="137">
        <f>SUM(G35:G37)</f>
        <v>2400</v>
      </c>
      <c r="J35" s="119"/>
    </row>
    <row r="36" spans="1:10" x14ac:dyDescent="0.2">
      <c r="A36" s="136"/>
      <c r="B36" s="119" t="s">
        <v>65</v>
      </c>
      <c r="D36" s="120">
        <v>100</v>
      </c>
      <c r="E36" s="137"/>
      <c r="G36" s="128">
        <f>IF(D36&lt;&gt;"",D36*12,"")</f>
        <v>1200</v>
      </c>
      <c r="H36" s="137"/>
      <c r="J36" s="119"/>
    </row>
    <row r="37" spans="1:10" x14ac:dyDescent="0.2">
      <c r="A37" s="136"/>
      <c r="B37" s="119"/>
      <c r="D37" s="120"/>
      <c r="E37" s="137"/>
      <c r="G37" s="128" t="str">
        <f>IF(D37&lt;&gt;"",D37*12,"")</f>
        <v/>
      </c>
      <c r="H37" s="137"/>
      <c r="J37" s="119"/>
    </row>
    <row r="38" spans="1:10" s="117" customFormat="1" x14ac:dyDescent="0.2">
      <c r="A38" s="122"/>
      <c r="B38" s="122"/>
      <c r="D38" s="122"/>
      <c r="E38" s="122"/>
      <c r="G38" s="122"/>
      <c r="H38" s="122"/>
      <c r="J38" s="122"/>
    </row>
    <row r="39" spans="1:10" x14ac:dyDescent="0.2">
      <c r="A39" s="136" t="s">
        <v>37</v>
      </c>
      <c r="B39" s="119" t="s">
        <v>91</v>
      </c>
      <c r="D39" s="128">
        <f>SUM(D55:D58)</f>
        <v>187.5</v>
      </c>
      <c r="E39" s="137">
        <f>SUM(D39:D43)</f>
        <v>504.16666666666669</v>
      </c>
      <c r="G39" s="128">
        <f>IF(D39&lt;&gt;"",D39*12,"")</f>
        <v>2250</v>
      </c>
      <c r="H39" s="137">
        <f>SUM(G39:G43)</f>
        <v>6050</v>
      </c>
      <c r="J39" s="119"/>
    </row>
    <row r="40" spans="1:10" x14ac:dyDescent="0.2">
      <c r="A40" s="136"/>
      <c r="B40" s="119" t="s">
        <v>93</v>
      </c>
      <c r="D40" s="120">
        <v>100</v>
      </c>
      <c r="E40" s="137"/>
      <c r="G40" s="128">
        <f>IF(D40&lt;&gt;"",D40*12,"")</f>
        <v>1200</v>
      </c>
      <c r="H40" s="137"/>
      <c r="J40" s="119"/>
    </row>
    <row r="41" spans="1:10" x14ac:dyDescent="0.2">
      <c r="A41" s="136"/>
      <c r="B41" s="119" t="s">
        <v>92</v>
      </c>
      <c r="D41" s="128">
        <f>SUM(D60:D63)</f>
        <v>116.66666666666667</v>
      </c>
      <c r="E41" s="137"/>
      <c r="G41" s="128">
        <f>IF(D41&lt;&gt;"",D41*12,"")</f>
        <v>1400</v>
      </c>
      <c r="H41" s="137"/>
      <c r="J41" s="119"/>
    </row>
    <row r="42" spans="1:10" x14ac:dyDescent="0.2">
      <c r="A42" s="136"/>
      <c r="B42" s="119" t="s">
        <v>94</v>
      </c>
      <c r="D42" s="120">
        <v>100</v>
      </c>
      <c r="E42" s="137"/>
      <c r="G42" s="128">
        <f>IF(D42&lt;&gt;"",D42*12,"")</f>
        <v>1200</v>
      </c>
      <c r="H42" s="137"/>
      <c r="J42" s="119"/>
    </row>
    <row r="43" spans="1:10" x14ac:dyDescent="0.2">
      <c r="A43" s="136"/>
      <c r="B43" s="119"/>
      <c r="D43" s="120"/>
      <c r="E43" s="137"/>
      <c r="G43" s="128" t="str">
        <f>IF(D43&lt;&gt;"",D43*12,"")</f>
        <v/>
      </c>
      <c r="H43" s="137"/>
      <c r="J43" s="119"/>
    </row>
    <row r="45" spans="1:10" x14ac:dyDescent="0.2">
      <c r="A45" s="136" t="s">
        <v>66</v>
      </c>
      <c r="B45" s="119" t="s">
        <v>103</v>
      </c>
      <c r="D45" s="120">
        <v>25</v>
      </c>
      <c r="E45" s="137">
        <f>SUM(D45:D46)</f>
        <v>25</v>
      </c>
      <c r="G45" s="128">
        <f>IF(D45&lt;&gt;"",D45*12,"")</f>
        <v>300</v>
      </c>
      <c r="H45" s="137">
        <f>SUM(G45:G46)</f>
        <v>300</v>
      </c>
      <c r="J45" s="119"/>
    </row>
    <row r="46" spans="1:10" x14ac:dyDescent="0.2">
      <c r="A46" s="136"/>
      <c r="B46" s="119" t="s">
        <v>104</v>
      </c>
      <c r="D46" s="120">
        <v>0</v>
      </c>
      <c r="E46" s="137"/>
      <c r="G46" s="128">
        <f>IF(D46&lt;&gt;"",D46*12,"")</f>
        <v>0</v>
      </c>
      <c r="H46" s="137"/>
      <c r="J46" s="119"/>
    </row>
    <row r="47" spans="1:10" x14ac:dyDescent="0.2">
      <c r="B47" s="117" t="s">
        <v>38</v>
      </c>
      <c r="E47" s="123"/>
    </row>
    <row r="48" spans="1:10" x14ac:dyDescent="0.2">
      <c r="B48" s="119" t="s">
        <v>56</v>
      </c>
      <c r="D48" s="120">
        <f>SUM(D15:D46)</f>
        <v>2029.1666666666667</v>
      </c>
      <c r="E48" s="124"/>
      <c r="G48" s="125" t="s">
        <v>58</v>
      </c>
      <c r="H48" s="120">
        <f>D48*12</f>
        <v>24350</v>
      </c>
    </row>
    <row r="49" spans="2:8" x14ac:dyDescent="0.2">
      <c r="B49" s="119" t="s">
        <v>55</v>
      </c>
      <c r="D49" s="120">
        <f>SUM(D9:D12)</f>
        <v>1000</v>
      </c>
      <c r="G49" s="119" t="s">
        <v>59</v>
      </c>
      <c r="H49" s="120">
        <f>12*D49</f>
        <v>12000</v>
      </c>
    </row>
    <row r="50" spans="2:8" ht="7" customHeight="1" x14ac:dyDescent="0.2"/>
    <row r="51" spans="2:8" x14ac:dyDescent="0.2">
      <c r="B51" s="119" t="s">
        <v>57</v>
      </c>
      <c r="D51" s="126">
        <f>D49-D48</f>
        <v>-1029.1666666666667</v>
      </c>
      <c r="H51" s="126">
        <f>H49-H48</f>
        <v>-12350</v>
      </c>
    </row>
    <row r="54" spans="2:8" x14ac:dyDescent="0.2">
      <c r="B54" s="127" t="s">
        <v>67</v>
      </c>
    </row>
    <row r="55" spans="2:8" x14ac:dyDescent="0.2">
      <c r="B55" s="119" t="s">
        <v>95</v>
      </c>
      <c r="D55" s="120">
        <f>G55/12</f>
        <v>70.833333333333329</v>
      </c>
      <c r="G55" s="120">
        <v>850</v>
      </c>
    </row>
    <row r="56" spans="2:8" x14ac:dyDescent="0.2">
      <c r="B56" s="119" t="s">
        <v>96</v>
      </c>
      <c r="D56" s="120">
        <f>G56/12</f>
        <v>36.666666666666664</v>
      </c>
      <c r="G56" s="120">
        <v>440</v>
      </c>
    </row>
    <row r="57" spans="2:8" x14ac:dyDescent="0.2">
      <c r="B57" s="119" t="s">
        <v>97</v>
      </c>
      <c r="D57" s="120">
        <v>50</v>
      </c>
      <c r="G57" s="119"/>
    </row>
    <row r="58" spans="2:8" x14ac:dyDescent="0.2">
      <c r="B58" s="119" t="s">
        <v>98</v>
      </c>
      <c r="D58" s="120">
        <v>30</v>
      </c>
      <c r="G58" s="119"/>
    </row>
    <row r="60" spans="2:8" x14ac:dyDescent="0.2">
      <c r="B60" s="119" t="s">
        <v>99</v>
      </c>
      <c r="D60" s="120">
        <f t="shared" ref="D60:D63" si="2">G60/12</f>
        <v>29.166666666666668</v>
      </c>
      <c r="G60" s="120">
        <v>350</v>
      </c>
    </row>
    <row r="61" spans="2:8" x14ac:dyDescent="0.2">
      <c r="B61" s="119" t="s">
        <v>100</v>
      </c>
      <c r="D61" s="120">
        <f t="shared" si="2"/>
        <v>15</v>
      </c>
      <c r="G61" s="120">
        <v>180</v>
      </c>
    </row>
    <row r="62" spans="2:8" x14ac:dyDescent="0.2">
      <c r="B62" s="119" t="s">
        <v>101</v>
      </c>
      <c r="D62" s="120">
        <v>50</v>
      </c>
      <c r="G62" s="119"/>
    </row>
    <row r="63" spans="2:8" x14ac:dyDescent="0.2">
      <c r="B63" s="119" t="s">
        <v>102</v>
      </c>
      <c r="D63" s="120">
        <f t="shared" si="2"/>
        <v>22.5</v>
      </c>
      <c r="G63" s="120">
        <v>270</v>
      </c>
    </row>
  </sheetData>
  <sheetProtection sheet="1" objects="1" scenarios="1"/>
  <mergeCells count="28">
    <mergeCell ref="A45:A46"/>
    <mergeCell ref="E45:E46"/>
    <mergeCell ref="H45:H46"/>
    <mergeCell ref="H6:H7"/>
    <mergeCell ref="H9:H12"/>
    <mergeCell ref="H35:H37"/>
    <mergeCell ref="H39:H43"/>
    <mergeCell ref="E39:E43"/>
    <mergeCell ref="A39:A43"/>
    <mergeCell ref="A35:A37"/>
    <mergeCell ref="E35:E37"/>
    <mergeCell ref="G6:G7"/>
    <mergeCell ref="A2:B4"/>
    <mergeCell ref="J2:J4"/>
    <mergeCell ref="A22:A33"/>
    <mergeCell ref="E22:E33"/>
    <mergeCell ref="H22:H33"/>
    <mergeCell ref="A15:A20"/>
    <mergeCell ref="E15:E20"/>
    <mergeCell ref="H15:H20"/>
    <mergeCell ref="D2:E4"/>
    <mergeCell ref="G2:H4"/>
    <mergeCell ref="A9:A12"/>
    <mergeCell ref="E9:E12"/>
    <mergeCell ref="D6:D7"/>
    <mergeCell ref="E6:E7"/>
    <mergeCell ref="B6:B7"/>
    <mergeCell ref="A6:A7"/>
  </mergeCells>
  <conditionalFormatting sqref="D51">
    <cfRule type="cellIs" dxfId="277" priority="2" operator="lessThan">
      <formula>0</formula>
    </cfRule>
  </conditionalFormatting>
  <conditionalFormatting sqref="H51">
    <cfRule type="cellIs" dxfId="276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C57"/>
  <sheetViews>
    <sheetView topLeftCell="B2" zoomScale="119" zoomScaleNormal="170" workbookViewId="0">
      <selection activeCell="Z52" sqref="Z52"/>
    </sheetView>
  </sheetViews>
  <sheetFormatPr baseColWidth="10" defaultRowHeight="16" x14ac:dyDescent="0.2"/>
  <cols>
    <col min="1" max="1" width="3.5" hidden="1" customWidth="1"/>
    <col min="2" max="2" width="10.83203125" style="55"/>
    <col min="3" max="3" width="14.83203125" style="55" bestFit="1" customWidth="1"/>
    <col min="4" max="15" width="12.33203125" style="55" customWidth="1"/>
    <col min="16" max="16" width="4.1640625" style="20" customWidth="1"/>
    <col min="17" max="17" width="11" style="55" customWidth="1"/>
    <col min="18" max="18" width="1.5" style="20" customWidth="1"/>
    <col min="19" max="20" width="11" style="55" customWidth="1"/>
    <col min="21" max="21" width="1.5" style="20" customWidth="1"/>
    <col min="22" max="22" width="9.1640625" style="55" bestFit="1" customWidth="1"/>
    <col min="23" max="23" width="1.5" style="20" customWidth="1"/>
    <col min="24" max="24" width="11.5" style="55" customWidth="1"/>
    <col min="25" max="55" width="10.83203125" style="55"/>
  </cols>
  <sheetData>
    <row r="1" spans="1:55" ht="23" x14ac:dyDescent="0.3">
      <c r="B1" s="46"/>
      <c r="C1" s="144" t="str">
        <f ca="1">MID(CELL("filename",B1),FIND("]",CELL("filename",B1))+1,255)</f>
        <v>Summary2024</v>
      </c>
      <c r="D1" s="145"/>
      <c r="E1" s="109" t="s">
        <v>23</v>
      </c>
      <c r="F1" s="113">
        <f ca="1">TODAY()</f>
        <v>45324</v>
      </c>
      <c r="G1" s="112" t="s">
        <v>70</v>
      </c>
      <c r="H1" s="110">
        <f ca="1">F1-DATE(YEAR(F1),1,0)</f>
        <v>33</v>
      </c>
      <c r="I1" s="109" t="s">
        <v>71</v>
      </c>
      <c r="J1" s="111">
        <f ca="1">H1/30</f>
        <v>1.1000000000000001</v>
      </c>
      <c r="K1" s="37"/>
      <c r="L1" s="20"/>
      <c r="M1" s="20"/>
      <c r="N1" s="20"/>
      <c r="O1" s="20"/>
      <c r="Q1" s="20"/>
      <c r="S1" s="20"/>
      <c r="T1" s="20"/>
      <c r="V1" s="20"/>
      <c r="X1" s="20"/>
    </row>
    <row r="2" spans="1:55" x14ac:dyDescent="0.2">
      <c r="B2" s="20"/>
      <c r="C2" s="20"/>
      <c r="D2" s="20"/>
      <c r="E2" s="30"/>
      <c r="F2" s="30"/>
      <c r="G2" s="30"/>
      <c r="H2" s="30"/>
      <c r="I2" s="30"/>
      <c r="J2" s="30"/>
      <c r="K2" s="20"/>
      <c r="L2" s="20"/>
      <c r="M2" s="20"/>
      <c r="N2" s="20"/>
      <c r="O2" s="20"/>
      <c r="Q2" s="77"/>
      <c r="S2" s="22"/>
      <c r="T2" s="37"/>
      <c r="V2" s="22"/>
      <c r="X2" s="77"/>
    </row>
    <row r="3" spans="1:55" ht="16" customHeight="1" x14ac:dyDescent="0.2">
      <c r="B3" s="116" t="s">
        <v>76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Q3" s="139" t="s">
        <v>73</v>
      </c>
      <c r="R3" s="140"/>
      <c r="S3" s="140"/>
      <c r="T3" s="141"/>
      <c r="V3" s="142" t="s">
        <v>74</v>
      </c>
      <c r="W3" s="143"/>
      <c r="X3" s="143"/>
    </row>
    <row r="4" spans="1:55" ht="6" customHeight="1" x14ac:dyDescent="0.2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Q4" s="69"/>
      <c r="S4" s="45"/>
      <c r="T4" s="44"/>
      <c r="V4" s="69"/>
      <c r="X4" s="77"/>
    </row>
    <row r="5" spans="1:55" x14ac:dyDescent="0.2">
      <c r="A5" t="s">
        <v>19</v>
      </c>
      <c r="B5" s="66"/>
      <c r="C5" s="17"/>
      <c r="D5" s="67" t="s">
        <v>77</v>
      </c>
      <c r="E5" s="68" t="s">
        <v>78</v>
      </c>
      <c r="F5" s="68" t="s">
        <v>79</v>
      </c>
      <c r="G5" s="68" t="s">
        <v>80</v>
      </c>
      <c r="H5" s="68" t="s">
        <v>81</v>
      </c>
      <c r="I5" s="68" t="s">
        <v>82</v>
      </c>
      <c r="J5" s="68" t="s">
        <v>83</v>
      </c>
      <c r="K5" s="68" t="s">
        <v>84</v>
      </c>
      <c r="L5" s="68" t="s">
        <v>85</v>
      </c>
      <c r="M5" s="68" t="s">
        <v>86</v>
      </c>
      <c r="N5" s="68" t="s">
        <v>87</v>
      </c>
      <c r="O5" s="67" t="s">
        <v>88</v>
      </c>
      <c r="Q5" s="70" t="s">
        <v>30</v>
      </c>
      <c r="S5" s="18" t="s">
        <v>22</v>
      </c>
      <c r="T5" s="64" t="s">
        <v>72</v>
      </c>
      <c r="V5" s="70" t="s">
        <v>21</v>
      </c>
      <c r="X5" s="115" t="s">
        <v>75</v>
      </c>
    </row>
    <row r="6" spans="1:55" ht="6" customHeight="1" x14ac:dyDescent="0.2">
      <c r="B6" s="57"/>
      <c r="C6" s="28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8"/>
      <c r="Q6" s="78"/>
      <c r="S6" s="102"/>
      <c r="T6" s="103"/>
      <c r="V6" s="71"/>
      <c r="X6" s="75"/>
    </row>
    <row r="7" spans="1:55" x14ac:dyDescent="0.2">
      <c r="A7">
        <v>8</v>
      </c>
      <c r="B7" s="146" t="str">
        <f>Budgets!A9</f>
        <v>Income</v>
      </c>
      <c r="C7" s="13" t="str">
        <f>IF(Budgets!B9&lt;&gt;"",Budgets!B9,"")</f>
        <v>Salary 1</v>
      </c>
      <c r="D7" s="11">
        <f t="shared" ref="D7:M10" ca="1" si="0">IF($C7&lt;&gt;"",INDIRECT("'" &amp; D$5 &amp; "'" &amp; "!" &amp; "$D" &amp; $A7),"")</f>
        <v>0</v>
      </c>
      <c r="E7" s="11">
        <f t="shared" ca="1" si="0"/>
        <v>0</v>
      </c>
      <c r="F7" s="11">
        <f t="shared" ca="1" si="0"/>
        <v>0</v>
      </c>
      <c r="G7" s="11">
        <f t="shared" ca="1" si="0"/>
        <v>0</v>
      </c>
      <c r="H7" s="11">
        <f t="shared" ca="1" si="0"/>
        <v>0</v>
      </c>
      <c r="I7" s="11">
        <f t="shared" ca="1" si="0"/>
        <v>0</v>
      </c>
      <c r="J7" s="11">
        <f t="shared" ca="1" si="0"/>
        <v>0</v>
      </c>
      <c r="K7" s="11">
        <f t="shared" ca="1" si="0"/>
        <v>0</v>
      </c>
      <c r="L7" s="11">
        <f t="shared" ca="1" si="0"/>
        <v>0</v>
      </c>
      <c r="M7" s="11">
        <f t="shared" ca="1" si="0"/>
        <v>0</v>
      </c>
      <c r="N7" s="11">
        <f ca="1">IF($C7&lt;&gt;"",INDIRECT("'" &amp; N$5 &amp; "'" &amp; "!" &amp; "$D" &amp; $A7),"")</f>
        <v>0</v>
      </c>
      <c r="O7" s="11">
        <f ca="1">IF($C7&lt;&gt;"",INDIRECT("'" &amp; O$5 &amp; "'" &amp; "!" &amp; "$D" &amp; $A7),"")</f>
        <v>0</v>
      </c>
      <c r="Q7" s="72">
        <f>IF(V7&lt;&gt;"",12*V7,"")</f>
        <v>12000</v>
      </c>
      <c r="R7" s="22"/>
      <c r="S7" s="105">
        <f ca="1">IF(V7&lt;&gt;"",Q7*$H$1/365,"")</f>
        <v>1084.9315068493152</v>
      </c>
      <c r="T7" s="107">
        <f ca="1">IF(C7&lt;&gt;"",SUM(D7:O7),"")</f>
        <v>0</v>
      </c>
      <c r="U7" s="37"/>
      <c r="V7" s="72">
        <f>IF(C7&lt;&gt;"",Budgets!D9,"")</f>
        <v>1000</v>
      </c>
      <c r="X7" s="72">
        <f ca="1">IF(C7&lt;&gt;"",T7/$J$1,"")</f>
        <v>0</v>
      </c>
    </row>
    <row r="8" spans="1:55" x14ac:dyDescent="0.2">
      <c r="A8">
        <v>9</v>
      </c>
      <c r="B8" s="146"/>
      <c r="C8" s="13" t="str">
        <f>IF(Budgets!B10&lt;&gt;"",Budgets!B10,"")</f>
        <v/>
      </c>
      <c r="D8" s="11" t="str">
        <f t="shared" ca="1" si="0"/>
        <v/>
      </c>
      <c r="E8" s="11" t="str">
        <f t="shared" ca="1" si="0"/>
        <v/>
      </c>
      <c r="F8" s="11" t="str">
        <f t="shared" ca="1" si="0"/>
        <v/>
      </c>
      <c r="G8" s="11" t="str">
        <f t="shared" ca="1" si="0"/>
        <v/>
      </c>
      <c r="H8" s="11" t="str">
        <f t="shared" ca="1" si="0"/>
        <v/>
      </c>
      <c r="I8" s="11" t="str">
        <f t="shared" ca="1" si="0"/>
        <v/>
      </c>
      <c r="J8" s="11" t="str">
        <f t="shared" ca="1" si="0"/>
        <v/>
      </c>
      <c r="K8" s="11" t="str">
        <f t="shared" ca="1" si="0"/>
        <v/>
      </c>
      <c r="L8" s="11" t="str">
        <f t="shared" ca="1" si="0"/>
        <v/>
      </c>
      <c r="M8" s="11" t="str">
        <f t="shared" ca="1" si="0"/>
        <v/>
      </c>
      <c r="N8" s="11" t="str">
        <f t="shared" ref="N8:O10" ca="1" si="1">IF($C8&lt;&gt;"",INDIRECT("'" &amp; N$5 &amp; "'" &amp; "!" &amp; "$D" &amp; $A8),"")</f>
        <v/>
      </c>
      <c r="O8" s="11" t="str">
        <f t="shared" ca="1" si="1"/>
        <v/>
      </c>
      <c r="Q8" s="72" t="str">
        <f>IF(V8&lt;&gt;"",12*V8,"")</f>
        <v/>
      </c>
      <c r="R8" s="22"/>
      <c r="S8" s="105" t="str">
        <f>IF(V8&lt;&gt;"",Q8*$H$1/365,"")</f>
        <v/>
      </c>
      <c r="T8" s="107" t="str">
        <f>IF(C8&lt;&gt;"",SUM(D8:O8),"")</f>
        <v/>
      </c>
      <c r="U8" s="37"/>
      <c r="V8" s="72" t="str">
        <f>IF(C8&lt;&gt;"",Budgets!D10,"")</f>
        <v/>
      </c>
      <c r="X8" s="72" t="str">
        <f>IF(C8&lt;&gt;"",T8/$J$1,"")</f>
        <v/>
      </c>
    </row>
    <row r="9" spans="1:55" x14ac:dyDescent="0.2">
      <c r="A9">
        <v>10</v>
      </c>
      <c r="B9" s="146"/>
      <c r="C9" s="13" t="str">
        <f>IF(Budgets!B11&lt;&gt;"",Budgets!B11,"")</f>
        <v/>
      </c>
      <c r="D9" s="11" t="str">
        <f t="shared" ca="1" si="0"/>
        <v/>
      </c>
      <c r="E9" s="11" t="str">
        <f t="shared" ca="1" si="0"/>
        <v/>
      </c>
      <c r="F9" s="11" t="str">
        <f t="shared" ca="1" si="0"/>
        <v/>
      </c>
      <c r="G9" s="11" t="str">
        <f t="shared" ca="1" si="0"/>
        <v/>
      </c>
      <c r="H9" s="11" t="str">
        <f t="shared" ca="1" si="0"/>
        <v/>
      </c>
      <c r="I9" s="11" t="str">
        <f t="shared" ca="1" si="0"/>
        <v/>
      </c>
      <c r="J9" s="11" t="str">
        <f t="shared" ca="1" si="0"/>
        <v/>
      </c>
      <c r="K9" s="11" t="str">
        <f t="shared" ca="1" si="0"/>
        <v/>
      </c>
      <c r="L9" s="11" t="str">
        <f t="shared" ca="1" si="0"/>
        <v/>
      </c>
      <c r="M9" s="11" t="str">
        <f t="shared" ca="1" si="0"/>
        <v/>
      </c>
      <c r="N9" s="11" t="str">
        <f t="shared" ca="1" si="1"/>
        <v/>
      </c>
      <c r="O9" s="11" t="str">
        <f t="shared" ca="1" si="1"/>
        <v/>
      </c>
      <c r="Q9" s="72" t="str">
        <f>IF(V9&lt;&gt;"",12*V9,"")</f>
        <v/>
      </c>
      <c r="R9" s="22"/>
      <c r="S9" s="105" t="str">
        <f>IF(V9&lt;&gt;"",Q9*$H$1/365,"")</f>
        <v/>
      </c>
      <c r="T9" s="107" t="str">
        <f>IF(C9&lt;&gt;"",SUM(D9:O9),"")</f>
        <v/>
      </c>
      <c r="U9" s="37"/>
      <c r="V9" s="72" t="str">
        <f>IF(C9&lt;&gt;"",Budgets!D11,"")</f>
        <v/>
      </c>
      <c r="X9" s="72" t="str">
        <f>IF(C9&lt;&gt;"",T9/$J$1,"")</f>
        <v/>
      </c>
    </row>
    <row r="10" spans="1:55" x14ac:dyDescent="0.2">
      <c r="A10">
        <v>11</v>
      </c>
      <c r="B10" s="146"/>
      <c r="C10" s="13" t="str">
        <f>IF(Budgets!B12&lt;&gt;"",Budgets!B12,"")</f>
        <v/>
      </c>
      <c r="D10" s="11" t="str">
        <f t="shared" ca="1" si="0"/>
        <v/>
      </c>
      <c r="E10" s="11" t="str">
        <f t="shared" ca="1" si="0"/>
        <v/>
      </c>
      <c r="F10" s="11" t="str">
        <f t="shared" ca="1" si="0"/>
        <v/>
      </c>
      <c r="G10" s="11" t="str">
        <f t="shared" ca="1" si="0"/>
        <v/>
      </c>
      <c r="H10" s="11" t="str">
        <f t="shared" ca="1" si="0"/>
        <v/>
      </c>
      <c r="I10" s="11" t="str">
        <f t="shared" ca="1" si="0"/>
        <v/>
      </c>
      <c r="J10" s="11" t="str">
        <f t="shared" ca="1" si="0"/>
        <v/>
      </c>
      <c r="K10" s="11" t="str">
        <f t="shared" ca="1" si="0"/>
        <v/>
      </c>
      <c r="L10" s="11" t="str">
        <f t="shared" ca="1" si="0"/>
        <v/>
      </c>
      <c r="M10" s="11" t="str">
        <f t="shared" ca="1" si="0"/>
        <v/>
      </c>
      <c r="N10" s="11" t="str">
        <f t="shared" ca="1" si="1"/>
        <v/>
      </c>
      <c r="O10" s="11" t="str">
        <f t="shared" ca="1" si="1"/>
        <v/>
      </c>
      <c r="Q10" s="72" t="str">
        <f>IF(V10&lt;&gt;"",12*V10,"")</f>
        <v/>
      </c>
      <c r="R10" s="22"/>
      <c r="S10" s="105" t="str">
        <f>IF(V10&lt;&gt;"",Q10*$H$1/365,"")</f>
        <v/>
      </c>
      <c r="T10" s="107" t="str">
        <f>IF(C10&lt;&gt;"",SUM(D10:O10),"")</f>
        <v/>
      </c>
      <c r="U10" s="37"/>
      <c r="V10" s="72" t="str">
        <f>IF(C10&lt;&gt;"",Budgets!D12,"")</f>
        <v/>
      </c>
      <c r="X10" s="72" t="str">
        <f>IF(C10&lt;&gt;"",T10/$J$1,"")</f>
        <v/>
      </c>
    </row>
    <row r="11" spans="1:55" x14ac:dyDescent="0.2">
      <c r="B11" s="5" t="s">
        <v>24</v>
      </c>
      <c r="C11" s="13"/>
      <c r="D11" s="12">
        <f t="shared" ref="D11:M11" ca="1" si="2">SUM(D7:D10)</f>
        <v>0</v>
      </c>
      <c r="E11" s="12">
        <f t="shared" ca="1" si="2"/>
        <v>0</v>
      </c>
      <c r="F11" s="12">
        <f t="shared" ca="1" si="2"/>
        <v>0</v>
      </c>
      <c r="G11" s="12">
        <f t="shared" ca="1" si="2"/>
        <v>0</v>
      </c>
      <c r="H11" s="12">
        <f t="shared" ca="1" si="2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ref="N11" ca="1" si="3">SUM(N7:N10)</f>
        <v>0</v>
      </c>
      <c r="O11" s="12">
        <f t="shared" ref="O11" ca="1" si="4">SUM(O7:O10)</f>
        <v>0</v>
      </c>
      <c r="Q11" s="73">
        <f>SUM(Q7:Q8)</f>
        <v>12000</v>
      </c>
      <c r="R11" s="22"/>
      <c r="S11" s="106">
        <f t="shared" ref="S11" ca="1" si="5">SUM(S7:S8)</f>
        <v>1084.9315068493152</v>
      </c>
      <c r="T11" s="107">
        <f ca="1">SUM(T7:T8)</f>
        <v>0</v>
      </c>
      <c r="U11" s="37"/>
      <c r="V11" s="73">
        <f>SUM(V7:V10)</f>
        <v>1000</v>
      </c>
      <c r="X11" s="73">
        <f ca="1">SUM(X7:X8)</f>
        <v>0</v>
      </c>
    </row>
    <row r="12" spans="1:55" ht="6" customHeight="1" x14ac:dyDescent="0.2">
      <c r="B12" s="19"/>
      <c r="C12" s="1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Q12" s="74"/>
      <c r="R12" s="22"/>
      <c r="S12" s="20"/>
      <c r="T12" s="85"/>
      <c r="U12" s="37"/>
      <c r="V12" s="74"/>
      <c r="X12" s="69"/>
    </row>
    <row r="13" spans="1:55" s="4" customFormat="1" ht="20" customHeight="1" x14ac:dyDescent="0.2">
      <c r="A13" s="4">
        <v>13</v>
      </c>
      <c r="B13" s="146" t="str">
        <f>Budgets!A15</f>
        <v>Living</v>
      </c>
      <c r="C13" s="8" t="str">
        <f>IF(Budgets!B15&lt;&gt;"",Budgets!B15,"")</f>
        <v>Miscellaneous</v>
      </c>
      <c r="D13" s="9">
        <f t="shared" ref="D13:M18" ca="1" si="6">IF($C13&lt;&gt;"",INDIRECT("'" &amp; D$5 &amp; "'" &amp; "!" &amp; "$D" &amp; $A13),"")</f>
        <v>0</v>
      </c>
      <c r="E13" s="9">
        <f t="shared" ca="1" si="6"/>
        <v>0</v>
      </c>
      <c r="F13" s="9">
        <f t="shared" ca="1" si="6"/>
        <v>0</v>
      </c>
      <c r="G13" s="9">
        <f t="shared" ca="1" si="6"/>
        <v>0</v>
      </c>
      <c r="H13" s="9">
        <f t="shared" ca="1" si="6"/>
        <v>0</v>
      </c>
      <c r="I13" s="9">
        <f t="shared" ca="1" si="6"/>
        <v>0</v>
      </c>
      <c r="J13" s="9">
        <f t="shared" ca="1" si="6"/>
        <v>0</v>
      </c>
      <c r="K13" s="9">
        <f t="shared" ca="1" si="6"/>
        <v>0</v>
      </c>
      <c r="L13" s="9">
        <f t="shared" ca="1" si="6"/>
        <v>0</v>
      </c>
      <c r="M13" s="9">
        <f t="shared" ca="1" si="6"/>
        <v>0</v>
      </c>
      <c r="N13" s="9">
        <f ca="1">IF($C13&lt;&gt;"",INDIRECT("'" &amp; N$5 &amp; "'" &amp; "!" &amp; "$D" &amp; $A13),"")</f>
        <v>0</v>
      </c>
      <c r="O13" s="9">
        <f ca="1">IF($C13&lt;&gt;"",INDIRECT("'" &amp; O$5 &amp; "'" &amp; "!" &amp; "$D" &amp; $A13),"")</f>
        <v>0</v>
      </c>
      <c r="P13" s="65"/>
      <c r="Q13" s="72">
        <f t="shared" ref="Q13:Q18" si="7">IF(V13&lt;&gt;"",12*V13,"")</f>
        <v>1200</v>
      </c>
      <c r="R13" s="94"/>
      <c r="S13" s="105">
        <f t="shared" ref="S13:S18" ca="1" si="8">IF(V13&lt;&gt;"",Q13*$H$1/365,0)</f>
        <v>108.49315068493151</v>
      </c>
      <c r="T13" s="107">
        <f t="shared" ref="T13:T17" ca="1" si="9">IF(C13&lt;&gt;"",SUM(D13:O13),0)</f>
        <v>0</v>
      </c>
      <c r="U13" s="98"/>
      <c r="V13" s="72">
        <f>IF(C13&lt;&gt;"",Budgets!D15,"")</f>
        <v>100</v>
      </c>
      <c r="W13" s="65"/>
      <c r="X13" s="72">
        <f t="shared" ref="X13:X18" ca="1" si="10">IF(C13&lt;&gt;"",T13/$J$1,"")</f>
        <v>0</v>
      </c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 spans="1:55" s="4" customFormat="1" ht="20" customHeight="1" x14ac:dyDescent="0.2">
      <c r="A14" s="4">
        <v>14</v>
      </c>
      <c r="B14" s="146"/>
      <c r="C14" s="8" t="str">
        <f>IF(Budgets!B16&lt;&gt;"",Budgets!B16,"")</f>
        <v>Holidays</v>
      </c>
      <c r="D14" s="9">
        <f t="shared" ca="1" si="6"/>
        <v>0</v>
      </c>
      <c r="E14" s="9">
        <f t="shared" ca="1" si="6"/>
        <v>0</v>
      </c>
      <c r="F14" s="9">
        <f t="shared" ca="1" si="6"/>
        <v>0</v>
      </c>
      <c r="G14" s="9">
        <f t="shared" ca="1" si="6"/>
        <v>0</v>
      </c>
      <c r="H14" s="9">
        <f t="shared" ca="1" si="6"/>
        <v>0</v>
      </c>
      <c r="I14" s="9">
        <f t="shared" ca="1" si="6"/>
        <v>0</v>
      </c>
      <c r="J14" s="9">
        <f t="shared" ca="1" si="6"/>
        <v>0</v>
      </c>
      <c r="K14" s="9">
        <f t="shared" ca="1" si="6"/>
        <v>0</v>
      </c>
      <c r="L14" s="9">
        <f t="shared" ca="1" si="6"/>
        <v>0</v>
      </c>
      <c r="M14" s="9">
        <f t="shared" ca="1" si="6"/>
        <v>0</v>
      </c>
      <c r="N14" s="9">
        <f t="shared" ref="N14:O18" ca="1" si="11">IF($C14&lt;&gt;"",INDIRECT("'" &amp; N$5 &amp; "'" &amp; "!" &amp; "$D" &amp; $A14),"")</f>
        <v>0</v>
      </c>
      <c r="O14" s="9">
        <f t="shared" ca="1" si="11"/>
        <v>0</v>
      </c>
      <c r="P14" s="65"/>
      <c r="Q14" s="72">
        <f t="shared" si="7"/>
        <v>1200</v>
      </c>
      <c r="R14" s="94"/>
      <c r="S14" s="105">
        <f t="shared" ca="1" si="8"/>
        <v>108.49315068493151</v>
      </c>
      <c r="T14" s="107">
        <f t="shared" ca="1" si="9"/>
        <v>0</v>
      </c>
      <c r="U14" s="98"/>
      <c r="V14" s="72">
        <f>IF(C14&lt;&gt;"",Budgets!D16,"")</f>
        <v>100</v>
      </c>
      <c r="W14" s="65"/>
      <c r="X14" s="72">
        <f t="shared" ca="1" si="10"/>
        <v>0</v>
      </c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 spans="1:55" s="4" customFormat="1" ht="20" customHeight="1" x14ac:dyDescent="0.2">
      <c r="A15" s="4">
        <v>15</v>
      </c>
      <c r="B15" s="146"/>
      <c r="C15" s="8" t="str">
        <f>IF(Budgets!B17&lt;&gt;"",Budgets!B17,"")</f>
        <v>Eating out</v>
      </c>
      <c r="D15" s="9">
        <f t="shared" ca="1" si="6"/>
        <v>0</v>
      </c>
      <c r="E15" s="9">
        <f t="shared" ca="1" si="6"/>
        <v>0</v>
      </c>
      <c r="F15" s="9">
        <f t="shared" ca="1" si="6"/>
        <v>0</v>
      </c>
      <c r="G15" s="9">
        <f t="shared" ca="1" si="6"/>
        <v>0</v>
      </c>
      <c r="H15" s="9">
        <f t="shared" ca="1" si="6"/>
        <v>0</v>
      </c>
      <c r="I15" s="9">
        <f t="shared" ca="1" si="6"/>
        <v>0</v>
      </c>
      <c r="J15" s="9">
        <f t="shared" ca="1" si="6"/>
        <v>0</v>
      </c>
      <c r="K15" s="9">
        <f t="shared" ca="1" si="6"/>
        <v>0</v>
      </c>
      <c r="L15" s="9">
        <f t="shared" ca="1" si="6"/>
        <v>0</v>
      </c>
      <c r="M15" s="9">
        <f t="shared" ca="1" si="6"/>
        <v>0</v>
      </c>
      <c r="N15" s="9">
        <f t="shared" ca="1" si="11"/>
        <v>0</v>
      </c>
      <c r="O15" s="9">
        <f t="shared" ca="1" si="11"/>
        <v>0</v>
      </c>
      <c r="P15" s="65"/>
      <c r="Q15" s="72">
        <f t="shared" si="7"/>
        <v>1200</v>
      </c>
      <c r="R15" s="94"/>
      <c r="S15" s="105">
        <f t="shared" ca="1" si="8"/>
        <v>108.49315068493151</v>
      </c>
      <c r="T15" s="107">
        <f t="shared" ca="1" si="9"/>
        <v>0</v>
      </c>
      <c r="U15" s="98"/>
      <c r="V15" s="72">
        <f>IF(C15&lt;&gt;"",Budgets!D17,"")</f>
        <v>100</v>
      </c>
      <c r="W15" s="65"/>
      <c r="X15" s="72">
        <f t="shared" ca="1" si="10"/>
        <v>0</v>
      </c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</row>
    <row r="16" spans="1:55" s="4" customFormat="1" ht="20" customHeight="1" x14ac:dyDescent="0.2">
      <c r="A16" s="4">
        <v>16</v>
      </c>
      <c r="B16" s="146"/>
      <c r="C16" s="8" t="str">
        <f>IF(Budgets!B18&lt;&gt;"",Budgets!B18,"")</f>
        <v>Food</v>
      </c>
      <c r="D16" s="9">
        <f t="shared" ca="1" si="6"/>
        <v>0</v>
      </c>
      <c r="E16" s="9">
        <f t="shared" ca="1" si="6"/>
        <v>0</v>
      </c>
      <c r="F16" s="9">
        <f t="shared" ca="1" si="6"/>
        <v>0</v>
      </c>
      <c r="G16" s="9">
        <f t="shared" ca="1" si="6"/>
        <v>0</v>
      </c>
      <c r="H16" s="9">
        <f t="shared" ca="1" si="6"/>
        <v>0</v>
      </c>
      <c r="I16" s="9">
        <f t="shared" ca="1" si="6"/>
        <v>0</v>
      </c>
      <c r="J16" s="9">
        <f t="shared" ca="1" si="6"/>
        <v>0</v>
      </c>
      <c r="K16" s="9">
        <f t="shared" ca="1" si="6"/>
        <v>0</v>
      </c>
      <c r="L16" s="9">
        <f t="shared" ca="1" si="6"/>
        <v>0</v>
      </c>
      <c r="M16" s="9">
        <f t="shared" ca="1" si="6"/>
        <v>0</v>
      </c>
      <c r="N16" s="9">
        <f t="shared" ca="1" si="11"/>
        <v>0</v>
      </c>
      <c r="O16" s="9">
        <f t="shared" ca="1" si="11"/>
        <v>0</v>
      </c>
      <c r="P16" s="65"/>
      <c r="Q16" s="72">
        <f t="shared" si="7"/>
        <v>1200</v>
      </c>
      <c r="R16" s="94"/>
      <c r="S16" s="105">
        <f t="shared" ca="1" si="8"/>
        <v>108.49315068493151</v>
      </c>
      <c r="T16" s="107">
        <f t="shared" ca="1" si="9"/>
        <v>0</v>
      </c>
      <c r="U16" s="98"/>
      <c r="V16" s="72">
        <f>IF(C16&lt;&gt;"",Budgets!D18,"")</f>
        <v>100</v>
      </c>
      <c r="W16" s="65"/>
      <c r="X16" s="72">
        <f t="shared" ca="1" si="10"/>
        <v>0</v>
      </c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 spans="1:55" s="4" customFormat="1" ht="20" customHeight="1" x14ac:dyDescent="0.2">
      <c r="A17" s="4">
        <v>17</v>
      </c>
      <c r="B17" s="146"/>
      <c r="C17" s="8" t="str">
        <f>IF(Budgets!B19&lt;&gt;"",Budgets!B19,"")</f>
        <v>Household</v>
      </c>
      <c r="D17" s="9">
        <f t="shared" ca="1" si="6"/>
        <v>0</v>
      </c>
      <c r="E17" s="9">
        <f t="shared" ca="1" si="6"/>
        <v>0</v>
      </c>
      <c r="F17" s="9">
        <f t="shared" ca="1" si="6"/>
        <v>0</v>
      </c>
      <c r="G17" s="9">
        <f t="shared" ca="1" si="6"/>
        <v>0</v>
      </c>
      <c r="H17" s="9">
        <f t="shared" ca="1" si="6"/>
        <v>0</v>
      </c>
      <c r="I17" s="9">
        <f t="shared" ca="1" si="6"/>
        <v>0</v>
      </c>
      <c r="J17" s="9">
        <f t="shared" ca="1" si="6"/>
        <v>0</v>
      </c>
      <c r="K17" s="9">
        <f t="shared" ca="1" si="6"/>
        <v>0</v>
      </c>
      <c r="L17" s="9">
        <f t="shared" ca="1" si="6"/>
        <v>0</v>
      </c>
      <c r="M17" s="9">
        <f t="shared" ca="1" si="6"/>
        <v>0</v>
      </c>
      <c r="N17" s="9">
        <f t="shared" ca="1" si="11"/>
        <v>0</v>
      </c>
      <c r="O17" s="9">
        <f t="shared" ca="1" si="11"/>
        <v>0</v>
      </c>
      <c r="P17" s="65"/>
      <c r="Q17" s="72">
        <f t="shared" si="7"/>
        <v>1200</v>
      </c>
      <c r="R17" s="94"/>
      <c r="S17" s="105">
        <f t="shared" ca="1" si="8"/>
        <v>108.49315068493151</v>
      </c>
      <c r="T17" s="107">
        <f t="shared" ca="1" si="9"/>
        <v>0</v>
      </c>
      <c r="U17" s="98"/>
      <c r="V17" s="72">
        <f>IF(C17&lt;&gt;"",Budgets!D19,"")</f>
        <v>100</v>
      </c>
      <c r="W17" s="65"/>
      <c r="X17" s="72">
        <f t="shared" ca="1" si="10"/>
        <v>0</v>
      </c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 spans="1:55" ht="20" customHeight="1" x14ac:dyDescent="0.2">
      <c r="A18" s="4">
        <v>18</v>
      </c>
      <c r="B18" s="146"/>
      <c r="C18" s="8" t="str">
        <f>IF(Budgets!B20&lt;&gt;"",Budgets!B20,"")</f>
        <v/>
      </c>
      <c r="D18" s="9" t="str">
        <f t="shared" ca="1" si="6"/>
        <v/>
      </c>
      <c r="E18" s="9" t="str">
        <f t="shared" ca="1" si="6"/>
        <v/>
      </c>
      <c r="F18" s="9" t="str">
        <f t="shared" ca="1" si="6"/>
        <v/>
      </c>
      <c r="G18" s="9" t="str">
        <f t="shared" ca="1" si="6"/>
        <v/>
      </c>
      <c r="H18" s="9" t="str">
        <f t="shared" ca="1" si="6"/>
        <v/>
      </c>
      <c r="I18" s="9" t="str">
        <f t="shared" ca="1" si="6"/>
        <v/>
      </c>
      <c r="J18" s="9" t="str">
        <f t="shared" ca="1" si="6"/>
        <v/>
      </c>
      <c r="K18" s="9" t="str">
        <f t="shared" ca="1" si="6"/>
        <v/>
      </c>
      <c r="L18" s="9" t="str">
        <f t="shared" ca="1" si="6"/>
        <v/>
      </c>
      <c r="M18" s="9" t="str">
        <f t="shared" ca="1" si="6"/>
        <v/>
      </c>
      <c r="N18" s="9" t="str">
        <f t="shared" ca="1" si="11"/>
        <v/>
      </c>
      <c r="O18" s="9" t="str">
        <f t="shared" ca="1" si="11"/>
        <v/>
      </c>
      <c r="Q18" s="72" t="str">
        <f t="shared" si="7"/>
        <v/>
      </c>
      <c r="R18" s="22"/>
      <c r="S18" s="105">
        <f t="shared" si="8"/>
        <v>0</v>
      </c>
      <c r="T18" s="107">
        <f>IF(C18&lt;&gt;"",SUM(D18:O18),0)</f>
        <v>0</v>
      </c>
      <c r="U18" s="37"/>
      <c r="V18" s="72" t="str">
        <f>IF(C18&lt;&gt;"",Budgets!D20,"")</f>
        <v/>
      </c>
      <c r="X18" s="72" t="str">
        <f t="shared" si="10"/>
        <v/>
      </c>
    </row>
    <row r="19" spans="1:55" ht="20" customHeight="1" x14ac:dyDescent="0.2">
      <c r="B19" s="5" t="s">
        <v>24</v>
      </c>
      <c r="C19" s="8"/>
      <c r="D19" s="10">
        <f t="shared" ref="D19:M19" ca="1" si="12">SUM(D13:D18)</f>
        <v>0</v>
      </c>
      <c r="E19" s="10">
        <f t="shared" ca="1" si="12"/>
        <v>0</v>
      </c>
      <c r="F19" s="10">
        <f t="shared" ca="1" si="12"/>
        <v>0</v>
      </c>
      <c r="G19" s="10">
        <f t="shared" ca="1" si="12"/>
        <v>0</v>
      </c>
      <c r="H19" s="10">
        <f t="shared" ca="1" si="12"/>
        <v>0</v>
      </c>
      <c r="I19" s="10">
        <f t="shared" ca="1" si="12"/>
        <v>0</v>
      </c>
      <c r="J19" s="10">
        <f t="shared" ca="1" si="12"/>
        <v>0</v>
      </c>
      <c r="K19" s="10">
        <f t="shared" ca="1" si="12"/>
        <v>0</v>
      </c>
      <c r="L19" s="10">
        <f t="shared" ca="1" si="12"/>
        <v>0</v>
      </c>
      <c r="M19" s="10">
        <f t="shared" ca="1" si="12"/>
        <v>0</v>
      </c>
      <c r="N19" s="10">
        <f t="shared" ref="N19" ca="1" si="13">SUM(N13:N18)</f>
        <v>0</v>
      </c>
      <c r="O19" s="10">
        <f t="shared" ref="O19" ca="1" si="14">SUM(O13:O18)</f>
        <v>0</v>
      </c>
      <c r="Q19" s="73">
        <f>V19*12</f>
        <v>6000</v>
      </c>
      <c r="R19" s="22"/>
      <c r="S19" s="106">
        <f t="shared" ref="S19" ca="1" si="15">SUM(S13:S17)</f>
        <v>542.46575342465758</v>
      </c>
      <c r="T19" s="10">
        <f ca="1">SUM(T13:T18)</f>
        <v>0</v>
      </c>
      <c r="U19" s="37"/>
      <c r="V19" s="73">
        <f>SUM(V13:V18)</f>
        <v>500</v>
      </c>
      <c r="X19" s="73">
        <f ca="1">SUM(X13:X18)</f>
        <v>0</v>
      </c>
    </row>
    <row r="20" spans="1:55" ht="6" customHeight="1" x14ac:dyDescent="0.2">
      <c r="B20" s="19"/>
      <c r="C20" s="1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Q20" s="74"/>
      <c r="R20" s="22"/>
      <c r="S20" s="85"/>
      <c r="T20" s="85"/>
      <c r="U20" s="37"/>
      <c r="V20" s="74"/>
      <c r="X20" s="69"/>
    </row>
    <row r="21" spans="1:55" ht="20" customHeight="1" x14ac:dyDescent="0.2">
      <c r="A21">
        <v>20</v>
      </c>
      <c r="B21" s="146" t="str">
        <f>Budgets!A22</f>
        <v>Bills</v>
      </c>
      <c r="C21" s="14" t="str">
        <f>IF(Budgets!B22&lt;&gt;"",Budgets!B22,"")</f>
        <v>Gas and Electric</v>
      </c>
      <c r="D21" s="9">
        <f t="shared" ref="D21:M32" ca="1" si="16">IF($C21&lt;&gt;"",INDIRECT("'" &amp; D$5 &amp; "'" &amp; "!" &amp; "$D" &amp; $A21),"")</f>
        <v>0</v>
      </c>
      <c r="E21" s="9">
        <f t="shared" ca="1" si="16"/>
        <v>0</v>
      </c>
      <c r="F21" s="9">
        <f t="shared" ca="1" si="16"/>
        <v>0</v>
      </c>
      <c r="G21" s="9">
        <f t="shared" ca="1" si="16"/>
        <v>0</v>
      </c>
      <c r="H21" s="9">
        <f t="shared" ca="1" si="16"/>
        <v>0</v>
      </c>
      <c r="I21" s="9">
        <f t="shared" ca="1" si="16"/>
        <v>0</v>
      </c>
      <c r="J21" s="9">
        <f t="shared" ca="1" si="16"/>
        <v>0</v>
      </c>
      <c r="K21" s="9">
        <f t="shared" ca="1" si="16"/>
        <v>0</v>
      </c>
      <c r="L21" s="9">
        <f t="shared" ca="1" si="16"/>
        <v>0</v>
      </c>
      <c r="M21" s="9">
        <f t="shared" ca="1" si="16"/>
        <v>0</v>
      </c>
      <c r="N21" s="9">
        <f ca="1">IF($C21&lt;&gt;"",INDIRECT("'" &amp; N$5 &amp; "'" &amp; "!" &amp; "$D" &amp; $A21),"")</f>
        <v>0</v>
      </c>
      <c r="O21" s="9">
        <f ca="1">IF($C21&lt;&gt;"",INDIRECT("'" &amp; O$5 &amp; "'" &amp; "!" &amp; "$D" &amp; $A21),"")</f>
        <v>0</v>
      </c>
      <c r="Q21" s="72">
        <f t="shared" ref="Q21:Q32" si="17">IF(V21&lt;&gt;"",12*V21,"")</f>
        <v>1200</v>
      </c>
      <c r="R21" s="22"/>
      <c r="S21" s="105">
        <f t="shared" ref="S21:S32" ca="1" si="18">IF(V21&lt;&gt;"",Q21*$H$1/365,0)</f>
        <v>108.49315068493151</v>
      </c>
      <c r="T21" s="107">
        <f ca="1">IF(C21&lt;&gt;"",SUM(D21:O21),0)</f>
        <v>0</v>
      </c>
      <c r="U21" s="108"/>
      <c r="V21" s="72">
        <f>IF(C21&lt;&gt;"",Budgets!D22,"")</f>
        <v>100</v>
      </c>
      <c r="X21" s="72">
        <f t="shared" ref="X21:X32" ca="1" si="19">IF(C21&lt;&gt;"",T21/$J$1,"")</f>
        <v>0</v>
      </c>
    </row>
    <row r="22" spans="1:55" ht="20" customHeight="1" x14ac:dyDescent="0.2">
      <c r="A22">
        <v>21</v>
      </c>
      <c r="B22" s="146"/>
      <c r="C22" s="14" t="str">
        <f>IF(Budgets!B23&lt;&gt;"",Budgets!B23,"")</f>
        <v>Council_Tax</v>
      </c>
      <c r="D22" s="9">
        <f t="shared" ca="1" si="16"/>
        <v>0</v>
      </c>
      <c r="E22" s="9">
        <f t="shared" ca="1" si="16"/>
        <v>0</v>
      </c>
      <c r="F22" s="9">
        <f t="shared" ca="1" si="16"/>
        <v>0</v>
      </c>
      <c r="G22" s="9">
        <f t="shared" ca="1" si="16"/>
        <v>0</v>
      </c>
      <c r="H22" s="9">
        <f t="shared" ca="1" si="16"/>
        <v>0</v>
      </c>
      <c r="I22" s="9">
        <f t="shared" ca="1" si="16"/>
        <v>0</v>
      </c>
      <c r="J22" s="9">
        <f t="shared" ca="1" si="16"/>
        <v>0</v>
      </c>
      <c r="K22" s="9">
        <f t="shared" ca="1" si="16"/>
        <v>0</v>
      </c>
      <c r="L22" s="9">
        <f t="shared" ca="1" si="16"/>
        <v>0</v>
      </c>
      <c r="M22" s="9">
        <f t="shared" ca="1" si="16"/>
        <v>0</v>
      </c>
      <c r="N22" s="9">
        <f t="shared" ref="N22:O32" ca="1" si="20">IF($C22&lt;&gt;"",INDIRECT("'" &amp; N$5 &amp; "'" &amp; "!" &amp; "$D" &amp; $A22),"")</f>
        <v>0</v>
      </c>
      <c r="O22" s="9">
        <f t="shared" ca="1" si="20"/>
        <v>0</v>
      </c>
      <c r="Q22" s="72">
        <f t="shared" si="17"/>
        <v>1200</v>
      </c>
      <c r="R22" s="22"/>
      <c r="S22" s="105">
        <f t="shared" ca="1" si="18"/>
        <v>108.49315068493151</v>
      </c>
      <c r="T22" s="107">
        <f t="shared" ref="T22:T32" ca="1" si="21">IF(C22&lt;&gt;"",SUM(D22:O22),0)</f>
        <v>0</v>
      </c>
      <c r="U22" s="108"/>
      <c r="V22" s="72">
        <f>IF(C22&lt;&gt;"",Budgets!D23,"")</f>
        <v>100</v>
      </c>
      <c r="X22" s="72">
        <f t="shared" ca="1" si="19"/>
        <v>0</v>
      </c>
    </row>
    <row r="23" spans="1:55" ht="20" customHeight="1" x14ac:dyDescent="0.2">
      <c r="A23">
        <v>22</v>
      </c>
      <c r="B23" s="146"/>
      <c r="C23" s="14" t="str">
        <f>IF(Budgets!B24&lt;&gt;"",Budgets!B24,"")</f>
        <v>Water</v>
      </c>
      <c r="D23" s="9">
        <f t="shared" ca="1" si="16"/>
        <v>0</v>
      </c>
      <c r="E23" s="9">
        <f t="shared" ca="1" si="16"/>
        <v>0</v>
      </c>
      <c r="F23" s="9">
        <f t="shared" ca="1" si="16"/>
        <v>0</v>
      </c>
      <c r="G23" s="9">
        <f t="shared" ca="1" si="16"/>
        <v>0</v>
      </c>
      <c r="H23" s="9">
        <f t="shared" ca="1" si="16"/>
        <v>0</v>
      </c>
      <c r="I23" s="9">
        <f t="shared" ca="1" si="16"/>
        <v>0</v>
      </c>
      <c r="J23" s="9">
        <f t="shared" ca="1" si="16"/>
        <v>0</v>
      </c>
      <c r="K23" s="9">
        <f t="shared" ca="1" si="16"/>
        <v>0</v>
      </c>
      <c r="L23" s="9">
        <f t="shared" ca="1" si="16"/>
        <v>0</v>
      </c>
      <c r="M23" s="9">
        <f t="shared" ca="1" si="16"/>
        <v>0</v>
      </c>
      <c r="N23" s="9">
        <f t="shared" ca="1" si="20"/>
        <v>0</v>
      </c>
      <c r="O23" s="9">
        <f t="shared" ca="1" si="20"/>
        <v>0</v>
      </c>
      <c r="Q23" s="72">
        <f t="shared" si="17"/>
        <v>1200</v>
      </c>
      <c r="R23" s="22"/>
      <c r="S23" s="105">
        <f t="shared" ca="1" si="18"/>
        <v>108.49315068493151</v>
      </c>
      <c r="T23" s="107">
        <f t="shared" ca="1" si="21"/>
        <v>0</v>
      </c>
      <c r="U23" s="108"/>
      <c r="V23" s="72">
        <f>IF(C23&lt;&gt;"",Budgets!D24,"")</f>
        <v>100</v>
      </c>
      <c r="X23" s="72">
        <f t="shared" ca="1" si="19"/>
        <v>0</v>
      </c>
    </row>
    <row r="24" spans="1:55" ht="20" customHeight="1" x14ac:dyDescent="0.2">
      <c r="A24">
        <v>23</v>
      </c>
      <c r="B24" s="146"/>
      <c r="C24" s="14" t="str">
        <f>IF(Budgets!B25&lt;&gt;"",Budgets!B25,"")</f>
        <v>Home_Insurance</v>
      </c>
      <c r="D24" s="9">
        <f t="shared" ca="1" si="16"/>
        <v>0</v>
      </c>
      <c r="E24" s="9">
        <f t="shared" ca="1" si="16"/>
        <v>0</v>
      </c>
      <c r="F24" s="9">
        <f t="shared" ca="1" si="16"/>
        <v>0</v>
      </c>
      <c r="G24" s="9">
        <f t="shared" ca="1" si="16"/>
        <v>0</v>
      </c>
      <c r="H24" s="9">
        <f t="shared" ca="1" si="16"/>
        <v>0</v>
      </c>
      <c r="I24" s="9">
        <f t="shared" ca="1" si="16"/>
        <v>0</v>
      </c>
      <c r="J24" s="9">
        <f t="shared" ca="1" si="16"/>
        <v>0</v>
      </c>
      <c r="K24" s="9">
        <f t="shared" ca="1" si="16"/>
        <v>0</v>
      </c>
      <c r="L24" s="9">
        <f t="shared" ca="1" si="16"/>
        <v>0</v>
      </c>
      <c r="M24" s="9">
        <f t="shared" ca="1" si="16"/>
        <v>0</v>
      </c>
      <c r="N24" s="9">
        <f t="shared" ca="1" si="20"/>
        <v>0</v>
      </c>
      <c r="O24" s="9">
        <f t="shared" ca="1" si="20"/>
        <v>0</v>
      </c>
      <c r="Q24" s="72">
        <f t="shared" si="17"/>
        <v>1200</v>
      </c>
      <c r="R24" s="22"/>
      <c r="S24" s="105">
        <f t="shared" ca="1" si="18"/>
        <v>108.49315068493151</v>
      </c>
      <c r="T24" s="107">
        <f t="shared" ca="1" si="21"/>
        <v>0</v>
      </c>
      <c r="U24" s="108"/>
      <c r="V24" s="72">
        <f>IF(C24&lt;&gt;"",Budgets!D25,"")</f>
        <v>100</v>
      </c>
      <c r="X24" s="72">
        <f t="shared" ca="1" si="19"/>
        <v>0</v>
      </c>
    </row>
    <row r="25" spans="1:55" ht="20" customHeight="1" x14ac:dyDescent="0.2">
      <c r="A25">
        <v>24</v>
      </c>
      <c r="B25" s="146"/>
      <c r="C25" s="14" t="str">
        <f>IF(Budgets!B26&lt;&gt;"",Budgets!B26,"")</f>
        <v>Phone_1</v>
      </c>
      <c r="D25" s="9">
        <f t="shared" ca="1" si="16"/>
        <v>0</v>
      </c>
      <c r="E25" s="9">
        <f t="shared" ca="1" si="16"/>
        <v>0</v>
      </c>
      <c r="F25" s="9">
        <f t="shared" ca="1" si="16"/>
        <v>0</v>
      </c>
      <c r="G25" s="9">
        <f t="shared" ca="1" si="16"/>
        <v>0</v>
      </c>
      <c r="H25" s="9">
        <f t="shared" ca="1" si="16"/>
        <v>0</v>
      </c>
      <c r="I25" s="9">
        <f t="shared" ca="1" si="16"/>
        <v>0</v>
      </c>
      <c r="J25" s="9">
        <f t="shared" ca="1" si="16"/>
        <v>0</v>
      </c>
      <c r="K25" s="9">
        <f t="shared" ca="1" si="16"/>
        <v>0</v>
      </c>
      <c r="L25" s="9">
        <f t="shared" ca="1" si="16"/>
        <v>0</v>
      </c>
      <c r="M25" s="9">
        <f t="shared" ca="1" si="16"/>
        <v>0</v>
      </c>
      <c r="N25" s="9">
        <f t="shared" ca="1" si="20"/>
        <v>0</v>
      </c>
      <c r="O25" s="9">
        <f t="shared" ca="1" si="20"/>
        <v>0</v>
      </c>
      <c r="Q25" s="72">
        <f t="shared" si="17"/>
        <v>1200</v>
      </c>
      <c r="R25" s="22"/>
      <c r="S25" s="105">
        <f t="shared" ca="1" si="18"/>
        <v>108.49315068493151</v>
      </c>
      <c r="T25" s="107">
        <f t="shared" ca="1" si="21"/>
        <v>0</v>
      </c>
      <c r="U25" s="108"/>
      <c r="V25" s="72">
        <f>IF(C25&lt;&gt;"",Budgets!D26,"")</f>
        <v>100</v>
      </c>
      <c r="X25" s="72">
        <f t="shared" ca="1" si="19"/>
        <v>0</v>
      </c>
    </row>
    <row r="26" spans="1:55" ht="20" customHeight="1" x14ac:dyDescent="0.2">
      <c r="A26">
        <v>25</v>
      </c>
      <c r="B26" s="146"/>
      <c r="C26" s="14" t="str">
        <f>IF(Budgets!B27&lt;&gt;"",Budgets!B27,"")</f>
        <v>Phone_2</v>
      </c>
      <c r="D26" s="9">
        <f t="shared" ca="1" si="16"/>
        <v>0</v>
      </c>
      <c r="E26" s="9">
        <f t="shared" ca="1" si="16"/>
        <v>0</v>
      </c>
      <c r="F26" s="9">
        <f t="shared" ca="1" si="16"/>
        <v>0</v>
      </c>
      <c r="G26" s="9">
        <f t="shared" ca="1" si="16"/>
        <v>0</v>
      </c>
      <c r="H26" s="9">
        <f t="shared" ca="1" si="16"/>
        <v>0</v>
      </c>
      <c r="I26" s="9">
        <f t="shared" ca="1" si="16"/>
        <v>0</v>
      </c>
      <c r="J26" s="9">
        <f t="shared" ca="1" si="16"/>
        <v>0</v>
      </c>
      <c r="K26" s="9">
        <f t="shared" ca="1" si="16"/>
        <v>0</v>
      </c>
      <c r="L26" s="9">
        <f t="shared" ca="1" si="16"/>
        <v>0</v>
      </c>
      <c r="M26" s="9">
        <f t="shared" ca="1" si="16"/>
        <v>0</v>
      </c>
      <c r="N26" s="9">
        <f t="shared" ca="1" si="20"/>
        <v>0</v>
      </c>
      <c r="O26" s="9">
        <f t="shared" ca="1" si="20"/>
        <v>0</v>
      </c>
      <c r="Q26" s="72">
        <f t="shared" si="17"/>
        <v>1200</v>
      </c>
      <c r="R26" s="22"/>
      <c r="S26" s="105">
        <f t="shared" ca="1" si="18"/>
        <v>108.49315068493151</v>
      </c>
      <c r="T26" s="107">
        <f t="shared" ca="1" si="21"/>
        <v>0</v>
      </c>
      <c r="U26" s="108"/>
      <c r="V26" s="72">
        <f>IF(C26&lt;&gt;"",Budgets!D27,"")</f>
        <v>100</v>
      </c>
      <c r="X26" s="72">
        <f t="shared" ca="1" si="19"/>
        <v>0</v>
      </c>
    </row>
    <row r="27" spans="1:55" ht="20" customHeight="1" x14ac:dyDescent="0.2">
      <c r="A27">
        <v>26</v>
      </c>
      <c r="B27" s="146"/>
      <c r="C27" s="14" t="str">
        <f>IF(Budgets!B28&lt;&gt;"",Budgets!B28,"")</f>
        <v>Media</v>
      </c>
      <c r="D27" s="9">
        <f t="shared" ca="1" si="16"/>
        <v>0</v>
      </c>
      <c r="E27" s="9">
        <f t="shared" ca="1" si="16"/>
        <v>0</v>
      </c>
      <c r="F27" s="9">
        <f t="shared" ca="1" si="16"/>
        <v>0</v>
      </c>
      <c r="G27" s="9">
        <f t="shared" ca="1" si="16"/>
        <v>0</v>
      </c>
      <c r="H27" s="9">
        <f t="shared" ca="1" si="16"/>
        <v>0</v>
      </c>
      <c r="I27" s="9">
        <f t="shared" ca="1" si="16"/>
        <v>0</v>
      </c>
      <c r="J27" s="9">
        <f t="shared" ca="1" si="16"/>
        <v>0</v>
      </c>
      <c r="K27" s="9">
        <f t="shared" ca="1" si="16"/>
        <v>0</v>
      </c>
      <c r="L27" s="9">
        <f t="shared" ca="1" si="16"/>
        <v>0</v>
      </c>
      <c r="M27" s="9">
        <f t="shared" ca="1" si="16"/>
        <v>0</v>
      </c>
      <c r="N27" s="9">
        <f t="shared" ca="1" si="20"/>
        <v>0</v>
      </c>
      <c r="O27" s="9">
        <f t="shared" ca="1" si="20"/>
        <v>0</v>
      </c>
      <c r="Q27" s="72">
        <f t="shared" si="17"/>
        <v>1200</v>
      </c>
      <c r="R27" s="22"/>
      <c r="S27" s="105">
        <f t="shared" ca="1" si="18"/>
        <v>108.49315068493151</v>
      </c>
      <c r="T27" s="107">
        <f t="shared" ca="1" si="21"/>
        <v>0</v>
      </c>
      <c r="U27" s="108"/>
      <c r="V27" s="72">
        <f>IF(C27&lt;&gt;"",Budgets!D28,"")</f>
        <v>100</v>
      </c>
      <c r="X27" s="72">
        <f t="shared" ca="1" si="19"/>
        <v>0</v>
      </c>
    </row>
    <row r="28" spans="1:55" ht="20" customHeight="1" x14ac:dyDescent="0.2">
      <c r="A28">
        <v>27</v>
      </c>
      <c r="B28" s="146"/>
      <c r="C28" s="14" t="str">
        <f>IF(Budgets!B29&lt;&gt;"",Budgets!B29,"")</f>
        <v>Broadband</v>
      </c>
      <c r="D28" s="9">
        <f t="shared" ca="1" si="16"/>
        <v>0</v>
      </c>
      <c r="E28" s="9">
        <f t="shared" ca="1" si="16"/>
        <v>0</v>
      </c>
      <c r="F28" s="9">
        <f t="shared" ca="1" si="16"/>
        <v>0</v>
      </c>
      <c r="G28" s="9">
        <f t="shared" ca="1" si="16"/>
        <v>0</v>
      </c>
      <c r="H28" s="9">
        <f t="shared" ca="1" si="16"/>
        <v>0</v>
      </c>
      <c r="I28" s="9">
        <f t="shared" ca="1" si="16"/>
        <v>0</v>
      </c>
      <c r="J28" s="9">
        <f t="shared" ca="1" si="16"/>
        <v>0</v>
      </c>
      <c r="K28" s="9">
        <f t="shared" ca="1" si="16"/>
        <v>0</v>
      </c>
      <c r="L28" s="9">
        <f t="shared" ca="1" si="16"/>
        <v>0</v>
      </c>
      <c r="M28" s="9">
        <f t="shared" ca="1" si="16"/>
        <v>0</v>
      </c>
      <c r="N28" s="9">
        <f t="shared" ca="1" si="20"/>
        <v>0</v>
      </c>
      <c r="O28" s="9">
        <f t="shared" ca="1" si="20"/>
        <v>0</v>
      </c>
      <c r="Q28" s="72">
        <f t="shared" si="17"/>
        <v>1200</v>
      </c>
      <c r="R28" s="22"/>
      <c r="S28" s="105">
        <f t="shared" ca="1" si="18"/>
        <v>108.49315068493151</v>
      </c>
      <c r="T28" s="107">
        <f t="shared" ca="1" si="21"/>
        <v>0</v>
      </c>
      <c r="U28" s="108"/>
      <c r="V28" s="72">
        <f>IF(C28&lt;&gt;"",Budgets!D29,"")</f>
        <v>100</v>
      </c>
      <c r="X28" s="72">
        <f t="shared" ca="1" si="19"/>
        <v>0</v>
      </c>
    </row>
    <row r="29" spans="1:55" ht="20" customHeight="1" x14ac:dyDescent="0.2">
      <c r="A29">
        <v>28</v>
      </c>
      <c r="B29" s="146"/>
      <c r="C29" s="14" t="str">
        <f>IF(Budgets!B30&lt;&gt;"",Budgets!B30,"")</f>
        <v/>
      </c>
      <c r="D29" s="9" t="str">
        <f t="shared" ca="1" si="16"/>
        <v/>
      </c>
      <c r="E29" s="9" t="str">
        <f t="shared" ca="1" si="16"/>
        <v/>
      </c>
      <c r="F29" s="9" t="str">
        <f t="shared" ca="1" si="16"/>
        <v/>
      </c>
      <c r="G29" s="9" t="str">
        <f t="shared" ca="1" si="16"/>
        <v/>
      </c>
      <c r="H29" s="9" t="str">
        <f t="shared" ca="1" si="16"/>
        <v/>
      </c>
      <c r="I29" s="9" t="str">
        <f t="shared" ca="1" si="16"/>
        <v/>
      </c>
      <c r="J29" s="9" t="str">
        <f t="shared" ca="1" si="16"/>
        <v/>
      </c>
      <c r="K29" s="9" t="str">
        <f t="shared" ca="1" si="16"/>
        <v/>
      </c>
      <c r="L29" s="9" t="str">
        <f t="shared" ca="1" si="16"/>
        <v/>
      </c>
      <c r="M29" s="9" t="str">
        <f t="shared" ca="1" si="16"/>
        <v/>
      </c>
      <c r="N29" s="9" t="str">
        <f t="shared" ca="1" si="20"/>
        <v/>
      </c>
      <c r="O29" s="9" t="str">
        <f t="shared" ca="1" si="20"/>
        <v/>
      </c>
      <c r="Q29" s="72" t="str">
        <f t="shared" si="17"/>
        <v/>
      </c>
      <c r="R29" s="22"/>
      <c r="S29" s="105">
        <f t="shared" si="18"/>
        <v>0</v>
      </c>
      <c r="T29" s="107">
        <f t="shared" si="21"/>
        <v>0</v>
      </c>
      <c r="U29" s="108"/>
      <c r="V29" s="72" t="str">
        <f>IF(C29&lt;&gt;"",Budgets!D30,"")</f>
        <v/>
      </c>
      <c r="X29" s="72" t="str">
        <f t="shared" si="19"/>
        <v/>
      </c>
    </row>
    <row r="30" spans="1:55" ht="20" customHeight="1" x14ac:dyDescent="0.2">
      <c r="A30">
        <v>29</v>
      </c>
      <c r="B30" s="146"/>
      <c r="C30" s="14" t="str">
        <f>IF(Budgets!B31&lt;&gt;"",Budgets!B31,"")</f>
        <v/>
      </c>
      <c r="D30" s="9" t="str">
        <f t="shared" ca="1" si="16"/>
        <v/>
      </c>
      <c r="E30" s="9" t="str">
        <f t="shared" ca="1" si="16"/>
        <v/>
      </c>
      <c r="F30" s="9" t="str">
        <f t="shared" ca="1" si="16"/>
        <v/>
      </c>
      <c r="G30" s="9" t="str">
        <f t="shared" ca="1" si="16"/>
        <v/>
      </c>
      <c r="H30" s="9" t="str">
        <f t="shared" ca="1" si="16"/>
        <v/>
      </c>
      <c r="I30" s="9" t="str">
        <f t="shared" ca="1" si="16"/>
        <v/>
      </c>
      <c r="J30" s="9" t="str">
        <f t="shared" ca="1" si="16"/>
        <v/>
      </c>
      <c r="K30" s="9" t="str">
        <f t="shared" ca="1" si="16"/>
        <v/>
      </c>
      <c r="L30" s="9" t="str">
        <f t="shared" ca="1" si="16"/>
        <v/>
      </c>
      <c r="M30" s="9" t="str">
        <f t="shared" ca="1" si="16"/>
        <v/>
      </c>
      <c r="N30" s="9" t="str">
        <f t="shared" ca="1" si="20"/>
        <v/>
      </c>
      <c r="O30" s="9" t="str">
        <f t="shared" ca="1" si="20"/>
        <v/>
      </c>
      <c r="Q30" s="72" t="str">
        <f t="shared" si="17"/>
        <v/>
      </c>
      <c r="R30" s="22"/>
      <c r="S30" s="105">
        <f t="shared" si="18"/>
        <v>0</v>
      </c>
      <c r="T30" s="107">
        <f t="shared" si="21"/>
        <v>0</v>
      </c>
      <c r="U30" s="108"/>
      <c r="V30" s="72" t="str">
        <f>IF(C30&lt;&gt;"",Budgets!D31,"")</f>
        <v/>
      </c>
      <c r="X30" s="72" t="str">
        <f t="shared" si="19"/>
        <v/>
      </c>
    </row>
    <row r="31" spans="1:55" ht="20" customHeight="1" x14ac:dyDescent="0.2">
      <c r="A31">
        <v>30</v>
      </c>
      <c r="B31" s="146"/>
      <c r="C31" s="14" t="str">
        <f>IF(Budgets!B32&lt;&gt;"",Budgets!B32,"")</f>
        <v/>
      </c>
      <c r="D31" s="9" t="str">
        <f t="shared" ca="1" si="16"/>
        <v/>
      </c>
      <c r="E31" s="9" t="str">
        <f t="shared" ca="1" si="16"/>
        <v/>
      </c>
      <c r="F31" s="9" t="str">
        <f t="shared" ca="1" si="16"/>
        <v/>
      </c>
      <c r="G31" s="9" t="str">
        <f t="shared" ca="1" si="16"/>
        <v/>
      </c>
      <c r="H31" s="9" t="str">
        <f t="shared" ca="1" si="16"/>
        <v/>
      </c>
      <c r="I31" s="9" t="str">
        <f t="shared" ca="1" si="16"/>
        <v/>
      </c>
      <c r="J31" s="9" t="str">
        <f t="shared" ca="1" si="16"/>
        <v/>
      </c>
      <c r="K31" s="9" t="str">
        <f t="shared" ca="1" si="16"/>
        <v/>
      </c>
      <c r="L31" s="9" t="str">
        <f t="shared" ca="1" si="16"/>
        <v/>
      </c>
      <c r="M31" s="9" t="str">
        <f t="shared" ca="1" si="16"/>
        <v/>
      </c>
      <c r="N31" s="9" t="str">
        <f t="shared" ca="1" si="20"/>
        <v/>
      </c>
      <c r="O31" s="9" t="str">
        <f t="shared" ca="1" si="20"/>
        <v/>
      </c>
      <c r="Q31" s="72" t="str">
        <f t="shared" si="17"/>
        <v/>
      </c>
      <c r="R31" s="22"/>
      <c r="S31" s="105">
        <f t="shared" si="18"/>
        <v>0</v>
      </c>
      <c r="T31" s="107">
        <f t="shared" si="21"/>
        <v>0</v>
      </c>
      <c r="U31" s="108"/>
      <c r="V31" s="72" t="str">
        <f>IF(C31&lt;&gt;"",Budgets!D32,"")</f>
        <v/>
      </c>
      <c r="X31" s="72" t="str">
        <f t="shared" si="19"/>
        <v/>
      </c>
    </row>
    <row r="32" spans="1:55" ht="20" customHeight="1" x14ac:dyDescent="0.2">
      <c r="A32">
        <v>31</v>
      </c>
      <c r="B32" s="146"/>
      <c r="C32" s="14" t="str">
        <f>IF(Budgets!B33&lt;&gt;"",Budgets!B33,"")</f>
        <v/>
      </c>
      <c r="D32" s="9" t="str">
        <f t="shared" ca="1" si="16"/>
        <v/>
      </c>
      <c r="E32" s="9" t="str">
        <f t="shared" ca="1" si="16"/>
        <v/>
      </c>
      <c r="F32" s="9" t="str">
        <f t="shared" ca="1" si="16"/>
        <v/>
      </c>
      <c r="G32" s="9" t="str">
        <f t="shared" ca="1" si="16"/>
        <v/>
      </c>
      <c r="H32" s="9" t="str">
        <f t="shared" ca="1" si="16"/>
        <v/>
      </c>
      <c r="I32" s="9" t="str">
        <f t="shared" ca="1" si="16"/>
        <v/>
      </c>
      <c r="J32" s="9" t="str">
        <f t="shared" ca="1" si="16"/>
        <v/>
      </c>
      <c r="K32" s="9" t="str">
        <f t="shared" ca="1" si="16"/>
        <v/>
      </c>
      <c r="L32" s="9" t="str">
        <f t="shared" ca="1" si="16"/>
        <v/>
      </c>
      <c r="M32" s="9" t="str">
        <f t="shared" ca="1" si="16"/>
        <v/>
      </c>
      <c r="N32" s="9" t="str">
        <f t="shared" ca="1" si="20"/>
        <v/>
      </c>
      <c r="O32" s="9" t="str">
        <f t="shared" ca="1" si="20"/>
        <v/>
      </c>
      <c r="Q32" s="72" t="str">
        <f t="shared" si="17"/>
        <v/>
      </c>
      <c r="R32" s="22"/>
      <c r="S32" s="105">
        <f t="shared" si="18"/>
        <v>0</v>
      </c>
      <c r="T32" s="107">
        <f t="shared" si="21"/>
        <v>0</v>
      </c>
      <c r="U32" s="108"/>
      <c r="V32" s="72" t="str">
        <f>IF(C32&lt;&gt;"",Budgets!D33,"")</f>
        <v/>
      </c>
      <c r="X32" s="72" t="str">
        <f t="shared" si="19"/>
        <v/>
      </c>
    </row>
    <row r="33" spans="1:55" ht="20" customHeight="1" x14ac:dyDescent="0.2">
      <c r="B33" s="16" t="s">
        <v>24</v>
      </c>
      <c r="C33" s="86"/>
      <c r="D33" s="10">
        <f t="shared" ref="D33:M33" ca="1" si="22">SUM(D21:D28)</f>
        <v>0</v>
      </c>
      <c r="E33" s="10">
        <f t="shared" ca="1" si="22"/>
        <v>0</v>
      </c>
      <c r="F33" s="10">
        <f t="shared" ca="1" si="22"/>
        <v>0</v>
      </c>
      <c r="G33" s="10">
        <f t="shared" ca="1" si="22"/>
        <v>0</v>
      </c>
      <c r="H33" s="10">
        <f t="shared" ca="1" si="22"/>
        <v>0</v>
      </c>
      <c r="I33" s="10">
        <f t="shared" ca="1" si="22"/>
        <v>0</v>
      </c>
      <c r="J33" s="10">
        <f t="shared" ca="1" si="22"/>
        <v>0</v>
      </c>
      <c r="K33" s="10">
        <f t="shared" ca="1" si="22"/>
        <v>0</v>
      </c>
      <c r="L33" s="10">
        <f t="shared" ca="1" si="22"/>
        <v>0</v>
      </c>
      <c r="M33" s="10">
        <f t="shared" ca="1" si="22"/>
        <v>0</v>
      </c>
      <c r="N33" s="10">
        <f t="shared" ref="N33" ca="1" si="23">SUM(N21:N28)</f>
        <v>0</v>
      </c>
      <c r="O33" s="10">
        <f t="shared" ref="O33" ca="1" si="24">SUM(O21:O28)</f>
        <v>0</v>
      </c>
      <c r="P33" s="43"/>
      <c r="Q33" s="76">
        <f>V33*12</f>
        <v>9600</v>
      </c>
      <c r="R33" s="95"/>
      <c r="S33" s="106">
        <f t="shared" ref="S33" ca="1" si="25">SUM(S21:S27)</f>
        <v>759.45205479452056</v>
      </c>
      <c r="T33" s="10">
        <f ca="1">SUM(T21:T28)</f>
        <v>0</v>
      </c>
      <c r="U33" s="99"/>
      <c r="V33" s="76">
        <f>SUM(V21:V32)</f>
        <v>800</v>
      </c>
      <c r="W33" s="43"/>
      <c r="X33" s="76">
        <f ca="1">SUM(X21:X28)</f>
        <v>0</v>
      </c>
    </row>
    <row r="34" spans="1:55" s="27" customFormat="1" ht="6" customHeight="1" x14ac:dyDescent="0.2">
      <c r="B34" s="20"/>
      <c r="C34" s="20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20"/>
      <c r="Q34" s="85"/>
      <c r="R34" s="22"/>
      <c r="S34" s="20"/>
      <c r="T34" s="85"/>
      <c r="U34" s="37"/>
      <c r="V34" s="85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</row>
    <row r="35" spans="1:55" ht="20" customHeight="1" x14ac:dyDescent="0.2">
      <c r="A35">
        <v>33</v>
      </c>
      <c r="B35" s="146" t="str">
        <f>Budgets!A35</f>
        <v>Clothes</v>
      </c>
      <c r="C35" s="82" t="str">
        <f>IF(Budgets!B35&lt;&gt;"",Budgets!B35,"")</f>
        <v>Clothes</v>
      </c>
      <c r="D35" s="9">
        <f t="shared" ref="D35:M37" ca="1" si="26">IF($C35&lt;&gt;"",INDIRECT("'" &amp; D$5 &amp; "'" &amp; "!" &amp; "$D" &amp; $A35),"")</f>
        <v>0</v>
      </c>
      <c r="E35" s="9">
        <f t="shared" ca="1" si="26"/>
        <v>0</v>
      </c>
      <c r="F35" s="9">
        <f t="shared" ca="1" si="26"/>
        <v>0</v>
      </c>
      <c r="G35" s="9">
        <f t="shared" ca="1" si="26"/>
        <v>0</v>
      </c>
      <c r="H35" s="9">
        <f t="shared" ca="1" si="26"/>
        <v>0</v>
      </c>
      <c r="I35" s="9">
        <f t="shared" ca="1" si="26"/>
        <v>0</v>
      </c>
      <c r="J35" s="9">
        <f t="shared" ca="1" si="26"/>
        <v>0</v>
      </c>
      <c r="K35" s="9">
        <f t="shared" ca="1" si="26"/>
        <v>0</v>
      </c>
      <c r="L35" s="9">
        <f t="shared" ca="1" si="26"/>
        <v>0</v>
      </c>
      <c r="M35" s="9">
        <f t="shared" ca="1" si="26"/>
        <v>0</v>
      </c>
      <c r="N35" s="9">
        <f ca="1">IF($C35&lt;&gt;"",INDIRECT("'" &amp; N$5 &amp; "'" &amp; "!" &amp; "$D" &amp; $A35),"")</f>
        <v>0</v>
      </c>
      <c r="O35" s="9">
        <f ca="1">IF($C35&lt;&gt;"",INDIRECT("'" &amp; O$5 &amp; "'" &amp; "!" &amp; "$D" &amp; $A35),"")</f>
        <v>0</v>
      </c>
      <c r="P35" s="30"/>
      <c r="Q35" s="80">
        <f>IF(V35&lt;&gt;"",12*V35,"")</f>
        <v>1200</v>
      </c>
      <c r="R35" s="96"/>
      <c r="S35" s="105">
        <f ca="1">IF(V35&lt;&gt;"",Q35*$H$1/365,0)</f>
        <v>108.49315068493151</v>
      </c>
      <c r="T35" s="107">
        <f t="shared" ref="T35:T37" ca="1" si="27">IF(C35&lt;&gt;"",SUM(D35:O35),0)</f>
        <v>0</v>
      </c>
      <c r="U35" s="100"/>
      <c r="V35" s="80">
        <f>IF(C35&lt;&gt;"",Budgets!D35,"")</f>
        <v>100</v>
      </c>
      <c r="W35" s="30"/>
      <c r="X35" s="80">
        <f ca="1">IF(C35&lt;&gt;"",T35/$J$1,"")</f>
        <v>0</v>
      </c>
    </row>
    <row r="36" spans="1:55" ht="20" customHeight="1" x14ac:dyDescent="0.2">
      <c r="A36">
        <v>34</v>
      </c>
      <c r="B36" s="146"/>
      <c r="C36" s="8" t="str">
        <f>IF(Budgets!B36&lt;&gt;"",Budgets!B36,"")</f>
        <v>Running_Shoes</v>
      </c>
      <c r="D36" s="9">
        <f t="shared" ca="1" si="26"/>
        <v>0</v>
      </c>
      <c r="E36" s="9">
        <f t="shared" ca="1" si="26"/>
        <v>0</v>
      </c>
      <c r="F36" s="9">
        <f t="shared" ca="1" si="26"/>
        <v>0</v>
      </c>
      <c r="G36" s="9">
        <f t="shared" ca="1" si="26"/>
        <v>0</v>
      </c>
      <c r="H36" s="9">
        <f t="shared" ca="1" si="26"/>
        <v>0</v>
      </c>
      <c r="I36" s="9">
        <f t="shared" ca="1" si="26"/>
        <v>0</v>
      </c>
      <c r="J36" s="9">
        <f t="shared" ca="1" si="26"/>
        <v>0</v>
      </c>
      <c r="K36" s="9">
        <f t="shared" ca="1" si="26"/>
        <v>0</v>
      </c>
      <c r="L36" s="9">
        <f t="shared" ca="1" si="26"/>
        <v>0</v>
      </c>
      <c r="M36" s="9">
        <f t="shared" ca="1" si="26"/>
        <v>0</v>
      </c>
      <c r="N36" s="9">
        <f t="shared" ref="N36:O37" ca="1" si="28">IF($C36&lt;&gt;"",INDIRECT("'" &amp; N$5 &amp; "'" &amp; "!" &amp; "$D" &amp; $A36),"")</f>
        <v>0</v>
      </c>
      <c r="O36" s="9">
        <f t="shared" ca="1" si="28"/>
        <v>0</v>
      </c>
      <c r="Q36" s="72">
        <f>IF(V36&lt;&gt;"",12*V36,"")</f>
        <v>1200</v>
      </c>
      <c r="R36" s="22"/>
      <c r="S36" s="105">
        <f ca="1">IF(V36&lt;&gt;"",Q36*$H$1/365,0)</f>
        <v>108.49315068493151</v>
      </c>
      <c r="T36" s="107">
        <f t="shared" ca="1" si="27"/>
        <v>0</v>
      </c>
      <c r="U36" s="37"/>
      <c r="V36" s="72">
        <f>IF(C36&lt;&gt;"",Budgets!D36,"")</f>
        <v>100</v>
      </c>
      <c r="X36" s="72">
        <f ca="1">IF(C36&lt;&gt;"",T36/$J$1,"")</f>
        <v>0</v>
      </c>
    </row>
    <row r="37" spans="1:55" ht="20" customHeight="1" x14ac:dyDescent="0.2">
      <c r="A37">
        <v>35</v>
      </c>
      <c r="B37" s="146"/>
      <c r="C37" s="8" t="str">
        <f>IF(Budgets!B37&lt;&gt;"",Budgets!B37,"")</f>
        <v/>
      </c>
      <c r="D37" s="9" t="str">
        <f t="shared" ca="1" si="26"/>
        <v/>
      </c>
      <c r="E37" s="9" t="str">
        <f t="shared" ca="1" si="26"/>
        <v/>
      </c>
      <c r="F37" s="9" t="str">
        <f t="shared" ca="1" si="26"/>
        <v/>
      </c>
      <c r="G37" s="9" t="str">
        <f t="shared" ca="1" si="26"/>
        <v/>
      </c>
      <c r="H37" s="9" t="str">
        <f t="shared" ca="1" si="26"/>
        <v/>
      </c>
      <c r="I37" s="9" t="str">
        <f t="shared" ca="1" si="26"/>
        <v/>
      </c>
      <c r="J37" s="9" t="str">
        <f t="shared" ca="1" si="26"/>
        <v/>
      </c>
      <c r="K37" s="9" t="str">
        <f t="shared" ca="1" si="26"/>
        <v/>
      </c>
      <c r="L37" s="9" t="str">
        <f t="shared" ca="1" si="26"/>
        <v/>
      </c>
      <c r="M37" s="9" t="str">
        <f t="shared" ca="1" si="26"/>
        <v/>
      </c>
      <c r="N37" s="9" t="str">
        <f t="shared" ca="1" si="28"/>
        <v/>
      </c>
      <c r="O37" s="9" t="str">
        <f t="shared" ca="1" si="28"/>
        <v/>
      </c>
      <c r="Q37" s="72" t="str">
        <f>IF(V37&lt;&gt;"",12*V37,"")</f>
        <v/>
      </c>
      <c r="R37" s="22"/>
      <c r="S37" s="105">
        <f>IF(V37&lt;&gt;"",Q37*$H$1/365,0)</f>
        <v>0</v>
      </c>
      <c r="T37" s="107">
        <f t="shared" si="27"/>
        <v>0</v>
      </c>
      <c r="U37" s="37"/>
      <c r="V37" s="72" t="str">
        <f>IF(C37&lt;&gt;"",Budgets!D37,"")</f>
        <v/>
      </c>
      <c r="X37" s="72" t="str">
        <f>IF(C37&lt;&gt;"",T37/$J$1,"")</f>
        <v/>
      </c>
    </row>
    <row r="38" spans="1:55" ht="20" customHeight="1" x14ac:dyDescent="0.2">
      <c r="B38" s="16" t="s">
        <v>24</v>
      </c>
      <c r="C38" s="62"/>
      <c r="D38" s="9">
        <f t="shared" ref="D38:M38" ca="1" si="29">SUM(D35:D37)</f>
        <v>0</v>
      </c>
      <c r="E38" s="9">
        <f t="shared" ca="1" si="29"/>
        <v>0</v>
      </c>
      <c r="F38" s="9">
        <f t="shared" ca="1" si="29"/>
        <v>0</v>
      </c>
      <c r="G38" s="9">
        <f t="shared" ca="1" si="29"/>
        <v>0</v>
      </c>
      <c r="H38" s="9">
        <f t="shared" ca="1" si="29"/>
        <v>0</v>
      </c>
      <c r="I38" s="9">
        <f t="shared" ca="1" si="29"/>
        <v>0</v>
      </c>
      <c r="J38" s="9">
        <f t="shared" ca="1" si="29"/>
        <v>0</v>
      </c>
      <c r="K38" s="9">
        <f t="shared" ca="1" si="29"/>
        <v>0</v>
      </c>
      <c r="L38" s="9">
        <f t="shared" ca="1" si="29"/>
        <v>0</v>
      </c>
      <c r="M38" s="9">
        <f t="shared" ca="1" si="29"/>
        <v>0</v>
      </c>
      <c r="N38" s="9">
        <f t="shared" ref="N38" ca="1" si="30">SUM(N35:N37)</f>
        <v>0</v>
      </c>
      <c r="O38" s="9">
        <f t="shared" ref="O38" ca="1" si="31">SUM(O35:O37)</f>
        <v>0</v>
      </c>
      <c r="P38" s="43"/>
      <c r="Q38" s="76">
        <f>V38*12</f>
        <v>2400</v>
      </c>
      <c r="R38" s="95"/>
      <c r="S38" s="106">
        <f ca="1">SUM(S35:S37)</f>
        <v>216.98630136986301</v>
      </c>
      <c r="T38" s="107">
        <f ca="1">SUM(T35:T37)</f>
        <v>0</v>
      </c>
      <c r="U38" s="99"/>
      <c r="V38" s="76">
        <f t="shared" ref="V38" si="32">SUM(V35:V37)</f>
        <v>200</v>
      </c>
      <c r="W38" s="43"/>
      <c r="X38" s="81">
        <f ca="1">SUM(X35:X37)</f>
        <v>0</v>
      </c>
    </row>
    <row r="39" spans="1:55" s="27" customFormat="1" ht="6" customHeight="1" x14ac:dyDescent="0.2">
      <c r="B39" s="20"/>
      <c r="C39" s="20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20"/>
      <c r="Q39" s="85"/>
      <c r="R39" s="22"/>
      <c r="S39" s="20"/>
      <c r="T39" s="85"/>
      <c r="U39" s="37"/>
      <c r="V39" s="85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</row>
    <row r="40" spans="1:55" ht="20" customHeight="1" x14ac:dyDescent="0.2">
      <c r="A40">
        <v>37</v>
      </c>
      <c r="B40" s="146" t="str">
        <f>Budgets!A39</f>
        <v>Car</v>
      </c>
      <c r="C40" s="82" t="str">
        <f>IF(Budgets!B39&lt;&gt;"",Budgets!B39,"")</f>
        <v>Car_1_Costs</v>
      </c>
      <c r="D40" s="9">
        <f t="shared" ref="D40:M44" ca="1" si="33">IF($C40&lt;&gt;"",INDIRECT("'" &amp; D$5 &amp; "'" &amp; "!" &amp; "$D" &amp; $A40),"")</f>
        <v>0</v>
      </c>
      <c r="E40" s="9">
        <f t="shared" ca="1" si="33"/>
        <v>0</v>
      </c>
      <c r="F40" s="9">
        <f t="shared" ca="1" si="33"/>
        <v>0</v>
      </c>
      <c r="G40" s="9">
        <f t="shared" ca="1" si="33"/>
        <v>0</v>
      </c>
      <c r="H40" s="9">
        <f t="shared" ca="1" si="33"/>
        <v>0</v>
      </c>
      <c r="I40" s="9">
        <f t="shared" ca="1" si="33"/>
        <v>0</v>
      </c>
      <c r="J40" s="9">
        <f t="shared" ca="1" si="33"/>
        <v>0</v>
      </c>
      <c r="K40" s="9">
        <f t="shared" ca="1" si="33"/>
        <v>0</v>
      </c>
      <c r="L40" s="9">
        <f t="shared" ca="1" si="33"/>
        <v>0</v>
      </c>
      <c r="M40" s="9">
        <f t="shared" ca="1" si="33"/>
        <v>0</v>
      </c>
      <c r="N40" s="9">
        <f ca="1">IF($C40&lt;&gt;"",INDIRECT("'" &amp; N$5 &amp; "'" &amp; "!" &amp; "$D" &amp; $A40),"")</f>
        <v>0</v>
      </c>
      <c r="O40" s="9">
        <f ca="1">IF($C40&lt;&gt;"",INDIRECT("'" &amp; O$5 &amp; "'" &amp; "!" &amp; "$D" &amp; $A40),"")</f>
        <v>0</v>
      </c>
      <c r="P40" s="30"/>
      <c r="Q40" s="80">
        <f>IF(V40&lt;&gt;"",12*V40,"")</f>
        <v>2250</v>
      </c>
      <c r="R40" s="96"/>
      <c r="S40" s="105">
        <f ca="1">IF(V40&lt;&gt;"",Q40*$H$1/365,0)</f>
        <v>203.42465753424656</v>
      </c>
      <c r="T40" s="107">
        <f t="shared" ref="T40:T44" ca="1" si="34">IF(C40&lt;&gt;"",SUM(D40:O40),0)</f>
        <v>0</v>
      </c>
      <c r="U40" s="100"/>
      <c r="V40" s="80">
        <f>IF(C40&lt;&gt;"",Budgets!D39,"")</f>
        <v>187.5</v>
      </c>
      <c r="W40" s="30"/>
      <c r="X40" s="80">
        <f ca="1">IF(C40&lt;&gt;"",T40/$J$1,"")</f>
        <v>0</v>
      </c>
    </row>
    <row r="41" spans="1:55" ht="20" customHeight="1" x14ac:dyDescent="0.2">
      <c r="A41">
        <v>38</v>
      </c>
      <c r="B41" s="146"/>
      <c r="C41" s="8" t="str">
        <f>IF(Budgets!B40&lt;&gt;"",Budgets!B40,"")</f>
        <v>Petrol_Car_1</v>
      </c>
      <c r="D41" s="9">
        <f t="shared" ca="1" si="33"/>
        <v>0</v>
      </c>
      <c r="E41" s="9">
        <f t="shared" ca="1" si="33"/>
        <v>0</v>
      </c>
      <c r="F41" s="9">
        <f t="shared" ca="1" si="33"/>
        <v>0</v>
      </c>
      <c r="G41" s="9">
        <f t="shared" ca="1" si="33"/>
        <v>0</v>
      </c>
      <c r="H41" s="9">
        <f t="shared" ca="1" si="33"/>
        <v>0</v>
      </c>
      <c r="I41" s="9">
        <f t="shared" ca="1" si="33"/>
        <v>0</v>
      </c>
      <c r="J41" s="9">
        <f t="shared" ca="1" si="33"/>
        <v>0</v>
      </c>
      <c r="K41" s="9">
        <f t="shared" ca="1" si="33"/>
        <v>0</v>
      </c>
      <c r="L41" s="9">
        <f t="shared" ca="1" si="33"/>
        <v>0</v>
      </c>
      <c r="M41" s="9">
        <f t="shared" ca="1" si="33"/>
        <v>0</v>
      </c>
      <c r="N41" s="9">
        <f t="shared" ref="N41:O44" ca="1" si="35">IF($C41&lt;&gt;"",INDIRECT("'" &amp; N$5 &amp; "'" &amp; "!" &amp; "$D" &amp; $A41),"")</f>
        <v>0</v>
      </c>
      <c r="O41" s="9">
        <f t="shared" ca="1" si="35"/>
        <v>0</v>
      </c>
      <c r="Q41" s="72">
        <f>IF(V41&lt;&gt;"",12*V41,"")</f>
        <v>1200</v>
      </c>
      <c r="R41" s="22"/>
      <c r="S41" s="105">
        <f ca="1">IF(V41&lt;&gt;"",Q41*$H$1/365,0)</f>
        <v>108.49315068493151</v>
      </c>
      <c r="T41" s="107">
        <f t="shared" ca="1" si="34"/>
        <v>0</v>
      </c>
      <c r="U41" s="37"/>
      <c r="V41" s="72">
        <f>IF(C41&lt;&gt;"",Budgets!D40,"")</f>
        <v>100</v>
      </c>
      <c r="X41" s="72">
        <f ca="1">IF(C41&lt;&gt;"",T41/$J$1,"")</f>
        <v>0</v>
      </c>
    </row>
    <row r="42" spans="1:55" ht="20" customHeight="1" x14ac:dyDescent="0.2">
      <c r="A42">
        <v>39</v>
      </c>
      <c r="B42" s="146"/>
      <c r="C42" s="8" t="str">
        <f>IF(Budgets!B41&lt;&gt;"",Budgets!B41,"")</f>
        <v>Car_2_Costs</v>
      </c>
      <c r="D42" s="9">
        <f t="shared" ca="1" si="33"/>
        <v>0</v>
      </c>
      <c r="E42" s="9">
        <f t="shared" ca="1" si="33"/>
        <v>0</v>
      </c>
      <c r="F42" s="9">
        <f t="shared" ca="1" si="33"/>
        <v>0</v>
      </c>
      <c r="G42" s="9">
        <f t="shared" ca="1" si="33"/>
        <v>0</v>
      </c>
      <c r="H42" s="9">
        <f t="shared" ca="1" si="33"/>
        <v>0</v>
      </c>
      <c r="I42" s="9">
        <f t="shared" ca="1" si="33"/>
        <v>0</v>
      </c>
      <c r="J42" s="9">
        <f t="shared" ca="1" si="33"/>
        <v>0</v>
      </c>
      <c r="K42" s="9">
        <f t="shared" ca="1" si="33"/>
        <v>0</v>
      </c>
      <c r="L42" s="9">
        <f t="shared" ca="1" si="33"/>
        <v>0</v>
      </c>
      <c r="M42" s="9">
        <f t="shared" ca="1" si="33"/>
        <v>0</v>
      </c>
      <c r="N42" s="9">
        <f t="shared" ca="1" si="35"/>
        <v>0</v>
      </c>
      <c r="O42" s="9">
        <f t="shared" ca="1" si="35"/>
        <v>0</v>
      </c>
      <c r="Q42" s="72">
        <f>IF(V42&lt;&gt;"",12*V42,"")</f>
        <v>1400</v>
      </c>
      <c r="R42" s="22"/>
      <c r="S42" s="105">
        <f ca="1">IF(V42&lt;&gt;"",Q42*$H$1/365,0)</f>
        <v>126.57534246575342</v>
      </c>
      <c r="T42" s="107">
        <f t="shared" ca="1" si="34"/>
        <v>0</v>
      </c>
      <c r="U42" s="37"/>
      <c r="V42" s="72">
        <f>IF(C42&lt;&gt;"",Budgets!D41,"")</f>
        <v>116.66666666666667</v>
      </c>
      <c r="X42" s="72">
        <f ca="1">IF(C42&lt;&gt;"",T42/$J$1,"")</f>
        <v>0</v>
      </c>
    </row>
    <row r="43" spans="1:55" ht="20" customHeight="1" x14ac:dyDescent="0.2">
      <c r="A43">
        <v>40</v>
      </c>
      <c r="B43" s="146"/>
      <c r="C43" s="8" t="str">
        <f>IF(Budgets!B42&lt;&gt;"",Budgets!B42,"")</f>
        <v>Petrol_Car_2</v>
      </c>
      <c r="D43" s="9">
        <f t="shared" ca="1" si="33"/>
        <v>0</v>
      </c>
      <c r="E43" s="9">
        <f t="shared" ca="1" si="33"/>
        <v>0</v>
      </c>
      <c r="F43" s="9">
        <f t="shared" ca="1" si="33"/>
        <v>0</v>
      </c>
      <c r="G43" s="9">
        <f t="shared" ca="1" si="33"/>
        <v>0</v>
      </c>
      <c r="H43" s="9">
        <f t="shared" ca="1" si="33"/>
        <v>0</v>
      </c>
      <c r="I43" s="9">
        <f t="shared" ca="1" si="33"/>
        <v>0</v>
      </c>
      <c r="J43" s="9">
        <f t="shared" ca="1" si="33"/>
        <v>0</v>
      </c>
      <c r="K43" s="9">
        <f t="shared" ca="1" si="33"/>
        <v>0</v>
      </c>
      <c r="L43" s="9">
        <f t="shared" ca="1" si="33"/>
        <v>0</v>
      </c>
      <c r="M43" s="9">
        <f t="shared" ca="1" si="33"/>
        <v>0</v>
      </c>
      <c r="N43" s="9">
        <f t="shared" ca="1" si="35"/>
        <v>0</v>
      </c>
      <c r="O43" s="9">
        <f t="shared" ca="1" si="35"/>
        <v>0</v>
      </c>
      <c r="Q43" s="72">
        <f>IF(V43&lt;&gt;"",12*V43,"")</f>
        <v>1200</v>
      </c>
      <c r="R43" s="22"/>
      <c r="S43" s="105">
        <f ca="1">IF(V43&lt;&gt;"",Q43*$H$1/365,0)</f>
        <v>108.49315068493151</v>
      </c>
      <c r="T43" s="107">
        <f t="shared" ca="1" si="34"/>
        <v>0</v>
      </c>
      <c r="U43" s="37"/>
      <c r="V43" s="72">
        <f>IF(C43&lt;&gt;"",Budgets!D42,"")</f>
        <v>100</v>
      </c>
      <c r="X43" s="72">
        <f ca="1">IF(C43&lt;&gt;"",T43/$J$1,"")</f>
        <v>0</v>
      </c>
    </row>
    <row r="44" spans="1:55" ht="20" customHeight="1" x14ac:dyDescent="0.2">
      <c r="A44">
        <v>41</v>
      </c>
      <c r="B44" s="146"/>
      <c r="C44" s="8" t="str">
        <f>IF(Budgets!B43&lt;&gt;"",Budgets!B43,"")</f>
        <v/>
      </c>
      <c r="D44" s="9" t="str">
        <f t="shared" ca="1" si="33"/>
        <v/>
      </c>
      <c r="E44" s="9" t="str">
        <f t="shared" ca="1" si="33"/>
        <v/>
      </c>
      <c r="F44" s="9" t="str">
        <f t="shared" ca="1" si="33"/>
        <v/>
      </c>
      <c r="G44" s="9" t="str">
        <f t="shared" ca="1" si="33"/>
        <v/>
      </c>
      <c r="H44" s="9" t="str">
        <f t="shared" ca="1" si="33"/>
        <v/>
      </c>
      <c r="I44" s="9" t="str">
        <f t="shared" ca="1" si="33"/>
        <v/>
      </c>
      <c r="J44" s="9" t="str">
        <f t="shared" ca="1" si="33"/>
        <v/>
      </c>
      <c r="K44" s="9" t="str">
        <f t="shared" ca="1" si="33"/>
        <v/>
      </c>
      <c r="L44" s="9" t="str">
        <f t="shared" ca="1" si="33"/>
        <v/>
      </c>
      <c r="M44" s="9" t="str">
        <f t="shared" ca="1" si="33"/>
        <v/>
      </c>
      <c r="N44" s="9" t="str">
        <f t="shared" ca="1" si="35"/>
        <v/>
      </c>
      <c r="O44" s="9" t="str">
        <f t="shared" ca="1" si="35"/>
        <v/>
      </c>
      <c r="Q44" s="72" t="str">
        <f>IF(V44&lt;&gt;"",12*V44,"")</f>
        <v/>
      </c>
      <c r="R44" s="22"/>
      <c r="S44" s="105">
        <f>IF(V44&lt;&gt;"",Q44*$H$1/365,0)</f>
        <v>0</v>
      </c>
      <c r="T44" s="107">
        <f t="shared" si="34"/>
        <v>0</v>
      </c>
      <c r="U44" s="37"/>
      <c r="V44" s="72" t="str">
        <f>IF(C44&lt;&gt;"",Budgets!D43,"")</f>
        <v/>
      </c>
      <c r="X44" s="72" t="str">
        <f>IF(C44&lt;&gt;"",T44/$J$1,"")</f>
        <v/>
      </c>
    </row>
    <row r="45" spans="1:55" ht="20" customHeight="1" x14ac:dyDescent="0.2">
      <c r="B45" s="5" t="s">
        <v>24</v>
      </c>
      <c r="C45" s="8"/>
      <c r="D45" s="10">
        <f t="shared" ref="D45:M45" ca="1" si="36">SUM(D40:D44)</f>
        <v>0</v>
      </c>
      <c r="E45" s="10">
        <f t="shared" ca="1" si="36"/>
        <v>0</v>
      </c>
      <c r="F45" s="10">
        <f t="shared" ca="1" si="36"/>
        <v>0</v>
      </c>
      <c r="G45" s="10">
        <f t="shared" ca="1" si="36"/>
        <v>0</v>
      </c>
      <c r="H45" s="10">
        <f t="shared" ca="1" si="36"/>
        <v>0</v>
      </c>
      <c r="I45" s="10">
        <f t="shared" ca="1" si="36"/>
        <v>0</v>
      </c>
      <c r="J45" s="10">
        <f t="shared" ca="1" si="36"/>
        <v>0</v>
      </c>
      <c r="K45" s="10">
        <f t="shared" ca="1" si="36"/>
        <v>0</v>
      </c>
      <c r="L45" s="10">
        <f t="shared" ca="1" si="36"/>
        <v>0</v>
      </c>
      <c r="M45" s="10">
        <f t="shared" ca="1" si="36"/>
        <v>0</v>
      </c>
      <c r="N45" s="10">
        <f t="shared" ref="N45" ca="1" si="37">SUM(N40:N44)</f>
        <v>0</v>
      </c>
      <c r="O45" s="10">
        <f t="shared" ref="O45" ca="1" si="38">SUM(O40:O44)</f>
        <v>0</v>
      </c>
      <c r="Q45" s="73">
        <f>V45*12</f>
        <v>6050</v>
      </c>
      <c r="R45" s="22"/>
      <c r="S45" s="106">
        <f t="shared" ref="S45" ca="1" si="39">SUM(S40:S43)</f>
        <v>546.98630136986299</v>
      </c>
      <c r="T45" s="10">
        <f ca="1">SUM(T40:T44)</f>
        <v>0</v>
      </c>
      <c r="U45" s="37"/>
      <c r="V45" s="73">
        <f>SUM(V40:V44)</f>
        <v>504.16666666666669</v>
      </c>
      <c r="X45" s="73">
        <f ca="1">SUM(X40:X44)</f>
        <v>0</v>
      </c>
    </row>
    <row r="46" spans="1:55" ht="6" customHeight="1" x14ac:dyDescent="0.2">
      <c r="B46" s="19"/>
      <c r="C46" s="19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Q46" s="20"/>
      <c r="S46" s="20"/>
      <c r="T46" s="20"/>
      <c r="U46" s="37"/>
      <c r="V46" s="20"/>
      <c r="X46" s="20"/>
    </row>
    <row r="47" spans="1:55" x14ac:dyDescent="0.2">
      <c r="A47">
        <v>43</v>
      </c>
      <c r="B47" s="146" t="str">
        <f>Budgets!A45</f>
        <v>Work</v>
      </c>
      <c r="C47" s="8" t="str">
        <f>IF(Budgets!B45&lt;&gt;"",Budgets!B45,"")</f>
        <v>Work_1</v>
      </c>
      <c r="D47" s="9">
        <f t="shared" ref="D47:M48" ca="1" si="40">IF($C47&lt;&gt;"",INDIRECT("'" &amp; D$5 &amp; "'" &amp; "!" &amp; "$D" &amp; $A47),"")</f>
        <v>0</v>
      </c>
      <c r="E47" s="9">
        <f t="shared" ca="1" si="40"/>
        <v>0</v>
      </c>
      <c r="F47" s="9">
        <f t="shared" ca="1" si="40"/>
        <v>0</v>
      </c>
      <c r="G47" s="9">
        <f t="shared" ca="1" si="40"/>
        <v>0</v>
      </c>
      <c r="H47" s="9">
        <f t="shared" ca="1" si="40"/>
        <v>0</v>
      </c>
      <c r="I47" s="9">
        <f t="shared" ca="1" si="40"/>
        <v>0</v>
      </c>
      <c r="J47" s="9">
        <f t="shared" ca="1" si="40"/>
        <v>0</v>
      </c>
      <c r="K47" s="9">
        <f t="shared" ca="1" si="40"/>
        <v>0</v>
      </c>
      <c r="L47" s="9">
        <f t="shared" ca="1" si="40"/>
        <v>0</v>
      </c>
      <c r="M47" s="9">
        <f t="shared" ca="1" si="40"/>
        <v>0</v>
      </c>
      <c r="N47" s="9">
        <f ca="1">IF($C47&lt;&gt;"",INDIRECT("'" &amp; N$5 &amp; "'" &amp; "!" &amp; "$D" &amp; $A47),"")</f>
        <v>0</v>
      </c>
      <c r="O47" s="9">
        <f ca="1">IF($C47&lt;&gt;"",INDIRECT("'" &amp; O$5 &amp; "'" &amp; "!" &amp; "$D" &amp; $A47),"")</f>
        <v>0</v>
      </c>
      <c r="Q47" s="72">
        <f>IF(V47&lt;&gt;"",12*V47,"")</f>
        <v>300</v>
      </c>
      <c r="R47" s="22"/>
      <c r="S47" s="105">
        <f ca="1">IF(V47&lt;&gt;"",Q47*$H$1/365,0)</f>
        <v>27.123287671232877</v>
      </c>
      <c r="T47" s="107">
        <f t="shared" ref="T47" ca="1" si="41">IF(C47&lt;&gt;"",SUM(D47:O47),0)</f>
        <v>0</v>
      </c>
      <c r="U47" s="37"/>
      <c r="V47" s="72">
        <f>IF(C47&lt;&gt;"",Budgets!D45,"")</f>
        <v>25</v>
      </c>
      <c r="X47" s="72">
        <f ca="1">IF(C47&lt;&gt;"",T47/$J$1,"")</f>
        <v>0</v>
      </c>
    </row>
    <row r="48" spans="1:55" x14ac:dyDescent="0.2">
      <c r="A48">
        <v>44</v>
      </c>
      <c r="B48" s="146"/>
      <c r="C48" s="8" t="str">
        <f>IF(Budgets!B46&lt;&gt;"",Budgets!B46,"")</f>
        <v>Work_2</v>
      </c>
      <c r="D48" s="9">
        <f t="shared" ca="1" si="40"/>
        <v>0</v>
      </c>
      <c r="E48" s="9">
        <f t="shared" ca="1" si="40"/>
        <v>0</v>
      </c>
      <c r="F48" s="9">
        <f t="shared" ca="1" si="40"/>
        <v>0</v>
      </c>
      <c r="G48" s="9">
        <f t="shared" ca="1" si="40"/>
        <v>0</v>
      </c>
      <c r="H48" s="9">
        <f t="shared" ca="1" si="40"/>
        <v>0</v>
      </c>
      <c r="I48" s="9">
        <f t="shared" ca="1" si="40"/>
        <v>0</v>
      </c>
      <c r="J48" s="9">
        <f t="shared" ca="1" si="40"/>
        <v>0</v>
      </c>
      <c r="K48" s="9">
        <f t="shared" ca="1" si="40"/>
        <v>0</v>
      </c>
      <c r="L48" s="9">
        <f t="shared" ca="1" si="40"/>
        <v>0</v>
      </c>
      <c r="M48" s="9">
        <f t="shared" ca="1" si="40"/>
        <v>0</v>
      </c>
      <c r="N48" s="9">
        <f ca="1">IF($C48&lt;&gt;"",INDIRECT("'" &amp; N$5 &amp; "'" &amp; "!" &amp; "$D" &amp; $A48),"")</f>
        <v>0</v>
      </c>
      <c r="O48" s="9">
        <f ca="1">IF($C48&lt;&gt;"",INDIRECT("'" &amp; O$5 &amp; "'" &amp; "!" &amp; "$D" &amp; $A48),"")</f>
        <v>0</v>
      </c>
      <c r="Q48" s="72">
        <f>IF(V48&lt;&gt;"",12*V48,"")</f>
        <v>0</v>
      </c>
      <c r="R48" s="22"/>
      <c r="S48" s="105">
        <f ca="1">IF(V48&lt;&gt;"",Q48*$H$1/365,0)</f>
        <v>0</v>
      </c>
      <c r="T48" s="107">
        <f ca="1">IF(C48&lt;&gt;"",SUM(D48:O48),0)</f>
        <v>0</v>
      </c>
      <c r="U48" s="37"/>
      <c r="V48" s="72">
        <f>IF(C48&lt;&gt;"",Budgets!D46,"")</f>
        <v>0</v>
      </c>
      <c r="X48" s="72">
        <f ca="1">IF(C48&lt;&gt;"",T48/$J$1,"")</f>
        <v>0</v>
      </c>
    </row>
    <row r="49" spans="1:55" x14ac:dyDescent="0.2">
      <c r="B49" s="16" t="s">
        <v>24</v>
      </c>
      <c r="C49" s="62"/>
      <c r="D49" s="10">
        <f t="shared" ref="D49:M49" ca="1" si="42">SUM(D47:D48)</f>
        <v>0</v>
      </c>
      <c r="E49" s="10">
        <f t="shared" ca="1" si="42"/>
        <v>0</v>
      </c>
      <c r="F49" s="10">
        <f t="shared" ca="1" si="42"/>
        <v>0</v>
      </c>
      <c r="G49" s="10">
        <f t="shared" ca="1" si="42"/>
        <v>0</v>
      </c>
      <c r="H49" s="10">
        <f t="shared" ca="1" si="42"/>
        <v>0</v>
      </c>
      <c r="I49" s="10">
        <f t="shared" ca="1" si="42"/>
        <v>0</v>
      </c>
      <c r="J49" s="10">
        <f t="shared" ca="1" si="42"/>
        <v>0</v>
      </c>
      <c r="K49" s="10">
        <f t="shared" ca="1" si="42"/>
        <v>0</v>
      </c>
      <c r="L49" s="10">
        <f t="shared" ca="1" si="42"/>
        <v>0</v>
      </c>
      <c r="M49" s="10">
        <f t="shared" ca="1" si="42"/>
        <v>0</v>
      </c>
      <c r="N49" s="10">
        <f t="shared" ref="N49" ca="1" si="43">SUM(N47:N48)</f>
        <v>0</v>
      </c>
      <c r="O49" s="10">
        <f t="shared" ref="O49" ca="1" si="44">SUM(O47:O48)</f>
        <v>0</v>
      </c>
      <c r="P49" s="43"/>
      <c r="Q49" s="76">
        <f>V49*12</f>
        <v>300</v>
      </c>
      <c r="R49" s="95"/>
      <c r="S49" s="106">
        <f ca="1">SUM(S47:S48)</f>
        <v>27.123287671232877</v>
      </c>
      <c r="T49" s="10">
        <f ca="1">SUM(T47:T48)</f>
        <v>0</v>
      </c>
      <c r="U49" s="99"/>
      <c r="V49" s="76">
        <f t="shared" ref="V49" si="45">SUM(V47:V48)</f>
        <v>25</v>
      </c>
      <c r="W49" s="43"/>
      <c r="X49" s="81">
        <f ca="1">SUM(X47:X48)</f>
        <v>0</v>
      </c>
    </row>
    <row r="50" spans="1:55" s="27" customFormat="1" ht="6" customHeight="1" x14ac:dyDescent="0.2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85"/>
      <c r="R50" s="22"/>
      <c r="S50" s="20"/>
      <c r="T50" s="20"/>
      <c r="U50" s="37"/>
      <c r="V50" s="85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</row>
    <row r="51" spans="1:55" x14ac:dyDescent="0.2">
      <c r="A51">
        <v>46</v>
      </c>
      <c r="B51" s="83"/>
      <c r="C51" s="84" t="s">
        <v>8</v>
      </c>
      <c r="D51" s="9">
        <f t="shared" ref="D51:O51" ca="1" si="46">IF($C51&lt;&gt;"",INDIRECT("'" &amp; D$5 &amp; "'" &amp; "!" &amp; "$D" &amp; $A51),"")</f>
        <v>0</v>
      </c>
      <c r="E51" s="9">
        <f t="shared" ca="1" si="46"/>
        <v>0</v>
      </c>
      <c r="F51" s="9">
        <f t="shared" ca="1" si="46"/>
        <v>0</v>
      </c>
      <c r="G51" s="9">
        <f t="shared" ca="1" si="46"/>
        <v>0</v>
      </c>
      <c r="H51" s="9">
        <f t="shared" ca="1" si="46"/>
        <v>0</v>
      </c>
      <c r="I51" s="9">
        <f t="shared" ca="1" si="46"/>
        <v>0</v>
      </c>
      <c r="J51" s="9">
        <f t="shared" ca="1" si="46"/>
        <v>0</v>
      </c>
      <c r="K51" s="9">
        <f t="shared" ca="1" si="46"/>
        <v>0</v>
      </c>
      <c r="L51" s="9">
        <f t="shared" ca="1" si="46"/>
        <v>0</v>
      </c>
      <c r="M51" s="9">
        <f t="shared" ca="1" si="46"/>
        <v>0</v>
      </c>
      <c r="N51" s="9">
        <f t="shared" ca="1" si="46"/>
        <v>0</v>
      </c>
      <c r="O51" s="9">
        <f t="shared" ca="1" si="46"/>
        <v>0</v>
      </c>
      <c r="P51" s="49"/>
      <c r="Q51" s="7">
        <f>V51*12</f>
        <v>0</v>
      </c>
      <c r="R51" s="97"/>
      <c r="S51" s="106">
        <f ca="1">V51*12*$H$1/365</f>
        <v>0</v>
      </c>
      <c r="T51" s="106">
        <f ca="1">SUM(D51:O51)</f>
        <v>0</v>
      </c>
      <c r="U51" s="101"/>
      <c r="V51" s="7">
        <v>0</v>
      </c>
      <c r="W51" s="49"/>
      <c r="X51" s="6">
        <f ca="1">T51/$J$1</f>
        <v>0</v>
      </c>
    </row>
    <row r="52" spans="1:55" s="27" customFormat="1" x14ac:dyDescent="0.2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85"/>
      <c r="R52" s="22"/>
      <c r="S52" s="20"/>
      <c r="T52" s="20"/>
      <c r="U52" s="37"/>
      <c r="V52" s="85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</row>
    <row r="53" spans="1:55" x14ac:dyDescent="0.2">
      <c r="B53" s="66" t="s">
        <v>25</v>
      </c>
      <c r="C53" s="82"/>
      <c r="D53" s="21">
        <f t="shared" ref="D53:M53" ca="1" si="47">D11</f>
        <v>0</v>
      </c>
      <c r="E53" s="21">
        <f t="shared" ca="1" si="47"/>
        <v>0</v>
      </c>
      <c r="F53" s="21">
        <f t="shared" ca="1" si="47"/>
        <v>0</v>
      </c>
      <c r="G53" s="21">
        <f t="shared" ca="1" si="47"/>
        <v>0</v>
      </c>
      <c r="H53" s="21">
        <f t="shared" ca="1" si="47"/>
        <v>0</v>
      </c>
      <c r="I53" s="21">
        <f t="shared" ca="1" si="47"/>
        <v>0</v>
      </c>
      <c r="J53" s="21">
        <f t="shared" ca="1" si="47"/>
        <v>0</v>
      </c>
      <c r="K53" s="21">
        <f t="shared" ca="1" si="47"/>
        <v>0</v>
      </c>
      <c r="L53" s="21">
        <f t="shared" ca="1" si="47"/>
        <v>0</v>
      </c>
      <c r="M53" s="21">
        <f t="shared" ca="1" si="47"/>
        <v>0</v>
      </c>
      <c r="N53" s="21">
        <f ca="1">N11</f>
        <v>0</v>
      </c>
      <c r="O53" s="21">
        <f ca="1">O11</f>
        <v>0</v>
      </c>
      <c r="P53" s="30"/>
      <c r="Q53" s="80">
        <f>V53*12</f>
        <v>12000</v>
      </c>
      <c r="R53" s="96"/>
      <c r="S53" s="105">
        <f ca="1">V53*12*$H$1/365</f>
        <v>1084.9315068493152</v>
      </c>
      <c r="T53" s="107">
        <f ca="1">SUM(D53:O53)</f>
        <v>0</v>
      </c>
      <c r="U53" s="100"/>
      <c r="V53" s="80">
        <f>SUM(V7:V10)</f>
        <v>1000</v>
      </c>
      <c r="W53" s="30"/>
      <c r="X53" s="80">
        <f ca="1">T53/$J$1</f>
        <v>0</v>
      </c>
    </row>
    <row r="54" spans="1:55" x14ac:dyDescent="0.2">
      <c r="B54" s="5" t="s">
        <v>26</v>
      </c>
      <c r="C54" s="8"/>
      <c r="D54" s="9">
        <f t="shared" ref="D54:M54" ca="1" si="48">D19+D33+D45+D38+D49</f>
        <v>0</v>
      </c>
      <c r="E54" s="9">
        <f t="shared" ca="1" si="48"/>
        <v>0</v>
      </c>
      <c r="F54" s="9">
        <f t="shared" ca="1" si="48"/>
        <v>0</v>
      </c>
      <c r="G54" s="9">
        <f t="shared" ca="1" si="48"/>
        <v>0</v>
      </c>
      <c r="H54" s="9">
        <f t="shared" ca="1" si="48"/>
        <v>0</v>
      </c>
      <c r="I54" s="9">
        <f t="shared" ca="1" si="48"/>
        <v>0</v>
      </c>
      <c r="J54" s="9">
        <f t="shared" ca="1" si="48"/>
        <v>0</v>
      </c>
      <c r="K54" s="9">
        <f t="shared" ca="1" si="48"/>
        <v>0</v>
      </c>
      <c r="L54" s="9">
        <f t="shared" ca="1" si="48"/>
        <v>0</v>
      </c>
      <c r="M54" s="9">
        <f t="shared" ca="1" si="48"/>
        <v>0</v>
      </c>
      <c r="N54" s="9">
        <f t="shared" ref="N54" ca="1" si="49">N19+N33+N45+N38+N49</f>
        <v>0</v>
      </c>
      <c r="O54" s="9">
        <f t="shared" ref="O54" ca="1" si="50">O19+O33+O45+O38+O49</f>
        <v>0</v>
      </c>
      <c r="Q54" s="72">
        <f>V54*12</f>
        <v>24350</v>
      </c>
      <c r="R54" s="22"/>
      <c r="S54" s="105">
        <f ca="1">V54*12*$H$1/365</f>
        <v>2201.5068493150684</v>
      </c>
      <c r="T54" s="105">
        <f ca="1">SUM(D54:O54)</f>
        <v>0</v>
      </c>
      <c r="U54" s="37"/>
      <c r="V54" s="72">
        <f>V19+V33+V45+V38+V49</f>
        <v>2029.1666666666667</v>
      </c>
      <c r="X54" s="72">
        <f ca="1">T54/$J$1</f>
        <v>0</v>
      </c>
    </row>
    <row r="55" spans="1:55" x14ac:dyDescent="0.2">
      <c r="B55" s="16" t="s">
        <v>27</v>
      </c>
      <c r="C55" s="62"/>
      <c r="D55" s="24">
        <f t="shared" ref="D55:M55" ca="1" si="51">D53-D54</f>
        <v>0</v>
      </c>
      <c r="E55" s="24">
        <f t="shared" ca="1" si="51"/>
        <v>0</v>
      </c>
      <c r="F55" s="24">
        <f t="shared" ca="1" si="51"/>
        <v>0</v>
      </c>
      <c r="G55" s="24">
        <f t="shared" ca="1" si="51"/>
        <v>0</v>
      </c>
      <c r="H55" s="24">
        <f t="shared" ca="1" si="51"/>
        <v>0</v>
      </c>
      <c r="I55" s="24">
        <f t="shared" ca="1" si="51"/>
        <v>0</v>
      </c>
      <c r="J55" s="24">
        <f t="shared" ca="1" si="51"/>
        <v>0</v>
      </c>
      <c r="K55" s="24">
        <f t="shared" ca="1" si="51"/>
        <v>0</v>
      </c>
      <c r="L55" s="24">
        <f t="shared" ca="1" si="51"/>
        <v>0</v>
      </c>
      <c r="M55" s="24">
        <f t="shared" ca="1" si="51"/>
        <v>0</v>
      </c>
      <c r="N55" s="24">
        <f t="shared" ref="N55:O55" ca="1" si="52">N53-N54</f>
        <v>0</v>
      </c>
      <c r="O55" s="63">
        <f t="shared" ca="1" si="52"/>
        <v>0</v>
      </c>
      <c r="Q55" s="79"/>
      <c r="S55" s="104"/>
      <c r="T55" s="133">
        <f ca="1">T53-T54</f>
        <v>0</v>
      </c>
      <c r="V55" s="76">
        <f>V53-V54</f>
        <v>-1029.1666666666667</v>
      </c>
      <c r="X55" s="24">
        <f ca="1">X53-X54</f>
        <v>0</v>
      </c>
    </row>
    <row r="56" spans="1:55" x14ac:dyDescent="0.2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2"/>
      <c r="Q56" s="77"/>
      <c r="S56" s="22"/>
      <c r="T56" s="37"/>
      <c r="V56" s="77"/>
      <c r="X56" s="77"/>
    </row>
    <row r="57" spans="1:55" x14ac:dyDescent="0.2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2"/>
      <c r="Q57" s="77"/>
      <c r="S57" s="22"/>
      <c r="T57" s="37"/>
      <c r="V57" s="77"/>
      <c r="X57" s="77"/>
    </row>
  </sheetData>
  <mergeCells count="9">
    <mergeCell ref="B35:B37"/>
    <mergeCell ref="B47:B48"/>
    <mergeCell ref="B21:B32"/>
    <mergeCell ref="B40:B44"/>
    <mergeCell ref="Q3:T3"/>
    <mergeCell ref="V3:X3"/>
    <mergeCell ref="C1:D1"/>
    <mergeCell ref="B7:B10"/>
    <mergeCell ref="B13:B18"/>
  </mergeCells>
  <conditionalFormatting sqref="D55:O55">
    <cfRule type="cellIs" dxfId="275" priority="80" operator="lessThan">
      <formula>0</formula>
    </cfRule>
  </conditionalFormatting>
  <conditionalFormatting sqref="V55">
    <cfRule type="cellIs" dxfId="274" priority="54" operator="lessThan">
      <formula>0</formula>
    </cfRule>
  </conditionalFormatting>
  <conditionalFormatting sqref="T13:T18">
    <cfRule type="cellIs" dxfId="273" priority="43" operator="greaterThan">
      <formula>$S13</formula>
    </cfRule>
  </conditionalFormatting>
  <conditionalFormatting sqref="T13:T18">
    <cfRule type="cellIs" dxfId="272" priority="42" operator="lessThan">
      <formula>$S13</formula>
    </cfRule>
  </conditionalFormatting>
  <conditionalFormatting sqref="S13:S19">
    <cfRule type="cellIs" dxfId="271" priority="41" operator="equal">
      <formula>0</formula>
    </cfRule>
  </conditionalFormatting>
  <conditionalFormatting sqref="S21:S32">
    <cfRule type="cellIs" dxfId="270" priority="40" operator="equal">
      <formula>0</formula>
    </cfRule>
  </conditionalFormatting>
  <conditionalFormatting sqref="T21:T32">
    <cfRule type="cellIs" dxfId="269" priority="39" operator="greaterThan">
      <formula>$S21</formula>
    </cfRule>
  </conditionalFormatting>
  <conditionalFormatting sqref="T21:T32">
    <cfRule type="cellIs" dxfId="268" priority="38" operator="lessThan">
      <formula>$S21</formula>
    </cfRule>
  </conditionalFormatting>
  <conditionalFormatting sqref="S35:S37">
    <cfRule type="cellIs" dxfId="267" priority="37" operator="equal">
      <formula>0</formula>
    </cfRule>
  </conditionalFormatting>
  <conditionalFormatting sqref="T35:T38">
    <cfRule type="cellIs" dxfId="266" priority="36" operator="greaterThan">
      <formula>$S35</formula>
    </cfRule>
  </conditionalFormatting>
  <conditionalFormatting sqref="T35:T38">
    <cfRule type="cellIs" dxfId="265" priority="35" operator="lessThan">
      <formula>$S35</formula>
    </cfRule>
  </conditionalFormatting>
  <conditionalFormatting sqref="S40:S44">
    <cfRule type="cellIs" dxfId="264" priority="34" operator="equal">
      <formula>0</formula>
    </cfRule>
  </conditionalFormatting>
  <conditionalFormatting sqref="T40:T44">
    <cfRule type="cellIs" dxfId="263" priority="33" operator="greaterThan">
      <formula>$S40</formula>
    </cfRule>
  </conditionalFormatting>
  <conditionalFormatting sqref="T40:T44">
    <cfRule type="cellIs" dxfId="262" priority="32" operator="lessThan">
      <formula>$S40</formula>
    </cfRule>
  </conditionalFormatting>
  <conditionalFormatting sqref="S47:S48">
    <cfRule type="cellIs" dxfId="261" priority="31" operator="equal">
      <formula>0</formula>
    </cfRule>
  </conditionalFormatting>
  <conditionalFormatting sqref="T47:T48">
    <cfRule type="cellIs" dxfId="260" priority="30" operator="greaterThan">
      <formula>$S47</formula>
    </cfRule>
  </conditionalFormatting>
  <conditionalFormatting sqref="T47:T48">
    <cfRule type="cellIs" dxfId="259" priority="29" operator="lessThan">
      <formula>$S47</formula>
    </cfRule>
  </conditionalFormatting>
  <conditionalFormatting sqref="T7:T11">
    <cfRule type="cellIs" dxfId="258" priority="28" operator="greaterThan">
      <formula>$S7</formula>
    </cfRule>
  </conditionalFormatting>
  <conditionalFormatting sqref="T7:T11">
    <cfRule type="cellIs" dxfId="257" priority="27" operator="lessThan">
      <formula>$S7</formula>
    </cfRule>
  </conditionalFormatting>
  <conditionalFormatting sqref="T53">
    <cfRule type="cellIs" dxfId="256" priority="24" operator="greaterThan">
      <formula>$S53</formula>
    </cfRule>
  </conditionalFormatting>
  <conditionalFormatting sqref="T53">
    <cfRule type="cellIs" dxfId="255" priority="23" operator="lessThan">
      <formula>$S53</formula>
    </cfRule>
  </conditionalFormatting>
  <conditionalFormatting sqref="T51">
    <cfRule type="cellIs" dxfId="254" priority="22" operator="notEqual">
      <formula>0</formula>
    </cfRule>
  </conditionalFormatting>
  <conditionalFormatting sqref="T54">
    <cfRule type="cellIs" dxfId="253" priority="20" operator="greaterThan">
      <formula>$S54</formula>
    </cfRule>
  </conditionalFormatting>
  <conditionalFormatting sqref="T54">
    <cfRule type="cellIs" dxfId="252" priority="19" operator="lessThan">
      <formula>$S54</formula>
    </cfRule>
  </conditionalFormatting>
  <conditionalFormatting sqref="T55">
    <cfRule type="cellIs" dxfId="251" priority="18" stopIfTrue="1" operator="lessThan">
      <formula>0</formula>
    </cfRule>
  </conditionalFormatting>
  <conditionalFormatting sqref="X55">
    <cfRule type="cellIs" dxfId="250" priority="17" operator="lessThan">
      <formula>0</formula>
    </cfRule>
  </conditionalFormatting>
  <conditionalFormatting sqref="T19">
    <cfRule type="cellIs" dxfId="249" priority="15" operator="lessThan">
      <formula>$S19</formula>
    </cfRule>
    <cfRule type="cellIs" dxfId="248" priority="16" operator="greaterThan">
      <formula>$S19</formula>
    </cfRule>
  </conditionalFormatting>
  <conditionalFormatting sqref="T33">
    <cfRule type="cellIs" dxfId="247" priority="13" operator="lessThan">
      <formula>$S33</formula>
    </cfRule>
    <cfRule type="cellIs" dxfId="246" priority="14" operator="greaterThan">
      <formula>$S33</formula>
    </cfRule>
  </conditionalFormatting>
  <conditionalFormatting sqref="T45">
    <cfRule type="cellIs" dxfId="245" priority="11" operator="lessThan">
      <formula>$S45</formula>
    </cfRule>
    <cfRule type="cellIs" dxfId="244" priority="12" operator="greaterThan">
      <formula>$S45</formula>
    </cfRule>
  </conditionalFormatting>
  <conditionalFormatting sqref="T49">
    <cfRule type="cellIs" dxfId="243" priority="9" operator="lessThan">
      <formula>$S49</formula>
    </cfRule>
    <cfRule type="cellIs" dxfId="242" priority="10" operator="greaterThan">
      <formula>$S49</formula>
    </cfRule>
  </conditionalFormatting>
  <conditionalFormatting sqref="D13:O19 D21:O33 D35:O38 D40:O45 D47:O49 D54:O54">
    <cfRule type="cellIs" dxfId="241" priority="89" operator="greaterThan">
      <formula>$V13</formula>
    </cfRule>
  </conditionalFormatting>
  <conditionalFormatting sqref="D53:O53">
    <cfRule type="cellIs" dxfId="240" priority="95" operator="lessThan">
      <formula>$V53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94D5-5A6C-2745-AAE1-FB248A3D6FDC}">
  <sheetPr>
    <tabColor rgb="FFFFC000"/>
  </sheetPr>
  <dimension ref="A1:T83"/>
  <sheetViews>
    <sheetView zoomScale="133" workbookViewId="0">
      <pane xSplit="1" topLeftCell="B1" activePane="topRight" state="frozen"/>
      <selection activeCell="A3" sqref="A3"/>
      <selection pane="topRight" sqref="A1:N1048576"/>
    </sheetView>
  </sheetViews>
  <sheetFormatPr baseColWidth="10" defaultRowHeight="16" x14ac:dyDescent="0.2"/>
  <cols>
    <col min="1" max="14" width="0.33203125" customWidth="1"/>
  </cols>
  <sheetData>
    <row r="1" spans="1:20" ht="34" x14ac:dyDescent="0.2">
      <c r="O1" s="3" t="s">
        <v>54</v>
      </c>
      <c r="P1" s="2">
        <f ca="1">INT(Summary2024!J1)</f>
        <v>1</v>
      </c>
      <c r="R1" s="147" t="s">
        <v>53</v>
      </c>
      <c r="S1" s="147"/>
      <c r="T1" s="147"/>
    </row>
    <row r="5" spans="1:20" x14ac:dyDescent="0.2">
      <c r="B5" t="s">
        <v>52</v>
      </c>
      <c r="C5" t="s">
        <v>51</v>
      </c>
      <c r="D5" t="s">
        <v>50</v>
      </c>
      <c r="E5" t="s">
        <v>49</v>
      </c>
      <c r="F5" t="s">
        <v>48</v>
      </c>
      <c r="G5" t="s">
        <v>47</v>
      </c>
      <c r="H5" t="s">
        <v>46</v>
      </c>
      <c r="I5" t="s">
        <v>45</v>
      </c>
      <c r="J5" t="s">
        <v>44</v>
      </c>
      <c r="K5" t="s">
        <v>43</v>
      </c>
      <c r="L5" t="s">
        <v>42</v>
      </c>
      <c r="M5" t="s">
        <v>41</v>
      </c>
    </row>
    <row r="6" spans="1:20" x14ac:dyDescent="0.2">
      <c r="A6" t="str">
        <f>Summary2024!C13</f>
        <v>Miscellaneous</v>
      </c>
      <c r="B6" s="1">
        <f ca="1">Summary2024!D$13</f>
        <v>0</v>
      </c>
      <c r="C6" s="1">
        <f ca="1">Summary2024!E$13</f>
        <v>0</v>
      </c>
      <c r="D6" s="1">
        <f ca="1">Summary2024!F$13</f>
        <v>0</v>
      </c>
      <c r="E6" s="1">
        <f ca="1">Summary2024!G$13</f>
        <v>0</v>
      </c>
      <c r="F6" s="1">
        <f ca="1">Summary2024!H$13</f>
        <v>0</v>
      </c>
      <c r="G6" s="1">
        <f ca="1">Summary2024!I$13</f>
        <v>0</v>
      </c>
      <c r="H6" s="1">
        <f ca="1">Summary2024!J$13</f>
        <v>0</v>
      </c>
      <c r="I6" s="1">
        <f ca="1">Summary2024!K$13</f>
        <v>0</v>
      </c>
      <c r="J6" s="1">
        <f ca="1">Summary2024!L$13</f>
        <v>0</v>
      </c>
      <c r="K6" s="1">
        <f ca="1">Summary2024!M$13</f>
        <v>0</v>
      </c>
      <c r="L6" s="1">
        <f ca="1">Summary2024!N$13</f>
        <v>0</v>
      </c>
      <c r="M6" s="1">
        <f ca="1">Summary2024!O$13</f>
        <v>0</v>
      </c>
    </row>
    <row r="7" spans="1:20" x14ac:dyDescent="0.2">
      <c r="A7" t="s">
        <v>21</v>
      </c>
      <c r="B7" s="1">
        <f>Summary2024!$V$13</f>
        <v>100</v>
      </c>
      <c r="C7" s="1">
        <f>Summary2024!$V$13</f>
        <v>100</v>
      </c>
      <c r="D7" s="1">
        <f>Summary2024!$V$13</f>
        <v>100</v>
      </c>
      <c r="E7" s="1">
        <f>Summary2024!$V$13</f>
        <v>100</v>
      </c>
      <c r="F7" s="1">
        <f>Summary2024!$V$13</f>
        <v>100</v>
      </c>
      <c r="G7" s="1">
        <f>Summary2024!$V$13</f>
        <v>100</v>
      </c>
      <c r="H7" s="1">
        <f>Summary2024!$V$13</f>
        <v>100</v>
      </c>
      <c r="I7" s="1">
        <f>Summary2024!$V$13</f>
        <v>100</v>
      </c>
      <c r="J7" s="1">
        <f>Summary2024!$V$13</f>
        <v>100</v>
      </c>
      <c r="K7" s="1">
        <f>Summary2024!$V$13</f>
        <v>100</v>
      </c>
      <c r="L7" s="1">
        <f>Summary2024!$V$13</f>
        <v>100</v>
      </c>
      <c r="M7" s="1">
        <f>Summary2024!$V$13</f>
        <v>100</v>
      </c>
    </row>
    <row r="8" spans="1:20" x14ac:dyDescent="0.2">
      <c r="A8" t="s">
        <v>20</v>
      </c>
      <c r="B8" s="1">
        <f t="shared" ref="B8:M8" ca="1" si="0">SUM($B$6:$M$6)/$P$1</f>
        <v>0</v>
      </c>
      <c r="C8" s="1">
        <f t="shared" ca="1" si="0"/>
        <v>0</v>
      </c>
      <c r="D8" s="1">
        <f t="shared" ca="1" si="0"/>
        <v>0</v>
      </c>
      <c r="E8" s="1">
        <f t="shared" ca="1" si="0"/>
        <v>0</v>
      </c>
      <c r="F8" s="1">
        <f t="shared" ca="1" si="0"/>
        <v>0</v>
      </c>
      <c r="G8" s="1">
        <f t="shared" ca="1" si="0"/>
        <v>0</v>
      </c>
      <c r="H8" s="1">
        <f t="shared" ca="1" si="0"/>
        <v>0</v>
      </c>
      <c r="I8" s="1">
        <f t="shared" ca="1" si="0"/>
        <v>0</v>
      </c>
      <c r="J8" s="1">
        <f t="shared" ca="1" si="0"/>
        <v>0</v>
      </c>
      <c r="K8" s="1">
        <f t="shared" ca="1" si="0"/>
        <v>0</v>
      </c>
      <c r="L8" s="1">
        <f t="shared" ca="1" si="0"/>
        <v>0</v>
      </c>
      <c r="M8" s="1">
        <f t="shared" ca="1" si="0"/>
        <v>0</v>
      </c>
    </row>
    <row r="10" spans="1:20" x14ac:dyDescent="0.2">
      <c r="B10" t="s">
        <v>52</v>
      </c>
      <c r="C10" t="s">
        <v>51</v>
      </c>
      <c r="D10" t="s">
        <v>50</v>
      </c>
      <c r="E10" t="s">
        <v>49</v>
      </c>
      <c r="F10" t="s">
        <v>48</v>
      </c>
      <c r="G10" t="s">
        <v>47</v>
      </c>
      <c r="H10" t="s">
        <v>46</v>
      </c>
      <c r="I10" t="s">
        <v>45</v>
      </c>
      <c r="J10" t="s">
        <v>44</v>
      </c>
      <c r="K10" t="s">
        <v>43</v>
      </c>
      <c r="L10" t="s">
        <v>42</v>
      </c>
      <c r="M10" t="s">
        <v>41</v>
      </c>
    </row>
    <row r="11" spans="1:20" x14ac:dyDescent="0.2">
      <c r="A11" t="str">
        <f>Summary2024!C14</f>
        <v>Holidays</v>
      </c>
      <c r="B11" s="1">
        <f ca="1">Summary2024!D$14</f>
        <v>0</v>
      </c>
      <c r="C11" s="1">
        <f ca="1">Summary2024!E$14</f>
        <v>0</v>
      </c>
      <c r="D11" s="1">
        <f ca="1">Summary2024!F$14</f>
        <v>0</v>
      </c>
      <c r="E11" s="1">
        <f ca="1">Summary2024!G$14</f>
        <v>0</v>
      </c>
      <c r="F11" s="1">
        <f ca="1">Summary2024!H$14</f>
        <v>0</v>
      </c>
      <c r="G11" s="1">
        <f ca="1">Summary2024!I$14</f>
        <v>0</v>
      </c>
      <c r="H11" s="1">
        <f ca="1">Summary2024!J$14</f>
        <v>0</v>
      </c>
      <c r="I11" s="1">
        <f ca="1">Summary2024!K$14</f>
        <v>0</v>
      </c>
      <c r="J11" s="1">
        <f ca="1">Summary2024!L$14</f>
        <v>0</v>
      </c>
      <c r="K11" s="1">
        <f ca="1">Summary2024!M$14</f>
        <v>0</v>
      </c>
      <c r="L11" s="1">
        <f ca="1">Summary2024!N$14</f>
        <v>0</v>
      </c>
      <c r="M11" s="1">
        <f ca="1">Summary2024!O$14</f>
        <v>0</v>
      </c>
    </row>
    <row r="12" spans="1:20" x14ac:dyDescent="0.2">
      <c r="A12" t="s">
        <v>21</v>
      </c>
      <c r="B12" s="1">
        <f>Summary2024!$V$14</f>
        <v>100</v>
      </c>
      <c r="C12" s="1">
        <f>Summary2024!$V$14</f>
        <v>100</v>
      </c>
      <c r="D12" s="1">
        <f>Summary2024!$V$14</f>
        <v>100</v>
      </c>
      <c r="E12" s="1">
        <f>Summary2024!$V$14</f>
        <v>100</v>
      </c>
      <c r="F12" s="1">
        <f>Summary2024!$V$14</f>
        <v>100</v>
      </c>
      <c r="G12" s="1">
        <f>Summary2024!$V$14</f>
        <v>100</v>
      </c>
      <c r="H12" s="1">
        <f>Summary2024!$V$14</f>
        <v>100</v>
      </c>
      <c r="I12" s="1">
        <f>Summary2024!$V$14</f>
        <v>100</v>
      </c>
      <c r="J12" s="1">
        <f>Summary2024!$V$14</f>
        <v>100</v>
      </c>
      <c r="K12" s="1">
        <f>Summary2024!$V$14</f>
        <v>100</v>
      </c>
      <c r="L12" s="1">
        <f>Summary2024!$V$14</f>
        <v>100</v>
      </c>
      <c r="M12" s="1">
        <f>Summary2024!$V$14</f>
        <v>100</v>
      </c>
    </row>
    <row r="13" spans="1:20" x14ac:dyDescent="0.2">
      <c r="A13" t="s">
        <v>20</v>
      </c>
      <c r="B13" s="1">
        <f t="shared" ref="B13:M13" ca="1" si="1">SUM($B$11:$M$11)/$P$1</f>
        <v>0</v>
      </c>
      <c r="C13" s="1">
        <f t="shared" ca="1" si="1"/>
        <v>0</v>
      </c>
      <c r="D13" s="1">
        <f t="shared" ca="1" si="1"/>
        <v>0</v>
      </c>
      <c r="E13" s="1">
        <f t="shared" ca="1" si="1"/>
        <v>0</v>
      </c>
      <c r="F13" s="1">
        <f t="shared" ca="1" si="1"/>
        <v>0</v>
      </c>
      <c r="G13" s="1">
        <f t="shared" ca="1" si="1"/>
        <v>0</v>
      </c>
      <c r="H13" s="1">
        <f t="shared" ca="1" si="1"/>
        <v>0</v>
      </c>
      <c r="I13" s="1">
        <f t="shared" ca="1" si="1"/>
        <v>0</v>
      </c>
      <c r="J13" s="1">
        <f t="shared" ca="1" si="1"/>
        <v>0</v>
      </c>
      <c r="K13" s="1">
        <f t="shared" ca="1" si="1"/>
        <v>0</v>
      </c>
      <c r="L13" s="1">
        <f t="shared" ca="1" si="1"/>
        <v>0</v>
      </c>
      <c r="M13" s="1">
        <f t="shared" ca="1" si="1"/>
        <v>0</v>
      </c>
    </row>
    <row r="15" spans="1:20" x14ac:dyDescent="0.2">
      <c r="B15" t="s">
        <v>52</v>
      </c>
      <c r="C15" t="s">
        <v>51</v>
      </c>
      <c r="D15" t="s">
        <v>50</v>
      </c>
      <c r="E15" t="s">
        <v>49</v>
      </c>
      <c r="F15" t="s">
        <v>48</v>
      </c>
      <c r="G15" t="s">
        <v>47</v>
      </c>
      <c r="H15" t="s">
        <v>46</v>
      </c>
      <c r="I15" t="s">
        <v>45</v>
      </c>
      <c r="J15" t="s">
        <v>44</v>
      </c>
      <c r="K15" t="s">
        <v>43</v>
      </c>
      <c r="L15" t="s">
        <v>42</v>
      </c>
      <c r="M15" t="s">
        <v>41</v>
      </c>
    </row>
    <row r="16" spans="1:20" x14ac:dyDescent="0.2">
      <c r="A16" t="str">
        <f>Summary2024!C15</f>
        <v>Eating out</v>
      </c>
      <c r="B16" s="1">
        <f ca="1">Summary2024!D$15</f>
        <v>0</v>
      </c>
      <c r="C16" s="1">
        <f ca="1">Summary2024!E$15</f>
        <v>0</v>
      </c>
      <c r="D16" s="1">
        <f ca="1">Summary2024!F$15</f>
        <v>0</v>
      </c>
      <c r="E16" s="1">
        <f ca="1">Summary2024!G$15</f>
        <v>0</v>
      </c>
      <c r="F16" s="1">
        <f ca="1">Summary2024!H$15</f>
        <v>0</v>
      </c>
      <c r="G16" s="1">
        <f ca="1">Summary2024!I$15</f>
        <v>0</v>
      </c>
      <c r="H16" s="1">
        <f ca="1">Summary2024!J$15</f>
        <v>0</v>
      </c>
      <c r="I16" s="1">
        <f ca="1">Summary2024!K$15</f>
        <v>0</v>
      </c>
      <c r="J16" s="1">
        <f ca="1">Summary2024!L$15</f>
        <v>0</v>
      </c>
      <c r="K16" s="1">
        <f ca="1">Summary2024!M$15</f>
        <v>0</v>
      </c>
      <c r="L16" s="1">
        <f ca="1">Summary2024!N$15</f>
        <v>0</v>
      </c>
      <c r="M16" s="1">
        <f ca="1">Summary2024!O$15</f>
        <v>0</v>
      </c>
    </row>
    <row r="17" spans="1:13" x14ac:dyDescent="0.2">
      <c r="A17" t="s">
        <v>21</v>
      </c>
      <c r="B17" s="1">
        <f>Summary2024!$V$15</f>
        <v>100</v>
      </c>
      <c r="C17" s="1">
        <f>Summary2024!$V$15</f>
        <v>100</v>
      </c>
      <c r="D17" s="1">
        <f>Summary2024!$V$15</f>
        <v>100</v>
      </c>
      <c r="E17" s="1">
        <f>Summary2024!$V$15</f>
        <v>100</v>
      </c>
      <c r="F17" s="1">
        <f>Summary2024!$V$15</f>
        <v>100</v>
      </c>
      <c r="G17" s="1">
        <f>Summary2024!$V$15</f>
        <v>100</v>
      </c>
      <c r="H17" s="1">
        <f>Summary2024!$V$15</f>
        <v>100</v>
      </c>
      <c r="I17" s="1">
        <f>Summary2024!$V$15</f>
        <v>100</v>
      </c>
      <c r="J17" s="1">
        <f>Summary2024!$V$15</f>
        <v>100</v>
      </c>
      <c r="K17" s="1">
        <f>Summary2024!$V$15</f>
        <v>100</v>
      </c>
      <c r="L17" s="1">
        <f>Summary2024!$V$15</f>
        <v>100</v>
      </c>
      <c r="M17" s="1">
        <f>Summary2024!$V$15</f>
        <v>100</v>
      </c>
    </row>
    <row r="18" spans="1:13" x14ac:dyDescent="0.2">
      <c r="A18" t="s">
        <v>20</v>
      </c>
      <c r="B18" s="1">
        <f t="shared" ref="B18:M18" ca="1" si="2">SUM($B$16:$M$16)/$P$1</f>
        <v>0</v>
      </c>
      <c r="C18" s="1">
        <f t="shared" ca="1" si="2"/>
        <v>0</v>
      </c>
      <c r="D18" s="1">
        <f t="shared" ca="1" si="2"/>
        <v>0</v>
      </c>
      <c r="E18" s="1">
        <f t="shared" ca="1" si="2"/>
        <v>0</v>
      </c>
      <c r="F18" s="1">
        <f t="shared" ca="1" si="2"/>
        <v>0</v>
      </c>
      <c r="G18" s="1">
        <f t="shared" ca="1" si="2"/>
        <v>0</v>
      </c>
      <c r="H18" s="1">
        <f t="shared" ca="1" si="2"/>
        <v>0</v>
      </c>
      <c r="I18" s="1">
        <f t="shared" ca="1" si="2"/>
        <v>0</v>
      </c>
      <c r="J18" s="1">
        <f t="shared" ca="1" si="2"/>
        <v>0</v>
      </c>
      <c r="K18" s="1">
        <f t="shared" ca="1" si="2"/>
        <v>0</v>
      </c>
      <c r="L18" s="1">
        <f t="shared" ca="1" si="2"/>
        <v>0</v>
      </c>
      <c r="M18" s="1">
        <f t="shared" ca="1" si="2"/>
        <v>0</v>
      </c>
    </row>
    <row r="20" spans="1:13" x14ac:dyDescent="0.2">
      <c r="B20" t="s">
        <v>52</v>
      </c>
      <c r="C20" t="s">
        <v>51</v>
      </c>
      <c r="D20" t="s">
        <v>50</v>
      </c>
      <c r="E20" t="s">
        <v>49</v>
      </c>
      <c r="F20" t="s">
        <v>48</v>
      </c>
      <c r="G20" t="s">
        <v>47</v>
      </c>
      <c r="H20" t="s">
        <v>46</v>
      </c>
      <c r="I20" t="s">
        <v>45</v>
      </c>
      <c r="J20" t="s">
        <v>44</v>
      </c>
      <c r="K20" t="s">
        <v>43</v>
      </c>
      <c r="L20" t="s">
        <v>42</v>
      </c>
      <c r="M20" t="s">
        <v>41</v>
      </c>
    </row>
    <row r="21" spans="1:13" x14ac:dyDescent="0.2">
      <c r="A21" t="str">
        <f>Summary2024!C16</f>
        <v>Food</v>
      </c>
      <c r="B21" s="1">
        <f ca="1">Summary2024!D$16</f>
        <v>0</v>
      </c>
      <c r="C21" s="1">
        <f ca="1">Summary2024!E$16</f>
        <v>0</v>
      </c>
      <c r="D21" s="1">
        <f ca="1">Summary2024!F$16</f>
        <v>0</v>
      </c>
      <c r="E21" s="1">
        <f ca="1">Summary2024!G$16</f>
        <v>0</v>
      </c>
      <c r="F21" s="1">
        <f ca="1">Summary2024!H$16</f>
        <v>0</v>
      </c>
      <c r="G21" s="1">
        <f ca="1">Summary2024!I$16</f>
        <v>0</v>
      </c>
      <c r="H21" s="1">
        <f ca="1">Summary2024!J$16</f>
        <v>0</v>
      </c>
      <c r="I21" s="1">
        <f ca="1">Summary2024!K$16</f>
        <v>0</v>
      </c>
      <c r="J21" s="1">
        <f ca="1">Summary2024!L$16</f>
        <v>0</v>
      </c>
      <c r="K21" s="1">
        <f ca="1">Summary2024!M$16</f>
        <v>0</v>
      </c>
      <c r="L21" s="1">
        <f ca="1">Summary2024!N$16</f>
        <v>0</v>
      </c>
      <c r="M21" s="1">
        <f ca="1">Summary2024!O$16</f>
        <v>0</v>
      </c>
    </row>
    <row r="22" spans="1:13" x14ac:dyDescent="0.2">
      <c r="A22" t="s">
        <v>21</v>
      </c>
      <c r="B22" s="1">
        <f>Summary2024!$V$16</f>
        <v>100</v>
      </c>
      <c r="C22" s="1">
        <f>Summary2024!$V$16</f>
        <v>100</v>
      </c>
      <c r="D22" s="1">
        <f>Summary2024!$V$16</f>
        <v>100</v>
      </c>
      <c r="E22" s="1">
        <f>Summary2024!$V$16</f>
        <v>100</v>
      </c>
      <c r="F22" s="1">
        <f>Summary2024!$V$16</f>
        <v>100</v>
      </c>
      <c r="G22" s="1">
        <f>Summary2024!$V$16</f>
        <v>100</v>
      </c>
      <c r="H22" s="1">
        <f>Summary2024!$V$16</f>
        <v>100</v>
      </c>
      <c r="I22" s="1">
        <f>Summary2024!$V$16</f>
        <v>100</v>
      </c>
      <c r="J22" s="1">
        <f>Summary2024!$V$16</f>
        <v>100</v>
      </c>
      <c r="K22" s="1">
        <f>Summary2024!$V$16</f>
        <v>100</v>
      </c>
      <c r="L22" s="1">
        <f>Summary2024!$V$16</f>
        <v>100</v>
      </c>
      <c r="M22" s="1">
        <f>Summary2024!$V$16</f>
        <v>100</v>
      </c>
    </row>
    <row r="23" spans="1:13" x14ac:dyDescent="0.2">
      <c r="A23" t="s">
        <v>20</v>
      </c>
      <c r="B23" s="1">
        <f t="shared" ref="B23:M23" ca="1" si="3">SUM($B$21:$M$21)/$P$1</f>
        <v>0</v>
      </c>
      <c r="C23" s="1">
        <f t="shared" ca="1" si="3"/>
        <v>0</v>
      </c>
      <c r="D23" s="1">
        <f t="shared" ca="1" si="3"/>
        <v>0</v>
      </c>
      <c r="E23" s="1">
        <f t="shared" ca="1" si="3"/>
        <v>0</v>
      </c>
      <c r="F23" s="1">
        <f t="shared" ca="1" si="3"/>
        <v>0</v>
      </c>
      <c r="G23" s="1">
        <f t="shared" ca="1" si="3"/>
        <v>0</v>
      </c>
      <c r="H23" s="1">
        <f t="shared" ca="1" si="3"/>
        <v>0</v>
      </c>
      <c r="I23" s="1">
        <f t="shared" ca="1" si="3"/>
        <v>0</v>
      </c>
      <c r="J23" s="1">
        <f t="shared" ca="1" si="3"/>
        <v>0</v>
      </c>
      <c r="K23" s="1">
        <f t="shared" ca="1" si="3"/>
        <v>0</v>
      </c>
      <c r="L23" s="1">
        <f t="shared" ca="1" si="3"/>
        <v>0</v>
      </c>
      <c r="M23" s="1">
        <f t="shared" ca="1" si="3"/>
        <v>0</v>
      </c>
    </row>
    <row r="25" spans="1:13" x14ac:dyDescent="0.2">
      <c r="B25" t="s">
        <v>52</v>
      </c>
      <c r="C25" t="s">
        <v>51</v>
      </c>
      <c r="D25" t="s">
        <v>50</v>
      </c>
      <c r="E25" t="s">
        <v>49</v>
      </c>
      <c r="F25" t="s">
        <v>48</v>
      </c>
      <c r="G25" t="s">
        <v>47</v>
      </c>
      <c r="H25" t="s">
        <v>46</v>
      </c>
      <c r="I25" t="s">
        <v>45</v>
      </c>
      <c r="J25" t="s">
        <v>44</v>
      </c>
      <c r="K25" t="s">
        <v>43</v>
      </c>
      <c r="L25" t="s">
        <v>42</v>
      </c>
      <c r="M25" t="s">
        <v>41</v>
      </c>
    </row>
    <row r="26" spans="1:13" x14ac:dyDescent="0.2">
      <c r="A26" t="str">
        <f>Summary2024!C17</f>
        <v>Household</v>
      </c>
      <c r="B26" s="1">
        <f ca="1">Summary2024!D$17</f>
        <v>0</v>
      </c>
      <c r="C26" s="1">
        <f ca="1">Summary2024!E$17</f>
        <v>0</v>
      </c>
      <c r="D26" s="1">
        <f ca="1">Summary2024!F$17</f>
        <v>0</v>
      </c>
      <c r="E26" s="1">
        <f ca="1">Summary2024!G$17</f>
        <v>0</v>
      </c>
      <c r="F26" s="1">
        <f ca="1">Summary2024!H$17</f>
        <v>0</v>
      </c>
      <c r="G26" s="1">
        <f ca="1">Summary2024!I$17</f>
        <v>0</v>
      </c>
      <c r="H26" s="1">
        <f ca="1">Summary2024!J$17</f>
        <v>0</v>
      </c>
      <c r="I26" s="1">
        <f ca="1">Summary2024!K$17</f>
        <v>0</v>
      </c>
      <c r="J26" s="1">
        <f ca="1">Summary2024!L$17</f>
        <v>0</v>
      </c>
      <c r="K26" s="1">
        <f ca="1">Summary2024!M$17</f>
        <v>0</v>
      </c>
      <c r="L26" s="1">
        <f ca="1">Summary2024!N$17</f>
        <v>0</v>
      </c>
      <c r="M26" s="1">
        <f ca="1">Summary2024!O$17</f>
        <v>0</v>
      </c>
    </row>
    <row r="27" spans="1:13" x14ac:dyDescent="0.2">
      <c r="A27" t="s">
        <v>21</v>
      </c>
      <c r="B27" s="1">
        <f>Summary2024!$V$17</f>
        <v>100</v>
      </c>
      <c r="C27" s="1">
        <f>Summary2024!$V$17</f>
        <v>100</v>
      </c>
      <c r="D27" s="1">
        <f>Summary2024!$V$17</f>
        <v>100</v>
      </c>
      <c r="E27" s="1">
        <f>Summary2024!$V$17</f>
        <v>100</v>
      </c>
      <c r="F27" s="1">
        <f>Summary2024!$V$17</f>
        <v>100</v>
      </c>
      <c r="G27" s="1">
        <f>Summary2024!$V$17</f>
        <v>100</v>
      </c>
      <c r="H27" s="1">
        <f>Summary2024!$V$17</f>
        <v>100</v>
      </c>
      <c r="I27" s="1">
        <f>Summary2024!$V$17</f>
        <v>100</v>
      </c>
      <c r="J27" s="1">
        <f>Summary2024!$V$17</f>
        <v>100</v>
      </c>
      <c r="K27" s="1">
        <f>Summary2024!$V$17</f>
        <v>100</v>
      </c>
      <c r="L27" s="1">
        <f>Summary2024!$V$17</f>
        <v>100</v>
      </c>
      <c r="M27" s="1">
        <f>Summary2024!$V$17</f>
        <v>100</v>
      </c>
    </row>
    <row r="28" spans="1:13" x14ac:dyDescent="0.2">
      <c r="A28" t="s">
        <v>20</v>
      </c>
      <c r="B28" s="1">
        <f t="shared" ref="B28:M28" ca="1" si="4">SUM($B$26:$M$26)/$P$1</f>
        <v>0</v>
      </c>
      <c r="C28" s="1">
        <f t="shared" ca="1" si="4"/>
        <v>0</v>
      </c>
      <c r="D28" s="1">
        <f t="shared" ca="1" si="4"/>
        <v>0</v>
      </c>
      <c r="E28" s="1">
        <f t="shared" ca="1" si="4"/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ca="1" si="4"/>
        <v>0</v>
      </c>
    </row>
    <row r="30" spans="1:13" x14ac:dyDescent="0.2">
      <c r="B30" t="s">
        <v>52</v>
      </c>
      <c r="C30" t="s">
        <v>51</v>
      </c>
      <c r="D30" t="s">
        <v>50</v>
      </c>
      <c r="E30" t="s">
        <v>49</v>
      </c>
      <c r="F30" t="s">
        <v>48</v>
      </c>
      <c r="G30" t="s">
        <v>47</v>
      </c>
      <c r="H30" t="s">
        <v>46</v>
      </c>
      <c r="I30" t="s">
        <v>45</v>
      </c>
      <c r="J30" t="s">
        <v>44</v>
      </c>
      <c r="K30" t="s">
        <v>43</v>
      </c>
      <c r="L30" t="s">
        <v>42</v>
      </c>
      <c r="M30" t="s">
        <v>41</v>
      </c>
    </row>
    <row r="31" spans="1:13" x14ac:dyDescent="0.2">
      <c r="A31" t="str">
        <f>Summary2024!C22</f>
        <v>Council_Tax</v>
      </c>
      <c r="B31" s="1">
        <f ca="1">Summary2024!D$22</f>
        <v>0</v>
      </c>
      <c r="C31" s="1">
        <f ca="1">Summary2024!E$22</f>
        <v>0</v>
      </c>
      <c r="D31" s="1">
        <f ca="1">Summary2024!F$22</f>
        <v>0</v>
      </c>
      <c r="E31" s="1">
        <f ca="1">Summary2024!G$22</f>
        <v>0</v>
      </c>
      <c r="F31" s="1">
        <f ca="1">Summary2024!H$22</f>
        <v>0</v>
      </c>
      <c r="G31" s="1">
        <f ca="1">Summary2024!I$22</f>
        <v>0</v>
      </c>
      <c r="H31" s="1">
        <f ca="1">Summary2024!J$22</f>
        <v>0</v>
      </c>
      <c r="I31" s="1">
        <f ca="1">Summary2024!K$22</f>
        <v>0</v>
      </c>
      <c r="J31" s="1">
        <f ca="1">Summary2024!L$22</f>
        <v>0</v>
      </c>
      <c r="K31" s="1">
        <f ca="1">Summary2024!M$22</f>
        <v>0</v>
      </c>
      <c r="L31" s="1">
        <f ca="1">Summary2024!N$22</f>
        <v>0</v>
      </c>
      <c r="M31" s="1">
        <f ca="1">Summary2024!O$22</f>
        <v>0</v>
      </c>
    </row>
    <row r="32" spans="1:13" x14ac:dyDescent="0.2">
      <c r="A32" t="s">
        <v>21</v>
      </c>
      <c r="B32" s="1">
        <f>Summary2024!$V$22</f>
        <v>100</v>
      </c>
      <c r="C32" s="1">
        <f>Summary2024!$V$22</f>
        <v>100</v>
      </c>
      <c r="D32" s="1">
        <f>Summary2024!$V$22</f>
        <v>100</v>
      </c>
      <c r="E32" s="1">
        <f>Summary2024!$V$22</f>
        <v>100</v>
      </c>
      <c r="F32" s="1">
        <f>Summary2024!$V$22</f>
        <v>100</v>
      </c>
      <c r="G32" s="1">
        <f>Summary2024!$V$22</f>
        <v>100</v>
      </c>
      <c r="H32" s="1">
        <f>Summary2024!$V$22</f>
        <v>100</v>
      </c>
      <c r="I32" s="1">
        <f>Summary2024!$V$22</f>
        <v>100</v>
      </c>
      <c r="J32" s="1">
        <f>Summary2024!$V$22</f>
        <v>100</v>
      </c>
      <c r="K32" s="1">
        <f>Summary2024!$V$22</f>
        <v>100</v>
      </c>
      <c r="L32" s="1">
        <f>Summary2024!$V$22</f>
        <v>100</v>
      </c>
      <c r="M32" s="1">
        <f>Summary2024!$V$22</f>
        <v>100</v>
      </c>
    </row>
    <row r="33" spans="1:13" x14ac:dyDescent="0.2">
      <c r="A33" t="s">
        <v>20</v>
      </c>
      <c r="B33" s="1">
        <f t="shared" ref="B33:M33" ca="1" si="5">SUM($B$31:$M$31)/$P$1</f>
        <v>0</v>
      </c>
      <c r="C33" s="1">
        <f t="shared" ca="1" si="5"/>
        <v>0</v>
      </c>
      <c r="D33" s="1">
        <f t="shared" ca="1" si="5"/>
        <v>0</v>
      </c>
      <c r="E33" s="1">
        <f t="shared" ca="1" si="5"/>
        <v>0</v>
      </c>
      <c r="F33" s="1">
        <f t="shared" ca="1" si="5"/>
        <v>0</v>
      </c>
      <c r="G33" s="1">
        <f t="shared" ca="1" si="5"/>
        <v>0</v>
      </c>
      <c r="H33" s="1">
        <f t="shared" ca="1" si="5"/>
        <v>0</v>
      </c>
      <c r="I33" s="1">
        <f t="shared" ca="1" si="5"/>
        <v>0</v>
      </c>
      <c r="J33" s="1">
        <f t="shared" ca="1" si="5"/>
        <v>0</v>
      </c>
      <c r="K33" s="1">
        <f t="shared" ca="1" si="5"/>
        <v>0</v>
      </c>
      <c r="L33" s="1">
        <f t="shared" ca="1" si="5"/>
        <v>0</v>
      </c>
      <c r="M33" s="1">
        <f t="shared" ca="1" si="5"/>
        <v>0</v>
      </c>
    </row>
    <row r="35" spans="1:13" x14ac:dyDescent="0.2">
      <c r="B35" t="s">
        <v>52</v>
      </c>
      <c r="C35" t="s">
        <v>51</v>
      </c>
      <c r="D35" t="s">
        <v>50</v>
      </c>
      <c r="E35" t="s">
        <v>49</v>
      </c>
      <c r="F35" t="s">
        <v>48</v>
      </c>
      <c r="G35" t="s">
        <v>47</v>
      </c>
      <c r="H35" t="s">
        <v>46</v>
      </c>
      <c r="I35" t="s">
        <v>45</v>
      </c>
      <c r="J35" t="s">
        <v>44</v>
      </c>
      <c r="K35" t="s">
        <v>43</v>
      </c>
      <c r="L35" t="s">
        <v>42</v>
      </c>
      <c r="M35" t="s">
        <v>41</v>
      </c>
    </row>
    <row r="36" spans="1:13" x14ac:dyDescent="0.2">
      <c r="A36" t="str">
        <f>Summary2024!C23</f>
        <v>Water</v>
      </c>
      <c r="B36" s="1">
        <f ca="1">Summary2024!D$23</f>
        <v>0</v>
      </c>
      <c r="C36" s="1">
        <f ca="1">Summary2024!E$23</f>
        <v>0</v>
      </c>
      <c r="D36" s="1">
        <f ca="1">Summary2024!F$23</f>
        <v>0</v>
      </c>
      <c r="E36" s="1">
        <f ca="1">Summary2024!G$23</f>
        <v>0</v>
      </c>
      <c r="F36" s="1">
        <f ca="1">Summary2024!H$23</f>
        <v>0</v>
      </c>
      <c r="G36" s="1">
        <f ca="1">Summary2024!I$23</f>
        <v>0</v>
      </c>
      <c r="H36" s="1">
        <f ca="1">Summary2024!J$23</f>
        <v>0</v>
      </c>
      <c r="I36" s="1">
        <f ca="1">Summary2024!K$23</f>
        <v>0</v>
      </c>
      <c r="J36" s="1">
        <f ca="1">Summary2024!L$23</f>
        <v>0</v>
      </c>
      <c r="K36" s="1">
        <f ca="1">Summary2024!M$23</f>
        <v>0</v>
      </c>
      <c r="L36" s="1">
        <f ca="1">Summary2024!N$23</f>
        <v>0</v>
      </c>
      <c r="M36" s="1">
        <f ca="1">Summary2024!O$23</f>
        <v>0</v>
      </c>
    </row>
    <row r="37" spans="1:13" x14ac:dyDescent="0.2">
      <c r="A37" t="s">
        <v>21</v>
      </c>
      <c r="B37" s="1">
        <f>Summary2024!$V$23</f>
        <v>100</v>
      </c>
      <c r="C37" s="1">
        <f>Summary2024!$V$23</f>
        <v>100</v>
      </c>
      <c r="D37" s="1">
        <f>Summary2024!$V$23</f>
        <v>100</v>
      </c>
      <c r="E37" s="1">
        <f>Summary2024!$V$23</f>
        <v>100</v>
      </c>
      <c r="F37" s="1">
        <f>Summary2024!$V$23</f>
        <v>100</v>
      </c>
      <c r="G37" s="1">
        <f>Summary2024!$V$23</f>
        <v>100</v>
      </c>
      <c r="H37" s="1">
        <f>Summary2024!$V$23</f>
        <v>100</v>
      </c>
      <c r="I37" s="1">
        <f>Summary2024!$V$23</f>
        <v>100</v>
      </c>
      <c r="J37" s="1">
        <f>Summary2024!$V$23</f>
        <v>100</v>
      </c>
      <c r="K37" s="1">
        <f>Summary2024!$V$23</f>
        <v>100</v>
      </c>
      <c r="L37" s="1">
        <f>Summary2024!$V$23</f>
        <v>100</v>
      </c>
      <c r="M37" s="1">
        <f>Summary2024!$V$23</f>
        <v>100</v>
      </c>
    </row>
    <row r="38" spans="1:13" x14ac:dyDescent="0.2">
      <c r="A38" t="s">
        <v>20</v>
      </c>
      <c r="B38" s="1">
        <f t="shared" ref="B38:M38" ca="1" si="6">SUM($B$36:$M$36)/$P$1</f>
        <v>0</v>
      </c>
      <c r="C38" s="1">
        <f t="shared" ca="1" si="6"/>
        <v>0</v>
      </c>
      <c r="D38" s="1">
        <f t="shared" ca="1" si="6"/>
        <v>0</v>
      </c>
      <c r="E38" s="1">
        <f t="shared" ca="1" si="6"/>
        <v>0</v>
      </c>
      <c r="F38" s="1">
        <f t="shared" ca="1" si="6"/>
        <v>0</v>
      </c>
      <c r="G38" s="1">
        <f t="shared" ca="1" si="6"/>
        <v>0</v>
      </c>
      <c r="H38" s="1">
        <f t="shared" ca="1" si="6"/>
        <v>0</v>
      </c>
      <c r="I38" s="1">
        <f t="shared" ca="1" si="6"/>
        <v>0</v>
      </c>
      <c r="J38" s="1">
        <f t="shared" ca="1" si="6"/>
        <v>0</v>
      </c>
      <c r="K38" s="1">
        <f t="shared" ca="1" si="6"/>
        <v>0</v>
      </c>
      <c r="L38" s="1">
        <f t="shared" ca="1" si="6"/>
        <v>0</v>
      </c>
      <c r="M38" s="1">
        <f t="shared" ca="1" si="6"/>
        <v>0</v>
      </c>
    </row>
    <row r="40" spans="1:13" x14ac:dyDescent="0.2">
      <c r="B40" t="s">
        <v>52</v>
      </c>
      <c r="C40" t="s">
        <v>51</v>
      </c>
      <c r="D40" t="s">
        <v>50</v>
      </c>
      <c r="E40" t="s">
        <v>49</v>
      </c>
      <c r="F40" t="s">
        <v>48</v>
      </c>
      <c r="G40" t="s">
        <v>47</v>
      </c>
      <c r="H40" t="s">
        <v>46</v>
      </c>
      <c r="I40" t="s">
        <v>45</v>
      </c>
      <c r="J40" t="s">
        <v>44</v>
      </c>
      <c r="K40" t="s">
        <v>43</v>
      </c>
      <c r="L40" t="s">
        <v>42</v>
      </c>
      <c r="M40" t="s">
        <v>41</v>
      </c>
    </row>
    <row r="41" spans="1:13" x14ac:dyDescent="0.2">
      <c r="A41" t="str">
        <f>Summary2024!C24</f>
        <v>Home_Insurance</v>
      </c>
      <c r="B41" s="1">
        <f ca="1">Summary2024!D$24</f>
        <v>0</v>
      </c>
      <c r="C41" s="1">
        <f ca="1">Summary2024!E$24</f>
        <v>0</v>
      </c>
      <c r="D41" s="1">
        <f ca="1">Summary2024!F$24</f>
        <v>0</v>
      </c>
      <c r="E41" s="1">
        <f ca="1">Summary2024!G$24</f>
        <v>0</v>
      </c>
      <c r="F41" s="1">
        <f ca="1">Summary2024!H$24</f>
        <v>0</v>
      </c>
      <c r="G41" s="1">
        <f ca="1">Summary2024!I$24</f>
        <v>0</v>
      </c>
      <c r="H41" s="1">
        <f ca="1">Summary2024!J$24</f>
        <v>0</v>
      </c>
      <c r="I41" s="1">
        <f ca="1">Summary2024!K$24</f>
        <v>0</v>
      </c>
      <c r="J41" s="1">
        <f ca="1">Summary2024!L$24</f>
        <v>0</v>
      </c>
      <c r="K41" s="1">
        <f ca="1">Summary2024!M$24</f>
        <v>0</v>
      </c>
      <c r="L41" s="1">
        <f ca="1">Summary2024!N$24</f>
        <v>0</v>
      </c>
      <c r="M41" s="1">
        <f ca="1">Summary2024!O$24</f>
        <v>0</v>
      </c>
    </row>
    <row r="42" spans="1:13" x14ac:dyDescent="0.2">
      <c r="A42" t="s">
        <v>21</v>
      </c>
      <c r="B42" s="1">
        <f>Summary2024!$V$22</f>
        <v>100</v>
      </c>
      <c r="C42" s="1">
        <f>Summary2024!$V$22</f>
        <v>100</v>
      </c>
      <c r="D42" s="1">
        <f>Summary2024!$V$22</f>
        <v>100</v>
      </c>
      <c r="E42" s="1">
        <f>Summary2024!$V$22</f>
        <v>100</v>
      </c>
      <c r="F42" s="1">
        <f>Summary2024!$V$22</f>
        <v>100</v>
      </c>
      <c r="G42" s="1">
        <f>Summary2024!$V$22</f>
        <v>100</v>
      </c>
      <c r="H42" s="1">
        <f>Summary2024!$V$22</f>
        <v>100</v>
      </c>
      <c r="I42" s="1">
        <f>Summary2024!$V$22</f>
        <v>100</v>
      </c>
      <c r="J42" s="1">
        <f>Summary2024!$V$22</f>
        <v>100</v>
      </c>
      <c r="K42" s="1">
        <f>Summary2024!$V$22</f>
        <v>100</v>
      </c>
      <c r="L42" s="1">
        <f>Summary2024!$V$22</f>
        <v>100</v>
      </c>
      <c r="M42" s="1">
        <f>Summary2024!$V$22</f>
        <v>100</v>
      </c>
    </row>
    <row r="43" spans="1:13" x14ac:dyDescent="0.2">
      <c r="A43" t="s">
        <v>20</v>
      </c>
      <c r="B43" s="1">
        <f t="shared" ref="B43:M43" ca="1" si="7">SUM($B$41:$M$41)/$P$1</f>
        <v>0</v>
      </c>
      <c r="C43" s="1">
        <f t="shared" ca="1" si="7"/>
        <v>0</v>
      </c>
      <c r="D43" s="1">
        <f t="shared" ca="1" si="7"/>
        <v>0</v>
      </c>
      <c r="E43" s="1">
        <f t="shared" ca="1" si="7"/>
        <v>0</v>
      </c>
      <c r="F43" s="1">
        <f t="shared" ca="1" si="7"/>
        <v>0</v>
      </c>
      <c r="G43" s="1">
        <f t="shared" ca="1" si="7"/>
        <v>0</v>
      </c>
      <c r="H43" s="1">
        <f t="shared" ca="1" si="7"/>
        <v>0</v>
      </c>
      <c r="I43" s="1">
        <f t="shared" ca="1" si="7"/>
        <v>0</v>
      </c>
      <c r="J43" s="1">
        <f t="shared" ca="1" si="7"/>
        <v>0</v>
      </c>
      <c r="K43" s="1">
        <f t="shared" ca="1" si="7"/>
        <v>0</v>
      </c>
      <c r="L43" s="1">
        <f t="shared" ca="1" si="7"/>
        <v>0</v>
      </c>
      <c r="M43" s="1">
        <f t="shared" ca="1" si="7"/>
        <v>0</v>
      </c>
    </row>
    <row r="45" spans="1:13" x14ac:dyDescent="0.2">
      <c r="B45" t="s">
        <v>52</v>
      </c>
      <c r="C45" t="s">
        <v>51</v>
      </c>
      <c r="D45" t="s">
        <v>50</v>
      </c>
      <c r="E45" t="s">
        <v>49</v>
      </c>
      <c r="F45" t="s">
        <v>48</v>
      </c>
      <c r="G45" t="s">
        <v>47</v>
      </c>
      <c r="H45" t="s">
        <v>46</v>
      </c>
      <c r="I45" t="s">
        <v>45</v>
      </c>
      <c r="J45" t="s">
        <v>44</v>
      </c>
      <c r="K45" t="s">
        <v>43</v>
      </c>
      <c r="L45" t="s">
        <v>42</v>
      </c>
      <c r="M45" t="s">
        <v>41</v>
      </c>
    </row>
    <row r="46" spans="1:13" x14ac:dyDescent="0.2">
      <c r="A46" t="str">
        <f>Summary2024!C25</f>
        <v>Phone_1</v>
      </c>
      <c r="B46" s="1">
        <f ca="1">Summary2024!D$25</f>
        <v>0</v>
      </c>
      <c r="C46" s="1">
        <f ca="1">Summary2024!E$25</f>
        <v>0</v>
      </c>
      <c r="D46" s="1">
        <f ca="1">Summary2024!F$25</f>
        <v>0</v>
      </c>
      <c r="E46" s="1">
        <f ca="1">Summary2024!G$25</f>
        <v>0</v>
      </c>
      <c r="F46" s="1">
        <f ca="1">Summary2024!H$25</f>
        <v>0</v>
      </c>
      <c r="G46" s="1">
        <f ca="1">Summary2024!I$25</f>
        <v>0</v>
      </c>
      <c r="H46" s="1">
        <f ca="1">Summary2024!J$25</f>
        <v>0</v>
      </c>
      <c r="I46" s="1">
        <f ca="1">Summary2024!K$25</f>
        <v>0</v>
      </c>
      <c r="J46" s="1">
        <f ca="1">Summary2024!L$25</f>
        <v>0</v>
      </c>
      <c r="K46" s="1">
        <f ca="1">Summary2024!M$25</f>
        <v>0</v>
      </c>
      <c r="L46" s="1">
        <f ca="1">Summary2024!N$25</f>
        <v>0</v>
      </c>
      <c r="M46" s="1">
        <f ca="1">Summary2024!O$25</f>
        <v>0</v>
      </c>
    </row>
    <row r="47" spans="1:13" x14ac:dyDescent="0.2">
      <c r="A47" t="s">
        <v>21</v>
      </c>
      <c r="B47" s="1">
        <f>Summary2024!$V$25</f>
        <v>100</v>
      </c>
      <c r="C47" s="1">
        <f>Summary2024!$V$25</f>
        <v>100</v>
      </c>
      <c r="D47" s="1">
        <f>Summary2024!$V$25</f>
        <v>100</v>
      </c>
      <c r="E47" s="1">
        <f>Summary2024!$V$25</f>
        <v>100</v>
      </c>
      <c r="F47" s="1">
        <f>Summary2024!$V$25</f>
        <v>100</v>
      </c>
      <c r="G47" s="1">
        <f>Summary2024!$V$25</f>
        <v>100</v>
      </c>
      <c r="H47" s="1">
        <f>Summary2024!$V$25</f>
        <v>100</v>
      </c>
      <c r="I47" s="1">
        <f>Summary2024!$V$25</f>
        <v>100</v>
      </c>
      <c r="J47" s="1">
        <f>Summary2024!$V$25</f>
        <v>100</v>
      </c>
      <c r="K47" s="1">
        <f>Summary2024!$V$25</f>
        <v>100</v>
      </c>
      <c r="L47" s="1">
        <f>Summary2024!$V$25</f>
        <v>100</v>
      </c>
      <c r="M47" s="1">
        <f>Summary2024!$V$25</f>
        <v>100</v>
      </c>
    </row>
    <row r="48" spans="1:13" x14ac:dyDescent="0.2">
      <c r="A48" t="s">
        <v>20</v>
      </c>
      <c r="B48" s="1">
        <f t="shared" ref="B48:M48" ca="1" si="8">SUM($B$46:$M$46)/$P$1</f>
        <v>0</v>
      </c>
      <c r="C48" s="1">
        <f t="shared" ca="1" si="8"/>
        <v>0</v>
      </c>
      <c r="D48" s="1">
        <f t="shared" ca="1" si="8"/>
        <v>0</v>
      </c>
      <c r="E48" s="1">
        <f t="shared" ca="1" si="8"/>
        <v>0</v>
      </c>
      <c r="F48" s="1">
        <f t="shared" ca="1" si="8"/>
        <v>0</v>
      </c>
      <c r="G48" s="1">
        <f t="shared" ca="1" si="8"/>
        <v>0</v>
      </c>
      <c r="H48" s="1">
        <f t="shared" ca="1" si="8"/>
        <v>0</v>
      </c>
      <c r="I48" s="1">
        <f t="shared" ca="1" si="8"/>
        <v>0</v>
      </c>
      <c r="J48" s="1">
        <f t="shared" ca="1" si="8"/>
        <v>0</v>
      </c>
      <c r="K48" s="1">
        <f t="shared" ca="1" si="8"/>
        <v>0</v>
      </c>
      <c r="L48" s="1">
        <f t="shared" ca="1" si="8"/>
        <v>0</v>
      </c>
      <c r="M48" s="1">
        <f t="shared" ca="1" si="8"/>
        <v>0</v>
      </c>
    </row>
    <row r="50" spans="1:13" x14ac:dyDescent="0.2">
      <c r="B50" t="s">
        <v>52</v>
      </c>
      <c r="C50" t="s">
        <v>51</v>
      </c>
      <c r="D50" t="s">
        <v>50</v>
      </c>
      <c r="E50" t="s">
        <v>49</v>
      </c>
      <c r="F50" t="s">
        <v>48</v>
      </c>
      <c r="G50" t="s">
        <v>47</v>
      </c>
      <c r="H50" t="s">
        <v>46</v>
      </c>
      <c r="I50" t="s">
        <v>45</v>
      </c>
      <c r="J50" t="s">
        <v>44</v>
      </c>
      <c r="K50" t="s">
        <v>43</v>
      </c>
      <c r="L50" t="s">
        <v>42</v>
      </c>
      <c r="M50" t="s">
        <v>41</v>
      </c>
    </row>
    <row r="51" spans="1:13" x14ac:dyDescent="0.2">
      <c r="A51" t="str">
        <f>Summary2024!C28</f>
        <v>Broadband</v>
      </c>
      <c r="B51" s="1">
        <f ca="1">Summary2024!D$28</f>
        <v>0</v>
      </c>
      <c r="C51" s="1">
        <f ca="1">Summary2024!E$28</f>
        <v>0</v>
      </c>
      <c r="D51" s="1">
        <f ca="1">Summary2024!F$28</f>
        <v>0</v>
      </c>
      <c r="E51" s="1">
        <f ca="1">Summary2024!G$28</f>
        <v>0</v>
      </c>
      <c r="F51" s="1">
        <f ca="1">Summary2024!H$28</f>
        <v>0</v>
      </c>
      <c r="G51" s="1">
        <f ca="1">Summary2024!I$28</f>
        <v>0</v>
      </c>
      <c r="H51" s="1">
        <f ca="1">Summary2024!J$28</f>
        <v>0</v>
      </c>
      <c r="I51" s="1">
        <f ca="1">Summary2024!K$28</f>
        <v>0</v>
      </c>
      <c r="J51" s="1">
        <f ca="1">Summary2024!L$28</f>
        <v>0</v>
      </c>
      <c r="K51" s="1">
        <f ca="1">Summary2024!M$28</f>
        <v>0</v>
      </c>
      <c r="L51" s="1">
        <f ca="1">Summary2024!N$28</f>
        <v>0</v>
      </c>
      <c r="M51" s="1">
        <f ca="1">Summary2024!O$28</f>
        <v>0</v>
      </c>
    </row>
    <row r="52" spans="1:13" x14ac:dyDescent="0.2">
      <c r="A52" t="s">
        <v>21</v>
      </c>
      <c r="B52" s="1">
        <f>Summary2024!$V$28</f>
        <v>100</v>
      </c>
      <c r="C52" s="1">
        <f>Summary2024!$V$28</f>
        <v>100</v>
      </c>
      <c r="D52" s="1">
        <f>Summary2024!$V$28</f>
        <v>100</v>
      </c>
      <c r="E52" s="1">
        <f>Summary2024!$V$28</f>
        <v>100</v>
      </c>
      <c r="F52" s="1">
        <f>Summary2024!$V$28</f>
        <v>100</v>
      </c>
      <c r="G52" s="1">
        <f>Summary2024!$V$28</f>
        <v>100</v>
      </c>
      <c r="H52" s="1">
        <f>Summary2024!$V$28</f>
        <v>100</v>
      </c>
      <c r="I52" s="1">
        <f>Summary2024!$V$28</f>
        <v>100</v>
      </c>
      <c r="J52" s="1">
        <f>Summary2024!$V$28</f>
        <v>100</v>
      </c>
      <c r="K52" s="1">
        <f>Summary2024!$V$28</f>
        <v>100</v>
      </c>
      <c r="L52" s="1">
        <f>Summary2024!$V$28</f>
        <v>100</v>
      </c>
      <c r="M52" s="1">
        <f>Summary2024!$V$28</f>
        <v>100</v>
      </c>
    </row>
    <row r="53" spans="1:13" x14ac:dyDescent="0.2">
      <c r="A53" t="s">
        <v>20</v>
      </c>
      <c r="B53" s="1">
        <f t="shared" ref="B53:M53" ca="1" si="9">SUM($B$51:$M$51)/$P$1</f>
        <v>0</v>
      </c>
      <c r="C53" s="1">
        <f t="shared" ca="1" si="9"/>
        <v>0</v>
      </c>
      <c r="D53" s="1">
        <f t="shared" ca="1" si="9"/>
        <v>0</v>
      </c>
      <c r="E53" s="1">
        <f t="shared" ca="1" si="9"/>
        <v>0</v>
      </c>
      <c r="F53" s="1">
        <f t="shared" ca="1" si="9"/>
        <v>0</v>
      </c>
      <c r="G53" s="1">
        <f t="shared" ca="1" si="9"/>
        <v>0</v>
      </c>
      <c r="H53" s="1">
        <f t="shared" ca="1" si="9"/>
        <v>0</v>
      </c>
      <c r="I53" s="1">
        <f t="shared" ca="1" si="9"/>
        <v>0</v>
      </c>
      <c r="J53" s="1">
        <f t="shared" ca="1" si="9"/>
        <v>0</v>
      </c>
      <c r="K53" s="1">
        <f t="shared" ca="1" si="9"/>
        <v>0</v>
      </c>
      <c r="L53" s="1">
        <f t="shared" ca="1" si="9"/>
        <v>0</v>
      </c>
      <c r="M53" s="1">
        <f t="shared" ca="1" si="9"/>
        <v>0</v>
      </c>
    </row>
    <row r="55" spans="1:13" x14ac:dyDescent="0.2">
      <c r="B55" t="s">
        <v>52</v>
      </c>
      <c r="C55" t="s">
        <v>51</v>
      </c>
      <c r="D55" t="s">
        <v>50</v>
      </c>
      <c r="E55" t="s">
        <v>49</v>
      </c>
      <c r="F55" t="s">
        <v>48</v>
      </c>
      <c r="G55" t="s">
        <v>47</v>
      </c>
      <c r="H55" t="s">
        <v>46</v>
      </c>
      <c r="I55" t="s">
        <v>45</v>
      </c>
      <c r="J55" t="s">
        <v>44</v>
      </c>
      <c r="K55" t="s">
        <v>43</v>
      </c>
      <c r="L55" t="s">
        <v>42</v>
      </c>
      <c r="M55" t="s">
        <v>41</v>
      </c>
    </row>
    <row r="56" spans="1:13" x14ac:dyDescent="0.2">
      <c r="A56" t="str">
        <f>Summary2024!C40</f>
        <v>Car_1_Costs</v>
      </c>
      <c r="B56" s="1">
        <f ca="1">Summary2024!D$40</f>
        <v>0</v>
      </c>
      <c r="C56" s="1">
        <f ca="1">Summary2024!E$40</f>
        <v>0</v>
      </c>
      <c r="D56" s="1">
        <f ca="1">Summary2024!F$40</f>
        <v>0</v>
      </c>
      <c r="E56" s="1">
        <f ca="1">Summary2024!G$40</f>
        <v>0</v>
      </c>
      <c r="F56" s="1">
        <f ca="1">Summary2024!H$40</f>
        <v>0</v>
      </c>
      <c r="G56" s="1">
        <f ca="1">Summary2024!I$40</f>
        <v>0</v>
      </c>
      <c r="H56" s="1">
        <f ca="1">Summary2024!J$40</f>
        <v>0</v>
      </c>
      <c r="I56" s="1">
        <f ca="1">Summary2024!K$40</f>
        <v>0</v>
      </c>
      <c r="J56" s="1">
        <f ca="1">Summary2024!L$40</f>
        <v>0</v>
      </c>
      <c r="K56" s="1">
        <f ca="1">Summary2024!M$40</f>
        <v>0</v>
      </c>
      <c r="L56" s="1">
        <f ca="1">Summary2024!N$40</f>
        <v>0</v>
      </c>
      <c r="M56" s="1">
        <f ca="1">Summary2024!O$40</f>
        <v>0</v>
      </c>
    </row>
    <row r="57" spans="1:13" x14ac:dyDescent="0.2">
      <c r="A57" t="s">
        <v>21</v>
      </c>
      <c r="B57" s="1">
        <f>Summary2024!$V$40</f>
        <v>187.5</v>
      </c>
      <c r="C57" s="1">
        <f>Summary2024!$V$40</f>
        <v>187.5</v>
      </c>
      <c r="D57" s="1">
        <f>Summary2024!$V$40</f>
        <v>187.5</v>
      </c>
      <c r="E57" s="1">
        <f>Summary2024!$V$40</f>
        <v>187.5</v>
      </c>
      <c r="F57" s="1">
        <f>Summary2024!$V$40</f>
        <v>187.5</v>
      </c>
      <c r="G57" s="1">
        <f>Summary2024!$V$40</f>
        <v>187.5</v>
      </c>
      <c r="H57" s="1">
        <f>Summary2024!$V$40</f>
        <v>187.5</v>
      </c>
      <c r="I57" s="1">
        <f>Summary2024!$V$40</f>
        <v>187.5</v>
      </c>
      <c r="J57" s="1">
        <f>Summary2024!$V$40</f>
        <v>187.5</v>
      </c>
      <c r="K57" s="1">
        <f>Summary2024!$V$40</f>
        <v>187.5</v>
      </c>
      <c r="L57" s="1">
        <f>Summary2024!$V$40</f>
        <v>187.5</v>
      </c>
      <c r="M57" s="1">
        <f>Summary2024!$V$40</f>
        <v>187.5</v>
      </c>
    </row>
    <row r="58" spans="1:13" x14ac:dyDescent="0.2">
      <c r="A58" t="s">
        <v>20</v>
      </c>
      <c r="B58" s="1">
        <f t="shared" ref="B58:M58" ca="1" si="10">SUM($B$56:$M$56)/$P$1</f>
        <v>0</v>
      </c>
      <c r="C58" s="1">
        <f t="shared" ca="1" si="10"/>
        <v>0</v>
      </c>
      <c r="D58" s="1">
        <f t="shared" ca="1" si="10"/>
        <v>0</v>
      </c>
      <c r="E58" s="1">
        <f t="shared" ca="1" si="10"/>
        <v>0</v>
      </c>
      <c r="F58" s="1">
        <f t="shared" ca="1" si="10"/>
        <v>0</v>
      </c>
      <c r="G58" s="1">
        <f t="shared" ca="1" si="10"/>
        <v>0</v>
      </c>
      <c r="H58" s="1">
        <f t="shared" ca="1" si="10"/>
        <v>0</v>
      </c>
      <c r="I58" s="1">
        <f t="shared" ca="1" si="10"/>
        <v>0</v>
      </c>
      <c r="J58" s="1">
        <f t="shared" ca="1" si="10"/>
        <v>0</v>
      </c>
      <c r="K58" s="1">
        <f t="shared" ca="1" si="10"/>
        <v>0</v>
      </c>
      <c r="L58" s="1">
        <f t="shared" ca="1" si="10"/>
        <v>0</v>
      </c>
      <c r="M58" s="1">
        <f t="shared" ca="1" si="10"/>
        <v>0</v>
      </c>
    </row>
    <row r="60" spans="1:13" x14ac:dyDescent="0.2">
      <c r="B60" t="s">
        <v>52</v>
      </c>
      <c r="C60" t="s">
        <v>51</v>
      </c>
      <c r="D60" t="s">
        <v>50</v>
      </c>
      <c r="E60" t="s">
        <v>49</v>
      </c>
      <c r="F60" t="s">
        <v>48</v>
      </c>
      <c r="G60" t="s">
        <v>47</v>
      </c>
      <c r="H60" t="s">
        <v>46</v>
      </c>
      <c r="I60" t="s">
        <v>45</v>
      </c>
      <c r="J60" t="s">
        <v>44</v>
      </c>
      <c r="K60" t="s">
        <v>43</v>
      </c>
      <c r="L60" t="s">
        <v>42</v>
      </c>
      <c r="M60" t="s">
        <v>41</v>
      </c>
    </row>
    <row r="61" spans="1:13" x14ac:dyDescent="0.2">
      <c r="A61" t="str">
        <f>Summary2024!C41</f>
        <v>Petrol_Car_1</v>
      </c>
      <c r="B61" s="1">
        <f ca="1">Summary2024!D$41</f>
        <v>0</v>
      </c>
      <c r="C61" s="1">
        <f ca="1">Summary2024!E$41</f>
        <v>0</v>
      </c>
      <c r="D61" s="1">
        <f ca="1">Summary2024!F$41</f>
        <v>0</v>
      </c>
      <c r="E61" s="1">
        <f ca="1">Summary2024!G$41</f>
        <v>0</v>
      </c>
      <c r="F61" s="1">
        <f ca="1">Summary2024!H$41</f>
        <v>0</v>
      </c>
      <c r="G61" s="1">
        <f ca="1">Summary2024!I$41</f>
        <v>0</v>
      </c>
      <c r="H61" s="1">
        <f ca="1">Summary2024!J$41</f>
        <v>0</v>
      </c>
      <c r="I61" s="1">
        <f ca="1">Summary2024!K$41</f>
        <v>0</v>
      </c>
      <c r="J61" s="1">
        <f ca="1">Summary2024!L$41</f>
        <v>0</v>
      </c>
      <c r="K61" s="1">
        <f ca="1">Summary2024!M$41</f>
        <v>0</v>
      </c>
      <c r="L61" s="1">
        <f ca="1">Summary2024!N$41</f>
        <v>0</v>
      </c>
      <c r="M61" s="1">
        <f ca="1">Summary2024!O$41</f>
        <v>0</v>
      </c>
    </row>
    <row r="62" spans="1:13" x14ac:dyDescent="0.2">
      <c r="A62" t="s">
        <v>21</v>
      </c>
      <c r="B62" s="1">
        <f>Summary2024!$V$41</f>
        <v>100</v>
      </c>
      <c r="C62" s="1">
        <f>Summary2024!$V$41</f>
        <v>100</v>
      </c>
      <c r="D62" s="1">
        <f>Summary2024!$V$41</f>
        <v>100</v>
      </c>
      <c r="E62" s="1">
        <f>Summary2024!$V$41</f>
        <v>100</v>
      </c>
      <c r="F62" s="1">
        <f>Summary2024!$V$41</f>
        <v>100</v>
      </c>
      <c r="G62" s="1">
        <f>Summary2024!$V$41</f>
        <v>100</v>
      </c>
      <c r="H62" s="1">
        <f>Summary2024!$V$41</f>
        <v>100</v>
      </c>
      <c r="I62" s="1">
        <f>Summary2024!$V$41</f>
        <v>100</v>
      </c>
      <c r="J62" s="1">
        <f>Summary2024!$V$41</f>
        <v>100</v>
      </c>
      <c r="K62" s="1">
        <f>Summary2024!$V$41</f>
        <v>100</v>
      </c>
      <c r="L62" s="1">
        <f>Summary2024!$V$41</f>
        <v>100</v>
      </c>
      <c r="M62" s="1">
        <f>Summary2024!$V$41</f>
        <v>100</v>
      </c>
    </row>
    <row r="63" spans="1:13" x14ac:dyDescent="0.2">
      <c r="A63" t="s">
        <v>20</v>
      </c>
      <c r="B63" s="1">
        <f t="shared" ref="B63:M63" ca="1" si="11">SUM($B$61:$M$61)/$P$1</f>
        <v>0</v>
      </c>
      <c r="C63" s="1">
        <f t="shared" ca="1" si="11"/>
        <v>0</v>
      </c>
      <c r="D63" s="1">
        <f t="shared" ca="1" si="11"/>
        <v>0</v>
      </c>
      <c r="E63" s="1">
        <f t="shared" ca="1" si="11"/>
        <v>0</v>
      </c>
      <c r="F63" s="1">
        <f t="shared" ca="1" si="11"/>
        <v>0</v>
      </c>
      <c r="G63" s="1">
        <f t="shared" ca="1" si="11"/>
        <v>0</v>
      </c>
      <c r="H63" s="1">
        <f t="shared" ca="1" si="11"/>
        <v>0</v>
      </c>
      <c r="I63" s="1">
        <f t="shared" ca="1" si="11"/>
        <v>0</v>
      </c>
      <c r="J63" s="1">
        <f t="shared" ca="1" si="11"/>
        <v>0</v>
      </c>
      <c r="K63" s="1">
        <f t="shared" ca="1" si="11"/>
        <v>0</v>
      </c>
      <c r="L63" s="1">
        <f t="shared" ca="1" si="11"/>
        <v>0</v>
      </c>
      <c r="M63" s="1">
        <f t="shared" ca="1" si="11"/>
        <v>0</v>
      </c>
    </row>
    <row r="65" spans="1:13" x14ac:dyDescent="0.2">
      <c r="B65" t="s">
        <v>52</v>
      </c>
      <c r="C65" t="s">
        <v>51</v>
      </c>
      <c r="D65" t="s">
        <v>50</v>
      </c>
      <c r="E65" t="s">
        <v>49</v>
      </c>
      <c r="F65" t="s">
        <v>48</v>
      </c>
      <c r="G65" t="s">
        <v>47</v>
      </c>
      <c r="H65" t="s">
        <v>46</v>
      </c>
      <c r="I65" t="s">
        <v>45</v>
      </c>
      <c r="J65" t="s">
        <v>44</v>
      </c>
      <c r="K65" t="s">
        <v>43</v>
      </c>
      <c r="L65" t="s">
        <v>42</v>
      </c>
      <c r="M65" t="s">
        <v>41</v>
      </c>
    </row>
    <row r="66" spans="1:13" x14ac:dyDescent="0.2">
      <c r="A66" t="str">
        <f>Summary2024!C42</f>
        <v>Car_2_Costs</v>
      </c>
      <c r="B66" s="1">
        <f ca="1">Summary2024!D$42</f>
        <v>0</v>
      </c>
      <c r="C66" s="1">
        <f ca="1">Summary2024!E$42</f>
        <v>0</v>
      </c>
      <c r="D66" s="1">
        <f ca="1">Summary2024!F$42</f>
        <v>0</v>
      </c>
      <c r="E66" s="1">
        <f ca="1">Summary2024!G$42</f>
        <v>0</v>
      </c>
      <c r="F66" s="1">
        <f ca="1">Summary2024!H$42</f>
        <v>0</v>
      </c>
      <c r="G66" s="1">
        <f ca="1">Summary2024!I$42</f>
        <v>0</v>
      </c>
      <c r="H66" s="1">
        <f ca="1">Summary2024!J$42</f>
        <v>0</v>
      </c>
      <c r="I66" s="1">
        <f ca="1">Summary2024!K$42</f>
        <v>0</v>
      </c>
      <c r="J66" s="1">
        <f ca="1">Summary2024!L$42</f>
        <v>0</v>
      </c>
      <c r="K66" s="1">
        <f ca="1">Summary2024!M$42</f>
        <v>0</v>
      </c>
      <c r="L66" s="1">
        <f ca="1">Summary2024!N$42</f>
        <v>0</v>
      </c>
      <c r="M66" s="1">
        <f ca="1">Summary2024!O$42</f>
        <v>0</v>
      </c>
    </row>
    <row r="67" spans="1:13" x14ac:dyDescent="0.2">
      <c r="A67" t="s">
        <v>21</v>
      </c>
      <c r="B67" s="1">
        <f>Summary2024!$V$42</f>
        <v>116.66666666666667</v>
      </c>
      <c r="C67" s="1">
        <f>Summary2024!$V$42</f>
        <v>116.66666666666667</v>
      </c>
      <c r="D67" s="1">
        <f>Summary2024!$V$42</f>
        <v>116.66666666666667</v>
      </c>
      <c r="E67" s="1">
        <f>Summary2024!$V$42</f>
        <v>116.66666666666667</v>
      </c>
      <c r="F67" s="1">
        <f>Summary2024!$V$42</f>
        <v>116.66666666666667</v>
      </c>
      <c r="G67" s="1">
        <f>Summary2024!$V$42</f>
        <v>116.66666666666667</v>
      </c>
      <c r="H67" s="1">
        <f>Summary2024!$V$42</f>
        <v>116.66666666666667</v>
      </c>
      <c r="I67" s="1">
        <f>Summary2024!$V$42</f>
        <v>116.66666666666667</v>
      </c>
      <c r="J67" s="1">
        <f>Summary2024!$V$42</f>
        <v>116.66666666666667</v>
      </c>
      <c r="K67" s="1">
        <f>Summary2024!$V$42</f>
        <v>116.66666666666667</v>
      </c>
      <c r="L67" s="1">
        <f>Summary2024!$V$42</f>
        <v>116.66666666666667</v>
      </c>
      <c r="M67" s="1">
        <f>Summary2024!$V$42</f>
        <v>116.66666666666667</v>
      </c>
    </row>
    <row r="68" spans="1:13" x14ac:dyDescent="0.2">
      <c r="A68" t="s">
        <v>20</v>
      </c>
      <c r="B68" s="1">
        <f t="shared" ref="B68:M68" ca="1" si="12">SUM($B$66:$M$66)/$P$1</f>
        <v>0</v>
      </c>
      <c r="C68" s="1">
        <f t="shared" ca="1" si="12"/>
        <v>0</v>
      </c>
      <c r="D68" s="1">
        <f t="shared" ca="1" si="12"/>
        <v>0</v>
      </c>
      <c r="E68" s="1">
        <f t="shared" ca="1" si="12"/>
        <v>0</v>
      </c>
      <c r="F68" s="1">
        <f t="shared" ca="1" si="12"/>
        <v>0</v>
      </c>
      <c r="G68" s="1">
        <f t="shared" ca="1" si="12"/>
        <v>0</v>
      </c>
      <c r="H68" s="1">
        <f t="shared" ca="1" si="12"/>
        <v>0</v>
      </c>
      <c r="I68" s="1">
        <f t="shared" ca="1" si="12"/>
        <v>0</v>
      </c>
      <c r="J68" s="1">
        <f t="shared" ca="1" si="12"/>
        <v>0</v>
      </c>
      <c r="K68" s="1">
        <f t="shared" ca="1" si="12"/>
        <v>0</v>
      </c>
      <c r="L68" s="1">
        <f t="shared" ca="1" si="12"/>
        <v>0</v>
      </c>
      <c r="M68" s="1">
        <f t="shared" ca="1" si="12"/>
        <v>0</v>
      </c>
    </row>
    <row r="70" spans="1:13" x14ac:dyDescent="0.2">
      <c r="B70" t="s">
        <v>52</v>
      </c>
      <c r="C70" t="s">
        <v>51</v>
      </c>
      <c r="D70" t="s">
        <v>50</v>
      </c>
      <c r="E70" t="s">
        <v>49</v>
      </c>
      <c r="F70" t="s">
        <v>48</v>
      </c>
      <c r="G70" t="s">
        <v>47</v>
      </c>
      <c r="H70" t="s">
        <v>46</v>
      </c>
      <c r="I70" t="s">
        <v>45</v>
      </c>
      <c r="J70" t="s">
        <v>44</v>
      </c>
      <c r="K70" t="s">
        <v>43</v>
      </c>
      <c r="L70" t="s">
        <v>42</v>
      </c>
      <c r="M70" t="s">
        <v>41</v>
      </c>
    </row>
    <row r="71" spans="1:13" x14ac:dyDescent="0.2">
      <c r="A71" t="str">
        <f>Summary2024!C43</f>
        <v>Petrol_Car_2</v>
      </c>
      <c r="B71" s="1">
        <f ca="1">Summary2024!D$43</f>
        <v>0</v>
      </c>
      <c r="C71" s="1">
        <f ca="1">Summary2024!E$43</f>
        <v>0</v>
      </c>
      <c r="D71" s="1">
        <f ca="1">Summary2024!F$43</f>
        <v>0</v>
      </c>
      <c r="E71" s="1">
        <f ca="1">Summary2024!G$43</f>
        <v>0</v>
      </c>
      <c r="F71" s="1">
        <f ca="1">Summary2024!H$43</f>
        <v>0</v>
      </c>
      <c r="G71" s="1">
        <f ca="1">Summary2024!I$43</f>
        <v>0</v>
      </c>
      <c r="H71" s="1">
        <f ca="1">Summary2024!J$43</f>
        <v>0</v>
      </c>
      <c r="I71" s="1">
        <f ca="1">Summary2024!K$43</f>
        <v>0</v>
      </c>
      <c r="J71" s="1">
        <f ca="1">Summary2024!L$43</f>
        <v>0</v>
      </c>
      <c r="K71" s="1">
        <f ca="1">Summary2024!M$43</f>
        <v>0</v>
      </c>
      <c r="L71" s="1">
        <f ca="1">Summary2024!N$43</f>
        <v>0</v>
      </c>
      <c r="M71" s="1">
        <f ca="1">Summary2024!O$43</f>
        <v>0</v>
      </c>
    </row>
    <row r="72" spans="1:13" x14ac:dyDescent="0.2">
      <c r="A72" t="s">
        <v>21</v>
      </c>
      <c r="B72" s="1">
        <f>Summary2024!$V$43</f>
        <v>100</v>
      </c>
      <c r="C72" s="1">
        <f>Summary2024!$V$43</f>
        <v>100</v>
      </c>
      <c r="D72" s="1">
        <f>Summary2024!$V$43</f>
        <v>100</v>
      </c>
      <c r="E72" s="1">
        <f>Summary2024!$V$43</f>
        <v>100</v>
      </c>
      <c r="F72" s="1">
        <f>Summary2024!$V$43</f>
        <v>100</v>
      </c>
      <c r="G72" s="1">
        <f>Summary2024!$V$43</f>
        <v>100</v>
      </c>
      <c r="H72" s="1">
        <f>Summary2024!$V$43</f>
        <v>100</v>
      </c>
      <c r="I72" s="1">
        <f>Summary2024!$V$43</f>
        <v>100</v>
      </c>
      <c r="J72" s="1">
        <f>Summary2024!$V$43</f>
        <v>100</v>
      </c>
      <c r="K72" s="1">
        <f>Summary2024!$V$43</f>
        <v>100</v>
      </c>
      <c r="L72" s="1">
        <f>Summary2024!$V$43</f>
        <v>100</v>
      </c>
      <c r="M72" s="1">
        <f>Summary2024!$V$43</f>
        <v>100</v>
      </c>
    </row>
    <row r="73" spans="1:13" x14ac:dyDescent="0.2">
      <c r="A73" t="s">
        <v>20</v>
      </c>
      <c r="B73" s="1">
        <f t="shared" ref="B73:M73" ca="1" si="13">SUM($B$71:$M$71)/$P$1</f>
        <v>0</v>
      </c>
      <c r="C73" s="1">
        <f t="shared" ca="1" si="13"/>
        <v>0</v>
      </c>
      <c r="D73" s="1">
        <f t="shared" ca="1" si="13"/>
        <v>0</v>
      </c>
      <c r="E73" s="1">
        <f t="shared" ca="1" si="13"/>
        <v>0</v>
      </c>
      <c r="F73" s="1">
        <f t="shared" ca="1" si="13"/>
        <v>0</v>
      </c>
      <c r="G73" s="1">
        <f t="shared" ca="1" si="13"/>
        <v>0</v>
      </c>
      <c r="H73" s="1">
        <f t="shared" ca="1" si="13"/>
        <v>0</v>
      </c>
      <c r="I73" s="1">
        <f t="shared" ca="1" si="13"/>
        <v>0</v>
      </c>
      <c r="J73" s="1">
        <f t="shared" ca="1" si="13"/>
        <v>0</v>
      </c>
      <c r="K73" s="1">
        <f t="shared" ca="1" si="13"/>
        <v>0</v>
      </c>
      <c r="L73" s="1">
        <f t="shared" ca="1" si="13"/>
        <v>0</v>
      </c>
      <c r="M73" s="1">
        <f t="shared" ca="1" si="13"/>
        <v>0</v>
      </c>
    </row>
    <row r="75" spans="1:13" x14ac:dyDescent="0.2">
      <c r="B75" t="s">
        <v>52</v>
      </c>
      <c r="C75" t="s">
        <v>51</v>
      </c>
      <c r="D75" t="s">
        <v>50</v>
      </c>
      <c r="E75" t="s">
        <v>49</v>
      </c>
      <c r="F75" t="s">
        <v>48</v>
      </c>
      <c r="G75" t="s">
        <v>47</v>
      </c>
      <c r="H75" t="s">
        <v>46</v>
      </c>
      <c r="I75" t="s">
        <v>45</v>
      </c>
      <c r="J75" t="s">
        <v>44</v>
      </c>
      <c r="K75" t="s">
        <v>43</v>
      </c>
      <c r="L75" t="s">
        <v>42</v>
      </c>
      <c r="M75" t="s">
        <v>41</v>
      </c>
    </row>
    <row r="76" spans="1:13" x14ac:dyDescent="0.2">
      <c r="A76" t="str">
        <f>Summary2024!C35</f>
        <v>Clothes</v>
      </c>
      <c r="B76" s="1">
        <f ca="1">Summary2024!D$35</f>
        <v>0</v>
      </c>
      <c r="C76" s="1">
        <f ca="1">Summary2024!E$35</f>
        <v>0</v>
      </c>
      <c r="D76" s="1">
        <f ca="1">Summary2024!F$35</f>
        <v>0</v>
      </c>
      <c r="E76" s="1">
        <f ca="1">Summary2024!G$35</f>
        <v>0</v>
      </c>
      <c r="F76" s="1">
        <f ca="1">Summary2024!H$35</f>
        <v>0</v>
      </c>
      <c r="G76" s="1">
        <f ca="1">Summary2024!I$35</f>
        <v>0</v>
      </c>
      <c r="H76" s="1">
        <f ca="1">Summary2024!J$35</f>
        <v>0</v>
      </c>
      <c r="I76" s="1">
        <f ca="1">Summary2024!K$35</f>
        <v>0</v>
      </c>
      <c r="J76" s="1">
        <f ca="1">Summary2024!L$35</f>
        <v>0</v>
      </c>
      <c r="K76" s="1">
        <f ca="1">Summary2024!M$35</f>
        <v>0</v>
      </c>
      <c r="L76" s="1">
        <f ca="1">Summary2024!N$35</f>
        <v>0</v>
      </c>
      <c r="M76" s="1">
        <f ca="1">Summary2024!O$35</f>
        <v>0</v>
      </c>
    </row>
    <row r="77" spans="1:13" x14ac:dyDescent="0.2">
      <c r="A77" t="s">
        <v>21</v>
      </c>
      <c r="B77" s="1">
        <f>Summary2024!$V$35</f>
        <v>100</v>
      </c>
      <c r="C77" s="1">
        <f>Summary2024!$V$35</f>
        <v>100</v>
      </c>
      <c r="D77" s="1">
        <f>Summary2024!$V$35</f>
        <v>100</v>
      </c>
      <c r="E77" s="1">
        <f>Summary2024!$V$35</f>
        <v>100</v>
      </c>
      <c r="F77" s="1">
        <f>Summary2024!$V$35</f>
        <v>100</v>
      </c>
      <c r="G77" s="1">
        <f>Summary2024!$V$35</f>
        <v>100</v>
      </c>
      <c r="H77" s="1">
        <f>Summary2024!$V$35</f>
        <v>100</v>
      </c>
      <c r="I77" s="1">
        <f>Summary2024!$V$35</f>
        <v>100</v>
      </c>
      <c r="J77" s="1">
        <f>Summary2024!$V$35</f>
        <v>100</v>
      </c>
      <c r="K77" s="1">
        <f>Summary2024!$V$35</f>
        <v>100</v>
      </c>
      <c r="L77" s="1">
        <f>Summary2024!$V$35</f>
        <v>100</v>
      </c>
      <c r="M77" s="1">
        <f>Summary2024!$V$35</f>
        <v>100</v>
      </c>
    </row>
    <row r="78" spans="1:13" x14ac:dyDescent="0.2">
      <c r="A78" t="s">
        <v>20</v>
      </c>
      <c r="B78" s="1">
        <f t="shared" ref="B78:M78" ca="1" si="14">SUM($B$76:$M$76)/$P$1</f>
        <v>0</v>
      </c>
      <c r="C78" s="1">
        <f t="shared" ca="1" si="14"/>
        <v>0</v>
      </c>
      <c r="D78" s="1">
        <f t="shared" ca="1" si="14"/>
        <v>0</v>
      </c>
      <c r="E78" s="1">
        <f t="shared" ca="1" si="14"/>
        <v>0</v>
      </c>
      <c r="F78" s="1">
        <f t="shared" ca="1" si="14"/>
        <v>0</v>
      </c>
      <c r="G78" s="1">
        <f t="shared" ca="1" si="14"/>
        <v>0</v>
      </c>
      <c r="H78" s="1">
        <f t="shared" ca="1" si="14"/>
        <v>0</v>
      </c>
      <c r="I78" s="1">
        <f t="shared" ca="1" si="14"/>
        <v>0</v>
      </c>
      <c r="J78" s="1">
        <f t="shared" ca="1" si="14"/>
        <v>0</v>
      </c>
      <c r="K78" s="1">
        <f t="shared" ca="1" si="14"/>
        <v>0</v>
      </c>
      <c r="L78" s="1">
        <f t="shared" ca="1" si="14"/>
        <v>0</v>
      </c>
      <c r="M78" s="1">
        <f t="shared" ca="1" si="14"/>
        <v>0</v>
      </c>
    </row>
    <row r="80" spans="1:13" x14ac:dyDescent="0.2">
      <c r="B80" t="s">
        <v>52</v>
      </c>
      <c r="C80" t="s">
        <v>51</v>
      </c>
      <c r="D80" t="s">
        <v>50</v>
      </c>
      <c r="E80" t="s">
        <v>49</v>
      </c>
      <c r="F80" t="s">
        <v>48</v>
      </c>
      <c r="G80" t="s">
        <v>47</v>
      </c>
      <c r="H80" t="s">
        <v>46</v>
      </c>
      <c r="I80" t="s">
        <v>45</v>
      </c>
      <c r="J80" t="s">
        <v>44</v>
      </c>
      <c r="K80" t="s">
        <v>43</v>
      </c>
      <c r="L80" t="s">
        <v>42</v>
      </c>
      <c r="M80" t="s">
        <v>41</v>
      </c>
    </row>
    <row r="81" spans="1:13" x14ac:dyDescent="0.2">
      <c r="A81" t="str">
        <f>Summary2024!C36</f>
        <v>Running_Shoes</v>
      </c>
      <c r="B81" s="1">
        <f ca="1">Summary2024!D$36</f>
        <v>0</v>
      </c>
      <c r="C81" s="1">
        <f ca="1">Summary2024!E$36</f>
        <v>0</v>
      </c>
      <c r="D81" s="1">
        <f ca="1">Summary2024!F$36</f>
        <v>0</v>
      </c>
      <c r="E81" s="1">
        <f ca="1">Summary2024!G$36</f>
        <v>0</v>
      </c>
      <c r="F81" s="1">
        <f ca="1">Summary2024!H$36</f>
        <v>0</v>
      </c>
      <c r="G81" s="1">
        <f ca="1">Summary2024!I$36</f>
        <v>0</v>
      </c>
      <c r="H81" s="1">
        <f ca="1">Summary2024!J$36</f>
        <v>0</v>
      </c>
      <c r="I81" s="1">
        <f ca="1">Summary2024!K$36</f>
        <v>0</v>
      </c>
      <c r="J81" s="1">
        <f ca="1">Summary2024!L$36</f>
        <v>0</v>
      </c>
      <c r="K81" s="1">
        <f ca="1">Summary2024!M$36</f>
        <v>0</v>
      </c>
      <c r="L81" s="1">
        <f ca="1">Summary2024!N$36</f>
        <v>0</v>
      </c>
      <c r="M81" s="1">
        <f ca="1">Summary2024!O$36</f>
        <v>0</v>
      </c>
    </row>
    <row r="82" spans="1:13" x14ac:dyDescent="0.2">
      <c r="A82" t="s">
        <v>21</v>
      </c>
      <c r="B82" s="1">
        <f>Summary2024!$V$36</f>
        <v>100</v>
      </c>
      <c r="C82" s="1">
        <f>Summary2024!$V$36</f>
        <v>100</v>
      </c>
      <c r="D82" s="1">
        <f>Summary2024!$V$36</f>
        <v>100</v>
      </c>
      <c r="E82" s="1">
        <f>Summary2024!$V$36</f>
        <v>100</v>
      </c>
      <c r="F82" s="1">
        <f>Summary2024!$V$36</f>
        <v>100</v>
      </c>
      <c r="G82" s="1">
        <f>Summary2024!$V$36</f>
        <v>100</v>
      </c>
      <c r="H82" s="1">
        <f>Summary2024!$V$36</f>
        <v>100</v>
      </c>
      <c r="I82" s="1">
        <f>Summary2024!$V$36</f>
        <v>100</v>
      </c>
      <c r="J82" s="1">
        <f>Summary2024!$V$36</f>
        <v>100</v>
      </c>
      <c r="K82" s="1">
        <f>Summary2024!$V$36</f>
        <v>100</v>
      </c>
      <c r="L82" s="1">
        <f>Summary2024!$V$36</f>
        <v>100</v>
      </c>
      <c r="M82" s="1">
        <f>Summary2024!$V$36</f>
        <v>100</v>
      </c>
    </row>
    <row r="83" spans="1:13" x14ac:dyDescent="0.2">
      <c r="A83" t="s">
        <v>20</v>
      </c>
      <c r="B83" s="1">
        <f t="shared" ref="B83:M83" ca="1" si="15">SUM($B$81:$M$81)/$P$1</f>
        <v>0</v>
      </c>
      <c r="C83" s="1">
        <f t="shared" ca="1" si="15"/>
        <v>0</v>
      </c>
      <c r="D83" s="1">
        <f t="shared" ca="1" si="15"/>
        <v>0</v>
      </c>
      <c r="E83" s="1">
        <f t="shared" ca="1" si="15"/>
        <v>0</v>
      </c>
      <c r="F83" s="1">
        <f t="shared" ca="1" si="15"/>
        <v>0</v>
      </c>
      <c r="G83" s="1">
        <f t="shared" ca="1" si="15"/>
        <v>0</v>
      </c>
      <c r="H83" s="1">
        <f t="shared" ca="1" si="15"/>
        <v>0</v>
      </c>
      <c r="I83" s="1">
        <f t="shared" ca="1" si="15"/>
        <v>0</v>
      </c>
      <c r="J83" s="1">
        <f t="shared" ca="1" si="15"/>
        <v>0</v>
      </c>
      <c r="K83" s="1">
        <f t="shared" ca="1" si="15"/>
        <v>0</v>
      </c>
      <c r="L83" s="1">
        <f t="shared" ca="1" si="15"/>
        <v>0</v>
      </c>
      <c r="M83" s="1">
        <f t="shared" ca="1" si="15"/>
        <v>0</v>
      </c>
    </row>
  </sheetData>
  <mergeCells count="1">
    <mergeCell ref="R1:T1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D23B-293B-EF42-AD8E-18940CC5ED1B}">
  <dimension ref="A1:AH550"/>
  <sheetViews>
    <sheetView tabSelected="1" zoomScale="120" zoomScaleNormal="120" workbookViewId="0">
      <selection activeCell="N12" sqref="N12"/>
    </sheetView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54"/>
      <c r="R2" s="55" t="str">
        <f>IF(O2&lt;&gt;"",IF(COUNTIF(Budgets!$B$9:$B$46,O2),0,1),"")</f>
        <v/>
      </c>
    </row>
    <row r="3" spans="1:19" x14ac:dyDescent="0.2">
      <c r="A3" s="55"/>
      <c r="B3" s="55"/>
      <c r="C3" s="22"/>
      <c r="D3" s="162"/>
      <c r="E3" s="163"/>
      <c r="F3" s="163"/>
      <c r="G3" s="164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54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54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54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54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54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54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54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54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54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54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54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54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54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54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54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54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54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54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54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54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54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54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54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L169" s="87"/>
      <c r="R169" s="55" t="str">
        <f>IF(O169&lt;&gt;"",IF(COUNTIF(Budgets!$B$9:$B$46,O169),0,1),"")</f>
        <v/>
      </c>
    </row>
    <row r="170" spans="12:18" x14ac:dyDescent="0.2">
      <c r="L170" s="87"/>
      <c r="R170" s="55" t="str">
        <f>IF(O170&lt;&gt;"",IF(COUNTIF(Budgets!$B$9:$B$46,O170),0,1),"")</f>
        <v/>
      </c>
    </row>
    <row r="171" spans="12:18" x14ac:dyDescent="0.2">
      <c r="L171" s="87"/>
      <c r="R171" s="55" t="str">
        <f>IF(O171&lt;&gt;"",IF(COUNTIF(Budgets!$B$9:$B$46,O171),0,1),"")</f>
        <v/>
      </c>
    </row>
    <row r="172" spans="12:18" x14ac:dyDescent="0.2">
      <c r="L172" s="87"/>
      <c r="R172" s="55" t="str">
        <f>IF(O172&lt;&gt;"",IF(COUNTIF(Budgets!$B$9:$B$46,O172),0,1),"")</f>
        <v/>
      </c>
    </row>
    <row r="173" spans="12:18" x14ac:dyDescent="0.2">
      <c r="L173" s="87"/>
      <c r="R173" s="55" t="str">
        <f>IF(O173&lt;&gt;"",IF(COUNTIF(Budgets!$B$9:$B$46,O173),0,1),"")</f>
        <v/>
      </c>
    </row>
    <row r="174" spans="12:18" x14ac:dyDescent="0.2">
      <c r="L174" s="87"/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  <mergeCell ref="A20:A31"/>
    <mergeCell ref="E20:E31"/>
    <mergeCell ref="H20:H31"/>
    <mergeCell ref="J20:J31"/>
    <mergeCell ref="A33:A35"/>
    <mergeCell ref="E33:E35"/>
    <mergeCell ref="H33:H35"/>
    <mergeCell ref="J33:J35"/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</mergeCells>
  <conditionalFormatting sqref="E8:E11">
    <cfRule type="cellIs" dxfId="239" priority="28" operator="lessThan">
      <formula>$H$8</formula>
    </cfRule>
  </conditionalFormatting>
  <conditionalFormatting sqref="E13:E18">
    <cfRule type="cellIs" dxfId="238" priority="27" operator="greaterThan">
      <formula>$H$13</formula>
    </cfRule>
  </conditionalFormatting>
  <conditionalFormatting sqref="E20:E31">
    <cfRule type="cellIs" dxfId="237" priority="26" operator="greaterThan">
      <formula>$H$20</formula>
    </cfRule>
  </conditionalFormatting>
  <conditionalFormatting sqref="E33:E35">
    <cfRule type="cellIs" dxfId="236" priority="25" operator="greaterThan">
      <formula>$H$33</formula>
    </cfRule>
  </conditionalFormatting>
  <conditionalFormatting sqref="E37:E41">
    <cfRule type="cellIs" dxfId="235" priority="24" operator="greaterThan">
      <formula>$H$37</formula>
    </cfRule>
  </conditionalFormatting>
  <conditionalFormatting sqref="E43">
    <cfRule type="cellIs" dxfId="234" priority="23" operator="greaterThan">
      <formula>$H$43</formula>
    </cfRule>
  </conditionalFormatting>
  <conditionalFormatting sqref="D48">
    <cfRule type="cellIs" dxfId="233" priority="21" operator="greaterThan">
      <formula>0</formula>
    </cfRule>
  </conditionalFormatting>
  <conditionalFormatting sqref="A48:B48">
    <cfRule type="cellIs" dxfId="232" priority="20" operator="equal">
      <formula>"No Errors Found"</formula>
    </cfRule>
  </conditionalFormatting>
  <conditionalFormatting sqref="J20:J31">
    <cfRule type="cellIs" dxfId="231" priority="16" operator="lessThan">
      <formula>0</formula>
    </cfRule>
  </conditionalFormatting>
  <conditionalFormatting sqref="J33:J35">
    <cfRule type="cellIs" dxfId="230" priority="15" operator="lessThan">
      <formula>0</formula>
    </cfRule>
  </conditionalFormatting>
  <conditionalFormatting sqref="J37:J41">
    <cfRule type="cellIs" dxfId="229" priority="14" operator="lessThan">
      <formula>0</formula>
    </cfRule>
  </conditionalFormatting>
  <conditionalFormatting sqref="J47:J49">
    <cfRule type="cellIs" dxfId="228" priority="12" operator="lessThan">
      <formula>0</formula>
    </cfRule>
  </conditionalFormatting>
  <conditionalFormatting sqref="J13:J18">
    <cfRule type="cellIs" dxfId="227" priority="17" operator="lessThan">
      <formula>0</formula>
    </cfRule>
  </conditionalFormatting>
  <conditionalFormatting sqref="J43:J44">
    <cfRule type="cellIs" dxfId="226" priority="13" operator="lessThan">
      <formula>0</formula>
    </cfRule>
  </conditionalFormatting>
  <conditionalFormatting sqref="D13:D18">
    <cfRule type="expression" dxfId="225" priority="11">
      <formula>$D13&gt;$G13</formula>
    </cfRule>
  </conditionalFormatting>
  <conditionalFormatting sqref="D46">
    <cfRule type="cellIs" dxfId="224" priority="9" operator="notEqual">
      <formula>0</formula>
    </cfRule>
  </conditionalFormatting>
  <conditionalFormatting sqref="D20:D31">
    <cfRule type="expression" dxfId="223" priority="4">
      <formula>$D20&gt;$G20</formula>
    </cfRule>
  </conditionalFormatting>
  <conditionalFormatting sqref="D33:D35">
    <cfRule type="expression" dxfId="222" priority="3">
      <formula>$D33&gt;$G33</formula>
    </cfRule>
  </conditionalFormatting>
  <conditionalFormatting sqref="D37:D41">
    <cfRule type="expression" dxfId="221" priority="2">
      <formula>$D37&gt;$G37</formula>
    </cfRule>
  </conditionalFormatting>
  <conditionalFormatting sqref="D43:D44">
    <cfRule type="expression" dxfId="22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4F3D5A2B-E387-BA42-87A3-99EB4F6E4C4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18" id="{52908BA8-9994-3E44-B168-1434149BB5E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19" id="{18C22D4B-83F2-9346-80DD-B37F82FD635F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8583E4-3D3C-7D4B-8911-41E68BE64528}">
          <x14:formula1>
            <xm:f>Budgets!$B$9:$B$46</xm:f>
          </x14:formula1>
          <xm:sqref>O1:O1048576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5B30-32C7-104C-82F0-E16A7D3B22A7}">
  <dimension ref="A1:AH553"/>
  <sheetViews>
    <sheetView zoomScale="120" zoomScaleNormal="120" workbookViewId="0">
      <selection activeCell="O1" sqref="O1:O1048576"/>
    </sheetView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88"/>
      <c r="M2" s="89"/>
      <c r="N2" s="89"/>
      <c r="P2" s="89"/>
      <c r="Q2" s="89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2"/>
      <c r="E3" s="163"/>
      <c r="F3" s="163"/>
      <c r="G3" s="164"/>
      <c r="H3" s="55"/>
      <c r="L3" s="88"/>
      <c r="M3" s="89"/>
      <c r="N3" s="89"/>
      <c r="P3" s="89"/>
      <c r="Q3" s="89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8"/>
      <c r="M4" s="89"/>
      <c r="N4" s="89"/>
      <c r="P4" s="89"/>
      <c r="Q4" s="89"/>
      <c r="R4" s="55" t="str">
        <f>IF(O4&lt;&gt;"",IF(COUNTIF(Budgets!$B$9:$B$46,O4),0,1),"")</f>
        <v/>
      </c>
    </row>
    <row r="5" spans="1:19" ht="16" customHeight="1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88"/>
      <c r="M5" s="89"/>
      <c r="N5" s="89"/>
      <c r="P5" s="89"/>
      <c r="Q5" s="89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88"/>
      <c r="M6" s="89"/>
      <c r="N6" s="89"/>
      <c r="P6" s="89"/>
      <c r="Q6" s="89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88"/>
      <c r="M7" s="89"/>
      <c r="N7" s="89"/>
      <c r="P7" s="89"/>
      <c r="Q7" s="89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88"/>
      <c r="M8" s="89"/>
      <c r="N8" s="89"/>
      <c r="P8" s="89"/>
      <c r="Q8" s="89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88"/>
      <c r="M9" s="89"/>
      <c r="N9" s="89"/>
      <c r="P9" s="89"/>
      <c r="Q9" s="89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88"/>
      <c r="M10" s="89"/>
      <c r="N10" s="89"/>
      <c r="P10" s="89"/>
      <c r="Q10" s="89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88"/>
      <c r="M11" s="89"/>
      <c r="N11" s="89"/>
      <c r="P11" s="89"/>
      <c r="Q11" s="89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8"/>
      <c r="M12" s="89"/>
      <c r="N12" s="89"/>
      <c r="P12" s="89"/>
      <c r="Q12" s="89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88"/>
      <c r="M13" s="89"/>
      <c r="N13" s="89"/>
      <c r="P13" s="89"/>
      <c r="Q13" s="89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88"/>
      <c r="M14" s="89"/>
      <c r="N14" s="89"/>
      <c r="P14" s="89"/>
      <c r="Q14" s="89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88"/>
      <c r="M15" s="89"/>
      <c r="N15" s="90"/>
      <c r="P15" s="89"/>
      <c r="Q15" s="89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88"/>
      <c r="M16" s="89"/>
      <c r="N16" s="89"/>
      <c r="P16" s="89"/>
      <c r="Q16" s="89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88"/>
      <c r="M17" s="89"/>
      <c r="N17" s="89"/>
      <c r="P17" s="89"/>
      <c r="Q17" s="89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88"/>
      <c r="M18" s="89"/>
      <c r="N18" s="89"/>
      <c r="P18" s="89"/>
      <c r="Q18" s="89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8"/>
      <c r="M19" s="89"/>
      <c r="N19" s="89"/>
      <c r="P19" s="89"/>
      <c r="Q19" s="89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88"/>
      <c r="M20" s="89"/>
      <c r="N20" s="89"/>
      <c r="P20" s="89"/>
      <c r="Q20" s="89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88"/>
      <c r="M21" s="89"/>
      <c r="N21" s="89"/>
      <c r="P21" s="89"/>
      <c r="Q21" s="89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88"/>
      <c r="M22" s="89"/>
      <c r="N22" s="89"/>
      <c r="P22" s="89"/>
      <c r="Q22" s="89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88"/>
      <c r="M23" s="89"/>
      <c r="N23" s="89"/>
      <c r="P23" s="89"/>
      <c r="Q23" s="89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88"/>
      <c r="M24" s="89"/>
      <c r="N24" s="89"/>
      <c r="P24" s="89"/>
      <c r="Q24" s="89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88"/>
      <c r="M25" s="89"/>
      <c r="N25" s="89"/>
      <c r="P25" s="89"/>
      <c r="Q25" s="89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88"/>
      <c r="M26" s="89"/>
      <c r="N26" s="89"/>
      <c r="P26" s="89"/>
      <c r="Q26" s="89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88"/>
      <c r="M27" s="89"/>
      <c r="N27" s="89"/>
      <c r="P27" s="89"/>
      <c r="Q27" s="89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88"/>
      <c r="M28" s="89"/>
      <c r="N28" s="89"/>
      <c r="P28" s="89"/>
      <c r="Q28" s="89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88"/>
      <c r="M29" s="89"/>
      <c r="N29" s="89"/>
      <c r="P29" s="89"/>
      <c r="Q29" s="89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88"/>
      <c r="M30" s="89"/>
      <c r="N30" s="89"/>
      <c r="P30" s="89"/>
      <c r="Q30" s="89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88"/>
      <c r="M31" s="89"/>
      <c r="N31" s="89"/>
      <c r="P31" s="89"/>
      <c r="Q31" s="89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8"/>
      <c r="M32" s="89"/>
      <c r="N32" s="89"/>
      <c r="P32" s="89"/>
      <c r="Q32" s="89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88"/>
      <c r="M33" s="89"/>
      <c r="N33" s="90"/>
      <c r="P33" s="89"/>
      <c r="Q33" s="89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88"/>
      <c r="M34" s="89"/>
      <c r="N34" s="89"/>
      <c r="P34" s="89"/>
      <c r="Q34" s="89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88"/>
      <c r="M35" s="89"/>
      <c r="N35" s="89"/>
      <c r="P35" s="89"/>
      <c r="Q35" s="89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8"/>
      <c r="M36" s="89"/>
      <c r="N36" s="89"/>
      <c r="P36" s="89"/>
      <c r="Q36" s="89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88"/>
      <c r="M37" s="89"/>
      <c r="N37" s="89"/>
      <c r="P37" s="89"/>
      <c r="Q37" s="89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88"/>
      <c r="M38" s="89"/>
      <c r="N38" s="89"/>
      <c r="P38" s="89"/>
      <c r="Q38" s="89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88"/>
      <c r="M39" s="89"/>
      <c r="N39" s="89"/>
      <c r="P39" s="89"/>
      <c r="Q39" s="89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88"/>
      <c r="M40" s="89"/>
      <c r="N40" s="89"/>
      <c r="P40" s="89"/>
      <c r="Q40" s="89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88"/>
      <c r="M41" s="89"/>
      <c r="N41" s="89"/>
      <c r="P41" s="89"/>
      <c r="Q41" s="89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8"/>
      <c r="M42" s="89"/>
      <c r="N42" s="89"/>
      <c r="P42" s="89"/>
      <c r="Q42" s="89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88"/>
      <c r="M43" s="89"/>
      <c r="N43" s="89"/>
      <c r="P43" s="89"/>
      <c r="Q43" s="89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88"/>
      <c r="M44" s="89"/>
      <c r="N44" s="89"/>
      <c r="P44" s="89"/>
      <c r="Q44" s="89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8"/>
      <c r="M45" s="89"/>
      <c r="N45" s="89"/>
      <c r="P45" s="89"/>
      <c r="Q45" s="89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5">
        <f>SUMIF($O$2:$O$500,A46,$M$2:$M$500)</f>
        <v>0</v>
      </c>
      <c r="G46" s="48">
        <v>0</v>
      </c>
      <c r="H46" s="50"/>
      <c r="I46" s="49"/>
      <c r="J46" s="51"/>
      <c r="L46" s="88"/>
      <c r="M46" s="89"/>
      <c r="N46" s="90"/>
      <c r="P46" s="89"/>
      <c r="Q46" s="89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88"/>
      <c r="M47" s="89"/>
      <c r="N47" s="89"/>
      <c r="P47" s="89"/>
      <c r="Q47" s="89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88"/>
      <c r="M48" s="89"/>
      <c r="N48" s="89"/>
      <c r="P48" s="89"/>
      <c r="Q48" s="89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88"/>
      <c r="M49" s="89"/>
      <c r="N49" s="89"/>
      <c r="P49" s="89"/>
      <c r="Q49" s="89"/>
      <c r="R49" s="55" t="str">
        <f>IF(O49&lt;&gt;"",IF(COUNTIF(Budgets!$B$9:$B$46,O49),0,1),"")</f>
        <v/>
      </c>
    </row>
    <row r="50" spans="3:18" x14ac:dyDescent="0.2">
      <c r="L50" s="88"/>
      <c r="M50" s="89"/>
      <c r="N50" s="89"/>
      <c r="P50" s="89"/>
      <c r="Q50" s="89"/>
      <c r="R50" s="55" t="str">
        <f>IF(O50&lt;&gt;"",IF(COUNTIF(Budgets!$B$9:$B$46,O50),0,1),"")</f>
        <v/>
      </c>
    </row>
    <row r="51" spans="3:18" x14ac:dyDescent="0.2">
      <c r="L51" s="88"/>
      <c r="M51" s="89"/>
      <c r="N51" s="89"/>
      <c r="P51" s="89"/>
      <c r="Q51" s="89"/>
      <c r="R51" s="55" t="str">
        <f>IF(O51&lt;&gt;"",IF(COUNTIF(Budgets!$B$9:$B$46,O51),0,1),"")</f>
        <v/>
      </c>
    </row>
    <row r="52" spans="3:18" x14ac:dyDescent="0.2">
      <c r="L52" s="88"/>
      <c r="M52" s="89"/>
      <c r="N52" s="89"/>
      <c r="P52" s="89"/>
      <c r="Q52" s="89"/>
      <c r="R52" s="55" t="str">
        <f>IF(O52&lt;&gt;"",IF(COUNTIF(Budgets!$B$9:$B$46,O52),0,1),"")</f>
        <v/>
      </c>
    </row>
    <row r="53" spans="3:18" x14ac:dyDescent="0.2">
      <c r="L53" s="88"/>
      <c r="M53" s="89"/>
      <c r="N53" s="89"/>
      <c r="P53" s="89"/>
      <c r="Q53" s="89"/>
      <c r="R53" s="55" t="str">
        <f>IF(O53&lt;&gt;"",IF(COUNTIF(Budgets!$B$9:$B$46,O53),0,1),"")</f>
        <v/>
      </c>
    </row>
    <row r="54" spans="3:18" x14ac:dyDescent="0.2">
      <c r="L54" s="88"/>
      <c r="M54" s="89"/>
      <c r="N54" s="89"/>
      <c r="P54" s="89"/>
      <c r="Q54" s="89"/>
      <c r="R54" s="55" t="str">
        <f>IF(O54&lt;&gt;"",IF(COUNTIF(Budgets!$B$9:$B$46,O54),0,1),"")</f>
        <v/>
      </c>
    </row>
    <row r="55" spans="3:18" x14ac:dyDescent="0.2">
      <c r="L55" s="88"/>
      <c r="M55" s="89"/>
      <c r="N55" s="90"/>
      <c r="P55" s="89"/>
      <c r="Q55" s="89"/>
      <c r="R55" s="55" t="str">
        <f>IF(O55&lt;&gt;"",IF(COUNTIF(Budgets!$B$9:$B$46,O55),0,1),"")</f>
        <v/>
      </c>
    </row>
    <row r="56" spans="3:18" x14ac:dyDescent="0.2">
      <c r="L56" s="88"/>
      <c r="M56" s="89"/>
      <c r="N56" s="89"/>
      <c r="P56" s="89"/>
      <c r="Q56" s="89"/>
      <c r="R56" s="55" t="str">
        <f>IF(O56&lt;&gt;"",IF(COUNTIF(Budgets!$B$9:$B$46,O56),0,1),"")</f>
        <v/>
      </c>
    </row>
    <row r="57" spans="3:18" x14ac:dyDescent="0.2">
      <c r="L57" s="88"/>
      <c r="M57" s="89"/>
      <c r="N57" s="89"/>
      <c r="P57" s="89"/>
      <c r="Q57" s="89"/>
      <c r="R57" s="55" t="str">
        <f>IF(O57&lt;&gt;"",IF(COUNTIF(Budgets!$B$9:$B$46,O57),0,1),"")</f>
        <v/>
      </c>
    </row>
    <row r="58" spans="3:18" x14ac:dyDescent="0.2">
      <c r="L58" s="88"/>
      <c r="M58" s="89"/>
      <c r="N58" s="89"/>
      <c r="P58" s="89"/>
      <c r="Q58" s="89"/>
      <c r="R58" s="55" t="str">
        <f>IF(O58&lt;&gt;"",IF(COUNTIF(Budgets!$B$9:$B$46,O58),0,1),"")</f>
        <v/>
      </c>
    </row>
    <row r="59" spans="3:18" x14ac:dyDescent="0.2">
      <c r="L59" s="88"/>
      <c r="M59" s="89"/>
      <c r="N59" s="89"/>
      <c r="P59" s="89"/>
      <c r="Q59" s="89"/>
      <c r="R59" s="55" t="str">
        <f>IF(O59&lt;&gt;"",IF(COUNTIF(Budgets!$B$9:$B$46,O59),0,1),"")</f>
        <v/>
      </c>
    </row>
    <row r="60" spans="3:18" x14ac:dyDescent="0.2">
      <c r="L60" s="88"/>
      <c r="M60" s="89"/>
      <c r="N60" s="89"/>
      <c r="P60" s="89"/>
      <c r="Q60" s="89"/>
      <c r="R60" s="55" t="str">
        <f>IF(O60&lt;&gt;"",IF(COUNTIF(Budgets!$B$9:$B$46,O60),0,1),"")</f>
        <v/>
      </c>
    </row>
    <row r="61" spans="3:18" x14ac:dyDescent="0.2">
      <c r="L61" s="88"/>
      <c r="M61" s="89"/>
      <c r="N61" s="89"/>
      <c r="P61" s="89"/>
      <c r="Q61" s="89"/>
      <c r="R61" s="55" t="str">
        <f>IF(O61&lt;&gt;"",IF(COUNTIF(Budgets!$B$9:$B$46,O61),0,1),"")</f>
        <v/>
      </c>
    </row>
    <row r="62" spans="3:18" x14ac:dyDescent="0.2">
      <c r="L62" s="88"/>
      <c r="M62" s="89"/>
      <c r="N62" s="89"/>
      <c r="P62" s="89"/>
      <c r="Q62" s="89"/>
      <c r="R62" s="55" t="str">
        <f>IF(O62&lt;&gt;"",IF(COUNTIF(Budgets!$B$9:$B$46,O62),0,1),"")</f>
        <v/>
      </c>
    </row>
    <row r="63" spans="3:18" x14ac:dyDescent="0.2">
      <c r="L63" s="88"/>
      <c r="M63" s="89"/>
      <c r="N63" s="89"/>
      <c r="P63" s="89"/>
      <c r="Q63" s="89"/>
      <c r="R63" s="55" t="str">
        <f>IF(O63&lt;&gt;"",IF(COUNTIF(Budgets!$B$9:$B$46,O63),0,1),"")</f>
        <v/>
      </c>
    </row>
    <row r="64" spans="3:18" x14ac:dyDescent="0.2">
      <c r="L64" s="88"/>
      <c r="M64" s="89"/>
      <c r="N64" s="89"/>
      <c r="P64" s="89"/>
      <c r="Q64" s="89"/>
      <c r="R64" s="55" t="str">
        <f>IF(O64&lt;&gt;"",IF(COUNTIF(Budgets!$B$9:$B$46,O64),0,1),"")</f>
        <v/>
      </c>
    </row>
    <row r="65" spans="12:18" x14ac:dyDescent="0.2">
      <c r="L65" s="88"/>
      <c r="M65" s="89"/>
      <c r="N65" s="89"/>
      <c r="P65" s="89"/>
      <c r="Q65" s="89"/>
      <c r="R65" s="55" t="str">
        <f>IF(O65&lt;&gt;"",IF(COUNTIF(Budgets!$B$9:$B$46,O65),0,1),"")</f>
        <v/>
      </c>
    </row>
    <row r="66" spans="12:18" x14ac:dyDescent="0.2">
      <c r="L66" s="88"/>
      <c r="M66" s="89"/>
      <c r="N66" s="89"/>
      <c r="P66" s="89"/>
      <c r="Q66" s="89"/>
      <c r="R66" s="55" t="str">
        <f>IF(O66&lt;&gt;"",IF(COUNTIF(Budgets!$B$9:$B$46,O66),0,1),"")</f>
        <v/>
      </c>
    </row>
    <row r="67" spans="12:18" x14ac:dyDescent="0.2">
      <c r="L67" s="88"/>
      <c r="M67" s="89"/>
      <c r="N67" s="89"/>
      <c r="P67" s="89"/>
      <c r="Q67" s="89"/>
      <c r="R67" s="55" t="str">
        <f>IF(O67&lt;&gt;"",IF(COUNTIF(Budgets!$B$9:$B$46,O67),0,1),"")</f>
        <v/>
      </c>
    </row>
    <row r="68" spans="12:18" x14ac:dyDescent="0.2">
      <c r="L68" s="88"/>
      <c r="M68" s="89"/>
      <c r="N68" s="89"/>
      <c r="P68" s="89"/>
      <c r="Q68" s="89"/>
      <c r="R68" s="55" t="str">
        <f>IF(O68&lt;&gt;"",IF(COUNTIF(Budgets!$B$9:$B$46,O68),0,1),"")</f>
        <v/>
      </c>
    </row>
    <row r="69" spans="12:18" x14ac:dyDescent="0.2">
      <c r="L69" s="88"/>
      <c r="M69" s="89"/>
      <c r="N69" s="89"/>
      <c r="P69" s="89"/>
      <c r="Q69" s="89"/>
      <c r="R69" s="55" t="str">
        <f>IF(O69&lt;&gt;"",IF(COUNTIF(Budgets!$B$9:$B$46,O69),0,1),"")</f>
        <v/>
      </c>
    </row>
    <row r="70" spans="12:18" x14ac:dyDescent="0.2">
      <c r="L70" s="88"/>
      <c r="M70" s="89"/>
      <c r="N70" s="89"/>
      <c r="P70" s="89"/>
      <c r="Q70" s="89"/>
      <c r="R70" s="55" t="str">
        <f>IF(O70&lt;&gt;"",IF(COUNTIF(Budgets!$B$9:$B$46,O70),0,1),"")</f>
        <v/>
      </c>
    </row>
    <row r="71" spans="12:18" x14ac:dyDescent="0.2">
      <c r="L71" s="88"/>
      <c r="M71" s="89"/>
      <c r="N71" s="89"/>
      <c r="P71" s="89"/>
      <c r="Q71" s="89"/>
      <c r="R71" s="55" t="str">
        <f>IF(O71&lt;&gt;"",IF(COUNTIF(Budgets!$B$9:$B$46,O71),0,1),"")</f>
        <v/>
      </c>
    </row>
    <row r="72" spans="12:18" x14ac:dyDescent="0.2">
      <c r="L72" s="88"/>
      <c r="M72" s="89"/>
      <c r="N72" s="89"/>
      <c r="P72" s="89"/>
      <c r="Q72" s="89"/>
      <c r="R72" s="55" t="str">
        <f>IF(O72&lt;&gt;"",IF(COUNTIF(Budgets!$B$9:$B$46,O72),0,1),"")</f>
        <v/>
      </c>
    </row>
    <row r="73" spans="12:18" x14ac:dyDescent="0.2">
      <c r="L73" s="88"/>
      <c r="M73" s="89"/>
      <c r="N73" s="89"/>
      <c r="P73" s="89"/>
      <c r="Q73" s="89"/>
      <c r="R73" s="55" t="str">
        <f>IF(O73&lt;&gt;"",IF(COUNTIF(Budgets!$B$9:$B$46,O73),0,1),"")</f>
        <v/>
      </c>
    </row>
    <row r="74" spans="12:18" x14ac:dyDescent="0.2">
      <c r="L74" s="88"/>
      <c r="M74" s="89"/>
      <c r="N74" s="89"/>
      <c r="P74" s="89"/>
      <c r="Q74" s="89"/>
      <c r="R74" s="55" t="str">
        <f>IF(O74&lt;&gt;"",IF(COUNTIF(Budgets!$B$9:$B$46,O74),0,1),"")</f>
        <v/>
      </c>
    </row>
    <row r="75" spans="12:18" x14ac:dyDescent="0.2">
      <c r="L75" s="88"/>
      <c r="M75" s="89"/>
      <c r="N75" s="90"/>
      <c r="P75" s="89"/>
      <c r="Q75" s="89"/>
      <c r="R75" s="55" t="str">
        <f>IF(O75&lt;&gt;"",IF(COUNTIF(Budgets!$B$9:$B$46,O75),0,1),"")</f>
        <v/>
      </c>
    </row>
    <row r="76" spans="12:18" x14ac:dyDescent="0.2">
      <c r="L76" s="88"/>
      <c r="M76" s="89"/>
      <c r="N76" s="89"/>
      <c r="P76" s="89"/>
      <c r="Q76" s="89"/>
      <c r="R76" s="55" t="str">
        <f>IF(O76&lt;&gt;"",IF(COUNTIF(Budgets!$B$9:$B$46,O76),0,1),"")</f>
        <v/>
      </c>
    </row>
    <row r="77" spans="12:18" x14ac:dyDescent="0.2">
      <c r="L77" s="88"/>
      <c r="M77" s="89"/>
      <c r="N77" s="89"/>
      <c r="P77" s="89"/>
      <c r="Q77" s="89"/>
      <c r="R77" s="55" t="str">
        <f>IF(O77&lt;&gt;"",IF(COUNTIF(Budgets!$B$9:$B$46,O77),0,1),"")</f>
        <v/>
      </c>
    </row>
    <row r="78" spans="12:18" x14ac:dyDescent="0.2">
      <c r="L78" s="88"/>
      <c r="M78" s="89"/>
      <c r="N78" s="89"/>
      <c r="P78" s="89"/>
      <c r="Q78" s="89"/>
      <c r="R78" s="55" t="str">
        <f>IF(O78&lt;&gt;"",IF(COUNTIF(Budgets!$B$9:$B$46,O78),0,1),"")</f>
        <v/>
      </c>
    </row>
    <row r="79" spans="12:18" x14ac:dyDescent="0.2">
      <c r="L79" s="88"/>
      <c r="M79" s="89"/>
      <c r="N79" s="89"/>
      <c r="P79" s="89"/>
      <c r="Q79" s="89"/>
      <c r="R79" s="55" t="str">
        <f>IF(O79&lt;&gt;"",IF(COUNTIF(Budgets!$B$9:$B$46,O79),0,1),"")</f>
        <v/>
      </c>
    </row>
    <row r="80" spans="12:18" x14ac:dyDescent="0.2">
      <c r="L80" s="88"/>
      <c r="M80" s="89"/>
      <c r="N80" s="89"/>
      <c r="P80" s="89"/>
      <c r="Q80" s="89"/>
      <c r="R80" s="55" t="str">
        <f>IF(O80&lt;&gt;"",IF(COUNTIF(Budgets!$B$9:$B$46,O80),0,1),"")</f>
        <v/>
      </c>
    </row>
    <row r="81" spans="12:18" x14ac:dyDescent="0.2">
      <c r="L81" s="88"/>
      <c r="M81" s="89"/>
      <c r="N81" s="90"/>
      <c r="P81" s="89"/>
      <c r="Q81" s="89"/>
      <c r="R81" s="55" t="str">
        <f>IF(O81&lt;&gt;"",IF(COUNTIF(Budgets!$B$9:$B$46,O81),0,1),"")</f>
        <v/>
      </c>
    </row>
    <row r="82" spans="12:18" x14ac:dyDescent="0.2">
      <c r="L82" s="88"/>
      <c r="M82" s="89"/>
      <c r="N82" s="89"/>
      <c r="P82" s="89"/>
      <c r="Q82" s="89"/>
      <c r="R82" s="55" t="str">
        <f>IF(O82&lt;&gt;"",IF(COUNTIF(Budgets!$B$9:$B$46,O82),0,1),"")</f>
        <v/>
      </c>
    </row>
    <row r="83" spans="12:18" x14ac:dyDescent="0.2">
      <c r="L83" s="88"/>
      <c r="M83" s="89"/>
      <c r="N83" s="89"/>
      <c r="P83" s="89"/>
      <c r="Q83" s="89"/>
      <c r="R83" s="55" t="str">
        <f>IF(O83&lt;&gt;"",IF(COUNTIF(Budgets!$B$9:$B$46,O83),0,1),"")</f>
        <v/>
      </c>
    </row>
    <row r="84" spans="12:18" x14ac:dyDescent="0.2">
      <c r="L84" s="88"/>
      <c r="M84" s="89"/>
      <c r="N84" s="89"/>
      <c r="P84" s="89"/>
      <c r="Q84" s="89"/>
      <c r="R84" s="55" t="str">
        <f>IF(O84&lt;&gt;"",IF(COUNTIF(Budgets!$B$9:$B$46,O84),0,1),"")</f>
        <v/>
      </c>
    </row>
    <row r="85" spans="12:18" x14ac:dyDescent="0.2">
      <c r="L85" s="88"/>
      <c r="M85" s="89"/>
      <c r="N85" s="89"/>
      <c r="P85" s="89"/>
      <c r="Q85" s="89"/>
      <c r="R85" s="55" t="str">
        <f>IF(O85&lt;&gt;"",IF(COUNTIF(Budgets!$B$9:$B$46,O85),0,1),"")</f>
        <v/>
      </c>
    </row>
    <row r="86" spans="12:18" x14ac:dyDescent="0.2">
      <c r="L86" s="88"/>
      <c r="M86" s="89"/>
      <c r="N86" s="89"/>
      <c r="P86" s="89"/>
      <c r="Q86" s="89"/>
      <c r="R86" s="55" t="str">
        <f>IF(O86&lt;&gt;"",IF(COUNTIF(Budgets!$B$9:$B$46,O86),0,1),"")</f>
        <v/>
      </c>
    </row>
    <row r="87" spans="12:18" x14ac:dyDescent="0.2">
      <c r="L87" s="88"/>
      <c r="M87" s="89"/>
      <c r="N87" s="89"/>
      <c r="P87" s="89"/>
      <c r="Q87" s="89"/>
      <c r="R87" s="55" t="str">
        <f>IF(O87&lt;&gt;"",IF(COUNTIF(Budgets!$B$9:$B$46,O87),0,1),"")</f>
        <v/>
      </c>
    </row>
    <row r="88" spans="12:18" x14ac:dyDescent="0.2">
      <c r="L88" s="88"/>
      <c r="M88" s="89"/>
      <c r="N88" s="90"/>
      <c r="P88" s="89"/>
      <c r="Q88" s="89"/>
      <c r="R88" s="55" t="str">
        <f>IF(O88&lt;&gt;"",IF(COUNTIF(Budgets!$B$9:$B$46,O88),0,1),"")</f>
        <v/>
      </c>
    </row>
    <row r="89" spans="12:18" x14ac:dyDescent="0.2">
      <c r="L89" s="88"/>
      <c r="M89" s="89"/>
      <c r="N89" s="90"/>
      <c r="P89" s="89"/>
      <c r="Q89" s="89"/>
      <c r="R89" s="55" t="str">
        <f>IF(O89&lt;&gt;"",IF(COUNTIF(Budgets!$B$9:$B$46,O89),0,1),"")</f>
        <v/>
      </c>
    </row>
    <row r="90" spans="12:18" x14ac:dyDescent="0.2">
      <c r="L90" s="88"/>
      <c r="M90" s="89"/>
      <c r="N90" s="89"/>
      <c r="P90" s="89"/>
      <c r="Q90" s="89"/>
      <c r="R90" s="55" t="str">
        <f>IF(O90&lt;&gt;"",IF(COUNTIF(Budgets!$B$9:$B$46,O90),0,1),"")</f>
        <v/>
      </c>
    </row>
    <row r="91" spans="12:18" x14ac:dyDescent="0.2">
      <c r="L91" s="88"/>
      <c r="M91" s="89"/>
      <c r="N91" s="89"/>
      <c r="P91" s="89"/>
      <c r="Q91" s="89"/>
      <c r="R91" s="55" t="str">
        <f>IF(O91&lt;&gt;"",IF(COUNTIF(Budgets!$B$9:$B$46,O91),0,1),"")</f>
        <v/>
      </c>
    </row>
    <row r="92" spans="12:18" x14ac:dyDescent="0.2">
      <c r="L92" s="88"/>
      <c r="M92" s="89"/>
      <c r="N92" s="89"/>
      <c r="P92" s="89"/>
      <c r="Q92" s="89"/>
      <c r="R92" s="55" t="str">
        <f>IF(O92&lt;&gt;"",IF(COUNTIF(Budgets!$B$9:$B$46,O92),0,1),"")</f>
        <v/>
      </c>
    </row>
    <row r="93" spans="12:18" x14ac:dyDescent="0.2">
      <c r="L93" s="88"/>
      <c r="M93" s="89"/>
      <c r="N93" s="89"/>
      <c r="P93" s="89"/>
      <c r="Q93" s="89"/>
      <c r="R93" s="55" t="str">
        <f>IF(O93&lt;&gt;"",IF(COUNTIF(Budgets!$B$9:$B$46,O93),0,1),"")</f>
        <v/>
      </c>
    </row>
    <row r="94" spans="12:18" x14ac:dyDescent="0.2">
      <c r="L94" s="88"/>
      <c r="M94" s="89"/>
      <c r="N94" s="89"/>
      <c r="P94" s="89"/>
      <c r="Q94" s="89"/>
      <c r="R94" s="55" t="str">
        <f>IF(O94&lt;&gt;"",IF(COUNTIF(Budgets!$B$9:$B$46,O94),0,1),"")</f>
        <v/>
      </c>
    </row>
    <row r="95" spans="12:18" x14ac:dyDescent="0.2">
      <c r="L95" s="88"/>
      <c r="M95" s="89"/>
      <c r="N95" s="89"/>
      <c r="P95" s="89"/>
      <c r="Q95" s="89"/>
      <c r="R95" s="55" t="str">
        <f>IF(O95&lt;&gt;"",IF(COUNTIF(Budgets!$B$9:$B$46,O95),0,1),"")</f>
        <v/>
      </c>
    </row>
    <row r="96" spans="12:18" x14ac:dyDescent="0.2">
      <c r="L96" s="88"/>
      <c r="M96" s="89"/>
      <c r="N96" s="89"/>
      <c r="P96" s="89"/>
      <c r="Q96" s="89"/>
      <c r="R96" s="55" t="str">
        <f>IF(O96&lt;&gt;"",IF(COUNTIF(Budgets!$B$9:$B$46,O96),0,1),"")</f>
        <v/>
      </c>
    </row>
    <row r="97" spans="12:18" x14ac:dyDescent="0.2">
      <c r="L97" s="88"/>
      <c r="M97" s="89"/>
      <c r="N97" s="89"/>
      <c r="P97" s="89"/>
      <c r="Q97" s="89"/>
      <c r="R97" s="55" t="str">
        <f>IF(O97&lt;&gt;"",IF(COUNTIF(Budgets!$B$9:$B$46,O97),0,1),"")</f>
        <v/>
      </c>
    </row>
    <row r="98" spans="12:18" x14ac:dyDescent="0.2">
      <c r="L98" s="88"/>
      <c r="M98" s="89"/>
      <c r="N98" s="89"/>
      <c r="P98" s="89"/>
      <c r="Q98" s="89"/>
      <c r="R98" s="55" t="str">
        <f>IF(O98&lt;&gt;"",IF(COUNTIF(Budgets!$B$9:$B$46,O98),0,1),"")</f>
        <v/>
      </c>
    </row>
    <row r="99" spans="12:18" x14ac:dyDescent="0.2">
      <c r="L99" s="88"/>
      <c r="M99" s="89"/>
      <c r="N99" s="89"/>
      <c r="P99" s="89"/>
      <c r="Q99" s="89"/>
      <c r="R99" s="55" t="str">
        <f>IF(O99&lt;&gt;"",IF(COUNTIF(Budgets!$B$9:$B$46,O99),0,1),"")</f>
        <v/>
      </c>
    </row>
    <row r="100" spans="12:18" x14ac:dyDescent="0.2">
      <c r="L100" s="88"/>
      <c r="M100" s="89"/>
      <c r="N100" s="89"/>
      <c r="P100" s="89"/>
      <c r="Q100" s="89"/>
      <c r="R100" s="55" t="str">
        <f>IF(O100&lt;&gt;"",IF(COUNTIF(Budgets!$B$9:$B$46,O100),0,1),"")</f>
        <v/>
      </c>
    </row>
    <row r="101" spans="12:18" x14ac:dyDescent="0.2">
      <c r="L101" s="88"/>
      <c r="M101" s="89"/>
      <c r="N101" s="89"/>
      <c r="P101" s="89"/>
      <c r="Q101" s="89"/>
      <c r="R101" s="55" t="str">
        <f>IF(O101&lt;&gt;"",IF(COUNTIF(Budgets!$B$9:$B$46,O101),0,1),"")</f>
        <v/>
      </c>
    </row>
    <row r="102" spans="12:18" x14ac:dyDescent="0.2">
      <c r="L102" s="88"/>
      <c r="M102" s="89"/>
      <c r="N102" s="89"/>
      <c r="P102" s="89"/>
      <c r="Q102" s="89"/>
      <c r="R102" s="55" t="str">
        <f>IF(O102&lt;&gt;"",IF(COUNTIF(Budgets!$B$9:$B$46,O102),0,1),"")</f>
        <v/>
      </c>
    </row>
    <row r="103" spans="12:18" x14ac:dyDescent="0.2">
      <c r="L103" s="88"/>
      <c r="M103" s="89"/>
      <c r="N103" s="89"/>
      <c r="P103" s="89"/>
      <c r="Q103" s="89"/>
      <c r="R103" s="55" t="str">
        <f>IF(O103&lt;&gt;"",IF(COUNTIF(Budgets!$B$9:$B$46,O103),0,1),"")</f>
        <v/>
      </c>
    </row>
    <row r="104" spans="12:18" x14ac:dyDescent="0.2">
      <c r="L104" s="88"/>
      <c r="M104" s="89"/>
      <c r="N104" s="89"/>
      <c r="P104" s="89"/>
      <c r="Q104" s="89"/>
      <c r="R104" s="55" t="str">
        <f>IF(O104&lt;&gt;"",IF(COUNTIF(Budgets!$B$9:$B$46,O104),0,1),"")</f>
        <v/>
      </c>
    </row>
    <row r="105" spans="12:18" x14ac:dyDescent="0.2">
      <c r="L105" s="88"/>
      <c r="M105" s="89"/>
      <c r="N105" s="89"/>
      <c r="P105" s="89"/>
      <c r="Q105" s="89"/>
      <c r="R105" s="55" t="str">
        <f>IF(O105&lt;&gt;"",IF(COUNTIF(Budgets!$B$9:$B$46,O105),0,1),"")</f>
        <v/>
      </c>
    </row>
    <row r="106" spans="12:18" x14ac:dyDescent="0.2">
      <c r="L106" s="88"/>
      <c r="M106" s="89"/>
      <c r="N106" s="89"/>
      <c r="P106" s="89"/>
      <c r="Q106" s="89"/>
      <c r="R106" s="55" t="str">
        <f>IF(O106&lt;&gt;"",IF(COUNTIF(Budgets!$B$9:$B$46,O106),0,1),"")</f>
        <v/>
      </c>
    </row>
    <row r="107" spans="12:18" x14ac:dyDescent="0.2">
      <c r="L107" s="88"/>
      <c r="M107" s="89"/>
      <c r="N107" s="89"/>
      <c r="P107" s="89"/>
      <c r="Q107" s="89"/>
      <c r="R107" s="55" t="str">
        <f>IF(O107&lt;&gt;"",IF(COUNTIF(Budgets!$B$9:$B$46,O107),0,1),"")</f>
        <v/>
      </c>
    </row>
    <row r="108" spans="12:18" x14ac:dyDescent="0.2">
      <c r="L108" s="88"/>
      <c r="M108" s="89"/>
      <c r="N108" s="89"/>
      <c r="P108" s="89"/>
      <c r="Q108" s="89"/>
      <c r="R108" s="55" t="str">
        <f>IF(O108&lt;&gt;"",IF(COUNTIF(Budgets!$B$9:$B$46,O108),0,1),"")</f>
        <v/>
      </c>
    </row>
    <row r="109" spans="12:18" x14ac:dyDescent="0.2">
      <c r="L109" s="88"/>
      <c r="M109" s="89"/>
      <c r="N109" s="89"/>
      <c r="P109" s="89"/>
      <c r="Q109" s="89"/>
      <c r="R109" s="55" t="str">
        <f>IF(O109&lt;&gt;"",IF(COUNTIF(Budgets!$B$9:$B$46,O109),0,1),"")</f>
        <v/>
      </c>
    </row>
    <row r="110" spans="12:18" x14ac:dyDescent="0.2">
      <c r="L110" s="88"/>
      <c r="M110" s="89"/>
      <c r="N110" s="89"/>
      <c r="P110" s="89"/>
      <c r="Q110" s="89"/>
      <c r="R110" s="55" t="str">
        <f>IF(O110&lt;&gt;"",IF(COUNTIF(Budgets!$B$9:$B$46,O110),0,1),"")</f>
        <v/>
      </c>
    </row>
    <row r="111" spans="12:18" x14ac:dyDescent="0.2">
      <c r="L111" s="88"/>
      <c r="M111" s="89"/>
      <c r="N111" s="89"/>
      <c r="P111" s="89"/>
      <c r="Q111" s="89"/>
      <c r="R111" s="55" t="str">
        <f>IF(O111&lt;&gt;"",IF(COUNTIF(Budgets!$B$9:$B$46,O111),0,1),"")</f>
        <v/>
      </c>
    </row>
    <row r="112" spans="12:18" x14ac:dyDescent="0.2">
      <c r="L112" s="88"/>
      <c r="M112" s="89"/>
      <c r="N112" s="89"/>
      <c r="P112" s="89"/>
      <c r="Q112" s="89"/>
      <c r="R112" s="55" t="str">
        <f>IF(O112&lt;&gt;"",IF(COUNTIF(Budgets!$B$9:$B$46,O112),0,1),"")</f>
        <v/>
      </c>
    </row>
    <row r="113" spans="12:18" x14ac:dyDescent="0.2">
      <c r="L113" s="88"/>
      <c r="M113" s="89"/>
      <c r="N113" s="89"/>
      <c r="P113" s="89"/>
      <c r="Q113" s="89"/>
      <c r="R113" s="55" t="str">
        <f>IF(O113&lt;&gt;"",IF(COUNTIF(Budgets!$B$9:$B$46,O113),0,1),"")</f>
        <v/>
      </c>
    </row>
    <row r="114" spans="12:18" x14ac:dyDescent="0.2">
      <c r="L114" s="88"/>
      <c r="M114" s="89"/>
      <c r="N114" s="89"/>
      <c r="P114" s="89"/>
      <c r="Q114" s="89"/>
      <c r="R114" s="55" t="str">
        <f>IF(O114&lt;&gt;"",IF(COUNTIF(Budgets!$B$9:$B$46,O114),0,1),"")</f>
        <v/>
      </c>
    </row>
    <row r="115" spans="12:18" x14ac:dyDescent="0.2">
      <c r="L115" s="88"/>
      <c r="M115" s="89"/>
      <c r="N115" s="89"/>
      <c r="P115" s="89"/>
      <c r="Q115" s="89"/>
      <c r="R115" s="55" t="str">
        <f>IF(O115&lt;&gt;"",IF(COUNTIF(Budgets!$B$9:$B$46,O115),0,1),"")</f>
        <v/>
      </c>
    </row>
    <row r="116" spans="12:18" x14ac:dyDescent="0.2">
      <c r="L116" s="88"/>
      <c r="M116" s="89"/>
      <c r="N116" s="89"/>
      <c r="P116" s="89"/>
      <c r="Q116" s="89"/>
      <c r="R116" s="55" t="str">
        <f>IF(O116&lt;&gt;"",IF(COUNTIF(Budgets!$B$9:$B$46,O116),0,1),"")</f>
        <v/>
      </c>
    </row>
    <row r="117" spans="12:18" x14ac:dyDescent="0.2">
      <c r="L117" s="88"/>
      <c r="M117" s="89"/>
      <c r="N117" s="89"/>
      <c r="P117" s="89"/>
      <c r="Q117" s="89"/>
      <c r="R117" s="55" t="str">
        <f>IF(O117&lt;&gt;"",IF(COUNTIF(Budgets!$B$9:$B$46,O117),0,1),"")</f>
        <v/>
      </c>
    </row>
    <row r="118" spans="12:18" x14ac:dyDescent="0.2">
      <c r="L118" s="88"/>
      <c r="M118" s="89"/>
      <c r="N118" s="89"/>
      <c r="P118" s="89"/>
      <c r="Q118" s="89"/>
      <c r="R118" s="55" t="str">
        <f>IF(O118&lt;&gt;"",IF(COUNTIF(Budgets!$B$9:$B$46,O118),0,1),"")</f>
        <v/>
      </c>
    </row>
    <row r="119" spans="12:18" x14ac:dyDescent="0.2">
      <c r="L119" s="88"/>
      <c r="M119" s="89"/>
      <c r="N119" s="90"/>
      <c r="P119" s="89"/>
      <c r="Q119" s="89"/>
      <c r="R119" s="55" t="str">
        <f>IF(O119&lt;&gt;"",IF(COUNTIF(Budgets!$B$9:$B$46,O119),0,1),"")</f>
        <v/>
      </c>
    </row>
    <row r="120" spans="12:18" x14ac:dyDescent="0.2">
      <c r="L120" s="88"/>
      <c r="M120" s="89"/>
      <c r="N120" s="90"/>
      <c r="P120" s="89"/>
      <c r="Q120" s="89"/>
      <c r="R120" s="55" t="str">
        <f>IF(O120&lt;&gt;"",IF(COUNTIF(Budgets!$B$9:$B$46,O120),0,1),"")</f>
        <v/>
      </c>
    </row>
    <row r="121" spans="12:18" x14ac:dyDescent="0.2">
      <c r="L121" s="88"/>
      <c r="M121" s="89"/>
      <c r="N121" s="89"/>
      <c r="P121" s="89"/>
      <c r="Q121" s="89"/>
      <c r="R121" s="55" t="str">
        <f>IF(O121&lt;&gt;"",IF(COUNTIF(Budgets!$B$9:$B$46,O121),0,1),"")</f>
        <v/>
      </c>
    </row>
    <row r="122" spans="12:18" x14ac:dyDescent="0.2">
      <c r="L122" s="88"/>
      <c r="M122" s="89"/>
      <c r="N122" s="89"/>
      <c r="P122" s="89"/>
      <c r="Q122" s="89"/>
      <c r="R122" s="55" t="str">
        <f>IF(O122&lt;&gt;"",IF(COUNTIF(Budgets!$B$9:$B$46,O122),0,1),"")</f>
        <v/>
      </c>
    </row>
    <row r="123" spans="12:18" x14ac:dyDescent="0.2">
      <c r="L123" s="88"/>
      <c r="M123" s="89"/>
      <c r="N123" s="89"/>
      <c r="P123" s="89"/>
      <c r="Q123" s="89"/>
      <c r="R123" s="55" t="str">
        <f>IF(O123&lt;&gt;"",IF(COUNTIF(Budgets!$B$9:$B$46,O123),0,1),"")</f>
        <v/>
      </c>
    </row>
    <row r="124" spans="12:18" x14ac:dyDescent="0.2">
      <c r="L124" s="88"/>
      <c r="M124" s="89"/>
      <c r="N124" s="89"/>
      <c r="P124" s="89"/>
      <c r="Q124" s="89"/>
      <c r="R124" s="55" t="str">
        <f>IF(O124&lt;&gt;"",IF(COUNTIF(Budgets!$B$9:$B$46,O124),0,1),"")</f>
        <v/>
      </c>
    </row>
    <row r="125" spans="12:18" x14ac:dyDescent="0.2">
      <c r="L125" s="88"/>
      <c r="M125" s="89"/>
      <c r="N125" s="89"/>
      <c r="P125" s="89"/>
      <c r="Q125" s="89"/>
      <c r="R125" s="55" t="str">
        <f>IF(O125&lt;&gt;"",IF(COUNTIF(Budgets!$B$9:$B$46,O125),0,1),"")</f>
        <v/>
      </c>
    </row>
    <row r="126" spans="12:18" x14ac:dyDescent="0.2">
      <c r="L126" s="88"/>
      <c r="M126" s="89"/>
      <c r="N126" s="89"/>
      <c r="P126" s="89"/>
      <c r="Q126" s="89"/>
      <c r="R126" s="55" t="str">
        <f>IF(O126&lt;&gt;"",IF(COUNTIF(Budgets!$B$9:$B$46,O126),0,1),"")</f>
        <v/>
      </c>
    </row>
    <row r="127" spans="12:18" x14ac:dyDescent="0.2">
      <c r="L127" s="88"/>
      <c r="M127" s="89"/>
      <c r="N127" s="89"/>
      <c r="P127" s="89"/>
      <c r="Q127" s="89"/>
      <c r="R127" s="55" t="str">
        <f>IF(O127&lt;&gt;"",IF(COUNTIF(Budgets!$B$9:$B$46,O127),0,1),"")</f>
        <v/>
      </c>
    </row>
    <row r="128" spans="12:18" x14ac:dyDescent="0.2">
      <c r="L128" s="88"/>
      <c r="M128" s="89"/>
      <c r="N128" s="89"/>
      <c r="P128" s="89"/>
      <c r="Q128" s="89"/>
      <c r="R128" s="55" t="str">
        <f>IF(O128&lt;&gt;"",IF(COUNTIF(Budgets!$B$9:$B$46,O128),0,1),"")</f>
        <v/>
      </c>
    </row>
    <row r="129" spans="12:18" x14ac:dyDescent="0.2">
      <c r="L129" s="88"/>
      <c r="M129" s="89"/>
      <c r="N129" s="89"/>
      <c r="P129" s="89"/>
      <c r="Q129" s="89"/>
      <c r="R129" s="55" t="str">
        <f>IF(O129&lt;&gt;"",IF(COUNTIF(Budgets!$B$9:$B$46,O129),0,1),"")</f>
        <v/>
      </c>
    </row>
    <row r="130" spans="12:18" x14ac:dyDescent="0.2">
      <c r="L130" s="88"/>
      <c r="M130" s="89"/>
      <c r="N130" s="89"/>
      <c r="P130" s="89"/>
      <c r="Q130" s="89"/>
      <c r="R130" s="55" t="str">
        <f>IF(O130&lt;&gt;"",IF(COUNTIF(Budgets!$B$9:$B$46,O130),0,1),"")</f>
        <v/>
      </c>
    </row>
    <row r="131" spans="12:18" x14ac:dyDescent="0.2">
      <c r="L131" s="88"/>
      <c r="M131" s="89"/>
      <c r="N131" s="89"/>
      <c r="P131" s="89"/>
      <c r="Q131" s="89"/>
      <c r="R131" s="55" t="str">
        <f>IF(O131&lt;&gt;"",IF(COUNTIF(Budgets!$B$9:$B$46,O131),0,1),"")</f>
        <v/>
      </c>
    </row>
    <row r="132" spans="12:18" x14ac:dyDescent="0.2">
      <c r="L132" s="88"/>
      <c r="M132" s="89"/>
      <c r="N132" s="89"/>
      <c r="P132" s="89"/>
      <c r="Q132" s="89"/>
      <c r="R132" s="55" t="str">
        <f>IF(O132&lt;&gt;"",IF(COUNTIF(Budgets!$B$9:$B$46,O132),0,1),"")</f>
        <v/>
      </c>
    </row>
    <row r="133" spans="12:18" x14ac:dyDescent="0.2">
      <c r="L133" s="88"/>
      <c r="M133" s="89"/>
      <c r="N133" s="89"/>
      <c r="P133" s="89"/>
      <c r="Q133" s="89"/>
      <c r="R133" s="55" t="str">
        <f>IF(O133&lt;&gt;"",IF(COUNTIF(Budgets!$B$9:$B$46,O133),0,1),"")</f>
        <v/>
      </c>
    </row>
    <row r="134" spans="12:18" x14ac:dyDescent="0.2">
      <c r="L134" s="88"/>
      <c r="M134" s="89"/>
      <c r="N134" s="89"/>
      <c r="P134" s="89"/>
      <c r="Q134" s="89"/>
      <c r="R134" s="55" t="str">
        <f>IF(O134&lt;&gt;"",IF(COUNTIF(Budgets!$B$9:$B$46,O134),0,1),"")</f>
        <v/>
      </c>
    </row>
    <row r="135" spans="12:18" x14ac:dyDescent="0.2">
      <c r="L135" s="88"/>
      <c r="M135" s="89"/>
      <c r="N135" s="89"/>
      <c r="P135" s="89"/>
      <c r="Q135" s="89"/>
      <c r="R135" s="55" t="str">
        <f>IF(O135&lt;&gt;"",IF(COUNTIF(Budgets!$B$9:$B$46,O135),0,1),"")</f>
        <v/>
      </c>
    </row>
    <row r="136" spans="12:18" x14ac:dyDescent="0.2">
      <c r="L136" s="88"/>
      <c r="M136" s="89"/>
      <c r="N136" s="89"/>
      <c r="P136" s="89"/>
      <c r="Q136" s="89"/>
      <c r="R136" s="55" t="str">
        <f>IF(O136&lt;&gt;"",IF(COUNTIF(Budgets!$B$9:$B$46,O136),0,1),"")</f>
        <v/>
      </c>
    </row>
    <row r="137" spans="12:18" x14ac:dyDescent="0.2">
      <c r="L137" s="88"/>
      <c r="M137" s="89"/>
      <c r="N137" s="89"/>
      <c r="P137" s="89"/>
      <c r="Q137" s="89"/>
      <c r="R137" s="55" t="str">
        <f>IF(O137&lt;&gt;"",IF(COUNTIF(Budgets!$B$9:$B$46,O137),0,1),"")</f>
        <v/>
      </c>
    </row>
    <row r="138" spans="12:18" x14ac:dyDescent="0.2">
      <c r="L138" s="88"/>
      <c r="M138" s="89"/>
      <c r="N138" s="89"/>
      <c r="P138" s="89"/>
      <c r="Q138" s="89"/>
      <c r="R138" s="55" t="str">
        <f>IF(O138&lt;&gt;"",IF(COUNTIF(Budgets!$B$9:$B$46,O138),0,1),"")</f>
        <v/>
      </c>
    </row>
    <row r="139" spans="12:18" x14ac:dyDescent="0.2">
      <c r="L139" s="88"/>
      <c r="M139" s="89"/>
      <c r="N139" s="89"/>
      <c r="P139" s="89"/>
      <c r="Q139" s="89"/>
      <c r="R139" s="55" t="str">
        <f>IF(O139&lt;&gt;"",IF(COUNTIF(Budgets!$B$9:$B$46,O139),0,1),"")</f>
        <v/>
      </c>
    </row>
    <row r="140" spans="12:18" x14ac:dyDescent="0.2">
      <c r="L140" s="88"/>
      <c r="M140" s="89"/>
      <c r="N140" s="89"/>
      <c r="P140" s="89"/>
      <c r="Q140" s="89"/>
      <c r="R140" s="55" t="str">
        <f>IF(O140&lt;&gt;"",IF(COUNTIF(Budgets!$B$9:$B$46,O140),0,1),"")</f>
        <v/>
      </c>
    </row>
    <row r="141" spans="12:18" x14ac:dyDescent="0.2">
      <c r="L141" s="88"/>
      <c r="M141" s="89"/>
      <c r="N141" s="89"/>
      <c r="P141" s="89"/>
      <c r="Q141" s="89"/>
      <c r="R141" s="55" t="str">
        <f>IF(O141&lt;&gt;"",IF(COUNTIF(Budgets!$B$9:$B$46,O141),0,1),"")</f>
        <v/>
      </c>
    </row>
    <row r="142" spans="12:18" x14ac:dyDescent="0.2">
      <c r="L142" s="88"/>
      <c r="M142" s="89"/>
      <c r="N142" s="89"/>
      <c r="P142" s="89"/>
      <c r="Q142" s="89"/>
      <c r="R142" s="55" t="str">
        <f>IF(O142&lt;&gt;"",IF(COUNTIF(Budgets!$B$9:$B$46,O142),0,1),"")</f>
        <v/>
      </c>
    </row>
    <row r="143" spans="12:18" x14ac:dyDescent="0.2">
      <c r="L143" s="88"/>
      <c r="M143" s="89"/>
      <c r="N143" s="89"/>
      <c r="P143" s="89"/>
      <c r="Q143" s="89"/>
      <c r="R143" s="55" t="str">
        <f>IF(O143&lt;&gt;"",IF(COUNTIF(Budgets!$B$9:$B$46,O143),0,1),"")</f>
        <v/>
      </c>
    </row>
    <row r="144" spans="12:18" x14ac:dyDescent="0.2">
      <c r="L144" s="88"/>
      <c r="M144" s="89"/>
      <c r="N144" s="89"/>
      <c r="P144" s="89"/>
      <c r="Q144" s="89"/>
      <c r="R144" s="55" t="str">
        <f>IF(O144&lt;&gt;"",IF(COUNTIF(Budgets!$B$9:$B$46,O144),0,1),"")</f>
        <v/>
      </c>
    </row>
    <row r="145" spans="12:18" x14ac:dyDescent="0.2">
      <c r="L145" s="88"/>
      <c r="M145" s="89"/>
      <c r="N145" s="89"/>
      <c r="P145" s="89"/>
      <c r="Q145" s="89"/>
      <c r="R145" s="55" t="str">
        <f>IF(O145&lt;&gt;"",IF(COUNTIF(Budgets!$B$9:$B$46,O145),0,1),"")</f>
        <v/>
      </c>
    </row>
    <row r="146" spans="12:18" x14ac:dyDescent="0.2">
      <c r="L146" s="88"/>
      <c r="M146" s="89"/>
      <c r="N146" s="89"/>
      <c r="P146" s="89"/>
      <c r="Q146" s="89"/>
      <c r="R146" s="55" t="str">
        <f>IF(O146&lt;&gt;"",IF(COUNTIF(Budgets!$B$9:$B$46,O146),0,1),"")</f>
        <v/>
      </c>
    </row>
    <row r="147" spans="12:18" x14ac:dyDescent="0.2">
      <c r="L147" s="88"/>
      <c r="M147" s="89"/>
      <c r="N147" s="89"/>
      <c r="P147" s="89"/>
      <c r="Q147" s="89"/>
      <c r="R147" s="55" t="str">
        <f>IF(O147&lt;&gt;"",IF(COUNTIF(Budgets!$B$9:$B$46,O147),0,1),"")</f>
        <v/>
      </c>
    </row>
    <row r="148" spans="12:18" x14ac:dyDescent="0.2">
      <c r="L148" s="88"/>
      <c r="M148" s="89"/>
      <c r="N148" s="89"/>
      <c r="P148" s="89"/>
      <c r="Q148" s="89"/>
      <c r="R148" s="55" t="str">
        <f>IF(O148&lt;&gt;"",IF(COUNTIF(Budgets!$B$9:$B$46,O148),0,1),"")</f>
        <v/>
      </c>
    </row>
    <row r="149" spans="12:18" x14ac:dyDescent="0.2">
      <c r="L149" s="88"/>
      <c r="M149" s="89"/>
      <c r="N149" s="89"/>
      <c r="P149" s="89"/>
      <c r="Q149" s="89"/>
      <c r="R149" s="55" t="str">
        <f>IF(O149&lt;&gt;"",IF(COUNTIF(Budgets!$B$9:$B$46,O149),0,1),"")</f>
        <v/>
      </c>
    </row>
    <row r="150" spans="12:18" x14ac:dyDescent="0.2">
      <c r="L150" s="88"/>
      <c r="M150" s="89"/>
      <c r="N150" s="89"/>
      <c r="P150" s="89"/>
      <c r="Q150" s="89"/>
      <c r="R150" s="55" t="str">
        <f>IF(O150&lt;&gt;"",IF(COUNTIF(Budgets!$B$9:$B$46,O150),0,1),"")</f>
        <v/>
      </c>
    </row>
    <row r="151" spans="12:18" x14ac:dyDescent="0.2">
      <c r="L151" s="88"/>
      <c r="M151" s="89"/>
      <c r="N151" s="89"/>
      <c r="P151" s="89"/>
      <c r="Q151" s="89"/>
      <c r="R151" s="55" t="str">
        <f>IF(O151&lt;&gt;"",IF(COUNTIF(Budgets!$B$9:$B$46,O151),0,1),"")</f>
        <v/>
      </c>
    </row>
    <row r="152" spans="12:18" x14ac:dyDescent="0.2">
      <c r="L152" s="88"/>
      <c r="M152" s="89"/>
      <c r="N152" s="89"/>
      <c r="P152" s="89"/>
      <c r="Q152" s="89"/>
      <c r="R152" s="55" t="str">
        <f>IF(O152&lt;&gt;"",IF(COUNTIF(Budgets!$B$9:$B$46,O152),0,1),"")</f>
        <v/>
      </c>
    </row>
    <row r="153" spans="12:18" x14ac:dyDescent="0.2">
      <c r="L153" s="88"/>
      <c r="M153" s="89"/>
      <c r="N153" s="90"/>
      <c r="P153" s="89"/>
      <c r="Q153" s="89"/>
      <c r="R153" s="55" t="str">
        <f>IF(O153&lt;&gt;"",IF(COUNTIF(Budgets!$B$9:$B$46,O153),0,1),"")</f>
        <v/>
      </c>
    </row>
    <row r="154" spans="12:18" x14ac:dyDescent="0.2">
      <c r="L154" s="88"/>
      <c r="M154" s="89"/>
      <c r="N154" s="89"/>
      <c r="P154" s="89"/>
      <c r="Q154" s="89"/>
      <c r="R154" s="55" t="str">
        <f>IF(O154&lt;&gt;"",IF(COUNTIF(Budgets!$B$9:$B$46,O154),0,1),"")</f>
        <v/>
      </c>
    </row>
    <row r="155" spans="12:18" x14ac:dyDescent="0.2">
      <c r="L155" s="88"/>
      <c r="M155" s="89"/>
      <c r="N155" s="89"/>
      <c r="P155" s="89"/>
      <c r="Q155" s="89"/>
      <c r="R155" s="55" t="str">
        <f>IF(O155&lt;&gt;"",IF(COUNTIF(Budgets!$B$9:$B$46,O155),0,1),"")</f>
        <v/>
      </c>
    </row>
    <row r="156" spans="12:18" x14ac:dyDescent="0.2">
      <c r="L156" s="88"/>
      <c r="M156" s="89"/>
      <c r="N156" s="89"/>
      <c r="P156" s="89"/>
      <c r="Q156" s="89"/>
      <c r="R156" s="55" t="str">
        <f>IF(O156&lt;&gt;"",IF(COUNTIF(Budgets!$B$9:$B$46,O156),0,1),"")</f>
        <v/>
      </c>
    </row>
    <row r="157" spans="12:18" x14ac:dyDescent="0.2">
      <c r="L157" s="88"/>
      <c r="M157" s="89"/>
      <c r="N157" s="89"/>
      <c r="P157" s="89"/>
      <c r="Q157" s="89"/>
      <c r="R157" s="55" t="str">
        <f>IF(O157&lt;&gt;"",IF(COUNTIF(Budgets!$B$9:$B$46,O157),0,1),"")</f>
        <v/>
      </c>
    </row>
    <row r="158" spans="12:18" x14ac:dyDescent="0.2">
      <c r="L158" s="88"/>
      <c r="M158" s="89"/>
      <c r="N158" s="89"/>
      <c r="P158" s="89"/>
      <c r="Q158" s="89"/>
      <c r="R158" s="55" t="str">
        <f>IF(O158&lt;&gt;"",IF(COUNTIF(Budgets!$B$9:$B$46,O158),0,1),"")</f>
        <v/>
      </c>
    </row>
    <row r="159" spans="12:18" x14ac:dyDescent="0.2">
      <c r="L159" s="88"/>
      <c r="M159" s="89"/>
      <c r="N159" s="89"/>
      <c r="P159" s="89"/>
      <c r="Q159" s="89"/>
      <c r="R159" s="55" t="str">
        <f>IF(O159&lt;&gt;"",IF(COUNTIF(Budgets!$B$9:$B$46,O159),0,1),"")</f>
        <v/>
      </c>
    </row>
    <row r="160" spans="12:18" x14ac:dyDescent="0.2">
      <c r="L160" s="88"/>
      <c r="M160" s="89"/>
      <c r="N160" s="89"/>
      <c r="P160" s="89"/>
      <c r="Q160" s="89"/>
      <c r="R160" s="55" t="str">
        <f>IF(O160&lt;&gt;"",IF(COUNTIF(Budgets!$B$9:$B$46,O160),0,1),"")</f>
        <v/>
      </c>
    </row>
    <row r="161" spans="12:18" x14ac:dyDescent="0.2">
      <c r="L161" s="88"/>
      <c r="M161" s="89"/>
      <c r="N161" s="89"/>
      <c r="P161" s="89"/>
      <c r="Q161" s="89"/>
      <c r="R161" s="55" t="str">
        <f>IF(O161&lt;&gt;"",IF(COUNTIF(Budgets!$B$9:$B$46,O161),0,1),"")</f>
        <v/>
      </c>
    </row>
    <row r="162" spans="12:18" x14ac:dyDescent="0.2">
      <c r="L162" s="88"/>
      <c r="M162" s="89"/>
      <c r="N162" s="89"/>
      <c r="P162" s="89"/>
      <c r="Q162" s="89"/>
      <c r="R162" s="55" t="str">
        <f>IF(O162&lt;&gt;"",IF(COUNTIF(Budgets!$B$9:$B$46,O162),0,1),"")</f>
        <v/>
      </c>
    </row>
    <row r="163" spans="12:18" x14ac:dyDescent="0.2">
      <c r="L163" s="88"/>
      <c r="M163" s="89"/>
      <c r="N163" s="89"/>
      <c r="P163" s="89"/>
      <c r="Q163" s="89"/>
      <c r="R163" s="55" t="str">
        <f>IF(O163&lt;&gt;"",IF(COUNTIF(Budgets!$B$9:$B$46,O163),0,1),"")</f>
        <v/>
      </c>
    </row>
    <row r="164" spans="12:18" x14ac:dyDescent="0.2">
      <c r="L164" s="88"/>
      <c r="M164" s="89"/>
      <c r="N164" s="89"/>
      <c r="P164" s="89"/>
      <c r="Q164" s="89"/>
      <c r="R164" s="55" t="str">
        <f>IF(O164&lt;&gt;"",IF(COUNTIF(Budgets!$B$9:$B$46,O164),0,1),"")</f>
        <v/>
      </c>
    </row>
    <row r="165" spans="12:18" x14ac:dyDescent="0.2">
      <c r="L165" s="88"/>
      <c r="M165" s="89"/>
      <c r="N165" s="89"/>
      <c r="P165" s="89"/>
      <c r="Q165" s="89"/>
      <c r="R165" s="55" t="str">
        <f>IF(O165&lt;&gt;"",IF(COUNTIF(Budgets!$B$9:$B$46,O165),0,1),"")</f>
        <v/>
      </c>
    </row>
    <row r="166" spans="12:18" x14ac:dyDescent="0.2">
      <c r="L166" s="88"/>
      <c r="M166" s="89"/>
      <c r="N166" s="89"/>
      <c r="P166" s="89"/>
      <c r="Q166" s="89"/>
      <c r="R166" s="55" t="str">
        <f>IF(O166&lt;&gt;"",IF(COUNTIF(Budgets!$B$9:$B$46,O166),0,1),"")</f>
        <v/>
      </c>
    </row>
    <row r="167" spans="12:18" x14ac:dyDescent="0.2">
      <c r="L167" s="88"/>
      <c r="M167" s="89"/>
      <c r="N167" s="89"/>
      <c r="P167" s="89"/>
      <c r="Q167" s="89"/>
      <c r="R167" s="55" t="str">
        <f>IF(O167&lt;&gt;"",IF(COUNTIF(Budgets!$B$9:$B$46,O167),0,1),"")</f>
        <v/>
      </c>
    </row>
    <row r="168" spans="12:18" x14ac:dyDescent="0.2">
      <c r="L168" s="88"/>
      <c r="M168" s="89"/>
      <c r="N168" s="89"/>
      <c r="P168" s="89"/>
      <c r="Q168" s="89"/>
      <c r="R168" s="55" t="str">
        <f>IF(O168&lt;&gt;"",IF(COUNTIF(Budgets!$B$9:$B$46,O168),0,1),"")</f>
        <v/>
      </c>
    </row>
    <row r="169" spans="12:18" x14ac:dyDescent="0.2">
      <c r="L169" s="88"/>
      <c r="M169" s="89"/>
      <c r="N169" s="89"/>
      <c r="P169" s="89"/>
      <c r="Q169" s="89"/>
      <c r="R169" s="55" t="str">
        <f>IF(O169&lt;&gt;"",IF(COUNTIF(Budgets!$B$9:$B$46,O169),0,1),"")</f>
        <v/>
      </c>
    </row>
    <row r="170" spans="12:18" x14ac:dyDescent="0.2">
      <c r="L170" s="88"/>
      <c r="M170" s="89"/>
      <c r="N170" s="89"/>
      <c r="P170" s="89"/>
      <c r="Q170" s="89"/>
      <c r="R170" s="55" t="str">
        <f>IF(O170&lt;&gt;"",IF(COUNTIF(Budgets!$B$9:$B$46,O170),0,1),"")</f>
        <v/>
      </c>
    </row>
    <row r="171" spans="12:18" x14ac:dyDescent="0.2">
      <c r="L171" s="88"/>
      <c r="M171" s="89"/>
      <c r="N171" s="90"/>
      <c r="P171" s="89"/>
      <c r="Q171" s="89"/>
      <c r="R171" s="55" t="str">
        <f>IF(O171&lt;&gt;"",IF(COUNTIF(Budgets!$B$9:$B$46,O171),0,1),"")</f>
        <v/>
      </c>
    </row>
    <row r="172" spans="12:18" x14ac:dyDescent="0.2">
      <c r="L172" s="88"/>
      <c r="M172" s="89"/>
      <c r="N172" s="89"/>
      <c r="P172" s="89"/>
      <c r="Q172" s="89"/>
      <c r="R172" s="55" t="str">
        <f>IF(O172&lt;&gt;"",IF(COUNTIF(Budgets!$B$9:$B$46,O172),0,1),"")</f>
        <v/>
      </c>
    </row>
    <row r="173" spans="12:18" x14ac:dyDescent="0.2">
      <c r="L173" s="88"/>
      <c r="M173" s="89"/>
      <c r="N173" s="89"/>
      <c r="P173" s="89"/>
      <c r="Q173" s="89"/>
      <c r="R173" s="55" t="str">
        <f>IF(O173&lt;&gt;"",IF(COUNTIF(Budgets!$B$9:$B$46,O173),0,1),"")</f>
        <v/>
      </c>
    </row>
    <row r="174" spans="12:18" x14ac:dyDescent="0.2">
      <c r="L174" s="88"/>
      <c r="M174" s="89"/>
      <c r="N174" s="89"/>
      <c r="P174" s="89"/>
      <c r="Q174" s="89"/>
      <c r="R174" s="55" t="str">
        <f>IF(O174&lt;&gt;"",IF(COUNTIF(Budgets!$B$9:$B$46,O174),0,1),"")</f>
        <v/>
      </c>
    </row>
    <row r="175" spans="12:18" x14ac:dyDescent="0.2">
      <c r="L175" s="88"/>
      <c r="M175" s="89"/>
      <c r="N175" s="89"/>
      <c r="P175" s="89"/>
      <c r="Q175" s="89"/>
      <c r="R175" s="55" t="str">
        <f>IF(O175&lt;&gt;"",IF(COUNTIF(Budgets!$B$9:$B$46,O175),0,1),"")</f>
        <v/>
      </c>
    </row>
    <row r="176" spans="12:18" x14ac:dyDescent="0.2">
      <c r="L176" s="88"/>
      <c r="M176" s="89"/>
      <c r="N176" s="89"/>
      <c r="P176" s="89"/>
      <c r="Q176" s="89"/>
      <c r="R176" s="55" t="str">
        <f>IF(O176&lt;&gt;"",IF(COUNTIF(Budgets!$B$9:$B$46,O176),0,1),"")</f>
        <v/>
      </c>
    </row>
    <row r="177" spans="12:18" x14ac:dyDescent="0.2">
      <c r="L177" s="88"/>
      <c r="M177" s="89"/>
      <c r="N177" s="89"/>
      <c r="P177" s="89"/>
      <c r="Q177" s="89"/>
      <c r="R177" s="55" t="str">
        <f>IF(O177&lt;&gt;"",IF(COUNTIF(Budgets!$B$9:$B$46,O177),0,1),"")</f>
        <v/>
      </c>
    </row>
    <row r="178" spans="12:18" x14ac:dyDescent="0.2">
      <c r="L178" s="88"/>
      <c r="M178" s="89"/>
      <c r="N178" s="89"/>
      <c r="P178" s="89"/>
      <c r="Q178" s="89"/>
      <c r="R178" s="55" t="str">
        <f>IF(O178&lt;&gt;"",IF(COUNTIF(Budgets!$B$9:$B$46,O178),0,1),"")</f>
        <v/>
      </c>
    </row>
    <row r="179" spans="12:18" x14ac:dyDescent="0.2">
      <c r="L179" s="88"/>
      <c r="M179" s="89"/>
      <c r="N179" s="89"/>
      <c r="P179" s="89"/>
      <c r="Q179" s="89"/>
      <c r="R179" s="55" t="str">
        <f>IF(O179&lt;&gt;"",IF(COUNTIF(Budgets!$B$9:$B$46,O179),0,1),"")</f>
        <v/>
      </c>
    </row>
    <row r="180" spans="12:18" x14ac:dyDescent="0.2">
      <c r="L180" s="88"/>
      <c r="M180" s="89"/>
      <c r="N180" s="89"/>
      <c r="P180" s="89"/>
      <c r="Q180" s="89"/>
      <c r="R180" s="55" t="str">
        <f>IF(O180&lt;&gt;"",IF(COUNTIF(Budgets!$B$9:$B$46,O180),0,1),"")</f>
        <v/>
      </c>
    </row>
    <row r="181" spans="12:18" x14ac:dyDescent="0.2">
      <c r="L181" s="88"/>
      <c r="M181" s="89"/>
      <c r="N181" s="89"/>
      <c r="P181" s="89"/>
      <c r="Q181" s="89"/>
      <c r="R181" s="55" t="str">
        <f>IF(O181&lt;&gt;"",IF(COUNTIF(Budgets!$B$9:$B$46,O181),0,1),"")</f>
        <v/>
      </c>
    </row>
    <row r="182" spans="12:18" x14ac:dyDescent="0.2">
      <c r="L182" s="88"/>
      <c r="M182" s="89"/>
      <c r="N182" s="89"/>
      <c r="P182" s="89"/>
      <c r="Q182" s="89"/>
      <c r="R182" s="55" t="str">
        <f>IF(O182&lt;&gt;"",IF(COUNTIF(Budgets!$B$9:$B$46,O182),0,1),"")</f>
        <v/>
      </c>
    </row>
    <row r="183" spans="12:18" x14ac:dyDescent="0.2">
      <c r="L183" s="88"/>
      <c r="M183" s="89"/>
      <c r="N183" s="89"/>
      <c r="P183" s="89"/>
      <c r="Q183" s="89"/>
      <c r="R183" s="55" t="str">
        <f>IF(O183&lt;&gt;"",IF(COUNTIF(Budgets!$B$9:$B$46,O183),0,1),"")</f>
        <v/>
      </c>
    </row>
    <row r="184" spans="12:18" x14ac:dyDescent="0.2">
      <c r="L184" s="88"/>
      <c r="M184" s="89"/>
      <c r="N184" s="90"/>
      <c r="P184" s="89"/>
      <c r="Q184" s="89"/>
      <c r="R184" s="55" t="str">
        <f>IF(O184&lt;&gt;"",IF(COUNTIF(Budgets!$B$9:$B$46,O184),0,1),"")</f>
        <v/>
      </c>
    </row>
    <row r="185" spans="12:18" x14ac:dyDescent="0.2">
      <c r="L185" s="88"/>
      <c r="M185" s="89"/>
      <c r="N185" s="89"/>
      <c r="P185" s="89"/>
      <c r="Q185" s="89"/>
      <c r="R185" s="55" t="str">
        <f>IF(O185&lt;&gt;"",IF(COUNTIF(Budgets!$B$9:$B$46,O185),0,1),"")</f>
        <v/>
      </c>
    </row>
    <row r="186" spans="12:18" x14ac:dyDescent="0.2">
      <c r="L186" s="88"/>
      <c r="M186" s="89"/>
      <c r="N186" s="89"/>
      <c r="P186" s="89"/>
      <c r="Q186" s="89"/>
      <c r="R186" s="55" t="str">
        <f>IF(O186&lt;&gt;"",IF(COUNTIF(Budgets!$B$9:$B$46,O186),0,1),"")</f>
        <v/>
      </c>
    </row>
    <row r="187" spans="12:18" x14ac:dyDescent="0.2">
      <c r="L187" s="88"/>
      <c r="M187" s="89"/>
      <c r="N187" s="89"/>
      <c r="P187" s="89"/>
      <c r="Q187" s="89"/>
      <c r="R187" s="55" t="str">
        <f>IF(O187&lt;&gt;"",IF(COUNTIF(Budgets!$B$9:$B$46,O187),0,1),"")</f>
        <v/>
      </c>
    </row>
    <row r="188" spans="12:18" x14ac:dyDescent="0.2">
      <c r="L188" s="88"/>
      <c r="M188" s="89"/>
      <c r="N188" s="89"/>
      <c r="P188" s="89"/>
      <c r="Q188" s="89"/>
      <c r="R188" s="55" t="str">
        <f>IF(O188&lt;&gt;"",IF(COUNTIF(Budgets!$B$9:$B$46,O188),0,1),"")</f>
        <v/>
      </c>
    </row>
    <row r="189" spans="12:18" x14ac:dyDescent="0.2">
      <c r="L189" s="88"/>
      <c r="M189" s="89"/>
      <c r="N189" s="89"/>
      <c r="P189" s="89"/>
      <c r="Q189" s="89"/>
      <c r="R189" s="55" t="str">
        <f>IF(O189&lt;&gt;"",IF(COUNTIF(Budgets!$B$9:$B$46,O189),0,1),"")</f>
        <v/>
      </c>
    </row>
    <row r="190" spans="12:18" x14ac:dyDescent="0.2">
      <c r="L190" s="88"/>
      <c r="M190" s="89"/>
      <c r="N190" s="89"/>
      <c r="P190" s="89"/>
      <c r="Q190" s="89"/>
      <c r="R190" s="55" t="str">
        <f>IF(O190&lt;&gt;"",IF(COUNTIF(Budgets!$B$9:$B$46,O190),0,1),"")</f>
        <v/>
      </c>
    </row>
    <row r="191" spans="12:18" x14ac:dyDescent="0.2">
      <c r="L191" s="88"/>
      <c r="M191" s="89"/>
      <c r="N191" s="89"/>
      <c r="P191" s="89"/>
      <c r="Q191" s="89"/>
      <c r="R191" s="55" t="str">
        <f>IF(O191&lt;&gt;"",IF(COUNTIF(Budgets!$B$9:$B$46,O191),0,1),"")</f>
        <v/>
      </c>
    </row>
    <row r="192" spans="12:18" x14ac:dyDescent="0.2">
      <c r="L192" s="88"/>
      <c r="M192" s="89"/>
      <c r="N192" s="89"/>
      <c r="P192" s="89"/>
      <c r="Q192" s="89"/>
      <c r="R192" s="55" t="str">
        <f>IF(O192&lt;&gt;"",IF(COUNTIF(Budgets!$B$9:$B$46,O192),0,1),"")</f>
        <v/>
      </c>
    </row>
    <row r="193" spans="12:18" x14ac:dyDescent="0.2">
      <c r="L193" s="88"/>
      <c r="M193" s="89"/>
      <c r="N193" s="90"/>
      <c r="P193" s="89"/>
      <c r="Q193" s="89"/>
      <c r="R193" s="55" t="str">
        <f>IF(O193&lt;&gt;"",IF(COUNTIF(Budgets!$B$9:$B$46,O193),0,1),"")</f>
        <v/>
      </c>
    </row>
    <row r="194" spans="12:18" x14ac:dyDescent="0.2">
      <c r="L194" s="88"/>
      <c r="M194" s="89"/>
      <c r="N194" s="89"/>
      <c r="P194" s="89"/>
      <c r="Q194" s="89"/>
      <c r="R194" s="55" t="str">
        <f>IF(O194&lt;&gt;"",IF(COUNTIF(Budgets!$B$9:$B$46,O194),0,1),"")</f>
        <v/>
      </c>
    </row>
    <row r="195" spans="12:18" x14ac:dyDescent="0.2">
      <c r="L195" s="88"/>
      <c r="M195" s="89"/>
      <c r="N195" s="89"/>
      <c r="P195" s="89"/>
      <c r="Q195" s="89"/>
      <c r="R195" s="55" t="str">
        <f>IF(O195&lt;&gt;"",IF(COUNTIF(Budgets!$B$9:$B$46,O195),0,1),"")</f>
        <v/>
      </c>
    </row>
    <row r="196" spans="12:18" x14ac:dyDescent="0.2">
      <c r="L196" s="88"/>
      <c r="M196" s="89"/>
      <c r="N196" s="89"/>
      <c r="P196" s="89"/>
      <c r="Q196" s="89"/>
      <c r="R196" s="55" t="str">
        <f>IF(O196&lt;&gt;"",IF(COUNTIF(Budgets!$B$9:$B$46,O196),0,1),"")</f>
        <v/>
      </c>
    </row>
    <row r="197" spans="12:18" x14ac:dyDescent="0.2">
      <c r="L197" s="88"/>
      <c r="M197" s="89"/>
      <c r="N197" s="89"/>
      <c r="P197" s="89"/>
      <c r="Q197" s="89"/>
      <c r="R197" s="55" t="str">
        <f>IF(O197&lt;&gt;"",IF(COUNTIF(Budgets!$B$9:$B$46,O197),0,1),"")</f>
        <v/>
      </c>
    </row>
    <row r="198" spans="12:18" x14ac:dyDescent="0.2">
      <c r="L198" s="88"/>
      <c r="M198" s="89"/>
      <c r="N198" s="89"/>
      <c r="P198" s="89"/>
      <c r="Q198" s="89"/>
      <c r="R198" s="55" t="str">
        <f>IF(O198&lt;&gt;"",IF(COUNTIF(Budgets!$B$9:$B$46,O198),0,1),"")</f>
        <v/>
      </c>
    </row>
    <row r="199" spans="12:18" x14ac:dyDescent="0.2">
      <c r="L199" s="88"/>
      <c r="M199" s="89"/>
      <c r="N199" s="89"/>
      <c r="P199" s="89"/>
      <c r="Q199" s="89"/>
      <c r="R199" s="55" t="str">
        <f>IF(O199&lt;&gt;"",IF(COUNTIF(Budgets!$B$9:$B$46,O199),0,1),"")</f>
        <v/>
      </c>
    </row>
    <row r="200" spans="12:18" x14ac:dyDescent="0.2">
      <c r="L200" s="88"/>
      <c r="M200" s="89"/>
      <c r="N200" s="89"/>
      <c r="P200" s="89"/>
      <c r="Q200" s="89"/>
      <c r="R200" s="55" t="str">
        <f>IF(O200&lt;&gt;"",IF(COUNTIF(Budgets!$B$9:$B$46,O200),0,1),"")</f>
        <v/>
      </c>
    </row>
    <row r="201" spans="12:18" x14ac:dyDescent="0.2">
      <c r="L201" s="88"/>
      <c r="M201" s="89"/>
      <c r="N201" s="89"/>
      <c r="P201" s="89"/>
      <c r="Q201" s="89"/>
      <c r="R201" s="55" t="str">
        <f>IF(O201&lt;&gt;"",IF(COUNTIF(Budgets!$B$9:$B$46,O201),0,1),"")</f>
        <v/>
      </c>
    </row>
    <row r="202" spans="12:18" x14ac:dyDescent="0.2">
      <c r="L202" s="88"/>
      <c r="M202" s="89"/>
      <c r="N202" s="89"/>
      <c r="P202" s="89"/>
      <c r="Q202" s="89"/>
      <c r="R202" s="55" t="str">
        <f>IF(O202&lt;&gt;"",IF(COUNTIF(Budgets!$B$9:$B$46,O202),0,1),"")</f>
        <v/>
      </c>
    </row>
    <row r="203" spans="12:18" x14ac:dyDescent="0.2">
      <c r="L203" s="88"/>
      <c r="M203" s="89"/>
      <c r="N203" s="89"/>
      <c r="P203" s="89"/>
      <c r="Q203" s="89"/>
      <c r="R203" s="55" t="str">
        <f>IF(O203&lt;&gt;"",IF(COUNTIF(Budgets!$B$9:$B$46,O203),0,1),"")</f>
        <v/>
      </c>
    </row>
    <row r="204" spans="12:18" x14ac:dyDescent="0.2">
      <c r="L204" s="88"/>
      <c r="M204" s="89"/>
      <c r="N204" s="89"/>
      <c r="P204" s="89"/>
      <c r="Q204" s="89"/>
      <c r="R204" s="55" t="str">
        <f>IF(O204&lt;&gt;"",IF(COUNTIF(Budgets!$B$9:$B$46,O204),0,1),"")</f>
        <v/>
      </c>
    </row>
    <row r="205" spans="12:18" x14ac:dyDescent="0.2">
      <c r="L205" s="88"/>
      <c r="M205" s="89"/>
      <c r="N205" s="89"/>
      <c r="P205" s="89"/>
      <c r="Q205" s="89"/>
      <c r="R205" s="55" t="str">
        <f>IF(O205&lt;&gt;"",IF(COUNTIF(Budgets!$B$9:$B$46,O205),0,1),"")</f>
        <v/>
      </c>
    </row>
    <row r="206" spans="12:18" x14ac:dyDescent="0.2">
      <c r="L206" s="88"/>
      <c r="M206" s="89"/>
      <c r="N206" s="89"/>
      <c r="P206" s="89"/>
      <c r="Q206" s="89"/>
      <c r="R206" s="55" t="str">
        <f>IF(O206&lt;&gt;"",IF(COUNTIF(Budgets!$B$9:$B$46,O206),0,1),"")</f>
        <v/>
      </c>
    </row>
    <row r="207" spans="12:18" x14ac:dyDescent="0.2">
      <c r="L207" s="88"/>
      <c r="M207" s="89"/>
      <c r="N207" s="89"/>
      <c r="P207" s="89"/>
      <c r="Q207" s="89"/>
      <c r="R207" s="55" t="str">
        <f>IF(O207&lt;&gt;"",IF(COUNTIF(Budgets!$B$9:$B$46,O207),0,1),"")</f>
        <v/>
      </c>
    </row>
    <row r="208" spans="12:18" x14ac:dyDescent="0.2">
      <c r="L208" s="88"/>
      <c r="M208" s="89"/>
      <c r="N208" s="89"/>
      <c r="P208" s="89"/>
      <c r="Q208" s="89"/>
      <c r="R208" s="55" t="str">
        <f>IF(O208&lt;&gt;"",IF(COUNTIF(Budgets!$B$9:$B$46,O208),0,1),"")</f>
        <v/>
      </c>
    </row>
    <row r="209" spans="12:18" x14ac:dyDescent="0.2">
      <c r="L209" s="88"/>
      <c r="M209" s="89"/>
      <c r="N209" s="89"/>
      <c r="P209" s="89"/>
      <c r="Q209" s="89"/>
      <c r="R209" s="55" t="str">
        <f>IF(O209&lt;&gt;"",IF(COUNTIF(Budgets!$B$9:$B$46,O209),0,1),"")</f>
        <v/>
      </c>
    </row>
    <row r="210" spans="12:18" x14ac:dyDescent="0.2">
      <c r="L210" s="88"/>
      <c r="M210" s="89"/>
      <c r="N210" s="89"/>
      <c r="P210" s="89"/>
      <c r="Q210" s="89"/>
      <c r="R210" s="55" t="str">
        <f>IF(O210&lt;&gt;"",IF(COUNTIF(Budgets!$B$9:$B$46,O210),0,1),"")</f>
        <v/>
      </c>
    </row>
    <row r="211" spans="12:18" x14ac:dyDescent="0.2">
      <c r="L211" s="88"/>
      <c r="M211" s="89"/>
      <c r="N211" s="89"/>
      <c r="P211" s="89"/>
      <c r="Q211" s="89"/>
      <c r="R211" s="55" t="str">
        <f>IF(O211&lt;&gt;"",IF(COUNTIF(Budgets!$B$9:$B$46,O211),0,1),"")</f>
        <v/>
      </c>
    </row>
    <row r="212" spans="12:18" x14ac:dyDescent="0.2">
      <c r="L212" s="88"/>
      <c r="M212" s="89"/>
      <c r="N212" s="89"/>
      <c r="P212" s="89"/>
      <c r="Q212" s="89"/>
      <c r="R212" s="55" t="str">
        <f>IF(O212&lt;&gt;"",IF(COUNTIF(Budgets!$B$9:$B$46,O212),0,1),"")</f>
        <v/>
      </c>
    </row>
    <row r="213" spans="12:18" x14ac:dyDescent="0.2">
      <c r="L213" s="88"/>
      <c r="M213" s="89"/>
      <c r="N213" s="90"/>
      <c r="P213" s="89"/>
      <c r="Q213" s="89"/>
      <c r="R213" s="55" t="str">
        <f>IF(O213&lt;&gt;"",IF(COUNTIF(Budgets!$B$9:$B$46,O213),0,1),"")</f>
        <v/>
      </c>
    </row>
    <row r="214" spans="12:18" x14ac:dyDescent="0.2">
      <c r="L214" s="88"/>
      <c r="M214" s="89"/>
      <c r="N214" s="89"/>
      <c r="P214" s="89"/>
      <c r="Q214" s="89"/>
      <c r="R214" s="55" t="str">
        <f>IF(O214&lt;&gt;"",IF(COUNTIF(Budgets!$B$9:$B$46,O214),0,1),"")</f>
        <v/>
      </c>
    </row>
    <row r="215" spans="12:18" x14ac:dyDescent="0.2">
      <c r="L215" s="88"/>
      <c r="M215" s="89"/>
      <c r="N215" s="89"/>
      <c r="P215" s="89"/>
      <c r="Q215" s="89"/>
      <c r="R215" s="55" t="str">
        <f>IF(O215&lt;&gt;"",IF(COUNTIF(Budgets!$B$9:$B$46,O215),0,1),"")</f>
        <v/>
      </c>
    </row>
    <row r="216" spans="12:18" x14ac:dyDescent="0.2">
      <c r="L216" s="88"/>
      <c r="M216" s="89"/>
      <c r="N216" s="89"/>
      <c r="P216" s="89"/>
      <c r="Q216" s="89"/>
      <c r="R216" s="55" t="str">
        <f>IF(O216&lt;&gt;"",IF(COUNTIF(Budgets!$B$9:$B$46,O216),0,1),"")</f>
        <v/>
      </c>
    </row>
    <row r="217" spans="12:18" x14ac:dyDescent="0.2">
      <c r="L217" s="88"/>
      <c r="M217" s="89"/>
      <c r="N217" s="89"/>
      <c r="P217" s="89"/>
      <c r="Q217" s="89"/>
      <c r="R217" s="55" t="str">
        <f>IF(O217&lt;&gt;"",IF(COUNTIF(Budgets!$B$9:$B$46,O217),0,1),"")</f>
        <v/>
      </c>
    </row>
    <row r="218" spans="12:18" x14ac:dyDescent="0.2">
      <c r="L218" s="88"/>
      <c r="M218" s="89"/>
      <c r="N218" s="89"/>
      <c r="P218" s="89"/>
      <c r="Q218" s="89"/>
      <c r="R218" s="55" t="str">
        <f>IF(O218&lt;&gt;"",IF(COUNTIF(Budgets!$B$9:$B$46,O218),0,1),"")</f>
        <v/>
      </c>
    </row>
    <row r="219" spans="12:18" x14ac:dyDescent="0.2">
      <c r="L219" s="88"/>
      <c r="M219" s="89"/>
      <c r="N219" s="90"/>
      <c r="P219" s="89"/>
      <c r="Q219" s="89"/>
      <c r="R219" s="55" t="str">
        <f>IF(O219&lt;&gt;"",IF(COUNTIF(Budgets!$B$9:$B$46,O219),0,1),"")</f>
        <v/>
      </c>
    </row>
    <row r="220" spans="12:18" x14ac:dyDescent="0.2">
      <c r="L220" s="88"/>
      <c r="M220" s="89"/>
      <c r="N220" s="89"/>
      <c r="P220" s="89"/>
      <c r="Q220" s="89"/>
      <c r="R220" s="55" t="str">
        <f>IF(O220&lt;&gt;"",IF(COUNTIF(Budgets!$B$9:$B$46,O220),0,1),"")</f>
        <v/>
      </c>
    </row>
    <row r="221" spans="12:18" x14ac:dyDescent="0.2">
      <c r="L221" s="88"/>
      <c r="M221" s="89"/>
      <c r="N221" s="89"/>
      <c r="P221" s="89"/>
      <c r="Q221" s="89"/>
      <c r="R221" s="55" t="str">
        <f>IF(O221&lt;&gt;"",IF(COUNTIF(Budgets!$B$9:$B$46,O221),0,1),"")</f>
        <v/>
      </c>
    </row>
    <row r="222" spans="12:18" x14ac:dyDescent="0.2">
      <c r="L222" s="88"/>
      <c r="M222" s="89"/>
      <c r="N222" s="89"/>
      <c r="P222" s="89"/>
      <c r="Q222" s="89"/>
      <c r="R222" s="55" t="str">
        <f>IF(O222&lt;&gt;"",IF(COUNTIF(Budgets!$B$9:$B$46,O222),0,1),"")</f>
        <v/>
      </c>
    </row>
    <row r="223" spans="12:18" x14ac:dyDescent="0.2">
      <c r="L223" s="88"/>
      <c r="M223" s="89"/>
      <c r="N223" s="89"/>
      <c r="P223" s="89"/>
      <c r="Q223" s="89"/>
      <c r="R223" s="55" t="str">
        <f>IF(O223&lt;&gt;"",IF(COUNTIF(Budgets!$B$9:$B$46,O223),0,1),"")</f>
        <v/>
      </c>
    </row>
    <row r="224" spans="12:18" x14ac:dyDescent="0.2">
      <c r="L224" s="88"/>
      <c r="M224" s="89"/>
      <c r="N224" s="89"/>
      <c r="P224" s="89"/>
      <c r="Q224" s="89"/>
      <c r="R224" s="55" t="str">
        <f>IF(O224&lt;&gt;"",IF(COUNTIF(Budgets!$B$9:$B$46,O224),0,1),"")</f>
        <v/>
      </c>
    </row>
    <row r="225" spans="12:18" x14ac:dyDescent="0.2">
      <c r="L225" s="88"/>
      <c r="M225" s="89"/>
      <c r="N225" s="89"/>
      <c r="P225" s="89"/>
      <c r="Q225" s="89"/>
      <c r="R225" s="55" t="str">
        <f>IF(O225&lt;&gt;"",IF(COUNTIF(Budgets!$B$9:$B$46,O225),0,1),"")</f>
        <v/>
      </c>
    </row>
    <row r="226" spans="12:18" x14ac:dyDescent="0.2">
      <c r="L226" s="88"/>
      <c r="M226" s="89"/>
      <c r="N226" s="90"/>
      <c r="P226" s="89"/>
      <c r="Q226" s="89"/>
      <c r="R226" s="55" t="str">
        <f>IF(O226&lt;&gt;"",IF(COUNTIF(Budgets!$B$9:$B$46,O226),0,1),"")</f>
        <v/>
      </c>
    </row>
    <row r="227" spans="12:18" x14ac:dyDescent="0.2">
      <c r="L227" s="88"/>
      <c r="M227" s="89"/>
      <c r="N227" s="90"/>
      <c r="P227" s="89"/>
      <c r="Q227" s="89"/>
      <c r="R227" s="55" t="str">
        <f>IF(O227&lt;&gt;"",IF(COUNTIF(Budgets!$B$9:$B$46,O227),0,1),"")</f>
        <v/>
      </c>
    </row>
    <row r="228" spans="12:18" x14ac:dyDescent="0.2">
      <c r="L228" s="88"/>
      <c r="M228" s="89"/>
      <c r="N228" s="89"/>
      <c r="P228" s="89"/>
      <c r="Q228" s="89"/>
      <c r="R228" s="55" t="str">
        <f>IF(O228&lt;&gt;"",IF(COUNTIF(Budgets!$B$9:$B$46,O228),0,1),"")</f>
        <v/>
      </c>
    </row>
    <row r="229" spans="12:18" x14ac:dyDescent="0.2">
      <c r="L229" s="88"/>
      <c r="M229" s="89"/>
      <c r="N229" s="89"/>
      <c r="P229" s="89"/>
      <c r="Q229" s="89"/>
      <c r="R229" s="55" t="str">
        <f>IF(O229&lt;&gt;"",IF(COUNTIF(Budgets!$B$9:$B$46,O229),0,1),"")</f>
        <v/>
      </c>
    </row>
    <row r="230" spans="12:18" x14ac:dyDescent="0.2">
      <c r="L230" s="88"/>
      <c r="M230" s="89"/>
      <c r="N230" s="89"/>
      <c r="P230" s="89"/>
      <c r="Q230" s="89"/>
      <c r="R230" s="55" t="str">
        <f>IF(O230&lt;&gt;"",IF(COUNTIF(Budgets!$B$9:$B$46,O230),0,1),"")</f>
        <v/>
      </c>
    </row>
    <row r="231" spans="12:18" x14ac:dyDescent="0.2">
      <c r="L231" s="88"/>
      <c r="M231" s="89"/>
      <c r="N231" s="89"/>
      <c r="P231" s="89"/>
      <c r="Q231" s="89"/>
      <c r="R231" s="55" t="str">
        <f>IF(O231&lt;&gt;"",IF(COUNTIF(Budgets!$B$9:$B$46,O231),0,1),"")</f>
        <v/>
      </c>
    </row>
    <row r="232" spans="12:18" x14ac:dyDescent="0.2">
      <c r="L232" s="88"/>
      <c r="M232" s="89"/>
      <c r="N232" s="89"/>
      <c r="P232" s="89"/>
      <c r="Q232" s="89"/>
      <c r="R232" s="55" t="str">
        <f>IF(O232&lt;&gt;"",IF(COUNTIF(Budgets!$B$9:$B$46,O232),0,1),"")</f>
        <v/>
      </c>
    </row>
    <row r="233" spans="12:18" x14ac:dyDescent="0.2">
      <c r="L233" s="88"/>
      <c r="M233" s="89"/>
      <c r="N233" s="89"/>
      <c r="P233" s="89"/>
      <c r="Q233" s="89"/>
      <c r="R233" s="55" t="str">
        <f>IF(O233&lt;&gt;"",IF(COUNTIF(Budgets!$B$9:$B$46,O233),0,1),"")</f>
        <v/>
      </c>
    </row>
    <row r="234" spans="12:18" x14ac:dyDescent="0.2">
      <c r="L234" s="88"/>
      <c r="M234" s="89"/>
      <c r="N234" s="89"/>
      <c r="P234" s="89"/>
      <c r="Q234" s="89"/>
      <c r="R234" s="55" t="str">
        <f>IF(O234&lt;&gt;"",IF(COUNTIF(Budgets!$B$9:$B$46,O234),0,1),"")</f>
        <v/>
      </c>
    </row>
    <row r="235" spans="12:18" x14ac:dyDescent="0.2">
      <c r="L235" s="88"/>
      <c r="M235" s="89"/>
      <c r="N235" s="89"/>
      <c r="P235" s="89"/>
      <c r="Q235" s="89"/>
      <c r="R235" s="55" t="str">
        <f>IF(O235&lt;&gt;"",IF(COUNTIF(Budgets!$B$9:$B$46,O235),0,1),"")</f>
        <v/>
      </c>
    </row>
    <row r="236" spans="12:18" x14ac:dyDescent="0.2">
      <c r="L236" s="88"/>
      <c r="M236" s="89"/>
      <c r="N236" s="89"/>
      <c r="P236" s="89"/>
      <c r="Q236" s="89"/>
      <c r="R236" s="55" t="str">
        <f>IF(O236&lt;&gt;"",IF(COUNTIF(Budgets!$B$9:$B$46,O236),0,1),"")</f>
        <v/>
      </c>
    </row>
    <row r="237" spans="12:18" x14ac:dyDescent="0.2">
      <c r="L237" s="88"/>
      <c r="M237" s="89"/>
      <c r="N237" s="89"/>
      <c r="P237" s="89"/>
      <c r="Q237" s="89"/>
      <c r="R237" s="55" t="str">
        <f>IF(O237&lt;&gt;"",IF(COUNTIF(Budgets!$B$9:$B$46,O237),0,1),"")</f>
        <v/>
      </c>
    </row>
    <row r="238" spans="12:18" x14ac:dyDescent="0.2">
      <c r="L238" s="88"/>
      <c r="M238" s="89"/>
      <c r="N238" s="89"/>
      <c r="P238" s="89"/>
      <c r="Q238" s="89"/>
      <c r="R238" s="55" t="str">
        <f>IF(O238&lt;&gt;"",IF(COUNTIF(Budgets!$B$9:$B$46,O238),0,1),"")</f>
        <v/>
      </c>
    </row>
    <row r="239" spans="12:18" x14ac:dyDescent="0.2">
      <c r="L239" s="88"/>
      <c r="M239" s="89"/>
      <c r="N239" s="89"/>
      <c r="P239" s="89"/>
      <c r="Q239" s="89"/>
      <c r="R239" s="55" t="str">
        <f>IF(O239&lt;&gt;"",IF(COUNTIF(Budgets!$B$9:$B$46,O239),0,1),"")</f>
        <v/>
      </c>
    </row>
    <row r="240" spans="12:18" x14ac:dyDescent="0.2">
      <c r="L240" s="88"/>
      <c r="M240" s="89"/>
      <c r="N240" s="89"/>
      <c r="P240" s="89"/>
      <c r="Q240" s="89"/>
      <c r="R240" s="55" t="str">
        <f>IF(O240&lt;&gt;"",IF(COUNTIF(Budgets!$B$9:$B$46,O240),0,1),"")</f>
        <v/>
      </c>
    </row>
    <row r="241" spans="12:18" x14ac:dyDescent="0.2">
      <c r="L241" s="88"/>
      <c r="M241" s="89"/>
      <c r="N241" s="89"/>
      <c r="P241" s="89"/>
      <c r="Q241" s="89"/>
      <c r="R241" s="55" t="str">
        <f>IF(O241&lt;&gt;"",IF(COUNTIF(Budgets!$B$9:$B$46,O241),0,1),"")</f>
        <v/>
      </c>
    </row>
    <row r="242" spans="12:18" x14ac:dyDescent="0.2">
      <c r="L242" s="88"/>
      <c r="M242" s="89"/>
      <c r="N242" s="89"/>
      <c r="P242" s="89"/>
      <c r="Q242" s="89"/>
      <c r="R242" s="55" t="str">
        <f>IF(O242&lt;&gt;"",IF(COUNTIF(Budgets!$B$9:$B$46,O242),0,1),"")</f>
        <v/>
      </c>
    </row>
    <row r="243" spans="12:18" x14ac:dyDescent="0.2">
      <c r="L243" s="88"/>
      <c r="M243" s="89"/>
      <c r="N243" s="89"/>
      <c r="P243" s="89"/>
      <c r="Q243" s="89"/>
      <c r="R243" s="55" t="str">
        <f>IF(O243&lt;&gt;"",IF(COUNTIF(Budgets!$B$9:$B$46,O243),0,1),"")</f>
        <v/>
      </c>
    </row>
    <row r="244" spans="12:18" x14ac:dyDescent="0.2">
      <c r="L244" s="88"/>
      <c r="M244" s="89"/>
      <c r="N244" s="89"/>
      <c r="P244" s="89"/>
      <c r="Q244" s="89"/>
      <c r="R244" s="55" t="str">
        <f>IF(O244&lt;&gt;"",IF(COUNTIF(Budgets!$B$9:$B$46,O244),0,1),"")</f>
        <v/>
      </c>
    </row>
    <row r="245" spans="12:18" x14ac:dyDescent="0.2">
      <c r="L245" s="88"/>
      <c r="M245" s="89"/>
      <c r="N245" s="89"/>
      <c r="P245" s="89"/>
      <c r="Q245" s="89"/>
      <c r="R245" s="55" t="str">
        <f>IF(O245&lt;&gt;"",IF(COUNTIF(Budgets!$B$9:$B$46,O245),0,1),"")</f>
        <v/>
      </c>
    </row>
    <row r="246" spans="12:18" x14ac:dyDescent="0.2">
      <c r="L246" s="88"/>
      <c r="M246" s="89"/>
      <c r="N246" s="89"/>
      <c r="P246" s="89"/>
      <c r="Q246" s="89"/>
      <c r="R246" s="55" t="str">
        <f>IF(O246&lt;&gt;"",IF(COUNTIF(Budgets!$B$9:$B$46,O246),0,1),"")</f>
        <v/>
      </c>
    </row>
    <row r="247" spans="12:18" x14ac:dyDescent="0.2">
      <c r="L247" s="88"/>
      <c r="M247" s="89"/>
      <c r="N247" s="89"/>
      <c r="P247" s="89"/>
      <c r="Q247" s="89"/>
      <c r="R247" s="55" t="str">
        <f>IF(O247&lt;&gt;"",IF(COUNTIF(Budgets!$B$9:$B$46,O247),0,1),"")</f>
        <v/>
      </c>
    </row>
    <row r="248" spans="12:18" x14ac:dyDescent="0.2">
      <c r="L248" s="88"/>
      <c r="M248" s="89"/>
      <c r="N248" s="89"/>
      <c r="P248" s="89"/>
      <c r="Q248" s="89"/>
      <c r="R248" s="55" t="str">
        <f>IF(O248&lt;&gt;"",IF(COUNTIF(Budgets!$B$9:$B$46,O248),0,1),"")</f>
        <v/>
      </c>
    </row>
    <row r="249" spans="12:18" x14ac:dyDescent="0.2">
      <c r="L249" s="88"/>
      <c r="M249" s="89"/>
      <c r="N249" s="89"/>
      <c r="P249" s="89"/>
      <c r="Q249" s="89"/>
      <c r="R249" s="55" t="str">
        <f>IF(O249&lt;&gt;"",IF(COUNTIF(Budgets!$B$9:$B$46,O249),0,1),"")</f>
        <v/>
      </c>
    </row>
    <row r="250" spans="12:18" x14ac:dyDescent="0.2">
      <c r="L250" s="88"/>
      <c r="M250" s="89"/>
      <c r="N250" s="89"/>
      <c r="P250" s="89"/>
      <c r="Q250" s="89"/>
      <c r="R250" s="55" t="str">
        <f>IF(O250&lt;&gt;"",IF(COUNTIF(Budgets!$B$9:$B$46,O250),0,1),"")</f>
        <v/>
      </c>
    </row>
    <row r="251" spans="12:18" x14ac:dyDescent="0.2">
      <c r="L251" s="88"/>
      <c r="M251" s="89"/>
      <c r="N251" s="89"/>
      <c r="P251" s="89"/>
      <c r="Q251" s="89"/>
      <c r="R251" s="55" t="str">
        <f>IF(O251&lt;&gt;"",IF(COUNTIF(Budgets!$B$9:$B$46,O251),0,1),"")</f>
        <v/>
      </c>
    </row>
    <row r="252" spans="12:18" x14ac:dyDescent="0.2">
      <c r="L252" s="88"/>
      <c r="M252" s="89"/>
      <c r="N252" s="89"/>
      <c r="P252" s="89"/>
      <c r="Q252" s="89"/>
      <c r="R252" s="55" t="str">
        <f>IF(O252&lt;&gt;"",IF(COUNTIF(Budgets!$B$9:$B$46,O252),0,1),"")</f>
        <v/>
      </c>
    </row>
    <row r="253" spans="12:18" x14ac:dyDescent="0.2">
      <c r="L253" s="88"/>
      <c r="M253" s="89"/>
      <c r="N253" s="89"/>
      <c r="P253" s="89"/>
      <c r="Q253" s="89"/>
      <c r="R253" s="55" t="str">
        <f>IF(O253&lt;&gt;"",IF(COUNTIF(Budgets!$B$9:$B$46,O253),0,1),"")</f>
        <v/>
      </c>
    </row>
    <row r="254" spans="12:18" x14ac:dyDescent="0.2">
      <c r="L254" s="88"/>
      <c r="M254" s="89"/>
      <c r="N254" s="89"/>
      <c r="P254" s="89"/>
      <c r="Q254" s="89"/>
      <c r="R254" s="55" t="str">
        <f>IF(O254&lt;&gt;"",IF(COUNTIF(Budgets!$B$9:$B$46,O254),0,1),"")</f>
        <v/>
      </c>
    </row>
    <row r="255" spans="12:18" x14ac:dyDescent="0.2">
      <c r="L255" s="88"/>
      <c r="M255" s="89"/>
      <c r="N255" s="89"/>
      <c r="P255" s="89"/>
      <c r="Q255" s="89"/>
      <c r="R255" s="55" t="str">
        <f>IF(O255&lt;&gt;"",IF(COUNTIF(Budgets!$B$9:$B$46,O255),0,1),"")</f>
        <v/>
      </c>
    </row>
    <row r="256" spans="12:18" x14ac:dyDescent="0.2">
      <c r="L256" s="88"/>
      <c r="M256" s="89"/>
      <c r="N256" s="89"/>
      <c r="P256" s="89"/>
      <c r="Q256" s="89"/>
      <c r="R256" s="55" t="str">
        <f>IF(O256&lt;&gt;"",IF(COUNTIF(Budgets!$B$9:$B$46,O256),0,1),"")</f>
        <v/>
      </c>
    </row>
    <row r="257" spans="12:18" x14ac:dyDescent="0.2">
      <c r="L257" s="88"/>
      <c r="M257" s="89"/>
      <c r="N257" s="90"/>
      <c r="P257" s="89"/>
      <c r="Q257" s="89"/>
      <c r="R257" s="55" t="str">
        <f>IF(O257&lt;&gt;"",IF(COUNTIF(Budgets!$B$9:$B$46,O257),0,1),"")</f>
        <v/>
      </c>
    </row>
    <row r="258" spans="12:18" x14ac:dyDescent="0.2">
      <c r="L258" s="88"/>
      <c r="M258" s="89"/>
      <c r="N258" s="90"/>
      <c r="P258" s="89"/>
      <c r="Q258" s="89"/>
      <c r="R258" s="55" t="str">
        <f>IF(O258&lt;&gt;"",IF(COUNTIF(Budgets!$B$9:$B$46,O258),0,1),"")</f>
        <v/>
      </c>
    </row>
    <row r="259" spans="12:18" x14ac:dyDescent="0.2">
      <c r="L259" s="88"/>
      <c r="M259" s="89"/>
      <c r="N259" s="89"/>
      <c r="P259" s="89"/>
      <c r="Q259" s="89"/>
      <c r="R259" s="55" t="str">
        <f>IF(O259&lt;&gt;"",IF(COUNTIF(Budgets!$B$9:$B$46,O259),0,1),"")</f>
        <v/>
      </c>
    </row>
    <row r="260" spans="12:18" x14ac:dyDescent="0.2">
      <c r="L260" s="88"/>
      <c r="M260" s="89"/>
      <c r="N260" s="89"/>
      <c r="P260" s="89"/>
      <c r="Q260" s="89"/>
      <c r="R260" s="55" t="str">
        <f>IF(O260&lt;&gt;"",IF(COUNTIF(Budgets!$B$9:$B$46,O260),0,1),"")</f>
        <v/>
      </c>
    </row>
    <row r="261" spans="12:18" x14ac:dyDescent="0.2">
      <c r="L261" s="88"/>
      <c r="M261" s="89"/>
      <c r="N261" s="89"/>
      <c r="P261" s="89"/>
      <c r="Q261" s="89"/>
      <c r="R261" s="55" t="str">
        <f>IF(O261&lt;&gt;"",IF(COUNTIF(Budgets!$B$9:$B$46,O261),0,1),"")</f>
        <v/>
      </c>
    </row>
    <row r="262" spans="12:18" x14ac:dyDescent="0.2">
      <c r="L262" s="88"/>
      <c r="M262" s="89"/>
      <c r="N262" s="89"/>
      <c r="P262" s="89"/>
      <c r="Q262" s="89"/>
      <c r="R262" s="55" t="str">
        <f>IF(O262&lt;&gt;"",IF(COUNTIF(Budgets!$B$9:$B$46,O262),0,1),"")</f>
        <v/>
      </c>
    </row>
    <row r="263" spans="12:18" x14ac:dyDescent="0.2">
      <c r="L263" s="88"/>
      <c r="M263" s="89"/>
      <c r="N263" s="89"/>
      <c r="P263" s="89"/>
      <c r="Q263" s="89"/>
      <c r="R263" s="55" t="str">
        <f>IF(O263&lt;&gt;"",IF(COUNTIF(Budgets!$B$9:$B$46,O263),0,1),"")</f>
        <v/>
      </c>
    </row>
    <row r="264" spans="12:18" x14ac:dyDescent="0.2">
      <c r="L264" s="88"/>
      <c r="M264" s="89"/>
      <c r="N264" s="89"/>
      <c r="P264" s="89"/>
      <c r="Q264" s="89"/>
      <c r="R264" s="55" t="str">
        <f>IF(O264&lt;&gt;"",IF(COUNTIF(Budgets!$B$9:$B$46,O264),0,1),"")</f>
        <v/>
      </c>
    </row>
    <row r="265" spans="12:18" x14ac:dyDescent="0.2">
      <c r="L265" s="88"/>
      <c r="M265" s="89"/>
      <c r="N265" s="89"/>
      <c r="P265" s="89"/>
      <c r="Q265" s="89"/>
      <c r="R265" s="55" t="str">
        <f>IF(O265&lt;&gt;"",IF(COUNTIF(Budgets!$B$9:$B$46,O265),0,1),"")</f>
        <v/>
      </c>
    </row>
    <row r="266" spans="12:18" x14ac:dyDescent="0.2">
      <c r="L266" s="88"/>
      <c r="M266" s="89"/>
      <c r="N266" s="89"/>
      <c r="P266" s="89"/>
      <c r="Q266" s="89"/>
      <c r="R266" s="55" t="str">
        <f>IF(O266&lt;&gt;"",IF(COUNTIF(Budgets!$B$9:$B$46,O266),0,1),"")</f>
        <v/>
      </c>
    </row>
    <row r="267" spans="12:18" x14ac:dyDescent="0.2">
      <c r="L267" s="88"/>
      <c r="M267" s="89"/>
      <c r="N267" s="89"/>
      <c r="P267" s="89"/>
      <c r="Q267" s="89"/>
      <c r="R267" s="55" t="str">
        <f>IF(O267&lt;&gt;"",IF(COUNTIF(Budgets!$B$9:$B$46,O267),0,1),"")</f>
        <v/>
      </c>
    </row>
    <row r="268" spans="12:18" x14ac:dyDescent="0.2">
      <c r="L268" s="88"/>
      <c r="M268" s="89"/>
      <c r="N268" s="89"/>
      <c r="P268" s="89"/>
      <c r="Q268" s="89"/>
      <c r="R268" s="55" t="str">
        <f>IF(O268&lt;&gt;"",IF(COUNTIF(Budgets!$B$9:$B$46,O268),0,1),"")</f>
        <v/>
      </c>
    </row>
    <row r="269" spans="12:18" x14ac:dyDescent="0.2">
      <c r="L269" s="88"/>
      <c r="M269" s="89"/>
      <c r="N269" s="89"/>
      <c r="P269" s="89"/>
      <c r="Q269" s="89"/>
      <c r="R269" s="55" t="str">
        <f>IF(O269&lt;&gt;"",IF(COUNTIF(Budgets!$B$9:$B$46,O269),0,1),"")</f>
        <v/>
      </c>
    </row>
    <row r="270" spans="12:18" x14ac:dyDescent="0.2">
      <c r="L270" s="88"/>
      <c r="M270" s="89"/>
      <c r="N270" s="89"/>
      <c r="P270" s="89"/>
      <c r="Q270" s="89"/>
      <c r="R270" s="55" t="str">
        <f>IF(O270&lt;&gt;"",IF(COUNTIF(Budgets!$B$9:$B$46,O270),0,1),"")</f>
        <v/>
      </c>
    </row>
    <row r="271" spans="12:18" x14ac:dyDescent="0.2">
      <c r="L271" s="88"/>
      <c r="M271" s="89"/>
      <c r="N271" s="89"/>
      <c r="P271" s="89"/>
      <c r="Q271" s="89"/>
      <c r="R271" s="55" t="str">
        <f>IF(O271&lt;&gt;"",IF(COUNTIF(Budgets!$B$9:$B$46,O271),0,1),"")</f>
        <v/>
      </c>
    </row>
    <row r="272" spans="12:18" x14ac:dyDescent="0.2">
      <c r="L272" s="88"/>
      <c r="M272" s="89"/>
      <c r="N272" s="89"/>
      <c r="P272" s="89"/>
      <c r="Q272" s="89"/>
      <c r="R272" s="55" t="str">
        <f>IF(O272&lt;&gt;"",IF(COUNTIF(Budgets!$B$9:$B$46,O272),0,1),"")</f>
        <v/>
      </c>
    </row>
    <row r="273" spans="12:18" x14ac:dyDescent="0.2">
      <c r="L273" s="88"/>
      <c r="M273" s="89"/>
      <c r="N273" s="89"/>
      <c r="P273" s="89"/>
      <c r="Q273" s="89"/>
      <c r="R273" s="55" t="str">
        <f>IF(O273&lt;&gt;"",IF(COUNTIF(Budgets!$B$9:$B$46,O273),0,1),"")</f>
        <v/>
      </c>
    </row>
    <row r="274" spans="12:18" x14ac:dyDescent="0.2">
      <c r="L274" s="88"/>
      <c r="M274" s="89"/>
      <c r="N274" s="89"/>
      <c r="P274" s="89"/>
      <c r="Q274" s="89"/>
      <c r="R274" s="55" t="str">
        <f>IF(O274&lt;&gt;"",IF(COUNTIF(Budgets!$B$9:$B$46,O274),0,1),"")</f>
        <v/>
      </c>
    </row>
    <row r="275" spans="12:18" x14ac:dyDescent="0.2">
      <c r="L275" s="88"/>
      <c r="M275" s="89"/>
      <c r="N275" s="89"/>
      <c r="P275" s="89"/>
      <c r="Q275" s="89"/>
      <c r="R275" s="55" t="str">
        <f>IF(O275&lt;&gt;"",IF(COUNTIF(Budgets!$B$9:$B$46,O275),0,1),"")</f>
        <v/>
      </c>
    </row>
    <row r="276" spans="12:18" x14ac:dyDescent="0.2">
      <c r="L276" s="88"/>
      <c r="M276" s="89"/>
      <c r="N276" s="89"/>
      <c r="P276" s="89"/>
      <c r="Q276" s="89"/>
      <c r="R276" s="55" t="str">
        <f>IF(O276&lt;&gt;"",IF(COUNTIF(Budgets!$B$9:$B$46,O276),0,1),"")</f>
        <v/>
      </c>
    </row>
    <row r="277" spans="12:18" x14ac:dyDescent="0.2">
      <c r="L277" s="88"/>
      <c r="M277" s="89"/>
      <c r="N277" s="89"/>
      <c r="P277" s="89"/>
      <c r="Q277" s="89"/>
      <c r="R277" s="55" t="str">
        <f>IF(O277&lt;&gt;"",IF(COUNTIF(Budgets!$B$9:$B$46,O277),0,1),"")</f>
        <v/>
      </c>
    </row>
    <row r="278" spans="12:18" x14ac:dyDescent="0.2">
      <c r="L278" s="88"/>
      <c r="M278" s="89"/>
      <c r="N278" s="89"/>
      <c r="P278" s="89"/>
      <c r="Q278" s="89"/>
      <c r="R278" s="55" t="str">
        <f>IF(O278&lt;&gt;"",IF(COUNTIF(Budgets!$B$9:$B$46,O278),0,1),"")</f>
        <v/>
      </c>
    </row>
    <row r="279" spans="12:18" x14ac:dyDescent="0.2">
      <c r="L279" s="88"/>
      <c r="M279" s="89"/>
      <c r="N279" s="89"/>
      <c r="P279" s="89"/>
      <c r="Q279" s="89"/>
      <c r="R279" s="55" t="str">
        <f>IF(O279&lt;&gt;"",IF(COUNTIF(Budgets!$B$9:$B$46,O279),0,1),"")</f>
        <v/>
      </c>
    </row>
    <row r="280" spans="12:18" x14ac:dyDescent="0.2">
      <c r="L280" s="88"/>
      <c r="M280" s="89"/>
      <c r="N280" s="89"/>
      <c r="P280" s="89"/>
      <c r="Q280" s="89"/>
      <c r="R280" s="55" t="str">
        <f>IF(O280&lt;&gt;"",IF(COUNTIF(Budgets!$B$9:$B$46,O280),0,1),"")</f>
        <v/>
      </c>
    </row>
    <row r="281" spans="12:18" x14ac:dyDescent="0.2">
      <c r="L281" s="88"/>
      <c r="M281" s="89"/>
      <c r="N281" s="89"/>
      <c r="P281" s="89"/>
      <c r="Q281" s="89"/>
      <c r="R281" s="55" t="str">
        <f>IF(O281&lt;&gt;"",IF(COUNTIF(Budgets!$B$9:$B$46,O281),0,1),"")</f>
        <v/>
      </c>
    </row>
    <row r="282" spans="12:18" x14ac:dyDescent="0.2">
      <c r="L282" s="88"/>
      <c r="M282" s="89"/>
      <c r="N282" s="89"/>
      <c r="P282" s="89"/>
      <c r="Q282" s="89"/>
      <c r="R282" s="55" t="str">
        <f>IF(O282&lt;&gt;"",IF(COUNTIF(Budgets!$B$9:$B$46,O282),0,1),"")</f>
        <v/>
      </c>
    </row>
    <row r="283" spans="12:18" x14ac:dyDescent="0.2">
      <c r="L283" s="88"/>
      <c r="M283" s="89"/>
      <c r="N283" s="89"/>
      <c r="P283" s="89"/>
      <c r="Q283" s="89"/>
      <c r="R283" s="55" t="str">
        <f>IF(O283&lt;&gt;"",IF(COUNTIF(Budgets!$B$9:$B$46,O283),0,1),"")</f>
        <v/>
      </c>
    </row>
    <row r="284" spans="12:18" x14ac:dyDescent="0.2">
      <c r="L284" s="88"/>
      <c r="M284" s="89"/>
      <c r="N284" s="89"/>
      <c r="P284" s="89"/>
      <c r="Q284" s="89"/>
      <c r="R284" s="55" t="str">
        <f>IF(O284&lt;&gt;"",IF(COUNTIF(Budgets!$B$9:$B$46,O284),0,1),"")</f>
        <v/>
      </c>
    </row>
    <row r="285" spans="12:18" x14ac:dyDescent="0.2">
      <c r="L285" s="88"/>
      <c r="M285" s="89"/>
      <c r="N285" s="89"/>
      <c r="P285" s="89"/>
      <c r="Q285" s="89"/>
      <c r="R285" s="55" t="str">
        <f>IF(O285&lt;&gt;"",IF(COUNTIF(Budgets!$B$9:$B$46,O285),0,1),"")</f>
        <v/>
      </c>
    </row>
    <row r="286" spans="12:18" x14ac:dyDescent="0.2">
      <c r="L286" s="88"/>
      <c r="M286" s="89"/>
      <c r="N286" s="89"/>
      <c r="P286" s="89"/>
      <c r="Q286" s="89"/>
      <c r="R286" s="55" t="str">
        <f>IF(O286&lt;&gt;"",IF(COUNTIF(Budgets!$B$9:$B$46,O286),0,1),"")</f>
        <v/>
      </c>
    </row>
    <row r="287" spans="12:18" x14ac:dyDescent="0.2">
      <c r="L287" s="88"/>
      <c r="M287" s="89"/>
      <c r="N287" s="89"/>
      <c r="P287" s="89"/>
      <c r="Q287" s="89"/>
      <c r="R287" s="55" t="str">
        <f>IF(O287&lt;&gt;"",IF(COUNTIF(Budgets!$B$9:$B$46,O287),0,1),"")</f>
        <v/>
      </c>
    </row>
    <row r="288" spans="12:18" x14ac:dyDescent="0.2">
      <c r="L288" s="88"/>
      <c r="M288" s="89"/>
      <c r="N288" s="89"/>
      <c r="P288" s="89"/>
      <c r="Q288" s="89"/>
      <c r="R288" s="55" t="str">
        <f>IF(O288&lt;&gt;"",IF(COUNTIF(Budgets!$B$9:$B$46,O288),0,1),"")</f>
        <v/>
      </c>
    </row>
    <row r="289" spans="12:18" x14ac:dyDescent="0.2">
      <c r="L289" s="88"/>
      <c r="M289" s="89"/>
      <c r="N289" s="89"/>
      <c r="P289" s="89"/>
      <c r="Q289" s="89"/>
      <c r="R289" s="55" t="str">
        <f>IF(O289&lt;&gt;"",IF(COUNTIF(Budgets!$B$9:$B$46,O289),0,1),"")</f>
        <v/>
      </c>
    </row>
    <row r="290" spans="12:18" x14ac:dyDescent="0.2">
      <c r="L290" s="88"/>
      <c r="M290" s="89"/>
      <c r="N290" s="89"/>
      <c r="P290" s="89"/>
      <c r="Q290" s="89"/>
      <c r="R290" s="55" t="str">
        <f>IF(O290&lt;&gt;"",IF(COUNTIF(Budgets!$B$9:$B$46,O290),0,1),"")</f>
        <v/>
      </c>
    </row>
    <row r="291" spans="12:18" x14ac:dyDescent="0.2">
      <c r="L291" s="88"/>
      <c r="M291" s="89"/>
      <c r="N291" s="90"/>
      <c r="P291" s="89"/>
      <c r="Q291" s="89"/>
      <c r="R291" s="55" t="str">
        <f>IF(O291&lt;&gt;"",IF(COUNTIF(Budgets!$B$9:$B$46,O291),0,1),"")</f>
        <v/>
      </c>
    </row>
    <row r="292" spans="12:18" x14ac:dyDescent="0.2">
      <c r="L292" s="88"/>
      <c r="M292" s="89"/>
      <c r="N292" s="89"/>
      <c r="P292" s="89"/>
      <c r="Q292" s="89"/>
      <c r="R292" s="55" t="str">
        <f>IF(O292&lt;&gt;"",IF(COUNTIF(Budgets!$B$9:$B$46,O292),0,1),"")</f>
        <v/>
      </c>
    </row>
    <row r="293" spans="12:18" x14ac:dyDescent="0.2">
      <c r="L293" s="88"/>
      <c r="M293" s="89"/>
      <c r="N293" s="89"/>
      <c r="P293" s="89"/>
      <c r="Q293" s="89"/>
      <c r="R293" s="55" t="str">
        <f>IF(O293&lt;&gt;"",IF(COUNTIF(Budgets!$B$9:$B$46,O293),0,1),"")</f>
        <v/>
      </c>
    </row>
    <row r="294" spans="12:18" x14ac:dyDescent="0.2">
      <c r="L294" s="88"/>
      <c r="M294" s="89"/>
      <c r="N294" s="89"/>
      <c r="P294" s="89"/>
      <c r="Q294" s="89"/>
      <c r="R294" s="55" t="str">
        <f>IF(O294&lt;&gt;"",IF(COUNTIF(Budgets!$B$9:$B$46,O294),0,1),"")</f>
        <v/>
      </c>
    </row>
    <row r="295" spans="12:18" x14ac:dyDescent="0.2">
      <c r="L295" s="88"/>
      <c r="M295" s="89"/>
      <c r="N295" s="89"/>
      <c r="P295" s="89"/>
      <c r="Q295" s="89"/>
      <c r="R295" s="55" t="str">
        <f>IF(O295&lt;&gt;"",IF(COUNTIF(Budgets!$B$9:$B$46,O295),0,1),"")</f>
        <v/>
      </c>
    </row>
    <row r="296" spans="12:18" x14ac:dyDescent="0.2">
      <c r="L296" s="88"/>
      <c r="M296" s="89"/>
      <c r="N296" s="89"/>
      <c r="P296" s="89"/>
      <c r="Q296" s="89"/>
      <c r="R296" s="55" t="str">
        <f>IF(O296&lt;&gt;"",IF(COUNTIF(Budgets!$B$9:$B$46,O296),0,1),"")</f>
        <v/>
      </c>
    </row>
    <row r="297" spans="12:18" x14ac:dyDescent="0.2">
      <c r="L297" s="88"/>
      <c r="M297" s="89"/>
      <c r="N297" s="89"/>
      <c r="P297" s="89"/>
      <c r="Q297" s="89"/>
      <c r="R297" s="55" t="str">
        <f>IF(O297&lt;&gt;"",IF(COUNTIF(Budgets!$B$9:$B$46,O297),0,1),"")</f>
        <v/>
      </c>
    </row>
    <row r="298" spans="12:18" x14ac:dyDescent="0.2">
      <c r="L298" s="88"/>
      <c r="M298" s="89"/>
      <c r="N298" s="89"/>
      <c r="P298" s="89"/>
      <c r="Q298" s="89"/>
      <c r="R298" s="55" t="str">
        <f>IF(O298&lt;&gt;"",IF(COUNTIF(Budgets!$B$9:$B$46,O298),0,1),"")</f>
        <v/>
      </c>
    </row>
    <row r="299" spans="12:18" x14ac:dyDescent="0.2">
      <c r="L299" s="88"/>
      <c r="M299" s="89"/>
      <c r="N299" s="89"/>
      <c r="P299" s="89"/>
      <c r="Q299" s="89"/>
      <c r="R299" s="55" t="str">
        <f>IF(O299&lt;&gt;"",IF(COUNTIF(Budgets!$B$9:$B$46,O299),0,1),"")</f>
        <v/>
      </c>
    </row>
    <row r="300" spans="12:18" x14ac:dyDescent="0.2">
      <c r="L300" s="88"/>
      <c r="M300" s="89"/>
      <c r="N300" s="89"/>
      <c r="P300" s="89"/>
      <c r="Q300" s="89"/>
      <c r="R300" s="55" t="str">
        <f>IF(O300&lt;&gt;"",IF(COUNTIF(Budgets!$B$9:$B$46,O300),0,1),"")</f>
        <v/>
      </c>
    </row>
    <row r="301" spans="12:18" x14ac:dyDescent="0.2">
      <c r="L301" s="88"/>
      <c r="M301" s="89"/>
      <c r="N301" s="89"/>
      <c r="P301" s="89"/>
      <c r="Q301" s="89"/>
      <c r="R301" s="55" t="str">
        <f>IF(O301&lt;&gt;"",IF(COUNTIF(Budgets!$B$9:$B$46,O301),0,1),"")</f>
        <v/>
      </c>
    </row>
    <row r="302" spans="12:18" x14ac:dyDescent="0.2">
      <c r="L302" s="88"/>
      <c r="M302" s="89"/>
      <c r="N302" s="89"/>
      <c r="P302" s="89"/>
      <c r="Q302" s="89"/>
      <c r="R302" s="55" t="str">
        <f>IF(O302&lt;&gt;"",IF(COUNTIF(Budgets!$B$9:$B$46,O302),0,1),"")</f>
        <v/>
      </c>
    </row>
    <row r="303" spans="12:18" x14ac:dyDescent="0.2">
      <c r="L303" s="88"/>
      <c r="M303" s="89"/>
      <c r="N303" s="89"/>
      <c r="P303" s="89"/>
      <c r="Q303" s="89"/>
      <c r="R303" s="55" t="str">
        <f>IF(O303&lt;&gt;"",IF(COUNTIF(Budgets!$B$9:$B$46,O303),0,1),"")</f>
        <v/>
      </c>
    </row>
    <row r="304" spans="12:18" x14ac:dyDescent="0.2">
      <c r="L304" s="88"/>
      <c r="M304" s="89"/>
      <c r="N304" s="89"/>
      <c r="P304" s="89"/>
      <c r="Q304" s="89"/>
      <c r="R304" s="55" t="str">
        <f>IF(O304&lt;&gt;"",IF(COUNTIF(Budgets!$B$9:$B$46,O304),0,1),"")</f>
        <v/>
      </c>
    </row>
    <row r="305" spans="12:18" x14ac:dyDescent="0.2">
      <c r="L305" s="88"/>
      <c r="M305" s="89"/>
      <c r="N305" s="89"/>
      <c r="P305" s="89"/>
      <c r="Q305" s="89"/>
      <c r="R305" s="55" t="str">
        <f>IF(O305&lt;&gt;"",IF(COUNTIF(Budgets!$B$9:$B$46,O305),0,1),"")</f>
        <v/>
      </c>
    </row>
    <row r="306" spans="12:18" x14ac:dyDescent="0.2">
      <c r="L306" s="88"/>
      <c r="M306" s="89"/>
      <c r="N306" s="89"/>
      <c r="P306" s="89"/>
      <c r="Q306" s="89"/>
      <c r="R306" s="55" t="str">
        <f>IF(O306&lt;&gt;"",IF(COUNTIF(Budgets!$B$9:$B$46,O306),0,1),"")</f>
        <v/>
      </c>
    </row>
    <row r="307" spans="12:18" x14ac:dyDescent="0.2">
      <c r="L307" s="88"/>
      <c r="M307" s="89"/>
      <c r="N307" s="89"/>
      <c r="P307" s="89"/>
      <c r="Q307" s="89"/>
      <c r="R307" s="55" t="str">
        <f>IF(O307&lt;&gt;"",IF(COUNTIF(Budgets!$B$9:$B$46,O307),0,1),"")</f>
        <v/>
      </c>
    </row>
    <row r="308" spans="12:18" x14ac:dyDescent="0.2">
      <c r="L308" s="88"/>
      <c r="M308" s="89"/>
      <c r="N308" s="89"/>
      <c r="P308" s="89"/>
      <c r="Q308" s="89"/>
      <c r="R308" s="55" t="str">
        <f>IF(O308&lt;&gt;"",IF(COUNTIF(Budgets!$B$9:$B$46,O308),0,1),"")</f>
        <v/>
      </c>
    </row>
    <row r="309" spans="12:18" x14ac:dyDescent="0.2">
      <c r="L309" s="88"/>
      <c r="M309" s="89"/>
      <c r="N309" s="90"/>
      <c r="P309" s="89"/>
      <c r="Q309" s="89"/>
      <c r="R309" s="55" t="str">
        <f>IF(O309&lt;&gt;"",IF(COUNTIF(Budgets!$B$9:$B$46,O309),0,1),"")</f>
        <v/>
      </c>
    </row>
    <row r="310" spans="12:18" x14ac:dyDescent="0.2">
      <c r="L310" s="88"/>
      <c r="M310" s="89"/>
      <c r="N310" s="89"/>
      <c r="P310" s="89"/>
      <c r="Q310" s="89"/>
      <c r="R310" s="55" t="str">
        <f>IF(O310&lt;&gt;"",IF(COUNTIF(Budgets!$B$9:$B$46,O310),0,1),"")</f>
        <v/>
      </c>
    </row>
    <row r="311" spans="12:18" x14ac:dyDescent="0.2">
      <c r="L311" s="88"/>
      <c r="M311" s="89"/>
      <c r="N311" s="89"/>
      <c r="P311" s="89"/>
      <c r="Q311" s="89"/>
      <c r="R311" s="55" t="str">
        <f>IF(O311&lt;&gt;"",IF(COUNTIF(Budgets!$B$9:$B$46,O311),0,1),"")</f>
        <v/>
      </c>
    </row>
    <row r="312" spans="12:18" x14ac:dyDescent="0.2">
      <c r="L312" s="88"/>
      <c r="M312" s="89"/>
      <c r="N312" s="89"/>
      <c r="P312" s="89"/>
      <c r="Q312" s="89"/>
      <c r="R312" s="55" t="str">
        <f>IF(O312&lt;&gt;"",IF(COUNTIF(Budgets!$B$9:$B$46,O312),0,1),"")</f>
        <v/>
      </c>
    </row>
    <row r="313" spans="12:18" x14ac:dyDescent="0.2">
      <c r="L313" s="88"/>
      <c r="M313" s="89"/>
      <c r="N313" s="89"/>
      <c r="P313" s="89"/>
      <c r="Q313" s="89"/>
      <c r="R313" s="55" t="str">
        <f>IF(O313&lt;&gt;"",IF(COUNTIF(Budgets!$B$9:$B$46,O313),0,1),"")</f>
        <v/>
      </c>
    </row>
    <row r="314" spans="12:18" x14ac:dyDescent="0.2">
      <c r="L314" s="88"/>
      <c r="M314" s="89"/>
      <c r="N314" s="89"/>
      <c r="P314" s="89"/>
      <c r="Q314" s="89"/>
      <c r="R314" s="55" t="str">
        <f>IF(O314&lt;&gt;"",IF(COUNTIF(Budgets!$B$9:$B$46,O314),0,1),"")</f>
        <v/>
      </c>
    </row>
    <row r="315" spans="12:18" x14ac:dyDescent="0.2">
      <c r="L315" s="88"/>
      <c r="M315" s="89"/>
      <c r="N315" s="89"/>
      <c r="P315" s="89"/>
      <c r="Q315" s="89"/>
      <c r="R315" s="55" t="str">
        <f>IF(O315&lt;&gt;"",IF(COUNTIF(Budgets!$B$9:$B$46,O315),0,1),"")</f>
        <v/>
      </c>
    </row>
    <row r="316" spans="12:18" x14ac:dyDescent="0.2">
      <c r="L316" s="88"/>
      <c r="M316" s="89"/>
      <c r="N316" s="89"/>
      <c r="P316" s="89"/>
      <c r="Q316" s="89"/>
      <c r="R316" s="55" t="str">
        <f>IF(O316&lt;&gt;"",IF(COUNTIF(Budgets!$B$9:$B$46,O316),0,1),"")</f>
        <v/>
      </c>
    </row>
    <row r="317" spans="12:18" x14ac:dyDescent="0.2">
      <c r="L317" s="88"/>
      <c r="M317" s="89"/>
      <c r="N317" s="89"/>
      <c r="P317" s="89"/>
      <c r="Q317" s="89"/>
      <c r="R317" s="55" t="str">
        <f>IF(O317&lt;&gt;"",IF(COUNTIF(Budgets!$B$9:$B$46,O317),0,1),"")</f>
        <v/>
      </c>
    </row>
    <row r="318" spans="12:18" x14ac:dyDescent="0.2">
      <c r="L318" s="88"/>
      <c r="M318" s="89"/>
      <c r="N318" s="89"/>
      <c r="P318" s="89"/>
      <c r="Q318" s="89"/>
      <c r="R318" s="55" t="str">
        <f>IF(O318&lt;&gt;"",IF(COUNTIF(Budgets!$B$9:$B$46,O318),0,1),"")</f>
        <v/>
      </c>
    </row>
    <row r="319" spans="12:18" x14ac:dyDescent="0.2">
      <c r="L319" s="88"/>
      <c r="M319" s="89"/>
      <c r="N319" s="89"/>
      <c r="P319" s="89"/>
      <c r="Q319" s="89"/>
      <c r="R319" s="55" t="str">
        <f>IF(O319&lt;&gt;"",IF(COUNTIF(Budgets!$B$9:$B$46,O319),0,1),"")</f>
        <v/>
      </c>
    </row>
    <row r="320" spans="12:18" x14ac:dyDescent="0.2">
      <c r="L320" s="88"/>
      <c r="M320" s="89"/>
      <c r="N320" s="89"/>
      <c r="P320" s="89"/>
      <c r="Q320" s="89"/>
      <c r="R320" s="55" t="str">
        <f>IF(O320&lt;&gt;"",IF(COUNTIF(Budgets!$B$9:$B$46,O320),0,1),"")</f>
        <v/>
      </c>
    </row>
    <row r="321" spans="12:18" x14ac:dyDescent="0.2">
      <c r="L321" s="88"/>
      <c r="M321" s="89"/>
      <c r="N321" s="89"/>
      <c r="P321" s="89"/>
      <c r="Q321" s="89"/>
      <c r="R321" s="55" t="str">
        <f>IF(O321&lt;&gt;"",IF(COUNTIF(Budgets!$B$9:$B$46,O321),0,1),"")</f>
        <v/>
      </c>
    </row>
    <row r="322" spans="12:18" x14ac:dyDescent="0.2">
      <c r="L322" s="88"/>
      <c r="M322" s="89"/>
      <c r="N322" s="90"/>
      <c r="P322" s="89"/>
      <c r="Q322" s="89"/>
      <c r="R322" s="55" t="str">
        <f>IF(O322&lt;&gt;"",IF(COUNTIF(Budgets!$B$9:$B$46,O322),0,1),"")</f>
        <v/>
      </c>
    </row>
    <row r="323" spans="12:18" x14ac:dyDescent="0.2">
      <c r="L323" s="88"/>
      <c r="M323" s="89"/>
      <c r="N323" s="89"/>
      <c r="P323" s="89"/>
      <c r="Q323" s="89"/>
      <c r="R323" s="55" t="str">
        <f>IF(O323&lt;&gt;"",IF(COUNTIF(Budgets!$B$9:$B$46,O323),0,1),"")</f>
        <v/>
      </c>
    </row>
    <row r="324" spans="12:18" x14ac:dyDescent="0.2">
      <c r="L324" s="88"/>
      <c r="M324" s="89"/>
      <c r="N324" s="89"/>
      <c r="P324" s="89"/>
      <c r="Q324" s="89"/>
      <c r="R324" s="55" t="str">
        <f>IF(O324&lt;&gt;"",IF(COUNTIF(Budgets!$B$9:$B$46,O324),0,1),"")</f>
        <v/>
      </c>
    </row>
    <row r="325" spans="12:18" x14ac:dyDescent="0.2">
      <c r="L325" s="88"/>
      <c r="M325" s="89"/>
      <c r="N325" s="89"/>
      <c r="P325" s="89"/>
      <c r="Q325" s="89"/>
      <c r="R325" s="55" t="str">
        <f>IF(O325&lt;&gt;"",IF(COUNTIF(Budgets!$B$9:$B$46,O325),0,1),"")</f>
        <v/>
      </c>
    </row>
    <row r="326" spans="12:18" x14ac:dyDescent="0.2">
      <c r="L326" s="88"/>
      <c r="M326" s="89"/>
      <c r="N326" s="89"/>
      <c r="P326" s="89"/>
      <c r="Q326" s="89"/>
      <c r="R326" s="55" t="str">
        <f>IF(O326&lt;&gt;"",IF(COUNTIF(Budgets!$B$9:$B$46,O326),0,1),"")</f>
        <v/>
      </c>
    </row>
    <row r="327" spans="12:18" x14ac:dyDescent="0.2">
      <c r="L327" s="88"/>
      <c r="M327" s="89"/>
      <c r="N327" s="89"/>
      <c r="P327" s="89"/>
      <c r="Q327" s="89"/>
      <c r="R327" s="55" t="str">
        <f>IF(O327&lt;&gt;"",IF(COUNTIF(Budgets!$B$9:$B$46,O327),0,1),"")</f>
        <v/>
      </c>
    </row>
    <row r="328" spans="12:18" x14ac:dyDescent="0.2">
      <c r="L328" s="88"/>
      <c r="M328" s="89"/>
      <c r="N328" s="89"/>
      <c r="P328" s="89"/>
      <c r="Q328" s="89"/>
      <c r="R328" s="55" t="str">
        <f>IF(O328&lt;&gt;"",IF(COUNTIF(Budgets!$B$9:$B$46,O328),0,1),"")</f>
        <v/>
      </c>
    </row>
    <row r="329" spans="12:18" x14ac:dyDescent="0.2">
      <c r="L329" s="88"/>
      <c r="M329" s="89"/>
      <c r="N329" s="89"/>
      <c r="P329" s="89"/>
      <c r="Q329" s="89"/>
      <c r="R329" s="55" t="str">
        <f>IF(O329&lt;&gt;"",IF(COUNTIF(Budgets!$B$9:$B$46,O329),0,1),"")</f>
        <v/>
      </c>
    </row>
    <row r="330" spans="12:18" x14ac:dyDescent="0.2">
      <c r="L330" s="88"/>
      <c r="M330" s="89"/>
      <c r="N330" s="89"/>
      <c r="P330" s="89"/>
      <c r="Q330" s="89"/>
      <c r="R330" s="55" t="str">
        <f>IF(O330&lt;&gt;"",IF(COUNTIF(Budgets!$B$9:$B$46,O330),0,1),"")</f>
        <v/>
      </c>
    </row>
    <row r="331" spans="12:18" x14ac:dyDescent="0.2">
      <c r="L331" s="88"/>
      <c r="M331" s="89"/>
      <c r="N331" s="90"/>
      <c r="P331" s="89"/>
      <c r="Q331" s="89"/>
      <c r="R331" s="55" t="str">
        <f>IF(O331&lt;&gt;"",IF(COUNTIF(Budgets!$B$9:$B$46,O331),0,1),"")</f>
        <v/>
      </c>
    </row>
    <row r="332" spans="12:18" x14ac:dyDescent="0.2">
      <c r="L332" s="88"/>
      <c r="M332" s="89"/>
      <c r="N332" s="89"/>
      <c r="P332" s="89"/>
      <c r="Q332" s="89"/>
      <c r="R332" s="55" t="str">
        <f>IF(O332&lt;&gt;"",IF(COUNTIF(Budgets!$B$9:$B$46,O332),0,1),"")</f>
        <v/>
      </c>
    </row>
    <row r="333" spans="12:18" x14ac:dyDescent="0.2">
      <c r="L333" s="88"/>
      <c r="M333" s="89"/>
      <c r="N333" s="89"/>
      <c r="P333" s="89"/>
      <c r="Q333" s="89"/>
      <c r="R333" s="55" t="str">
        <f>IF(O333&lt;&gt;"",IF(COUNTIF(Budgets!$B$9:$B$46,O333),0,1),"")</f>
        <v/>
      </c>
    </row>
    <row r="334" spans="12:18" x14ac:dyDescent="0.2">
      <c r="L334" s="88"/>
      <c r="M334" s="89"/>
      <c r="N334" s="89"/>
      <c r="P334" s="89"/>
      <c r="Q334" s="89"/>
      <c r="R334" s="55" t="str">
        <f>IF(O334&lt;&gt;"",IF(COUNTIF(Budgets!$B$9:$B$46,O334),0,1),"")</f>
        <v/>
      </c>
    </row>
    <row r="335" spans="12:18" x14ac:dyDescent="0.2">
      <c r="L335" s="88"/>
      <c r="M335" s="89"/>
      <c r="N335" s="89"/>
      <c r="P335" s="89"/>
      <c r="Q335" s="89"/>
      <c r="R335" s="55" t="str">
        <f>IF(O335&lt;&gt;"",IF(COUNTIF(Budgets!$B$9:$B$46,O335),0,1),"")</f>
        <v/>
      </c>
    </row>
    <row r="336" spans="12:18" x14ac:dyDescent="0.2">
      <c r="L336" s="88"/>
      <c r="M336" s="89"/>
      <c r="N336" s="89"/>
      <c r="P336" s="89"/>
      <c r="Q336" s="89"/>
      <c r="R336" s="55" t="str">
        <f>IF(O336&lt;&gt;"",IF(COUNTIF(Budgets!$B$9:$B$46,O336),0,1),"")</f>
        <v/>
      </c>
    </row>
    <row r="337" spans="12:18" x14ac:dyDescent="0.2">
      <c r="L337" s="88"/>
      <c r="M337" s="89"/>
      <c r="N337" s="89"/>
      <c r="P337" s="89"/>
      <c r="Q337" s="89"/>
      <c r="R337" s="55" t="str">
        <f>IF(O337&lt;&gt;"",IF(COUNTIF(Budgets!$B$9:$B$46,O337),0,1),"")</f>
        <v/>
      </c>
    </row>
    <row r="338" spans="12:18" x14ac:dyDescent="0.2">
      <c r="L338" s="88"/>
      <c r="M338" s="89"/>
      <c r="N338" s="89"/>
      <c r="P338" s="89"/>
      <c r="Q338" s="89"/>
      <c r="R338" s="55" t="str">
        <f>IF(O338&lt;&gt;"",IF(COUNTIF(Budgets!$B$9:$B$46,O338),0,1),"")</f>
        <v/>
      </c>
    </row>
    <row r="339" spans="12:18" x14ac:dyDescent="0.2">
      <c r="L339" s="88"/>
      <c r="M339" s="89"/>
      <c r="N339" s="89"/>
      <c r="P339" s="89"/>
      <c r="Q339" s="89"/>
      <c r="R339" s="55" t="str">
        <f>IF(O339&lt;&gt;"",IF(COUNTIF(Budgets!$B$9:$B$46,O339),0,1),"")</f>
        <v/>
      </c>
    </row>
    <row r="340" spans="12:18" x14ac:dyDescent="0.2">
      <c r="L340" s="88"/>
      <c r="M340" s="89"/>
      <c r="N340" s="89"/>
      <c r="P340" s="89"/>
      <c r="Q340" s="89"/>
      <c r="R340" s="55" t="str">
        <f>IF(O340&lt;&gt;"",IF(COUNTIF(Budgets!$B$9:$B$46,O340),0,1),"")</f>
        <v/>
      </c>
    </row>
    <row r="341" spans="12:18" x14ac:dyDescent="0.2">
      <c r="L341" s="88"/>
      <c r="M341" s="89"/>
      <c r="N341" s="89"/>
      <c r="P341" s="89"/>
      <c r="Q341" s="89"/>
      <c r="R341" s="55" t="str">
        <f>IF(O341&lt;&gt;"",IF(COUNTIF(Budgets!$B$9:$B$46,O341),0,1),"")</f>
        <v/>
      </c>
    </row>
    <row r="342" spans="12:18" x14ac:dyDescent="0.2">
      <c r="L342" s="88"/>
      <c r="M342" s="89"/>
      <c r="N342" s="89"/>
      <c r="P342" s="89"/>
      <c r="Q342" s="89"/>
      <c r="R342" s="55" t="str">
        <f>IF(O342&lt;&gt;"",IF(COUNTIF(Budgets!$B$9:$B$46,O342),0,1),"")</f>
        <v/>
      </c>
    </row>
    <row r="343" spans="12:18" x14ac:dyDescent="0.2">
      <c r="L343" s="88"/>
      <c r="M343" s="89"/>
      <c r="N343" s="89"/>
      <c r="P343" s="89"/>
      <c r="Q343" s="89"/>
      <c r="R343" s="55" t="str">
        <f>IF(O343&lt;&gt;"",IF(COUNTIF(Budgets!$B$9:$B$46,O343),0,1),"")</f>
        <v/>
      </c>
    </row>
    <row r="344" spans="12:18" x14ac:dyDescent="0.2">
      <c r="L344" s="88"/>
      <c r="M344" s="89"/>
      <c r="N344" s="89"/>
      <c r="P344" s="89"/>
      <c r="Q344" s="89"/>
      <c r="R344" s="55" t="str">
        <f>IF(O344&lt;&gt;"",IF(COUNTIF(Budgets!$B$9:$B$46,O344),0,1),"")</f>
        <v/>
      </c>
    </row>
    <row r="345" spans="12:18" x14ac:dyDescent="0.2">
      <c r="L345" s="88"/>
      <c r="M345" s="89"/>
      <c r="N345" s="89"/>
      <c r="P345" s="89"/>
      <c r="Q345" s="89"/>
      <c r="R345" s="55" t="str">
        <f>IF(O345&lt;&gt;"",IF(COUNTIF(Budgets!$B$9:$B$46,O345),0,1),"")</f>
        <v/>
      </c>
    </row>
    <row r="346" spans="12:18" x14ac:dyDescent="0.2">
      <c r="L346" s="88"/>
      <c r="M346" s="89"/>
      <c r="N346" s="89"/>
      <c r="P346" s="89"/>
      <c r="Q346" s="89"/>
      <c r="R346" s="55" t="str">
        <f>IF(O346&lt;&gt;"",IF(COUNTIF(Budgets!$B$9:$B$46,O346),0,1),"")</f>
        <v/>
      </c>
    </row>
    <row r="347" spans="12:18" x14ac:dyDescent="0.2">
      <c r="L347" s="88"/>
      <c r="M347" s="89"/>
      <c r="N347" s="89"/>
      <c r="P347" s="89"/>
      <c r="Q347" s="89"/>
      <c r="R347" s="55" t="str">
        <f>IF(O347&lt;&gt;"",IF(COUNTIF(Budgets!$B$9:$B$46,O347),0,1),"")</f>
        <v/>
      </c>
    </row>
    <row r="348" spans="12:18" x14ac:dyDescent="0.2">
      <c r="L348" s="88"/>
      <c r="M348" s="89"/>
      <c r="N348" s="89"/>
      <c r="P348" s="89"/>
      <c r="Q348" s="89"/>
      <c r="R348" s="55" t="str">
        <f>IF(O348&lt;&gt;"",IF(COUNTIF(Budgets!$B$9:$B$46,O348),0,1),"")</f>
        <v/>
      </c>
    </row>
    <row r="349" spans="12:18" x14ac:dyDescent="0.2">
      <c r="L349" s="88"/>
      <c r="M349" s="89"/>
      <c r="N349" s="89"/>
      <c r="P349" s="89"/>
      <c r="Q349" s="89"/>
      <c r="R349" s="55" t="str">
        <f>IF(O349&lt;&gt;"",IF(COUNTIF(Budgets!$B$9:$B$46,O349),0,1),"")</f>
        <v/>
      </c>
    </row>
    <row r="350" spans="12:18" x14ac:dyDescent="0.2">
      <c r="L350" s="88"/>
      <c r="M350" s="89"/>
      <c r="N350" s="89"/>
      <c r="P350" s="89"/>
      <c r="Q350" s="89"/>
      <c r="R350" s="55" t="str">
        <f>IF(O350&lt;&gt;"",IF(COUNTIF(Budgets!$B$9:$B$46,O350),0,1),"")</f>
        <v/>
      </c>
    </row>
    <row r="351" spans="12:18" x14ac:dyDescent="0.2">
      <c r="L351" s="88"/>
      <c r="M351" s="89"/>
      <c r="N351" s="90"/>
      <c r="P351" s="89"/>
      <c r="Q351" s="89"/>
      <c r="R351" s="55" t="str">
        <f>IF(O351&lt;&gt;"",IF(COUNTIF(Budgets!$B$9:$B$46,O351),0,1),"")</f>
        <v/>
      </c>
    </row>
    <row r="352" spans="12:18" x14ac:dyDescent="0.2">
      <c r="L352" s="88"/>
      <c r="M352" s="89"/>
      <c r="N352" s="89"/>
      <c r="P352" s="89"/>
      <c r="Q352" s="89"/>
      <c r="R352" s="55" t="str">
        <f>IF(O352&lt;&gt;"",IF(COUNTIF(Budgets!$B$9:$B$46,O352),0,1),"")</f>
        <v/>
      </c>
    </row>
    <row r="353" spans="12:18" x14ac:dyDescent="0.2">
      <c r="L353" s="88"/>
      <c r="M353" s="89"/>
      <c r="N353" s="89"/>
      <c r="P353" s="89"/>
      <c r="Q353" s="89"/>
      <c r="R353" s="55" t="str">
        <f>IF(O353&lt;&gt;"",IF(COUNTIF(Budgets!$B$9:$B$46,O353),0,1),"")</f>
        <v/>
      </c>
    </row>
    <row r="354" spans="12:18" x14ac:dyDescent="0.2">
      <c r="L354" s="88"/>
      <c r="M354" s="89"/>
      <c r="N354" s="89"/>
      <c r="P354" s="89"/>
      <c r="Q354" s="89"/>
      <c r="R354" s="55" t="str">
        <f>IF(O354&lt;&gt;"",IF(COUNTIF(Budgets!$B$9:$B$46,O354),0,1),"")</f>
        <v/>
      </c>
    </row>
    <row r="355" spans="12:18" x14ac:dyDescent="0.2">
      <c r="L355" s="88"/>
      <c r="M355" s="89"/>
      <c r="N355" s="89"/>
      <c r="P355" s="89"/>
      <c r="Q355" s="89"/>
      <c r="R355" s="55" t="str">
        <f>IF(O355&lt;&gt;"",IF(COUNTIF(Budgets!$B$9:$B$46,O355),0,1),"")</f>
        <v/>
      </c>
    </row>
    <row r="356" spans="12:18" x14ac:dyDescent="0.2">
      <c r="L356" s="88"/>
      <c r="M356" s="89"/>
      <c r="N356" s="89"/>
      <c r="P356" s="89"/>
      <c r="Q356" s="89"/>
      <c r="R356" s="55" t="str">
        <f>IF(O356&lt;&gt;"",IF(COUNTIF(Budgets!$B$9:$B$46,O356),0,1),"")</f>
        <v/>
      </c>
    </row>
    <row r="357" spans="12:18" x14ac:dyDescent="0.2">
      <c r="L357" s="88"/>
      <c r="M357" s="89"/>
      <c r="N357" s="90"/>
      <c r="P357" s="89"/>
      <c r="Q357" s="89"/>
      <c r="R357" s="55" t="str">
        <f>IF(O357&lt;&gt;"",IF(COUNTIF(Budgets!$B$9:$B$46,O357),0,1),"")</f>
        <v/>
      </c>
    </row>
    <row r="358" spans="12:18" x14ac:dyDescent="0.2">
      <c r="L358" s="88"/>
      <c r="M358" s="89"/>
      <c r="N358" s="89"/>
      <c r="P358" s="89"/>
      <c r="Q358" s="89"/>
      <c r="R358" s="55" t="str">
        <f>IF(O358&lt;&gt;"",IF(COUNTIF(Budgets!$B$9:$B$46,O358),0,1),"")</f>
        <v/>
      </c>
    </row>
    <row r="359" spans="12:18" x14ac:dyDescent="0.2">
      <c r="L359" s="88"/>
      <c r="M359" s="89"/>
      <c r="N359" s="89"/>
      <c r="P359" s="89"/>
      <c r="Q359" s="89"/>
      <c r="R359" s="55" t="str">
        <f>IF(O359&lt;&gt;"",IF(COUNTIF(Budgets!$B$9:$B$46,O359),0,1),"")</f>
        <v/>
      </c>
    </row>
    <row r="360" spans="12:18" x14ac:dyDescent="0.2">
      <c r="L360" s="88"/>
      <c r="M360" s="89"/>
      <c r="N360" s="89"/>
      <c r="P360" s="89"/>
      <c r="Q360" s="89"/>
      <c r="R360" s="55" t="str">
        <f>IF(O360&lt;&gt;"",IF(COUNTIF(Budgets!$B$9:$B$46,O360),0,1),"")</f>
        <v/>
      </c>
    </row>
    <row r="361" spans="12:18" x14ac:dyDescent="0.2">
      <c r="L361" s="88"/>
      <c r="M361" s="89"/>
      <c r="N361" s="89"/>
      <c r="P361" s="89"/>
      <c r="Q361" s="89"/>
      <c r="R361" s="55" t="str">
        <f>IF(O361&lt;&gt;"",IF(COUNTIF(Budgets!$B$9:$B$46,O361),0,1),"")</f>
        <v/>
      </c>
    </row>
    <row r="362" spans="12:18" x14ac:dyDescent="0.2">
      <c r="L362" s="88"/>
      <c r="M362" s="89"/>
      <c r="N362" s="89"/>
      <c r="P362" s="89"/>
      <c r="Q362" s="89"/>
      <c r="R362" s="55" t="str">
        <f>IF(O362&lt;&gt;"",IF(COUNTIF(Budgets!$B$9:$B$46,O362),0,1),"")</f>
        <v/>
      </c>
    </row>
    <row r="363" spans="12:18" x14ac:dyDescent="0.2">
      <c r="L363" s="88"/>
      <c r="M363" s="89"/>
      <c r="N363" s="89"/>
      <c r="P363" s="89"/>
      <c r="Q363" s="89"/>
      <c r="R363" s="55" t="str">
        <f>IF(O363&lt;&gt;"",IF(COUNTIF(Budgets!$B$9:$B$46,O363),0,1),"")</f>
        <v/>
      </c>
    </row>
    <row r="364" spans="12:18" x14ac:dyDescent="0.2">
      <c r="L364" s="88"/>
      <c r="M364" s="89"/>
      <c r="N364" s="90"/>
      <c r="P364" s="89"/>
      <c r="Q364" s="89"/>
      <c r="R364" s="55" t="str">
        <f>IF(O364&lt;&gt;"",IF(COUNTIF(Budgets!$B$9:$B$46,O364),0,1),"")</f>
        <v/>
      </c>
    </row>
    <row r="365" spans="12:18" x14ac:dyDescent="0.2">
      <c r="L365" s="88"/>
      <c r="M365" s="89"/>
      <c r="N365" s="90"/>
      <c r="P365" s="89"/>
      <c r="Q365" s="89"/>
      <c r="R365" s="55" t="str">
        <f>IF(O365&lt;&gt;"",IF(COUNTIF(Budgets!$B$9:$B$46,O365),0,1),"")</f>
        <v/>
      </c>
    </row>
    <row r="366" spans="12:18" x14ac:dyDescent="0.2">
      <c r="L366" s="88"/>
      <c r="M366" s="89"/>
      <c r="N366" s="89"/>
      <c r="P366" s="89"/>
      <c r="Q366" s="89"/>
      <c r="R366" s="55" t="str">
        <f>IF(O366&lt;&gt;"",IF(COUNTIF(Budgets!$B$9:$B$46,O366),0,1),"")</f>
        <v/>
      </c>
    </row>
    <row r="367" spans="12:18" x14ac:dyDescent="0.2">
      <c r="L367" s="88"/>
      <c r="M367" s="89"/>
      <c r="N367" s="89"/>
      <c r="P367" s="89"/>
      <c r="Q367" s="89"/>
      <c r="R367" s="55" t="str">
        <f>IF(O367&lt;&gt;"",IF(COUNTIF(Budgets!$B$9:$B$46,O367),0,1),"")</f>
        <v/>
      </c>
    </row>
    <row r="368" spans="12:18" x14ac:dyDescent="0.2">
      <c r="L368" s="88"/>
      <c r="M368" s="89"/>
      <c r="N368" s="89"/>
      <c r="P368" s="89"/>
      <c r="Q368" s="89"/>
      <c r="R368" s="55" t="str">
        <f>IF(O368&lt;&gt;"",IF(COUNTIF(Budgets!$B$9:$B$46,O368),0,1),"")</f>
        <v/>
      </c>
    </row>
    <row r="369" spans="12:18" x14ac:dyDescent="0.2">
      <c r="L369" s="88"/>
      <c r="M369" s="89"/>
      <c r="N369" s="89"/>
      <c r="P369" s="89"/>
      <c r="Q369" s="89"/>
      <c r="R369" s="55" t="str">
        <f>IF(O369&lt;&gt;"",IF(COUNTIF(Budgets!$B$9:$B$46,O369),0,1),"")</f>
        <v/>
      </c>
    </row>
    <row r="370" spans="12:18" x14ac:dyDescent="0.2">
      <c r="L370" s="88"/>
      <c r="M370" s="89"/>
      <c r="N370" s="89"/>
      <c r="P370" s="89"/>
      <c r="Q370" s="89"/>
      <c r="R370" s="55" t="str">
        <f>IF(O370&lt;&gt;"",IF(COUNTIF(Budgets!$B$9:$B$46,O370),0,1),"")</f>
        <v/>
      </c>
    </row>
    <row r="371" spans="12:18" x14ac:dyDescent="0.2">
      <c r="L371" s="88"/>
      <c r="M371" s="89"/>
      <c r="N371" s="89"/>
      <c r="P371" s="89"/>
      <c r="Q371" s="89"/>
      <c r="R371" s="55" t="str">
        <f>IF(O371&lt;&gt;"",IF(COUNTIF(Budgets!$B$9:$B$46,O371),0,1),"")</f>
        <v/>
      </c>
    </row>
    <row r="372" spans="12:18" x14ac:dyDescent="0.2">
      <c r="L372" s="88"/>
      <c r="M372" s="89"/>
      <c r="N372" s="89"/>
      <c r="P372" s="89"/>
      <c r="Q372" s="89"/>
      <c r="R372" s="55" t="str">
        <f>IF(O372&lt;&gt;"",IF(COUNTIF(Budgets!$B$9:$B$46,O372),0,1),"")</f>
        <v/>
      </c>
    </row>
    <row r="373" spans="12:18" x14ac:dyDescent="0.2">
      <c r="L373" s="88"/>
      <c r="M373" s="89"/>
      <c r="N373" s="89"/>
      <c r="P373" s="89"/>
      <c r="Q373" s="89"/>
      <c r="R373" s="55" t="str">
        <f>IF(O373&lt;&gt;"",IF(COUNTIF(Budgets!$B$9:$B$46,O373),0,1),"")</f>
        <v/>
      </c>
    </row>
    <row r="374" spans="12:18" x14ac:dyDescent="0.2">
      <c r="L374" s="88"/>
      <c r="M374" s="89"/>
      <c r="N374" s="89"/>
      <c r="P374" s="89"/>
      <c r="Q374" s="89"/>
      <c r="R374" s="55" t="str">
        <f>IF(O374&lt;&gt;"",IF(COUNTIF(Budgets!$B$9:$B$46,O374),0,1),"")</f>
        <v/>
      </c>
    </row>
    <row r="375" spans="12:18" x14ac:dyDescent="0.2">
      <c r="L375" s="88"/>
      <c r="M375" s="89"/>
      <c r="N375" s="89"/>
      <c r="P375" s="89"/>
      <c r="Q375" s="89"/>
      <c r="R375" s="55" t="str">
        <f>IF(O375&lt;&gt;"",IF(COUNTIF(Budgets!$B$9:$B$46,O375),0,1),"")</f>
        <v/>
      </c>
    </row>
    <row r="376" spans="12:18" x14ac:dyDescent="0.2">
      <c r="L376" s="88"/>
      <c r="M376" s="89"/>
      <c r="N376" s="89"/>
      <c r="P376" s="89"/>
      <c r="Q376" s="89"/>
      <c r="R376" s="55" t="str">
        <f>IF(O376&lt;&gt;"",IF(COUNTIF(Budgets!$B$9:$B$46,O376),0,1),"")</f>
        <v/>
      </c>
    </row>
    <row r="377" spans="12:18" x14ac:dyDescent="0.2">
      <c r="L377" s="88"/>
      <c r="M377" s="89"/>
      <c r="N377" s="89"/>
      <c r="P377" s="89"/>
      <c r="Q377" s="89"/>
      <c r="R377" s="55" t="str">
        <f>IF(O377&lt;&gt;"",IF(COUNTIF(Budgets!$B$9:$B$46,O377),0,1),"")</f>
        <v/>
      </c>
    </row>
    <row r="378" spans="12:18" x14ac:dyDescent="0.2">
      <c r="L378" s="88"/>
      <c r="M378" s="89"/>
      <c r="N378" s="89"/>
      <c r="P378" s="89"/>
      <c r="Q378" s="89"/>
      <c r="R378" s="55" t="str">
        <f>IF(O378&lt;&gt;"",IF(COUNTIF(Budgets!$B$9:$B$46,O378),0,1),"")</f>
        <v/>
      </c>
    </row>
    <row r="379" spans="12:18" x14ac:dyDescent="0.2">
      <c r="L379" s="88"/>
      <c r="M379" s="89"/>
      <c r="N379" s="89"/>
      <c r="P379" s="89"/>
      <c r="Q379" s="89"/>
      <c r="R379" s="55" t="str">
        <f>IF(O379&lt;&gt;"",IF(COUNTIF(Budgets!$B$9:$B$46,O379),0,1),"")</f>
        <v/>
      </c>
    </row>
    <row r="380" spans="12:18" x14ac:dyDescent="0.2">
      <c r="L380" s="88"/>
      <c r="M380" s="89"/>
      <c r="N380" s="89"/>
      <c r="P380" s="89"/>
      <c r="Q380" s="89"/>
      <c r="R380" s="55" t="str">
        <f>IF(O380&lt;&gt;"",IF(COUNTIF(Budgets!$B$9:$B$46,O380),0,1),"")</f>
        <v/>
      </c>
    </row>
    <row r="381" spans="12:18" x14ac:dyDescent="0.2">
      <c r="L381" s="88"/>
      <c r="M381" s="89"/>
      <c r="N381" s="89"/>
      <c r="P381" s="89"/>
      <c r="Q381" s="89"/>
      <c r="R381" s="55" t="str">
        <f>IF(O381&lt;&gt;"",IF(COUNTIF(Budgets!$B$9:$B$46,O381),0,1),"")</f>
        <v/>
      </c>
    </row>
    <row r="382" spans="12:18" x14ac:dyDescent="0.2">
      <c r="L382" s="88"/>
      <c r="M382" s="89"/>
      <c r="N382" s="89"/>
      <c r="P382" s="89"/>
      <c r="Q382" s="89"/>
      <c r="R382" s="55" t="str">
        <f>IF(O382&lt;&gt;"",IF(COUNTIF(Budgets!$B$9:$B$46,O382),0,1),"")</f>
        <v/>
      </c>
    </row>
    <row r="383" spans="12:18" x14ac:dyDescent="0.2">
      <c r="L383" s="88"/>
      <c r="M383" s="89"/>
      <c r="N383" s="89"/>
      <c r="P383" s="89"/>
      <c r="Q383" s="89"/>
      <c r="R383" s="55" t="str">
        <f>IF(O383&lt;&gt;"",IF(COUNTIF(Budgets!$B$9:$B$46,O383),0,1),"")</f>
        <v/>
      </c>
    </row>
    <row r="384" spans="12:18" x14ac:dyDescent="0.2">
      <c r="L384" s="88"/>
      <c r="M384" s="89"/>
      <c r="N384" s="89"/>
      <c r="P384" s="89"/>
      <c r="Q384" s="89"/>
      <c r="R384" s="55" t="str">
        <f>IF(O384&lt;&gt;"",IF(COUNTIF(Budgets!$B$9:$B$46,O384),0,1),"")</f>
        <v/>
      </c>
    </row>
    <row r="385" spans="12:18" x14ac:dyDescent="0.2">
      <c r="L385" s="88"/>
      <c r="M385" s="89"/>
      <c r="N385" s="89"/>
      <c r="P385" s="89"/>
      <c r="Q385" s="89"/>
      <c r="R385" s="55" t="str">
        <f>IF(O385&lt;&gt;"",IF(COUNTIF(Budgets!$B$9:$B$46,O385),0,1),"")</f>
        <v/>
      </c>
    </row>
    <row r="386" spans="12:18" x14ac:dyDescent="0.2">
      <c r="L386" s="88"/>
      <c r="M386" s="89"/>
      <c r="N386" s="89"/>
      <c r="P386" s="89"/>
      <c r="Q386" s="89"/>
      <c r="R386" s="55" t="str">
        <f>IF(O386&lt;&gt;"",IF(COUNTIF(Budgets!$B$9:$B$46,O386),0,1),"")</f>
        <v/>
      </c>
    </row>
    <row r="387" spans="12:18" x14ac:dyDescent="0.2">
      <c r="L387" s="88"/>
      <c r="M387" s="89"/>
      <c r="N387" s="89"/>
      <c r="P387" s="89"/>
      <c r="Q387" s="89"/>
      <c r="R387" s="55" t="str">
        <f>IF(O387&lt;&gt;"",IF(COUNTIF(Budgets!$B$9:$B$46,O387),0,1),"")</f>
        <v/>
      </c>
    </row>
    <row r="388" spans="12:18" x14ac:dyDescent="0.2">
      <c r="L388" s="88"/>
      <c r="M388" s="89"/>
      <c r="N388" s="89"/>
      <c r="P388" s="89"/>
      <c r="Q388" s="89"/>
      <c r="R388" s="55" t="str">
        <f>IF(O388&lt;&gt;"",IF(COUNTIF(Budgets!$B$9:$B$46,O388),0,1),"")</f>
        <v/>
      </c>
    </row>
    <row r="389" spans="12:18" x14ac:dyDescent="0.2">
      <c r="L389" s="88"/>
      <c r="M389" s="89"/>
      <c r="N389" s="89"/>
      <c r="P389" s="89"/>
      <c r="Q389" s="89"/>
      <c r="R389" s="55" t="str">
        <f>IF(O389&lt;&gt;"",IF(COUNTIF(Budgets!$B$9:$B$46,O389),0,1),"")</f>
        <v/>
      </c>
    </row>
    <row r="390" spans="12:18" x14ac:dyDescent="0.2">
      <c r="L390" s="88"/>
      <c r="M390" s="89"/>
      <c r="N390" s="89"/>
      <c r="P390" s="89"/>
      <c r="Q390" s="89"/>
      <c r="R390" s="55" t="str">
        <f>IF(O390&lt;&gt;"",IF(COUNTIF(Budgets!$B$9:$B$46,O390),0,1),"")</f>
        <v/>
      </c>
    </row>
    <row r="391" spans="12:18" x14ac:dyDescent="0.2">
      <c r="L391" s="88"/>
      <c r="M391" s="89"/>
      <c r="N391" s="89"/>
      <c r="P391" s="89"/>
      <c r="Q391" s="89"/>
      <c r="R391" s="55" t="str">
        <f>IF(O391&lt;&gt;"",IF(COUNTIF(Budgets!$B$9:$B$46,O391),0,1),"")</f>
        <v/>
      </c>
    </row>
    <row r="392" spans="12:18" x14ac:dyDescent="0.2">
      <c r="L392" s="88"/>
      <c r="M392" s="89"/>
      <c r="N392" s="89"/>
      <c r="P392" s="89"/>
      <c r="Q392" s="89"/>
      <c r="R392" s="55" t="str">
        <f>IF(O392&lt;&gt;"",IF(COUNTIF(Budgets!$B$9:$B$46,O392),0,1),"")</f>
        <v/>
      </c>
    </row>
    <row r="393" spans="12:18" x14ac:dyDescent="0.2">
      <c r="L393" s="88"/>
      <c r="M393" s="89"/>
      <c r="N393" s="89"/>
      <c r="P393" s="89"/>
      <c r="Q393" s="89"/>
      <c r="R393" s="55" t="str">
        <f>IF(O393&lt;&gt;"",IF(COUNTIF(Budgets!$B$9:$B$46,O393),0,1),"")</f>
        <v/>
      </c>
    </row>
    <row r="394" spans="12:18" x14ac:dyDescent="0.2">
      <c r="L394" s="88"/>
      <c r="M394" s="89"/>
      <c r="N394" s="89"/>
      <c r="P394" s="89"/>
      <c r="Q394" s="89"/>
      <c r="R394" s="55" t="str">
        <f>IF(O394&lt;&gt;"",IF(COUNTIF(Budgets!$B$9:$B$46,O394),0,1),"")</f>
        <v/>
      </c>
    </row>
    <row r="395" spans="12:18" x14ac:dyDescent="0.2">
      <c r="L395" s="88"/>
      <c r="M395" s="89"/>
      <c r="N395" s="90"/>
      <c r="P395" s="89"/>
      <c r="Q395" s="89"/>
      <c r="R395" s="55" t="str">
        <f>IF(O395&lt;&gt;"",IF(COUNTIF(Budgets!$B$9:$B$46,O395),0,1),"")</f>
        <v/>
      </c>
    </row>
    <row r="396" spans="12:18" x14ac:dyDescent="0.2">
      <c r="L396" s="88"/>
      <c r="M396" s="89"/>
      <c r="N396" s="90"/>
      <c r="P396" s="89"/>
      <c r="Q396" s="89"/>
      <c r="R396" s="55" t="str">
        <f>IF(O396&lt;&gt;"",IF(COUNTIF(Budgets!$B$9:$B$46,O396),0,1),"")</f>
        <v/>
      </c>
    </row>
    <row r="397" spans="12:18" x14ac:dyDescent="0.2">
      <c r="L397" s="88"/>
      <c r="M397" s="89"/>
      <c r="N397" s="89"/>
      <c r="P397" s="89"/>
      <c r="Q397" s="89"/>
      <c r="R397" s="55" t="str">
        <f>IF(O397&lt;&gt;"",IF(COUNTIF(Budgets!$B$9:$B$46,O397),0,1),"")</f>
        <v/>
      </c>
    </row>
    <row r="398" spans="12:18" x14ac:dyDescent="0.2">
      <c r="L398" s="88"/>
      <c r="M398" s="89"/>
      <c r="N398" s="89"/>
      <c r="P398" s="89"/>
      <c r="Q398" s="89"/>
      <c r="R398" s="55" t="str">
        <f>IF(O398&lt;&gt;"",IF(COUNTIF(Budgets!$B$9:$B$46,O398),0,1),"")</f>
        <v/>
      </c>
    </row>
    <row r="399" spans="12:18" x14ac:dyDescent="0.2">
      <c r="L399" s="88"/>
      <c r="M399" s="89"/>
      <c r="N399" s="89"/>
      <c r="P399" s="89"/>
      <c r="Q399" s="89"/>
      <c r="R399" s="55" t="str">
        <f>IF(O399&lt;&gt;"",IF(COUNTIF(Budgets!$B$9:$B$46,O399),0,1),"")</f>
        <v/>
      </c>
    </row>
    <row r="400" spans="12:18" x14ac:dyDescent="0.2">
      <c r="L400" s="88"/>
      <c r="M400" s="89"/>
      <c r="N400" s="89"/>
      <c r="P400" s="89"/>
      <c r="Q400" s="89"/>
      <c r="R400" s="55" t="str">
        <f>IF(O400&lt;&gt;"",IF(COUNTIF(Budgets!$B$9:$B$46,O400),0,1),"")</f>
        <v/>
      </c>
    </row>
    <row r="401" spans="12:18" x14ac:dyDescent="0.2">
      <c r="L401" s="88"/>
      <c r="M401" s="89"/>
      <c r="N401" s="89"/>
      <c r="P401" s="89"/>
      <c r="Q401" s="89"/>
      <c r="R401" s="55" t="str">
        <f>IF(O401&lt;&gt;"",IF(COUNTIF(Budgets!$B$9:$B$46,O401),0,1),"")</f>
        <v/>
      </c>
    </row>
    <row r="402" spans="12:18" x14ac:dyDescent="0.2">
      <c r="L402" s="88"/>
      <c r="M402" s="89"/>
      <c r="N402" s="89"/>
      <c r="P402" s="89"/>
      <c r="Q402" s="89"/>
      <c r="R402" s="55" t="str">
        <f>IF(O402&lt;&gt;"",IF(COUNTIF(Budgets!$B$9:$B$46,O402),0,1),"")</f>
        <v/>
      </c>
    </row>
    <row r="403" spans="12:18" x14ac:dyDescent="0.2">
      <c r="L403" s="88"/>
      <c r="M403" s="89"/>
      <c r="N403" s="89"/>
      <c r="P403" s="89"/>
      <c r="Q403" s="89"/>
      <c r="R403" s="55" t="str">
        <f>IF(O403&lt;&gt;"",IF(COUNTIF(Budgets!$B$9:$B$46,O403),0,1),"")</f>
        <v/>
      </c>
    </row>
    <row r="404" spans="12:18" x14ac:dyDescent="0.2">
      <c r="L404" s="88"/>
      <c r="M404" s="89"/>
      <c r="N404" s="89"/>
      <c r="P404" s="89"/>
      <c r="Q404" s="89"/>
      <c r="R404" s="55" t="str">
        <f>IF(O404&lt;&gt;"",IF(COUNTIF(Budgets!$B$9:$B$46,O404),0,1),"")</f>
        <v/>
      </c>
    </row>
    <row r="405" spans="12:18" x14ac:dyDescent="0.2">
      <c r="L405" s="88"/>
      <c r="M405" s="89"/>
      <c r="N405" s="89"/>
      <c r="P405" s="89"/>
      <c r="Q405" s="89"/>
      <c r="R405" s="55" t="str">
        <f>IF(O405&lt;&gt;"",IF(COUNTIF(Budgets!$B$9:$B$46,O405),0,1),"")</f>
        <v/>
      </c>
    </row>
    <row r="406" spans="12:18" x14ac:dyDescent="0.2">
      <c r="L406" s="88"/>
      <c r="M406" s="89"/>
      <c r="N406" s="89"/>
      <c r="P406" s="89"/>
      <c r="Q406" s="89"/>
      <c r="R406" s="55" t="str">
        <f>IF(O406&lt;&gt;"",IF(COUNTIF(Budgets!$B$9:$B$46,O406),0,1),"")</f>
        <v/>
      </c>
    </row>
    <row r="407" spans="12:18" x14ac:dyDescent="0.2">
      <c r="L407" s="88"/>
      <c r="M407" s="89"/>
      <c r="N407" s="89"/>
      <c r="P407" s="89"/>
      <c r="Q407" s="89"/>
      <c r="R407" s="55" t="str">
        <f>IF(O407&lt;&gt;"",IF(COUNTIF(Budgets!$B$9:$B$46,O407),0,1),"")</f>
        <v/>
      </c>
    </row>
    <row r="408" spans="12:18" x14ac:dyDescent="0.2">
      <c r="L408" s="88"/>
      <c r="M408" s="89"/>
      <c r="N408" s="89"/>
      <c r="P408" s="89"/>
      <c r="Q408" s="89"/>
      <c r="R408" s="55" t="str">
        <f>IF(O408&lt;&gt;"",IF(COUNTIF(Budgets!$B$9:$B$46,O408),0,1),"")</f>
        <v/>
      </c>
    </row>
    <row r="409" spans="12:18" x14ac:dyDescent="0.2">
      <c r="L409" s="88"/>
      <c r="M409" s="89"/>
      <c r="N409" s="89"/>
      <c r="P409" s="89"/>
      <c r="Q409" s="89"/>
      <c r="R409" s="55" t="str">
        <f>IF(O409&lt;&gt;"",IF(COUNTIF(Budgets!$B$9:$B$46,O409),0,1),"")</f>
        <v/>
      </c>
    </row>
    <row r="410" spans="12:18" x14ac:dyDescent="0.2">
      <c r="L410" s="88"/>
      <c r="M410" s="89"/>
      <c r="N410" s="89"/>
      <c r="P410" s="89"/>
      <c r="Q410" s="89"/>
      <c r="R410" s="55" t="str">
        <f>IF(O410&lt;&gt;"",IF(COUNTIF(Budgets!$B$9:$B$46,O410),0,1),"")</f>
        <v/>
      </c>
    </row>
    <row r="411" spans="12:18" x14ac:dyDescent="0.2">
      <c r="L411" s="88"/>
      <c r="M411" s="89"/>
      <c r="N411" s="89"/>
      <c r="P411" s="89"/>
      <c r="Q411" s="89"/>
      <c r="R411" s="55" t="str">
        <f>IF(O411&lt;&gt;"",IF(COUNTIF(Budgets!$B$9:$B$46,O411),0,1),"")</f>
        <v/>
      </c>
    </row>
    <row r="412" spans="12:18" x14ac:dyDescent="0.2">
      <c r="L412" s="88"/>
      <c r="M412" s="89"/>
      <c r="N412" s="89"/>
      <c r="P412" s="89"/>
      <c r="Q412" s="89"/>
      <c r="R412" s="55" t="str">
        <f>IF(O412&lt;&gt;"",IF(COUNTIF(Budgets!$B$9:$B$46,O412),0,1),"")</f>
        <v/>
      </c>
    </row>
    <row r="413" spans="12:18" x14ac:dyDescent="0.2">
      <c r="L413" s="88"/>
      <c r="M413" s="89"/>
      <c r="N413" s="89"/>
      <c r="P413" s="89"/>
      <c r="Q413" s="89"/>
      <c r="R413" s="55" t="str">
        <f>IF(O413&lt;&gt;"",IF(COUNTIF(Budgets!$B$9:$B$46,O413),0,1),"")</f>
        <v/>
      </c>
    </row>
    <row r="414" spans="12:18" x14ac:dyDescent="0.2">
      <c r="L414" s="88"/>
      <c r="M414" s="89"/>
      <c r="N414" s="89"/>
      <c r="P414" s="89"/>
      <c r="Q414" s="89"/>
      <c r="R414" s="55" t="str">
        <f>IF(O414&lt;&gt;"",IF(COUNTIF(Budgets!$B$9:$B$46,O414),0,1),"")</f>
        <v/>
      </c>
    </row>
    <row r="415" spans="12:18" x14ac:dyDescent="0.2">
      <c r="L415" s="88"/>
      <c r="M415" s="89"/>
      <c r="N415" s="89"/>
      <c r="P415" s="89"/>
      <c r="Q415" s="89"/>
      <c r="R415" s="55" t="str">
        <f>IF(O415&lt;&gt;"",IF(COUNTIF(Budgets!$B$9:$B$46,O415),0,1),"")</f>
        <v/>
      </c>
    </row>
    <row r="416" spans="12:18" x14ac:dyDescent="0.2">
      <c r="L416" s="88"/>
      <c r="M416" s="89"/>
      <c r="N416" s="89"/>
      <c r="P416" s="89"/>
      <c r="Q416" s="89"/>
      <c r="R416" s="55" t="str">
        <f>IF(O416&lt;&gt;"",IF(COUNTIF(Budgets!$B$9:$B$46,O416),0,1),"")</f>
        <v/>
      </c>
    </row>
    <row r="417" spans="12:18" x14ac:dyDescent="0.2">
      <c r="L417" s="88"/>
      <c r="M417" s="89"/>
      <c r="N417" s="89"/>
      <c r="P417" s="89"/>
      <c r="Q417" s="89"/>
      <c r="R417" s="55" t="str">
        <f>IF(O417&lt;&gt;"",IF(COUNTIF(Budgets!$B$9:$B$46,O417),0,1),"")</f>
        <v/>
      </c>
    </row>
    <row r="418" spans="12:18" x14ac:dyDescent="0.2">
      <c r="L418" s="88"/>
      <c r="M418" s="89"/>
      <c r="N418" s="89"/>
      <c r="P418" s="89"/>
      <c r="Q418" s="89"/>
      <c r="R418" s="55" t="str">
        <f>IF(O418&lt;&gt;"",IF(COUNTIF(Budgets!$B$9:$B$46,O418),0,1),"")</f>
        <v/>
      </c>
    </row>
    <row r="419" spans="12:18" x14ac:dyDescent="0.2">
      <c r="L419" s="88"/>
      <c r="M419" s="89"/>
      <c r="N419" s="89"/>
      <c r="P419" s="89"/>
      <c r="Q419" s="89"/>
      <c r="R419" s="55" t="str">
        <f>IF(O419&lt;&gt;"",IF(COUNTIF(Budgets!$B$9:$B$46,O419),0,1),"")</f>
        <v/>
      </c>
    </row>
    <row r="420" spans="12:18" x14ac:dyDescent="0.2">
      <c r="L420" s="88"/>
      <c r="M420" s="89"/>
      <c r="N420" s="89"/>
      <c r="P420" s="89"/>
      <c r="Q420" s="89"/>
      <c r="R420" s="55" t="str">
        <f>IF(O420&lt;&gt;"",IF(COUNTIF(Budgets!$B$9:$B$46,O420),0,1),"")</f>
        <v/>
      </c>
    </row>
    <row r="421" spans="12:18" x14ac:dyDescent="0.2">
      <c r="L421" s="88"/>
      <c r="M421" s="89"/>
      <c r="N421" s="89"/>
      <c r="P421" s="89"/>
      <c r="Q421" s="89"/>
      <c r="R421" s="55" t="str">
        <f>IF(O421&lt;&gt;"",IF(COUNTIF(Budgets!$B$9:$B$46,O421),0,1),"")</f>
        <v/>
      </c>
    </row>
    <row r="422" spans="12:18" x14ac:dyDescent="0.2">
      <c r="L422" s="88"/>
      <c r="M422" s="89"/>
      <c r="N422" s="89"/>
      <c r="P422" s="89"/>
      <c r="Q422" s="89"/>
      <c r="R422" s="55" t="str">
        <f>IF(O422&lt;&gt;"",IF(COUNTIF(Budgets!$B$9:$B$46,O422),0,1),"")</f>
        <v/>
      </c>
    </row>
    <row r="423" spans="12:18" x14ac:dyDescent="0.2">
      <c r="L423" s="88"/>
      <c r="M423" s="89"/>
      <c r="N423" s="89"/>
      <c r="P423" s="89"/>
      <c r="Q423" s="89"/>
      <c r="R423" s="55" t="str">
        <f>IF(O423&lt;&gt;"",IF(COUNTIF(Budgets!$B$9:$B$46,O423),0,1),"")</f>
        <v/>
      </c>
    </row>
    <row r="424" spans="12:18" x14ac:dyDescent="0.2">
      <c r="L424" s="88"/>
      <c r="M424" s="89"/>
      <c r="N424" s="89"/>
      <c r="P424" s="89"/>
      <c r="Q424" s="89"/>
      <c r="R424" s="55" t="str">
        <f>IF(O424&lt;&gt;"",IF(COUNTIF(Budgets!$B$9:$B$46,O424),0,1),"")</f>
        <v/>
      </c>
    </row>
    <row r="425" spans="12:18" x14ac:dyDescent="0.2">
      <c r="L425" s="88"/>
      <c r="M425" s="89"/>
      <c r="N425" s="89"/>
      <c r="P425" s="89"/>
      <c r="Q425" s="89"/>
      <c r="R425" s="55" t="str">
        <f>IF(O425&lt;&gt;"",IF(COUNTIF(Budgets!$B$9:$B$46,O425),0,1),"")</f>
        <v/>
      </c>
    </row>
    <row r="426" spans="12:18" x14ac:dyDescent="0.2">
      <c r="L426" s="88"/>
      <c r="M426" s="89"/>
      <c r="N426" s="89"/>
      <c r="P426" s="89"/>
      <c r="Q426" s="89"/>
      <c r="R426" s="55" t="str">
        <f>IF(O426&lt;&gt;"",IF(COUNTIF(Budgets!$B$9:$B$46,O426),0,1),"")</f>
        <v/>
      </c>
    </row>
    <row r="427" spans="12:18" x14ac:dyDescent="0.2">
      <c r="L427" s="88"/>
      <c r="M427" s="89"/>
      <c r="N427" s="89"/>
      <c r="P427" s="89"/>
      <c r="Q427" s="89"/>
      <c r="R427" s="55" t="str">
        <f>IF(O427&lt;&gt;"",IF(COUNTIF(Budgets!$B$9:$B$46,O427),0,1),"")</f>
        <v/>
      </c>
    </row>
    <row r="428" spans="12:18" x14ac:dyDescent="0.2">
      <c r="L428" s="88"/>
      <c r="M428" s="89"/>
      <c r="N428" s="89"/>
      <c r="P428" s="89"/>
      <c r="Q428" s="89"/>
      <c r="R428" s="55" t="str">
        <f>IF(O428&lt;&gt;"",IF(COUNTIF(Budgets!$B$9:$B$46,O428),0,1),"")</f>
        <v/>
      </c>
    </row>
    <row r="429" spans="12:18" x14ac:dyDescent="0.2">
      <c r="L429" s="88"/>
      <c r="M429" s="89"/>
      <c r="N429" s="90"/>
      <c r="P429" s="89"/>
      <c r="Q429" s="89"/>
      <c r="R429" s="55" t="str">
        <f>IF(O429&lt;&gt;"",IF(COUNTIF(Budgets!$B$9:$B$46,O429),0,1),"")</f>
        <v/>
      </c>
    </row>
    <row r="430" spans="12:18" x14ac:dyDescent="0.2">
      <c r="L430" s="88"/>
      <c r="M430" s="89"/>
      <c r="N430" s="89"/>
      <c r="P430" s="89"/>
      <c r="Q430" s="89"/>
      <c r="R430" s="55" t="str">
        <f>IF(O430&lt;&gt;"",IF(COUNTIF(Budgets!$B$9:$B$46,O430),0,1),"")</f>
        <v/>
      </c>
    </row>
    <row r="431" spans="12:18" x14ac:dyDescent="0.2">
      <c r="L431" s="88"/>
      <c r="M431" s="89"/>
      <c r="N431" s="89"/>
      <c r="P431" s="89"/>
      <c r="Q431" s="89"/>
      <c r="R431" s="55" t="str">
        <f>IF(O431&lt;&gt;"",IF(COUNTIF(Budgets!$B$9:$B$46,O431),0,1),"")</f>
        <v/>
      </c>
    </row>
    <row r="432" spans="12:18" x14ac:dyDescent="0.2">
      <c r="L432" s="88"/>
      <c r="M432" s="89"/>
      <c r="N432" s="89"/>
      <c r="P432" s="89"/>
      <c r="Q432" s="89"/>
      <c r="R432" s="55" t="str">
        <f>IF(O432&lt;&gt;"",IF(COUNTIF(Budgets!$B$9:$B$46,O432),0,1),"")</f>
        <v/>
      </c>
    </row>
    <row r="433" spans="12:18" x14ac:dyDescent="0.2">
      <c r="L433" s="88"/>
      <c r="M433" s="89"/>
      <c r="N433" s="89"/>
      <c r="P433" s="89"/>
      <c r="Q433" s="89"/>
      <c r="R433" s="55" t="str">
        <f>IF(O433&lt;&gt;"",IF(COUNTIF(Budgets!$B$9:$B$46,O433),0,1),"")</f>
        <v/>
      </c>
    </row>
    <row r="434" spans="12:18" x14ac:dyDescent="0.2">
      <c r="L434" s="88"/>
      <c r="M434" s="89"/>
      <c r="N434" s="89"/>
      <c r="P434" s="89"/>
      <c r="Q434" s="89"/>
      <c r="R434" s="55" t="str">
        <f>IF(O434&lt;&gt;"",IF(COUNTIF(Budgets!$B$9:$B$46,O434),0,1),"")</f>
        <v/>
      </c>
    </row>
    <row r="435" spans="12:18" x14ac:dyDescent="0.2">
      <c r="L435" s="88"/>
      <c r="M435" s="89"/>
      <c r="N435" s="89"/>
      <c r="P435" s="89"/>
      <c r="Q435" s="89"/>
      <c r="R435" s="55" t="str">
        <f>IF(O435&lt;&gt;"",IF(COUNTIF(Budgets!$B$9:$B$46,O435),0,1),"")</f>
        <v/>
      </c>
    </row>
    <row r="436" spans="12:18" x14ac:dyDescent="0.2">
      <c r="L436" s="88"/>
      <c r="M436" s="89"/>
      <c r="N436" s="89"/>
      <c r="P436" s="89"/>
      <c r="Q436" s="89"/>
      <c r="R436" s="55" t="str">
        <f>IF(O436&lt;&gt;"",IF(COUNTIF(Budgets!$B$9:$B$46,O436),0,1),"")</f>
        <v/>
      </c>
    </row>
    <row r="437" spans="12:18" x14ac:dyDescent="0.2">
      <c r="L437" s="88"/>
      <c r="M437" s="89"/>
      <c r="N437" s="89"/>
      <c r="P437" s="89"/>
      <c r="Q437" s="89"/>
      <c r="R437" s="55" t="str">
        <f>IF(O437&lt;&gt;"",IF(COUNTIF(Budgets!$B$9:$B$46,O437),0,1),"")</f>
        <v/>
      </c>
    </row>
    <row r="438" spans="12:18" x14ac:dyDescent="0.2">
      <c r="L438" s="88"/>
      <c r="M438" s="89"/>
      <c r="N438" s="89"/>
      <c r="P438" s="89"/>
      <c r="Q438" s="89"/>
      <c r="R438" s="55" t="str">
        <f>IF(O438&lt;&gt;"",IF(COUNTIF(Budgets!$B$9:$B$46,O438),0,1),"")</f>
        <v/>
      </c>
    </row>
    <row r="439" spans="12:18" x14ac:dyDescent="0.2">
      <c r="L439" s="88"/>
      <c r="M439" s="89"/>
      <c r="N439" s="89"/>
      <c r="P439" s="89"/>
      <c r="Q439" s="89"/>
      <c r="R439" s="55" t="str">
        <f>IF(O439&lt;&gt;"",IF(COUNTIF(Budgets!$B$9:$B$46,O439),0,1),"")</f>
        <v/>
      </c>
    </row>
    <row r="440" spans="12:18" x14ac:dyDescent="0.2">
      <c r="L440" s="88"/>
      <c r="M440" s="89"/>
      <c r="N440" s="89"/>
      <c r="P440" s="89"/>
      <c r="Q440" s="89"/>
      <c r="R440" s="55" t="str">
        <f>IF(O440&lt;&gt;"",IF(COUNTIF(Budgets!$B$9:$B$46,O440),0,1),"")</f>
        <v/>
      </c>
    </row>
    <row r="441" spans="12:18" x14ac:dyDescent="0.2">
      <c r="L441" s="88"/>
      <c r="M441" s="89"/>
      <c r="N441" s="89"/>
      <c r="P441" s="89"/>
      <c r="Q441" s="89"/>
      <c r="R441" s="55" t="str">
        <f>IF(O441&lt;&gt;"",IF(COUNTIF(Budgets!$B$9:$B$46,O441),0,1),"")</f>
        <v/>
      </c>
    </row>
    <row r="442" spans="12:18" x14ac:dyDescent="0.2">
      <c r="L442" s="88"/>
      <c r="M442" s="89"/>
      <c r="N442" s="89"/>
      <c r="P442" s="89"/>
      <c r="Q442" s="89"/>
      <c r="R442" s="55" t="str">
        <f>IF(O442&lt;&gt;"",IF(COUNTIF(Budgets!$B$9:$B$46,O442),0,1),"")</f>
        <v/>
      </c>
    </row>
    <row r="443" spans="12:18" x14ac:dyDescent="0.2">
      <c r="L443" s="88"/>
      <c r="M443" s="89"/>
      <c r="N443" s="89"/>
      <c r="P443" s="89"/>
      <c r="Q443" s="89"/>
      <c r="R443" s="55" t="str">
        <f>IF(O443&lt;&gt;"",IF(COUNTIF(Budgets!$B$9:$B$46,O443),0,1),"")</f>
        <v/>
      </c>
    </row>
    <row r="444" spans="12:18" x14ac:dyDescent="0.2">
      <c r="L444" s="88"/>
      <c r="M444" s="89"/>
      <c r="N444" s="89"/>
      <c r="P444" s="89"/>
      <c r="Q444" s="89"/>
      <c r="R444" s="55" t="str">
        <f>IF(O444&lt;&gt;"",IF(COUNTIF(Budgets!$B$9:$B$46,O444),0,1),"")</f>
        <v/>
      </c>
    </row>
    <row r="445" spans="12:18" x14ac:dyDescent="0.2">
      <c r="L445" s="88"/>
      <c r="M445" s="89"/>
      <c r="N445" s="89"/>
      <c r="P445" s="89"/>
      <c r="Q445" s="89"/>
      <c r="R445" s="55" t="str">
        <f>IF(O445&lt;&gt;"",IF(COUNTIF(Budgets!$B$9:$B$46,O445),0,1),"")</f>
        <v/>
      </c>
    </row>
    <row r="446" spans="12:18" x14ac:dyDescent="0.2">
      <c r="L446" s="88"/>
      <c r="M446" s="89"/>
      <c r="N446" s="89"/>
      <c r="P446" s="89"/>
      <c r="Q446" s="89"/>
      <c r="R446" s="55" t="str">
        <f>IF(O446&lt;&gt;"",IF(COUNTIF(Budgets!$B$9:$B$46,O446),0,1),"")</f>
        <v/>
      </c>
    </row>
    <row r="447" spans="12:18" x14ac:dyDescent="0.2">
      <c r="L447" s="88"/>
      <c r="M447" s="89"/>
      <c r="N447" s="90"/>
      <c r="P447" s="89"/>
      <c r="Q447" s="89"/>
      <c r="R447" s="55" t="str">
        <f>IF(O447&lt;&gt;"",IF(COUNTIF(Budgets!$B$9:$B$46,O447),0,1),"")</f>
        <v/>
      </c>
    </row>
    <row r="448" spans="12:18" x14ac:dyDescent="0.2">
      <c r="L448" s="88"/>
      <c r="M448" s="89"/>
      <c r="N448" s="89"/>
      <c r="P448" s="89"/>
      <c r="Q448" s="89"/>
      <c r="R448" s="55" t="str">
        <f>IF(O448&lt;&gt;"",IF(COUNTIF(Budgets!$B$9:$B$46,O448),0,1),"")</f>
        <v/>
      </c>
    </row>
    <row r="449" spans="12:18" x14ac:dyDescent="0.2">
      <c r="L449" s="88"/>
      <c r="M449" s="89"/>
      <c r="N449" s="89"/>
      <c r="P449" s="89"/>
      <c r="Q449" s="89"/>
      <c r="R449" s="55" t="str">
        <f>IF(O449&lt;&gt;"",IF(COUNTIF(Budgets!$B$9:$B$46,O449),0,1),"")</f>
        <v/>
      </c>
    </row>
    <row r="450" spans="12:18" x14ac:dyDescent="0.2">
      <c r="L450" s="88"/>
      <c r="M450" s="89"/>
      <c r="N450" s="89"/>
      <c r="P450" s="89"/>
      <c r="Q450" s="89"/>
      <c r="R450" s="55" t="str">
        <f>IF(O450&lt;&gt;"",IF(COUNTIF(Budgets!$B$9:$B$46,O450),0,1),"")</f>
        <v/>
      </c>
    </row>
    <row r="451" spans="12:18" x14ac:dyDescent="0.2">
      <c r="L451" s="88"/>
      <c r="M451" s="89"/>
      <c r="N451" s="89"/>
      <c r="P451" s="89"/>
      <c r="Q451" s="89"/>
      <c r="R451" s="55" t="str">
        <f>IF(O451&lt;&gt;"",IF(COUNTIF(Budgets!$B$9:$B$46,O451),0,1),"")</f>
        <v/>
      </c>
    </row>
    <row r="452" spans="12:18" x14ac:dyDescent="0.2">
      <c r="L452" s="88"/>
      <c r="M452" s="89"/>
      <c r="N452" s="89"/>
      <c r="P452" s="89"/>
      <c r="Q452" s="89"/>
      <c r="R452" s="55" t="str">
        <f>IF(O452&lt;&gt;"",IF(COUNTIF(Budgets!$B$9:$B$46,O452),0,1),"")</f>
        <v/>
      </c>
    </row>
    <row r="453" spans="12:18" x14ac:dyDescent="0.2">
      <c r="L453" s="88"/>
      <c r="M453" s="89"/>
      <c r="N453" s="89"/>
      <c r="P453" s="89"/>
      <c r="Q453" s="89"/>
      <c r="R453" s="55" t="str">
        <f>IF(O453&lt;&gt;"",IF(COUNTIF(Budgets!$B$9:$B$46,O453),0,1),"")</f>
        <v/>
      </c>
    </row>
    <row r="454" spans="12:18" x14ac:dyDescent="0.2">
      <c r="L454" s="88"/>
      <c r="M454" s="89"/>
      <c r="N454" s="89"/>
      <c r="P454" s="89"/>
      <c r="Q454" s="89"/>
      <c r="R454" s="55" t="str">
        <f>IF(O454&lt;&gt;"",IF(COUNTIF(Budgets!$B$9:$B$46,O454),0,1),"")</f>
        <v/>
      </c>
    </row>
    <row r="455" spans="12:18" x14ac:dyDescent="0.2">
      <c r="L455" s="88"/>
      <c r="M455" s="89"/>
      <c r="N455" s="89"/>
      <c r="P455" s="89"/>
      <c r="Q455" s="89"/>
      <c r="R455" s="55" t="str">
        <f>IF(O455&lt;&gt;"",IF(COUNTIF(Budgets!$B$9:$B$46,O455),0,1),"")</f>
        <v/>
      </c>
    </row>
    <row r="456" spans="12:18" x14ac:dyDescent="0.2">
      <c r="L456" s="88"/>
      <c r="M456" s="89"/>
      <c r="N456" s="89"/>
      <c r="P456" s="89"/>
      <c r="Q456" s="89"/>
      <c r="R456" s="55" t="str">
        <f>IF(O456&lt;&gt;"",IF(COUNTIF(Budgets!$B$9:$B$46,O456),0,1),"")</f>
        <v/>
      </c>
    </row>
    <row r="457" spans="12:18" x14ac:dyDescent="0.2">
      <c r="L457" s="88"/>
      <c r="M457" s="89"/>
      <c r="N457" s="89"/>
      <c r="P457" s="89"/>
      <c r="Q457" s="89"/>
      <c r="R457" s="55" t="str">
        <f>IF(O457&lt;&gt;"",IF(COUNTIF(Budgets!$B$9:$B$46,O457),0,1),"")</f>
        <v/>
      </c>
    </row>
    <row r="458" spans="12:18" x14ac:dyDescent="0.2">
      <c r="L458" s="88"/>
      <c r="M458" s="89"/>
      <c r="N458" s="89"/>
      <c r="P458" s="89"/>
      <c r="Q458" s="89"/>
      <c r="R458" s="55" t="str">
        <f>IF(O458&lt;&gt;"",IF(COUNTIF(Budgets!$B$9:$B$46,O458),0,1),"")</f>
        <v/>
      </c>
    </row>
    <row r="459" spans="12:18" x14ac:dyDescent="0.2">
      <c r="L459" s="88"/>
      <c r="M459" s="89"/>
      <c r="N459" s="89"/>
      <c r="P459" s="89"/>
      <c r="Q459" s="89"/>
      <c r="R459" s="55" t="str">
        <f>IF(O459&lt;&gt;"",IF(COUNTIF(Budgets!$B$9:$B$46,O459),0,1),"")</f>
        <v/>
      </c>
    </row>
    <row r="460" spans="12:18" x14ac:dyDescent="0.2">
      <c r="L460" s="88"/>
      <c r="M460" s="89"/>
      <c r="N460" s="90"/>
      <c r="P460" s="89"/>
      <c r="Q460" s="89"/>
      <c r="R460" s="55" t="str">
        <f>IF(O460&lt;&gt;"",IF(COUNTIF(Budgets!$B$9:$B$46,O460),0,1),"")</f>
        <v/>
      </c>
    </row>
    <row r="461" spans="12:18" x14ac:dyDescent="0.2">
      <c r="L461" s="88"/>
      <c r="M461" s="89"/>
      <c r="N461" s="89"/>
      <c r="P461" s="89"/>
      <c r="Q461" s="89"/>
      <c r="R461" s="55" t="str">
        <f>IF(O461&lt;&gt;"",IF(COUNTIF(Budgets!$B$9:$B$46,O461),0,1),"")</f>
        <v/>
      </c>
    </row>
    <row r="462" spans="12:18" x14ac:dyDescent="0.2">
      <c r="L462" s="88"/>
      <c r="M462" s="89"/>
      <c r="N462" s="89"/>
      <c r="P462" s="89"/>
      <c r="Q462" s="89"/>
      <c r="R462" s="55" t="str">
        <f>IF(O462&lt;&gt;"",IF(COUNTIF(Budgets!$B$9:$B$46,O462),0,1),"")</f>
        <v/>
      </c>
    </row>
    <row r="463" spans="12:18" x14ac:dyDescent="0.2">
      <c r="L463" s="88"/>
      <c r="M463" s="89"/>
      <c r="N463" s="89"/>
      <c r="P463" s="89"/>
      <c r="Q463" s="89"/>
      <c r="R463" s="55" t="str">
        <f>IF(O463&lt;&gt;"",IF(COUNTIF(Budgets!$B$9:$B$46,O463),0,1),"")</f>
        <v/>
      </c>
    </row>
    <row r="464" spans="12:18" x14ac:dyDescent="0.2">
      <c r="L464" s="88"/>
      <c r="M464" s="89"/>
      <c r="N464" s="89"/>
      <c r="P464" s="89"/>
      <c r="Q464" s="89"/>
      <c r="R464" s="55" t="str">
        <f>IF(O464&lt;&gt;"",IF(COUNTIF(Budgets!$B$9:$B$46,O464),0,1),"")</f>
        <v/>
      </c>
    </row>
    <row r="465" spans="12:18" x14ac:dyDescent="0.2">
      <c r="L465" s="88"/>
      <c r="M465" s="89"/>
      <c r="N465" s="89"/>
      <c r="P465" s="89"/>
      <c r="Q465" s="89"/>
      <c r="R465" s="55" t="str">
        <f>IF(O465&lt;&gt;"",IF(COUNTIF(Budgets!$B$9:$B$46,O465),0,1),"")</f>
        <v/>
      </c>
    </row>
    <row r="466" spans="12:18" x14ac:dyDescent="0.2">
      <c r="L466" s="88"/>
      <c r="M466" s="89"/>
      <c r="N466" s="89"/>
      <c r="P466" s="89"/>
      <c r="Q466" s="89"/>
      <c r="R466" s="55" t="str">
        <f>IF(O466&lt;&gt;"",IF(COUNTIF(Budgets!$B$9:$B$46,O466),0,1),"")</f>
        <v/>
      </c>
    </row>
    <row r="467" spans="12:18" x14ac:dyDescent="0.2">
      <c r="L467" s="88"/>
      <c r="M467" s="89"/>
      <c r="N467" s="89"/>
      <c r="P467" s="89"/>
      <c r="Q467" s="89"/>
      <c r="R467" s="55" t="str">
        <f>IF(O467&lt;&gt;"",IF(COUNTIF(Budgets!$B$9:$B$46,O467),0,1),"")</f>
        <v/>
      </c>
    </row>
    <row r="468" spans="12:18" x14ac:dyDescent="0.2">
      <c r="L468" s="88"/>
      <c r="M468" s="89"/>
      <c r="N468" s="89"/>
      <c r="P468" s="89"/>
      <c r="Q468" s="89"/>
      <c r="R468" s="55" t="str">
        <f>IF(O468&lt;&gt;"",IF(COUNTIF(Budgets!$B$9:$B$46,O468),0,1),"")</f>
        <v/>
      </c>
    </row>
    <row r="469" spans="12:18" x14ac:dyDescent="0.2">
      <c r="L469" s="88"/>
      <c r="M469" s="89"/>
      <c r="N469" s="90"/>
      <c r="P469" s="89"/>
      <c r="Q469" s="89"/>
      <c r="R469" s="55" t="str">
        <f>IF(O469&lt;&gt;"",IF(COUNTIF(Budgets!$B$9:$B$46,O469),0,1),"")</f>
        <v/>
      </c>
    </row>
    <row r="470" spans="12:18" x14ac:dyDescent="0.2">
      <c r="L470" s="88"/>
      <c r="M470" s="89"/>
      <c r="N470" s="89"/>
      <c r="P470" s="89"/>
      <c r="Q470" s="89"/>
      <c r="R470" s="55" t="str">
        <f>IF(O470&lt;&gt;"",IF(COUNTIF(Budgets!$B$9:$B$46,O470),0,1),"")</f>
        <v/>
      </c>
    </row>
    <row r="471" spans="12:18" x14ac:dyDescent="0.2">
      <c r="L471" s="88"/>
      <c r="M471" s="89"/>
      <c r="N471" s="89"/>
      <c r="P471" s="89"/>
      <c r="Q471" s="89"/>
      <c r="R471" s="55" t="str">
        <f>IF(O471&lt;&gt;"",IF(COUNTIF(Budgets!$B$9:$B$46,O471),0,1),"")</f>
        <v/>
      </c>
    </row>
    <row r="472" spans="12:18" x14ac:dyDescent="0.2">
      <c r="L472" s="88"/>
      <c r="M472" s="89"/>
      <c r="N472" s="89"/>
      <c r="P472" s="89"/>
      <c r="Q472" s="89"/>
      <c r="R472" s="55" t="str">
        <f>IF(O472&lt;&gt;"",IF(COUNTIF(Budgets!$B$9:$B$46,O472),0,1),"")</f>
        <v/>
      </c>
    </row>
    <row r="473" spans="12:18" x14ac:dyDescent="0.2">
      <c r="L473" s="88"/>
      <c r="M473" s="89"/>
      <c r="N473" s="89"/>
      <c r="P473" s="89"/>
      <c r="Q473" s="89"/>
      <c r="R473" s="55" t="str">
        <f>IF(O473&lt;&gt;"",IF(COUNTIF(Budgets!$B$9:$B$46,O473),0,1),"")</f>
        <v/>
      </c>
    </row>
    <row r="474" spans="12:18" x14ac:dyDescent="0.2">
      <c r="L474" s="88"/>
      <c r="M474" s="89"/>
      <c r="N474" s="89"/>
      <c r="P474" s="89"/>
      <c r="Q474" s="89"/>
      <c r="R474" s="55" t="str">
        <f>IF(O474&lt;&gt;"",IF(COUNTIF(Budgets!$B$9:$B$46,O474),0,1),"")</f>
        <v/>
      </c>
    </row>
    <row r="475" spans="12:18" x14ac:dyDescent="0.2">
      <c r="L475" s="88"/>
      <c r="M475" s="89"/>
      <c r="N475" s="89"/>
      <c r="P475" s="89"/>
      <c r="Q475" s="89"/>
      <c r="R475" s="55" t="str">
        <f>IF(O475&lt;&gt;"",IF(COUNTIF(Budgets!$B$9:$B$46,O475),0,1),"")</f>
        <v/>
      </c>
    </row>
    <row r="476" spans="12:18" x14ac:dyDescent="0.2">
      <c r="L476" s="88"/>
      <c r="M476" s="89"/>
      <c r="N476" s="89"/>
      <c r="P476" s="89"/>
      <c r="Q476" s="89"/>
      <c r="R476" s="55" t="str">
        <f>IF(O476&lt;&gt;"",IF(COUNTIF(Budgets!$B$9:$B$46,O476),0,1),"")</f>
        <v/>
      </c>
    </row>
    <row r="477" spans="12:18" x14ac:dyDescent="0.2">
      <c r="L477" s="88"/>
      <c r="M477" s="89"/>
      <c r="N477" s="89"/>
      <c r="P477" s="89"/>
      <c r="Q477" s="89"/>
      <c r="R477" s="55" t="str">
        <f>IF(O477&lt;&gt;"",IF(COUNTIF(Budgets!$B$9:$B$46,O477),0,1),"")</f>
        <v/>
      </c>
    </row>
    <row r="478" spans="12:18" x14ac:dyDescent="0.2">
      <c r="L478" s="88"/>
      <c r="M478" s="89"/>
      <c r="N478" s="89"/>
      <c r="P478" s="89"/>
      <c r="Q478" s="89"/>
      <c r="R478" s="55" t="str">
        <f>IF(O478&lt;&gt;"",IF(COUNTIF(Budgets!$B$9:$B$46,O478),0,1),"")</f>
        <v/>
      </c>
    </row>
    <row r="479" spans="12:18" x14ac:dyDescent="0.2">
      <c r="L479" s="88"/>
      <c r="M479" s="89"/>
      <c r="N479" s="89"/>
      <c r="P479" s="89"/>
      <c r="Q479" s="89"/>
      <c r="R479" s="55" t="str">
        <f>IF(O479&lt;&gt;"",IF(COUNTIF(Budgets!$B$9:$B$46,O479),0,1),"")</f>
        <v/>
      </c>
    </row>
    <row r="480" spans="12:18" x14ac:dyDescent="0.2">
      <c r="L480" s="88"/>
      <c r="M480" s="89"/>
      <c r="N480" s="89"/>
      <c r="P480" s="89"/>
      <c r="Q480" s="89"/>
      <c r="R480" s="55" t="str">
        <f>IF(O480&lt;&gt;"",IF(COUNTIF(Budgets!$B$9:$B$46,O480),0,1),"")</f>
        <v/>
      </c>
    </row>
    <row r="481" spans="12:18" x14ac:dyDescent="0.2">
      <c r="L481" s="88"/>
      <c r="M481" s="89"/>
      <c r="N481" s="89"/>
      <c r="P481" s="89"/>
      <c r="Q481" s="89"/>
      <c r="R481" s="55" t="str">
        <f>IF(O481&lt;&gt;"",IF(COUNTIF(Budgets!$B$9:$B$46,O481),0,1),"")</f>
        <v/>
      </c>
    </row>
    <row r="482" spans="12:18" x14ac:dyDescent="0.2">
      <c r="L482" s="88"/>
      <c r="M482" s="89"/>
      <c r="N482" s="89"/>
      <c r="P482" s="89"/>
      <c r="Q482" s="89"/>
      <c r="R482" s="55" t="str">
        <f>IF(O482&lt;&gt;"",IF(COUNTIF(Budgets!$B$9:$B$46,O482),0,1),"")</f>
        <v/>
      </c>
    </row>
    <row r="483" spans="12:18" x14ac:dyDescent="0.2">
      <c r="L483" s="88"/>
      <c r="M483" s="89"/>
      <c r="N483" s="89"/>
      <c r="P483" s="89"/>
      <c r="Q483" s="89"/>
      <c r="R483" s="55" t="str">
        <f>IF(O483&lt;&gt;"",IF(COUNTIF(Budgets!$B$9:$B$46,O483),0,1),"")</f>
        <v/>
      </c>
    </row>
    <row r="484" spans="12:18" x14ac:dyDescent="0.2">
      <c r="L484" s="88"/>
      <c r="M484" s="89"/>
      <c r="N484" s="89"/>
      <c r="P484" s="89"/>
      <c r="Q484" s="89"/>
      <c r="R484" s="55" t="str">
        <f>IF(O484&lt;&gt;"",IF(COUNTIF(Budgets!$B$9:$B$46,O484),0,1),"")</f>
        <v/>
      </c>
    </row>
    <row r="485" spans="12:18" x14ac:dyDescent="0.2">
      <c r="L485" s="88"/>
      <c r="M485" s="89"/>
      <c r="N485" s="89"/>
      <c r="P485" s="89"/>
      <c r="Q485" s="89"/>
      <c r="R485" s="55" t="str">
        <f>IF(O485&lt;&gt;"",IF(COUNTIF(Budgets!$B$9:$B$46,O485),0,1),"")</f>
        <v/>
      </c>
    </row>
    <row r="486" spans="12:18" x14ac:dyDescent="0.2">
      <c r="L486" s="88"/>
      <c r="M486" s="89"/>
      <c r="N486" s="89"/>
      <c r="P486" s="89"/>
      <c r="Q486" s="89"/>
      <c r="R486" s="55" t="str">
        <f>IF(O486&lt;&gt;"",IF(COUNTIF(Budgets!$B$9:$B$46,O486),0,1),"")</f>
        <v/>
      </c>
    </row>
    <row r="487" spans="12:18" x14ac:dyDescent="0.2">
      <c r="L487" s="88"/>
      <c r="M487" s="89"/>
      <c r="N487" s="89"/>
      <c r="P487" s="89"/>
      <c r="Q487" s="89"/>
      <c r="R487" s="55" t="str">
        <f>IF(O487&lt;&gt;"",IF(COUNTIF(Budgets!$B$9:$B$46,O487),0,1),"")</f>
        <v/>
      </c>
    </row>
    <row r="488" spans="12:18" x14ac:dyDescent="0.2">
      <c r="L488" s="88"/>
      <c r="M488" s="89"/>
      <c r="N488" s="89"/>
      <c r="P488" s="89"/>
      <c r="Q488" s="89"/>
      <c r="R488" s="55" t="str">
        <f>IF(O488&lt;&gt;"",IF(COUNTIF(Budgets!$B$9:$B$46,O488),0,1),"")</f>
        <v/>
      </c>
    </row>
    <row r="489" spans="12:18" x14ac:dyDescent="0.2">
      <c r="L489" s="88"/>
      <c r="M489" s="89"/>
      <c r="N489" s="90"/>
      <c r="P489" s="89"/>
      <c r="Q489" s="89"/>
      <c r="R489" s="55" t="str">
        <f>IF(O489&lt;&gt;"",IF(COUNTIF(Budgets!$B$9:$B$46,O489),0,1),"")</f>
        <v/>
      </c>
    </row>
    <row r="490" spans="12:18" x14ac:dyDescent="0.2">
      <c r="L490" s="88"/>
      <c r="M490" s="89"/>
      <c r="N490" s="89"/>
      <c r="P490" s="89"/>
      <c r="Q490" s="89"/>
      <c r="R490" s="55" t="str">
        <f>IF(O490&lt;&gt;"",IF(COUNTIF(Budgets!$B$9:$B$46,O490),0,1),"")</f>
        <v/>
      </c>
    </row>
    <row r="491" spans="12:18" x14ac:dyDescent="0.2">
      <c r="L491" s="88"/>
      <c r="M491" s="89"/>
      <c r="N491" s="89"/>
      <c r="P491" s="89"/>
      <c r="Q491" s="89"/>
      <c r="R491" s="55" t="str">
        <f>IF(O491&lt;&gt;"",IF(COUNTIF(Budgets!$B$9:$B$46,O491),0,1),"")</f>
        <v/>
      </c>
    </row>
    <row r="492" spans="12:18" x14ac:dyDescent="0.2">
      <c r="L492" s="88"/>
      <c r="M492" s="89"/>
      <c r="N492" s="89"/>
      <c r="P492" s="89"/>
      <c r="Q492" s="89"/>
      <c r="R492" s="55" t="str">
        <f>IF(O492&lt;&gt;"",IF(COUNTIF(Budgets!$B$9:$B$46,O492),0,1),"")</f>
        <v/>
      </c>
    </row>
    <row r="493" spans="12:18" x14ac:dyDescent="0.2">
      <c r="L493" s="88"/>
      <c r="M493" s="89"/>
      <c r="N493" s="89"/>
      <c r="P493" s="89"/>
      <c r="Q493" s="89"/>
      <c r="R493" s="55" t="str">
        <f>IF(O493&lt;&gt;"",IF(COUNTIF(Budgets!$B$9:$B$46,O493),0,1),"")</f>
        <v/>
      </c>
    </row>
    <row r="494" spans="12:18" x14ac:dyDescent="0.2">
      <c r="L494" s="88"/>
      <c r="M494" s="89"/>
      <c r="N494" s="89"/>
      <c r="P494" s="89"/>
      <c r="Q494" s="89"/>
      <c r="R494" s="55" t="str">
        <f>IF(O494&lt;&gt;"",IF(COUNTIF(Budgets!$B$9:$B$46,O494),0,1),"")</f>
        <v/>
      </c>
    </row>
    <row r="495" spans="12:18" x14ac:dyDescent="0.2">
      <c r="L495" s="88"/>
      <c r="M495" s="89"/>
      <c r="N495" s="90"/>
      <c r="P495" s="89"/>
      <c r="Q495" s="89"/>
      <c r="R495" s="55" t="str">
        <f>IF(O495&lt;&gt;"",IF(COUNTIF(Budgets!$B$9:$B$46,O495),0,1),"")</f>
        <v/>
      </c>
    </row>
    <row r="496" spans="12:18" x14ac:dyDescent="0.2">
      <c r="L496" s="88"/>
      <c r="M496" s="89"/>
      <c r="N496" s="89"/>
      <c r="P496" s="89"/>
      <c r="Q496" s="89"/>
      <c r="R496" s="55" t="str">
        <f>IF(O496&lt;&gt;"",IF(COUNTIF(Budgets!$B$9:$B$46,O496),0,1),"")</f>
        <v/>
      </c>
    </row>
    <row r="497" spans="12:18" x14ac:dyDescent="0.2">
      <c r="L497" s="88"/>
      <c r="M497" s="89"/>
      <c r="N497" s="89"/>
      <c r="P497" s="89"/>
      <c r="Q497" s="89"/>
      <c r="R497" s="55" t="str">
        <f>IF(O497&lt;&gt;"",IF(COUNTIF(Budgets!$B$9:$B$46,O497),0,1),"")</f>
        <v/>
      </c>
    </row>
    <row r="498" spans="12:18" x14ac:dyDescent="0.2">
      <c r="L498" s="88"/>
      <c r="M498" s="89"/>
      <c r="N498" s="89"/>
      <c r="P498" s="89"/>
      <c r="Q498" s="89"/>
      <c r="R498" s="55" t="str">
        <f>IF(O498&lt;&gt;"",IF(COUNTIF(Budgets!$B$9:$B$46,O498),0,1),"")</f>
        <v/>
      </c>
    </row>
    <row r="499" spans="12:18" x14ac:dyDescent="0.2">
      <c r="L499" s="88"/>
      <c r="M499" s="89"/>
      <c r="N499" s="89"/>
      <c r="P499" s="89"/>
      <c r="Q499" s="89"/>
      <c r="R499" s="55" t="str">
        <f>IF(O499&lt;&gt;"",IF(COUNTIF(Budgets!$B$9:$B$46,O499),0,1),"")</f>
        <v/>
      </c>
    </row>
    <row r="500" spans="12:18" x14ac:dyDescent="0.2">
      <c r="L500" s="88"/>
      <c r="M500" s="89"/>
      <c r="N500" s="89"/>
      <c r="P500" s="89"/>
      <c r="Q500" s="89"/>
      <c r="R500" s="55" t="str">
        <f>IF(O500&lt;&gt;"",IF(COUNTIF(Budgets!$B$9:$B$46,O500),0,1),"")</f>
        <v/>
      </c>
    </row>
    <row r="501" spans="12:18" x14ac:dyDescent="0.2">
      <c r="L501" s="88"/>
      <c r="M501" s="89"/>
      <c r="N501" s="89"/>
      <c r="P501" s="89"/>
      <c r="Q501" s="89"/>
      <c r="R501" s="55" t="str">
        <f>IF(O501&lt;&gt;"",IF(COUNTIF(Budgets!$B$9:$B$46,O501),0,1),"")</f>
        <v/>
      </c>
    </row>
    <row r="502" spans="12:18" x14ac:dyDescent="0.2">
      <c r="L502" s="88"/>
      <c r="M502" s="89"/>
      <c r="N502" s="90"/>
      <c r="P502" s="89"/>
      <c r="Q502" s="89"/>
      <c r="R502" s="55" t="str">
        <f>IF(O502&lt;&gt;"",IF(COUNTIF(Budgets!$B$9:$B$46,O502),0,1),"")</f>
        <v/>
      </c>
    </row>
    <row r="503" spans="12:18" x14ac:dyDescent="0.2">
      <c r="L503" s="88"/>
      <c r="M503" s="89"/>
      <c r="N503" s="90"/>
      <c r="P503" s="89"/>
      <c r="Q503" s="89"/>
      <c r="R503" s="55" t="str">
        <f>IF(O503&lt;&gt;"",IF(COUNTIF(Budgets!$B$9:$B$46,O503),0,1),"")</f>
        <v/>
      </c>
    </row>
    <row r="504" spans="12:18" x14ac:dyDescent="0.2">
      <c r="L504" s="88"/>
      <c r="M504" s="89"/>
      <c r="N504" s="89"/>
      <c r="P504" s="89"/>
      <c r="Q504" s="89"/>
      <c r="R504" s="55" t="str">
        <f>IF(O504&lt;&gt;"",IF(COUNTIF(Budgets!$B$9:$B$46,O504),0,1),"")</f>
        <v/>
      </c>
    </row>
    <row r="505" spans="12:18" x14ac:dyDescent="0.2">
      <c r="L505" s="88"/>
      <c r="M505" s="89"/>
      <c r="N505" s="89"/>
      <c r="P505" s="89"/>
      <c r="Q505" s="89"/>
      <c r="R505" s="55" t="str">
        <f>IF(O505&lt;&gt;"",IF(COUNTIF(Budgets!$B$9:$B$46,O505),0,1),"")</f>
        <v/>
      </c>
    </row>
    <row r="506" spans="12:18" x14ac:dyDescent="0.2">
      <c r="L506" s="88"/>
      <c r="M506" s="89"/>
      <c r="N506" s="89"/>
      <c r="P506" s="89"/>
      <c r="Q506" s="89"/>
      <c r="R506" s="55" t="str">
        <f>IF(O506&lt;&gt;"",IF(COUNTIF(Budgets!$B$9:$B$46,O506),0,1),"")</f>
        <v/>
      </c>
    </row>
    <row r="507" spans="12:18" x14ac:dyDescent="0.2">
      <c r="L507" s="88"/>
      <c r="M507" s="89"/>
      <c r="N507" s="89"/>
      <c r="P507" s="89"/>
      <c r="Q507" s="89"/>
      <c r="R507" s="55" t="str">
        <f>IF(O507&lt;&gt;"",IF(COUNTIF(Budgets!$B$9:$B$46,O507),0,1),"")</f>
        <v/>
      </c>
    </row>
    <row r="508" spans="12:18" x14ac:dyDescent="0.2">
      <c r="L508" s="88"/>
      <c r="M508" s="89"/>
      <c r="N508" s="89"/>
      <c r="P508" s="89"/>
      <c r="Q508" s="89"/>
      <c r="R508" s="55" t="str">
        <f>IF(O508&lt;&gt;"",IF(COUNTIF(Budgets!$B$9:$B$46,O508),0,1),"")</f>
        <v/>
      </c>
    </row>
    <row r="509" spans="12:18" x14ac:dyDescent="0.2">
      <c r="L509" s="88"/>
      <c r="M509" s="89"/>
      <c r="N509" s="89"/>
      <c r="P509" s="89"/>
      <c r="Q509" s="89"/>
      <c r="R509" s="55" t="str">
        <f>IF(O509&lt;&gt;"",IF(COUNTIF(Budgets!$B$9:$B$46,O509),0,1),"")</f>
        <v/>
      </c>
    </row>
    <row r="510" spans="12:18" x14ac:dyDescent="0.2">
      <c r="L510" s="88"/>
      <c r="M510" s="89"/>
      <c r="N510" s="89"/>
      <c r="P510" s="89"/>
      <c r="Q510" s="89"/>
      <c r="R510" s="55" t="str">
        <f>IF(O510&lt;&gt;"",IF(COUNTIF(Budgets!$B$9:$B$46,O510),0,1),"")</f>
        <v/>
      </c>
    </row>
    <row r="511" spans="12:18" x14ac:dyDescent="0.2">
      <c r="L511" s="88"/>
      <c r="M511" s="89"/>
      <c r="N511" s="89"/>
      <c r="P511" s="89"/>
      <c r="Q511" s="89"/>
      <c r="R511" s="55" t="str">
        <f>IF(O511&lt;&gt;"",IF(COUNTIF(Budgets!$B$9:$B$46,O511),0,1),"")</f>
        <v/>
      </c>
    </row>
    <row r="512" spans="12:18" x14ac:dyDescent="0.2">
      <c r="L512" s="88"/>
      <c r="M512" s="89"/>
      <c r="N512" s="89"/>
      <c r="P512" s="89"/>
      <c r="Q512" s="89"/>
      <c r="R512" s="55" t="str">
        <f>IF(O512&lt;&gt;"",IF(COUNTIF(Budgets!$B$9:$B$46,O512),0,1),"")</f>
        <v/>
      </c>
    </row>
    <row r="513" spans="12:18" x14ac:dyDescent="0.2">
      <c r="L513" s="88"/>
      <c r="M513" s="89"/>
      <c r="N513" s="89"/>
      <c r="P513" s="89"/>
      <c r="Q513" s="89"/>
      <c r="R513" s="55" t="str">
        <f>IF(O513&lt;&gt;"",IF(COUNTIF(Budgets!$B$9:$B$46,O513),0,1),"")</f>
        <v/>
      </c>
    </row>
    <row r="514" spans="12:18" x14ac:dyDescent="0.2">
      <c r="L514" s="88"/>
      <c r="M514" s="89"/>
      <c r="N514" s="89"/>
      <c r="P514" s="89"/>
      <c r="Q514" s="89"/>
      <c r="R514" s="55" t="str">
        <f>IF(O514&lt;&gt;"",IF(COUNTIF(Budgets!$B$9:$B$46,O514),0,1),"")</f>
        <v/>
      </c>
    </row>
    <row r="515" spans="12:18" x14ac:dyDescent="0.2">
      <c r="L515" s="88"/>
      <c r="M515" s="89"/>
      <c r="N515" s="89"/>
      <c r="P515" s="89"/>
      <c r="Q515" s="89"/>
      <c r="R515" s="55" t="str">
        <f>IF(O515&lt;&gt;"",IF(COUNTIF(Budgets!$B$9:$B$46,O515),0,1),"")</f>
        <v/>
      </c>
    </row>
    <row r="516" spans="12:18" x14ac:dyDescent="0.2">
      <c r="L516" s="88"/>
      <c r="M516" s="89"/>
      <c r="N516" s="89"/>
      <c r="P516" s="89"/>
      <c r="Q516" s="89"/>
      <c r="R516" s="55" t="str">
        <f>IF(O516&lt;&gt;"",IF(COUNTIF(Budgets!$B$9:$B$46,O516),0,1),"")</f>
        <v/>
      </c>
    </row>
    <row r="517" spans="12:18" x14ac:dyDescent="0.2">
      <c r="L517" s="88"/>
      <c r="M517" s="89"/>
      <c r="N517" s="89"/>
      <c r="P517" s="89"/>
      <c r="Q517" s="89"/>
      <c r="R517" s="55" t="str">
        <f>IF(O517&lt;&gt;"",IF(COUNTIF(Budgets!$B$9:$B$46,O517),0,1),"")</f>
        <v/>
      </c>
    </row>
    <row r="518" spans="12:18" x14ac:dyDescent="0.2">
      <c r="L518" s="88"/>
      <c r="M518" s="89"/>
      <c r="N518" s="89"/>
      <c r="P518" s="89"/>
      <c r="Q518" s="89"/>
      <c r="R518" s="55" t="str">
        <f>IF(O518&lt;&gt;"",IF(COUNTIF(Budgets!$B$9:$B$46,O518),0,1),"")</f>
        <v/>
      </c>
    </row>
    <row r="519" spans="12:18" x14ac:dyDescent="0.2">
      <c r="L519" s="88"/>
      <c r="M519" s="89"/>
      <c r="N519" s="89"/>
      <c r="P519" s="89"/>
      <c r="Q519" s="89"/>
      <c r="R519" s="55" t="str">
        <f>IF(O519&lt;&gt;"",IF(COUNTIF(Budgets!$B$9:$B$46,O519),0,1),"")</f>
        <v/>
      </c>
    </row>
    <row r="520" spans="12:18" x14ac:dyDescent="0.2">
      <c r="L520" s="88"/>
      <c r="M520" s="89"/>
      <c r="N520" s="89"/>
      <c r="P520" s="89"/>
      <c r="Q520" s="89"/>
      <c r="R520" s="55" t="str">
        <f>IF(O520&lt;&gt;"",IF(COUNTIF(Budgets!$B$9:$B$46,O520),0,1),"")</f>
        <v/>
      </c>
    </row>
    <row r="521" spans="12:18" x14ac:dyDescent="0.2">
      <c r="L521" s="88"/>
      <c r="M521" s="89"/>
      <c r="N521" s="89"/>
      <c r="P521" s="89"/>
      <c r="Q521" s="89"/>
      <c r="R521" s="55" t="str">
        <f>IF(O521&lt;&gt;"",IF(COUNTIF(Budgets!$B$9:$B$46,O521),0,1),"")</f>
        <v/>
      </c>
    </row>
    <row r="522" spans="12:18" x14ac:dyDescent="0.2">
      <c r="L522" s="88"/>
      <c r="M522" s="89"/>
      <c r="N522" s="89"/>
      <c r="P522" s="89"/>
      <c r="Q522" s="89"/>
      <c r="R522" s="55" t="str">
        <f>IF(O522&lt;&gt;"",IF(COUNTIF(Budgets!$B$9:$B$46,O522),0,1),"")</f>
        <v/>
      </c>
    </row>
    <row r="523" spans="12:18" x14ac:dyDescent="0.2">
      <c r="L523" s="88"/>
      <c r="M523" s="89"/>
      <c r="N523" s="89"/>
      <c r="P523" s="89"/>
      <c r="Q523" s="89"/>
      <c r="R523" s="55" t="str">
        <f>IF(O523&lt;&gt;"",IF(COUNTIF(Budgets!$B$9:$B$46,O523),0,1),"")</f>
        <v/>
      </c>
    </row>
    <row r="524" spans="12:18" x14ac:dyDescent="0.2">
      <c r="L524" s="88"/>
      <c r="M524" s="89"/>
      <c r="N524" s="89"/>
      <c r="P524" s="89"/>
      <c r="Q524" s="89"/>
      <c r="R524" s="55" t="str">
        <f>IF(O524&lt;&gt;"",IF(COUNTIF(Budgets!$B$9:$B$46,O524),0,1),"")</f>
        <v/>
      </c>
    </row>
    <row r="525" spans="12:18" x14ac:dyDescent="0.2">
      <c r="L525" s="88"/>
      <c r="M525" s="89"/>
      <c r="N525" s="89"/>
      <c r="P525" s="89"/>
      <c r="Q525" s="89"/>
      <c r="R525" s="55" t="str">
        <f>IF(O525&lt;&gt;"",IF(COUNTIF(Budgets!$B$9:$B$46,O525),0,1),"")</f>
        <v/>
      </c>
    </row>
    <row r="526" spans="12:18" x14ac:dyDescent="0.2">
      <c r="L526" s="88"/>
      <c r="M526" s="89"/>
      <c r="N526" s="89"/>
      <c r="P526" s="89"/>
      <c r="Q526" s="89"/>
      <c r="R526" s="55" t="str">
        <f>IF(O526&lt;&gt;"",IF(COUNTIF(Budgets!$B$9:$B$46,O526),0,1),"")</f>
        <v/>
      </c>
    </row>
    <row r="527" spans="12:18" x14ac:dyDescent="0.2">
      <c r="L527" s="88"/>
      <c r="M527" s="89"/>
      <c r="N527" s="89"/>
      <c r="P527" s="89"/>
      <c r="Q527" s="89"/>
      <c r="R527" s="55" t="str">
        <f>IF(O527&lt;&gt;"",IF(COUNTIF(Budgets!$B$9:$B$46,O527),0,1),"")</f>
        <v/>
      </c>
    </row>
    <row r="528" spans="12:18" x14ac:dyDescent="0.2">
      <c r="L528" s="88"/>
      <c r="M528" s="89"/>
      <c r="N528" s="89"/>
      <c r="P528" s="89"/>
      <c r="Q528" s="89"/>
      <c r="R528" s="55" t="str">
        <f>IF(O528&lt;&gt;"",IF(COUNTIF(Budgets!$B$9:$B$46,O528),0,1),"")</f>
        <v/>
      </c>
    </row>
    <row r="529" spans="12:18" x14ac:dyDescent="0.2">
      <c r="L529" s="88"/>
      <c r="M529" s="89"/>
      <c r="N529" s="89"/>
      <c r="P529" s="89"/>
      <c r="Q529" s="89"/>
      <c r="R529" s="55" t="str">
        <f>IF(O529&lt;&gt;"",IF(COUNTIF(Budgets!$B$9:$B$46,O529),0,1),"")</f>
        <v/>
      </c>
    </row>
    <row r="530" spans="12:18" x14ac:dyDescent="0.2">
      <c r="L530" s="88"/>
      <c r="M530" s="89"/>
      <c r="N530" s="89"/>
      <c r="P530" s="89"/>
      <c r="Q530" s="89"/>
      <c r="R530" s="55" t="str">
        <f>IF(O530&lt;&gt;"",IF(COUNTIF(Budgets!$B$9:$B$46,O530),0,1),"")</f>
        <v/>
      </c>
    </row>
    <row r="531" spans="12:18" x14ac:dyDescent="0.2">
      <c r="L531" s="88"/>
      <c r="M531" s="89"/>
      <c r="N531" s="89"/>
      <c r="P531" s="89"/>
      <c r="Q531" s="89"/>
      <c r="R531" s="55" t="str">
        <f>IF(O531&lt;&gt;"",IF(COUNTIF(Budgets!$B$9:$B$46,O531),0,1),"")</f>
        <v/>
      </c>
    </row>
    <row r="532" spans="12:18" x14ac:dyDescent="0.2">
      <c r="L532" s="88"/>
      <c r="M532" s="89"/>
      <c r="N532" s="89"/>
      <c r="P532" s="89"/>
      <c r="Q532" s="89"/>
      <c r="R532" s="55" t="str">
        <f>IF(O532&lt;&gt;"",IF(COUNTIF(Budgets!$B$9:$B$46,O532),0,1),"")</f>
        <v/>
      </c>
    </row>
    <row r="533" spans="12:18" x14ac:dyDescent="0.2">
      <c r="L533" s="88"/>
      <c r="M533" s="89"/>
      <c r="N533" s="90"/>
      <c r="P533" s="89"/>
      <c r="Q533" s="89"/>
      <c r="R533" s="55" t="str">
        <f>IF(O533&lt;&gt;"",IF(COUNTIF(Budgets!$B$9:$B$46,O533),0,1),"")</f>
        <v/>
      </c>
    </row>
    <row r="534" spans="12:18" x14ac:dyDescent="0.2">
      <c r="L534" s="88"/>
      <c r="M534" s="89"/>
      <c r="N534" s="90"/>
      <c r="P534" s="89"/>
      <c r="Q534" s="89"/>
      <c r="R534" s="55" t="str">
        <f>IF(O534&lt;&gt;"",IF(COUNTIF(Budgets!$B$9:$B$46,O534),0,1),"")</f>
        <v/>
      </c>
    </row>
    <row r="535" spans="12:18" x14ac:dyDescent="0.2">
      <c r="L535" s="88"/>
      <c r="M535" s="89"/>
      <c r="N535" s="89"/>
      <c r="P535" s="89"/>
      <c r="Q535" s="89"/>
      <c r="R535" s="55" t="str">
        <f>IF(O535&lt;&gt;"",IF(COUNTIF(Budgets!$B$9:$B$46,O535),0,1),"")</f>
        <v/>
      </c>
    </row>
    <row r="536" spans="12:18" x14ac:dyDescent="0.2">
      <c r="L536" s="88"/>
      <c r="M536" s="89"/>
      <c r="N536" s="89"/>
      <c r="P536" s="89"/>
      <c r="Q536" s="89"/>
      <c r="R536" s="55" t="str">
        <f>IF(O536&lt;&gt;"",IF(COUNTIF(Budgets!$B$9:$B$46,O536),0,1),"")</f>
        <v/>
      </c>
    </row>
    <row r="537" spans="12:18" x14ac:dyDescent="0.2">
      <c r="L537" s="88"/>
      <c r="M537" s="89"/>
      <c r="N537" s="89"/>
      <c r="P537" s="89"/>
      <c r="Q537" s="89"/>
      <c r="R537" s="55" t="str">
        <f>IF(O537&lt;&gt;"",IF(COUNTIF(Budgets!$B$9:$B$46,O537),0,1),"")</f>
        <v/>
      </c>
    </row>
    <row r="538" spans="12:18" x14ac:dyDescent="0.2">
      <c r="L538" s="88"/>
      <c r="M538" s="89"/>
      <c r="N538" s="89"/>
      <c r="P538" s="89"/>
      <c r="Q538" s="89"/>
      <c r="R538" s="55" t="str">
        <f>IF(O538&lt;&gt;"",IF(COUNTIF(Budgets!$B$9:$B$46,O538),0,1),"")</f>
        <v/>
      </c>
    </row>
    <row r="539" spans="12:18" x14ac:dyDescent="0.2">
      <c r="L539" s="88"/>
      <c r="M539" s="89"/>
      <c r="N539" s="89"/>
      <c r="P539" s="89"/>
      <c r="Q539" s="89"/>
      <c r="R539" s="55" t="str">
        <f>IF(O539&lt;&gt;"",IF(COUNTIF(Budgets!$B$9:$B$46,O539),0,1),"")</f>
        <v/>
      </c>
    </row>
    <row r="540" spans="12:18" x14ac:dyDescent="0.2">
      <c r="L540" s="88"/>
      <c r="M540" s="89"/>
      <c r="N540" s="89"/>
      <c r="P540" s="89"/>
      <c r="Q540" s="89"/>
      <c r="R540" s="55" t="str">
        <f>IF(O540&lt;&gt;"",IF(COUNTIF(Budgets!$B$9:$B$46,O540),0,1),"")</f>
        <v/>
      </c>
    </row>
    <row r="541" spans="12:18" x14ac:dyDescent="0.2">
      <c r="L541" s="88"/>
      <c r="M541" s="89"/>
      <c r="N541" s="89"/>
      <c r="P541" s="89"/>
      <c r="Q541" s="89"/>
      <c r="R541" s="55" t="str">
        <f>IF(O541&lt;&gt;"",IF(COUNTIF(Budgets!$B$9:$B$46,O541),0,1),"")</f>
        <v/>
      </c>
    </row>
    <row r="542" spans="12:18" x14ac:dyDescent="0.2">
      <c r="L542" s="88"/>
      <c r="M542" s="89"/>
      <c r="N542" s="89"/>
      <c r="P542" s="89"/>
      <c r="Q542" s="89"/>
      <c r="R542" s="55" t="str">
        <f>IF(O542&lt;&gt;"",IF(COUNTIF(Budgets!$B$9:$B$46,O542),0,1),"")</f>
        <v/>
      </c>
    </row>
    <row r="543" spans="12:18" x14ac:dyDescent="0.2">
      <c r="L543" s="88"/>
      <c r="M543" s="89"/>
      <c r="N543" s="89"/>
      <c r="P543" s="89"/>
      <c r="Q543" s="89"/>
      <c r="R543" s="55" t="str">
        <f>IF(O543&lt;&gt;"",IF(COUNTIF(Budgets!$B$9:$B$46,O543),0,1),"")</f>
        <v/>
      </c>
    </row>
    <row r="544" spans="12:18" x14ac:dyDescent="0.2">
      <c r="L544" s="88"/>
      <c r="M544" s="89"/>
      <c r="N544" s="89"/>
      <c r="P544" s="89"/>
      <c r="Q544" s="89"/>
      <c r="R544" s="55" t="str">
        <f>IF(O544&lt;&gt;"",IF(COUNTIF(Budgets!$B$9:$B$46,O544),0,1),"")</f>
        <v/>
      </c>
    </row>
    <row r="545" spans="12:18" x14ac:dyDescent="0.2">
      <c r="L545" s="88"/>
      <c r="M545" s="89"/>
      <c r="N545" s="89"/>
      <c r="P545" s="89"/>
      <c r="Q545" s="89"/>
      <c r="R545" s="55" t="str">
        <f>IF(O545&lt;&gt;"",IF(COUNTIF(Budgets!$B$9:$B$46,O545),0,1),"")</f>
        <v/>
      </c>
    </row>
    <row r="546" spans="12:18" x14ac:dyDescent="0.2">
      <c r="L546" s="88"/>
      <c r="M546" s="89"/>
      <c r="N546" s="89"/>
      <c r="P546" s="89"/>
      <c r="Q546" s="89"/>
      <c r="R546" s="55" t="str">
        <f>IF(O546&lt;&gt;"",IF(COUNTIF(Budgets!$B$9:$B$46,O546),0,1),"")</f>
        <v/>
      </c>
    </row>
    <row r="547" spans="12:18" x14ac:dyDescent="0.2">
      <c r="L547" s="88"/>
      <c r="M547" s="89"/>
      <c r="N547" s="89"/>
      <c r="P547" s="89"/>
      <c r="Q547" s="89"/>
      <c r="R547" s="55" t="str">
        <f>IF(O547&lt;&gt;"",IF(COUNTIF(Budgets!$B$9:$B$46,O547),0,1),"")</f>
        <v/>
      </c>
    </row>
    <row r="548" spans="12:18" x14ac:dyDescent="0.2">
      <c r="L548" s="88"/>
      <c r="M548" s="89"/>
      <c r="N548" s="89"/>
      <c r="P548" s="89"/>
      <c r="Q548" s="89"/>
      <c r="R548" s="55" t="str">
        <f>IF(O548&lt;&gt;"",IF(COUNTIF(Budgets!$B$9:$B$46,O548),0,1),"")</f>
        <v/>
      </c>
    </row>
    <row r="549" spans="12:18" x14ac:dyDescent="0.2">
      <c r="L549" s="88"/>
      <c r="M549" s="89"/>
      <c r="N549" s="89"/>
      <c r="P549" s="89"/>
      <c r="Q549" s="89"/>
      <c r="R549" s="55" t="str">
        <f>IF(O549&lt;&gt;"",IF(COUNTIF(Budgets!$B$9:$B$46,O549),0,1),"")</f>
        <v/>
      </c>
    </row>
    <row r="550" spans="12:18" x14ac:dyDescent="0.2">
      <c r="L550" s="88"/>
      <c r="M550" s="89"/>
      <c r="N550" s="89"/>
      <c r="P550" s="89"/>
      <c r="Q550" s="89"/>
      <c r="R550" s="55" t="str">
        <f>IF(O550&lt;&gt;"",IF(COUNTIF(Budgets!$B$9:$B$46,O550),0,1),"")</f>
        <v/>
      </c>
    </row>
    <row r="551" spans="12:18" x14ac:dyDescent="0.2">
      <c r="L551" s="88"/>
      <c r="M551" s="89"/>
      <c r="N551" s="89"/>
      <c r="P551" s="89"/>
      <c r="Q551" s="89"/>
    </row>
    <row r="552" spans="12:18" x14ac:dyDescent="0.2">
      <c r="L552" s="88"/>
      <c r="M552" s="89"/>
      <c r="N552" s="89"/>
      <c r="P552" s="89"/>
      <c r="Q552" s="89"/>
    </row>
    <row r="553" spans="12:18" x14ac:dyDescent="0.2">
      <c r="L553" s="88"/>
      <c r="M553" s="89"/>
      <c r="N553" s="89"/>
      <c r="P553" s="89"/>
      <c r="Q553" s="89"/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  <mergeCell ref="A20:A31"/>
    <mergeCell ref="E20:E31"/>
    <mergeCell ref="H20:H31"/>
    <mergeCell ref="J20:J31"/>
    <mergeCell ref="A33:A35"/>
    <mergeCell ref="E33:E35"/>
    <mergeCell ref="H33:H35"/>
    <mergeCell ref="J33:J35"/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</mergeCells>
  <conditionalFormatting sqref="A48:B48">
    <cfRule type="cellIs" dxfId="219" priority="25" operator="equal">
      <formula>"No Errors Found"</formula>
    </cfRule>
  </conditionalFormatting>
  <conditionalFormatting sqref="J20:J31">
    <cfRule type="cellIs" dxfId="218" priority="21" operator="lessThan">
      <formula>0</formula>
    </cfRule>
  </conditionalFormatting>
  <conditionalFormatting sqref="J33:J35">
    <cfRule type="cellIs" dxfId="217" priority="20" operator="lessThan">
      <formula>0</formula>
    </cfRule>
  </conditionalFormatting>
  <conditionalFormatting sqref="J37:J41">
    <cfRule type="cellIs" dxfId="216" priority="19" operator="lessThan">
      <formula>0</formula>
    </cfRule>
  </conditionalFormatting>
  <conditionalFormatting sqref="J47:J49">
    <cfRule type="cellIs" dxfId="215" priority="17" operator="lessThan">
      <formula>0</formula>
    </cfRule>
  </conditionalFormatting>
  <conditionalFormatting sqref="J13:J18">
    <cfRule type="cellIs" dxfId="214" priority="22" operator="lessThan">
      <formula>0</formula>
    </cfRule>
  </conditionalFormatting>
  <conditionalFormatting sqref="J43:J44">
    <cfRule type="cellIs" dxfId="213" priority="18" operator="lessThan">
      <formula>0</formula>
    </cfRule>
  </conditionalFormatting>
  <conditionalFormatting sqref="E8:E11">
    <cfRule type="cellIs" dxfId="212" priority="13" operator="lessThan">
      <formula>$H$8</formula>
    </cfRule>
  </conditionalFormatting>
  <conditionalFormatting sqref="E13:E18">
    <cfRule type="cellIs" dxfId="211" priority="12" operator="greaterThan">
      <formula>$H$13</formula>
    </cfRule>
  </conditionalFormatting>
  <conditionalFormatting sqref="E20:E31">
    <cfRule type="cellIs" dxfId="210" priority="11" operator="greaterThan">
      <formula>$H$20</formula>
    </cfRule>
  </conditionalFormatting>
  <conditionalFormatting sqref="E33:E35">
    <cfRule type="cellIs" dxfId="209" priority="10" operator="greaterThan">
      <formula>$H$33</formula>
    </cfRule>
  </conditionalFormatting>
  <conditionalFormatting sqref="E37:E41">
    <cfRule type="cellIs" dxfId="208" priority="9" operator="greaterThan">
      <formula>$H$37</formula>
    </cfRule>
  </conditionalFormatting>
  <conditionalFormatting sqref="E43">
    <cfRule type="cellIs" dxfId="207" priority="8" operator="greaterThan">
      <formula>$H$43</formula>
    </cfRule>
  </conditionalFormatting>
  <conditionalFormatting sqref="D48">
    <cfRule type="cellIs" dxfId="206" priority="7" operator="greaterThan">
      <formula>0</formula>
    </cfRule>
  </conditionalFormatting>
  <conditionalFormatting sqref="D13:D18">
    <cfRule type="expression" dxfId="205" priority="6">
      <formula>$D13&gt;$G13</formula>
    </cfRule>
  </conditionalFormatting>
  <conditionalFormatting sqref="D46">
    <cfRule type="cellIs" dxfId="204" priority="5" operator="notEqual">
      <formula>0</formula>
    </cfRule>
  </conditionalFormatting>
  <conditionalFormatting sqref="D20:D31">
    <cfRule type="expression" dxfId="203" priority="4">
      <formula>$D20&gt;$G20</formula>
    </cfRule>
  </conditionalFormatting>
  <conditionalFormatting sqref="D33:D35">
    <cfRule type="expression" dxfId="202" priority="3">
      <formula>$D33&gt;$G33</formula>
    </cfRule>
  </conditionalFormatting>
  <conditionalFormatting sqref="D37:D41">
    <cfRule type="expression" dxfId="201" priority="2">
      <formula>$D37&gt;$G37</formula>
    </cfRule>
  </conditionalFormatting>
  <conditionalFormatting sqref="D43:D44">
    <cfRule type="expression" dxfId="20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06DC639D-0FD8-0F4A-A664-D857B97CFA37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04898304-7CF6-4945-B4A6-8FBC1C7E7C8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2BCE7E98-A694-A549-B0EC-F80E2F68D0D3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603F08-9E51-BF44-AAAA-7B64CF297581}">
          <x14:formula1>
            <xm:f>Budgets!$B$9:$B$46</xm:f>
          </x14:formula1>
          <xm:sqref>O1:O1048576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925B-48C4-1D4C-BB3A-178D57757560}">
  <dimension ref="A1:AH550"/>
  <sheetViews>
    <sheetView zoomScale="120" zoomScaleNormal="120" workbookViewId="0">
      <selection activeCell="O1" sqref="O1:O1048576"/>
    </sheetView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87"/>
      <c r="M2" s="56"/>
      <c r="N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2"/>
      <c r="E3" s="163"/>
      <c r="F3" s="163"/>
      <c r="G3" s="164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87"/>
      <c r="M5" s="56"/>
      <c r="N5" s="91"/>
      <c r="P5" s="91"/>
      <c r="Q5" s="91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87"/>
      <c r="M6" s="56"/>
      <c r="N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87"/>
      <c r="M7" s="56"/>
      <c r="N7" s="91"/>
      <c r="P7" s="91"/>
      <c r="Q7" s="91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87"/>
      <c r="M8" s="56"/>
      <c r="N8" s="92"/>
      <c r="P8" s="91"/>
      <c r="Q8" s="91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87"/>
      <c r="M9" s="56"/>
      <c r="N9" s="91"/>
      <c r="P9" s="91"/>
      <c r="Q9" s="91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87"/>
      <c r="M10" s="56"/>
      <c r="N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87"/>
      <c r="M11" s="56"/>
      <c r="N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87"/>
      <c r="M13" s="56"/>
      <c r="N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87"/>
      <c r="M14" s="56"/>
      <c r="N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87"/>
      <c r="M15" s="56"/>
      <c r="N15" s="92"/>
      <c r="P15" s="91"/>
      <c r="Q15" s="91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87"/>
      <c r="M16" s="56"/>
      <c r="N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87"/>
      <c r="M17" s="56"/>
      <c r="N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87"/>
      <c r="M18" s="56"/>
      <c r="N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87"/>
      <c r="M20" s="56"/>
      <c r="N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87"/>
      <c r="M21" s="56"/>
      <c r="N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87"/>
      <c r="M22" s="56"/>
      <c r="N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87"/>
      <c r="M23" s="56"/>
      <c r="N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87"/>
      <c r="M24" s="56"/>
      <c r="N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87"/>
      <c r="M25" s="56"/>
      <c r="N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87"/>
      <c r="M26" s="56"/>
      <c r="N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87"/>
      <c r="M27" s="56"/>
      <c r="N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87"/>
      <c r="M28" s="56"/>
      <c r="N28" s="92"/>
      <c r="P28" s="91"/>
      <c r="Q28" s="91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87"/>
      <c r="M29" s="56"/>
      <c r="N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87"/>
      <c r="M30" s="56"/>
      <c r="N30" s="92"/>
      <c r="P30" s="91"/>
      <c r="Q30" s="91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87"/>
      <c r="M31" s="56"/>
      <c r="N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87"/>
      <c r="M33" s="56"/>
      <c r="N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87"/>
      <c r="M35" s="56"/>
      <c r="N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2"/>
      <c r="P36" s="91"/>
      <c r="Q36" s="91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87"/>
      <c r="M37" s="56"/>
      <c r="N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87"/>
      <c r="M38" s="56"/>
      <c r="N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87"/>
      <c r="M39" s="56"/>
      <c r="N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87"/>
      <c r="M40" s="56"/>
      <c r="N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87"/>
      <c r="M41" s="56"/>
      <c r="N41" s="92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87"/>
      <c r="M43" s="56"/>
      <c r="N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87"/>
      <c r="M44" s="56"/>
      <c r="N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87"/>
      <c r="M47" s="56"/>
      <c r="N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87"/>
      <c r="M49" s="56"/>
      <c r="N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2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2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2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2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2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2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2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2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2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2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  <mergeCell ref="A20:A31"/>
    <mergeCell ref="E20:E31"/>
    <mergeCell ref="H20:H31"/>
    <mergeCell ref="J20:J31"/>
    <mergeCell ref="A33:A35"/>
    <mergeCell ref="E33:E35"/>
    <mergeCell ref="H33:H35"/>
    <mergeCell ref="J33:J35"/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</mergeCells>
  <conditionalFormatting sqref="A48:B48">
    <cfRule type="cellIs" dxfId="199" priority="25" operator="equal">
      <formula>"No Errors Found"</formula>
    </cfRule>
  </conditionalFormatting>
  <conditionalFormatting sqref="J20:J31">
    <cfRule type="cellIs" dxfId="198" priority="21" operator="lessThan">
      <formula>0</formula>
    </cfRule>
  </conditionalFormatting>
  <conditionalFormatting sqref="J33:J35">
    <cfRule type="cellIs" dxfId="197" priority="20" operator="lessThan">
      <formula>0</formula>
    </cfRule>
  </conditionalFormatting>
  <conditionalFormatting sqref="J37:J41">
    <cfRule type="cellIs" dxfId="196" priority="19" operator="lessThan">
      <formula>0</formula>
    </cfRule>
  </conditionalFormatting>
  <conditionalFormatting sqref="J47:J49">
    <cfRule type="cellIs" dxfId="195" priority="17" operator="lessThan">
      <formula>0</formula>
    </cfRule>
  </conditionalFormatting>
  <conditionalFormatting sqref="J13:J18">
    <cfRule type="cellIs" dxfId="194" priority="22" operator="lessThan">
      <formula>0</formula>
    </cfRule>
  </conditionalFormatting>
  <conditionalFormatting sqref="J43:J44">
    <cfRule type="cellIs" dxfId="193" priority="18" operator="lessThan">
      <formula>0</formula>
    </cfRule>
  </conditionalFormatting>
  <conditionalFormatting sqref="E8:E11">
    <cfRule type="cellIs" dxfId="192" priority="13" operator="lessThan">
      <formula>$H$8</formula>
    </cfRule>
  </conditionalFormatting>
  <conditionalFormatting sqref="E13:E18">
    <cfRule type="cellIs" dxfId="191" priority="12" operator="greaterThan">
      <formula>$H$13</formula>
    </cfRule>
  </conditionalFormatting>
  <conditionalFormatting sqref="E20:E31">
    <cfRule type="cellIs" dxfId="190" priority="11" operator="greaterThan">
      <formula>$H$20</formula>
    </cfRule>
  </conditionalFormatting>
  <conditionalFormatting sqref="E33:E35">
    <cfRule type="cellIs" dxfId="189" priority="10" operator="greaterThan">
      <formula>$H$33</formula>
    </cfRule>
  </conditionalFormatting>
  <conditionalFormatting sqref="E37:E41">
    <cfRule type="cellIs" dxfId="188" priority="9" operator="greaterThan">
      <formula>$H$37</formula>
    </cfRule>
  </conditionalFormatting>
  <conditionalFormatting sqref="E43">
    <cfRule type="cellIs" dxfId="187" priority="8" operator="greaterThan">
      <formula>$H$43</formula>
    </cfRule>
  </conditionalFormatting>
  <conditionalFormatting sqref="D48">
    <cfRule type="cellIs" dxfId="186" priority="7" operator="greaterThan">
      <formula>0</formula>
    </cfRule>
  </conditionalFormatting>
  <conditionalFormatting sqref="D13:D18">
    <cfRule type="expression" dxfId="185" priority="6">
      <formula>$D13&gt;$G13</formula>
    </cfRule>
  </conditionalFormatting>
  <conditionalFormatting sqref="D46">
    <cfRule type="cellIs" dxfId="184" priority="5" operator="notEqual">
      <formula>0</formula>
    </cfRule>
  </conditionalFormatting>
  <conditionalFormatting sqref="D20:D31">
    <cfRule type="expression" dxfId="183" priority="4">
      <formula>$D20&gt;$G20</formula>
    </cfRule>
  </conditionalFormatting>
  <conditionalFormatting sqref="D33:D35">
    <cfRule type="expression" dxfId="182" priority="3">
      <formula>$D33&gt;$G33</formula>
    </cfRule>
  </conditionalFormatting>
  <conditionalFormatting sqref="D37:D41">
    <cfRule type="expression" dxfId="181" priority="2">
      <formula>$D37&gt;$G37</formula>
    </cfRule>
  </conditionalFormatting>
  <conditionalFormatting sqref="D43:D44">
    <cfRule type="expression" dxfId="18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5C783F85-1DF8-0545-84B7-48A9A7F8937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42E0DDAC-3BC2-E04F-B50C-E677C9730E6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79C59E0D-54F6-7D4E-BC2A-D05E5E66380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729C35-D1A9-C74E-B073-1D548F532C18}">
          <x14:formula1>
            <xm:f>Budgets!$B$9:$B$46</xm:f>
          </x14:formula1>
          <xm:sqref>O1:O1048576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DE8D-367B-B44C-80E6-7201179BC06C}">
  <dimension ref="A1:AH550"/>
  <sheetViews>
    <sheetView zoomScale="120" zoomScaleNormal="120" workbookViewId="0">
      <selection activeCell="O1" sqref="O1:O1048576"/>
    </sheetView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87"/>
      <c r="M2" s="56"/>
      <c r="N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2"/>
      <c r="E3" s="163"/>
      <c r="F3" s="163"/>
      <c r="G3" s="164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87"/>
      <c r="M5" s="56"/>
      <c r="N5" s="91"/>
      <c r="P5" s="91"/>
      <c r="Q5" s="91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87"/>
      <c r="M6" s="56"/>
      <c r="N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87"/>
      <c r="M7" s="56"/>
      <c r="N7" s="91"/>
      <c r="P7" s="91"/>
      <c r="Q7" s="91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87"/>
      <c r="M8" s="56"/>
      <c r="N8" s="91"/>
      <c r="P8" s="91"/>
      <c r="Q8" s="91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87"/>
      <c r="M9" s="56"/>
      <c r="N9" s="91"/>
      <c r="P9" s="91"/>
      <c r="Q9" s="91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87"/>
      <c r="M10" s="56"/>
      <c r="N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87"/>
      <c r="M11" s="56"/>
      <c r="N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87"/>
      <c r="M13" s="56"/>
      <c r="N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87"/>
      <c r="M14" s="56"/>
      <c r="N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87"/>
      <c r="M15" s="56"/>
      <c r="N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87"/>
      <c r="M16" s="56"/>
      <c r="N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87"/>
      <c r="M17" s="56"/>
      <c r="N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87"/>
      <c r="M18" s="56"/>
      <c r="N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87"/>
      <c r="M20" s="56"/>
      <c r="N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87"/>
      <c r="M21" s="56"/>
      <c r="N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87"/>
      <c r="M22" s="56"/>
      <c r="N22" s="92"/>
      <c r="P22" s="91"/>
      <c r="Q22" s="91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87"/>
      <c r="M23" s="56"/>
      <c r="N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87"/>
      <c r="M24" s="56"/>
      <c r="N24" s="92"/>
      <c r="P24" s="91"/>
      <c r="Q24" s="91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87"/>
      <c r="M25" s="56"/>
      <c r="N25" s="92"/>
      <c r="P25" s="91"/>
      <c r="Q25" s="91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87"/>
      <c r="M26" s="56"/>
      <c r="N26" s="92"/>
      <c r="P26" s="91"/>
      <c r="Q26" s="91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87"/>
      <c r="M27" s="56"/>
      <c r="N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87"/>
      <c r="M28" s="56"/>
      <c r="N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87"/>
      <c r="M29" s="56"/>
      <c r="N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87"/>
      <c r="M30" s="56"/>
      <c r="N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87"/>
      <c r="M31" s="56"/>
      <c r="N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2"/>
      <c r="P32" s="91"/>
      <c r="Q32" s="91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87"/>
      <c r="M33" s="56"/>
      <c r="N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87"/>
      <c r="M35" s="56"/>
      <c r="N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87"/>
      <c r="M37" s="56"/>
      <c r="N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87"/>
      <c r="M38" s="56"/>
      <c r="N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87"/>
      <c r="M39" s="56"/>
      <c r="N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87"/>
      <c r="M40" s="56"/>
      <c r="N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87"/>
      <c r="M41" s="56"/>
      <c r="N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87"/>
      <c r="M43" s="56"/>
      <c r="N43" s="92"/>
      <c r="P43" s="91"/>
      <c r="Q43" s="91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87"/>
      <c r="M44" s="56"/>
      <c r="N44" s="92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2"/>
      <c r="P46" s="91"/>
      <c r="Q46" s="91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87"/>
      <c r="M47" s="56"/>
      <c r="N47" s="92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87"/>
      <c r="M49" s="56"/>
      <c r="N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2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2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2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2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2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2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3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2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2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2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2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2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2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2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2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2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2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2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2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2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  <mergeCell ref="A20:A31"/>
    <mergeCell ref="E20:E31"/>
    <mergeCell ref="H20:H31"/>
    <mergeCell ref="J20:J31"/>
    <mergeCell ref="A33:A35"/>
    <mergeCell ref="E33:E35"/>
    <mergeCell ref="H33:H35"/>
    <mergeCell ref="J33:J35"/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</mergeCells>
  <conditionalFormatting sqref="A48:B48">
    <cfRule type="cellIs" dxfId="179" priority="25" operator="equal">
      <formula>"No Errors Found"</formula>
    </cfRule>
  </conditionalFormatting>
  <conditionalFormatting sqref="J20:J31">
    <cfRule type="cellIs" dxfId="178" priority="21" operator="lessThan">
      <formula>0</formula>
    </cfRule>
  </conditionalFormatting>
  <conditionalFormatting sqref="J33:J35">
    <cfRule type="cellIs" dxfId="177" priority="20" operator="lessThan">
      <formula>0</formula>
    </cfRule>
  </conditionalFormatting>
  <conditionalFormatting sqref="J37:J41">
    <cfRule type="cellIs" dxfId="176" priority="19" operator="lessThan">
      <formula>0</formula>
    </cfRule>
  </conditionalFormatting>
  <conditionalFormatting sqref="J47:J49">
    <cfRule type="cellIs" dxfId="175" priority="17" operator="lessThan">
      <formula>0</formula>
    </cfRule>
  </conditionalFormatting>
  <conditionalFormatting sqref="J13:J18">
    <cfRule type="cellIs" dxfId="174" priority="22" operator="lessThan">
      <formula>0</formula>
    </cfRule>
  </conditionalFormatting>
  <conditionalFormatting sqref="J43:J44">
    <cfRule type="cellIs" dxfId="173" priority="18" operator="lessThan">
      <formula>0</formula>
    </cfRule>
  </conditionalFormatting>
  <conditionalFormatting sqref="E8:E11">
    <cfRule type="cellIs" dxfId="172" priority="13" operator="lessThan">
      <formula>$H$8</formula>
    </cfRule>
  </conditionalFormatting>
  <conditionalFormatting sqref="E13:E18">
    <cfRule type="cellIs" dxfId="171" priority="12" operator="greaterThan">
      <formula>$H$13</formula>
    </cfRule>
  </conditionalFormatting>
  <conditionalFormatting sqref="E20:E31">
    <cfRule type="cellIs" dxfId="170" priority="11" operator="greaterThan">
      <formula>$H$20</formula>
    </cfRule>
  </conditionalFormatting>
  <conditionalFormatting sqref="E33:E35">
    <cfRule type="cellIs" dxfId="169" priority="10" operator="greaterThan">
      <formula>$H$33</formula>
    </cfRule>
  </conditionalFormatting>
  <conditionalFormatting sqref="E37:E41">
    <cfRule type="cellIs" dxfId="168" priority="9" operator="greaterThan">
      <formula>$H$37</formula>
    </cfRule>
  </conditionalFormatting>
  <conditionalFormatting sqref="E43">
    <cfRule type="cellIs" dxfId="167" priority="8" operator="greaterThan">
      <formula>$H$43</formula>
    </cfRule>
  </conditionalFormatting>
  <conditionalFormatting sqref="D48">
    <cfRule type="cellIs" dxfId="166" priority="7" operator="greaterThan">
      <formula>0</formula>
    </cfRule>
  </conditionalFormatting>
  <conditionalFormatting sqref="D13:D18">
    <cfRule type="expression" dxfId="165" priority="6">
      <formula>$D13&gt;$G13</formula>
    </cfRule>
  </conditionalFormatting>
  <conditionalFormatting sqref="D46">
    <cfRule type="cellIs" dxfId="164" priority="5" operator="notEqual">
      <formula>0</formula>
    </cfRule>
  </conditionalFormatting>
  <conditionalFormatting sqref="D20:D31">
    <cfRule type="expression" dxfId="163" priority="4">
      <formula>$D20&gt;$G20</formula>
    </cfRule>
  </conditionalFormatting>
  <conditionalFormatting sqref="D33:D35">
    <cfRule type="expression" dxfId="162" priority="3">
      <formula>$D33&gt;$G33</formula>
    </cfRule>
  </conditionalFormatting>
  <conditionalFormatting sqref="D37:D41">
    <cfRule type="expression" dxfId="161" priority="2">
      <formula>$D37&gt;$G37</formula>
    </cfRule>
  </conditionalFormatting>
  <conditionalFormatting sqref="D43:D44">
    <cfRule type="expression" dxfId="16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205845BE-932B-7F40-9FFF-8EF0D3EFB1D3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A0A6B13B-F930-5E46-8D4D-ACB688B11E0B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60BDB806-338F-0C48-8F93-823145FF542E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313DA3-6A53-FD41-9970-1C0B563992FD}">
          <x14:formula1>
            <xm:f>Budgets!$B$9:$B$46</xm:f>
          </x14:formula1>
          <xm:sqref>O1:O1048576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D8FB-AC27-FC4F-827F-A82B9150EF00}">
  <dimension ref="A1:AH550"/>
  <sheetViews>
    <sheetView zoomScale="120" zoomScaleNormal="120" workbookViewId="0">
      <selection activeCell="O1" sqref="O1:O1048576"/>
    </sheetView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59" t="str">
        <f ca="1">MID(CELL("filename"),FIND("]",CELL("filename"))+1,255)</f>
        <v>Jan24</v>
      </c>
      <c r="E2" s="160"/>
      <c r="F2" s="160"/>
      <c r="G2" s="161"/>
      <c r="H2" s="55"/>
      <c r="L2" s="87"/>
      <c r="M2" s="56"/>
      <c r="N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2"/>
      <c r="E3" s="163"/>
      <c r="F3" s="163"/>
      <c r="G3" s="164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2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65" t="s">
        <v>4</v>
      </c>
      <c r="B5" s="167" t="s">
        <v>3</v>
      </c>
      <c r="D5" s="169" t="s">
        <v>36</v>
      </c>
      <c r="E5" s="171" t="s">
        <v>39</v>
      </c>
      <c r="G5" s="169" t="s">
        <v>34</v>
      </c>
      <c r="H5" s="171" t="s">
        <v>40</v>
      </c>
      <c r="J5" s="173" t="s">
        <v>69</v>
      </c>
      <c r="L5" s="87"/>
      <c r="M5" s="56"/>
      <c r="N5" s="91"/>
      <c r="P5" s="91"/>
      <c r="Q5" s="91"/>
      <c r="R5" s="55" t="str">
        <f>IF(O5&lt;&gt;"",IF(COUNTIF(Budgets!$B$9:$B$46,O5),0,1),"")</f>
        <v/>
      </c>
    </row>
    <row r="6" spans="1:19" x14ac:dyDescent="0.2">
      <c r="A6" s="166"/>
      <c r="B6" s="168"/>
      <c r="D6" s="170"/>
      <c r="E6" s="172"/>
      <c r="G6" s="170"/>
      <c r="H6" s="172"/>
      <c r="J6" s="173"/>
      <c r="L6" s="87"/>
      <c r="M6" s="56"/>
      <c r="N6" s="92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3"/>
      <c r="L7" s="87"/>
      <c r="M7" s="56"/>
      <c r="N7" s="92"/>
      <c r="P7" s="91"/>
      <c r="Q7" s="91"/>
      <c r="R7" s="55" t="str">
        <f>IF(O7&lt;&gt;"",IF(COUNTIF(Budgets!$B$9:$B$46,O7),0,1),"")</f>
        <v/>
      </c>
    </row>
    <row r="8" spans="1:19" x14ac:dyDescent="0.2">
      <c r="A8" s="148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0">
        <f>SUM(D8:D11)</f>
        <v>0</v>
      </c>
      <c r="F8" s="23"/>
      <c r="G8" s="38">
        <f>IF(Budgets!$D9&lt;&gt;"",Budgets!$D9,"")</f>
        <v>1000</v>
      </c>
      <c r="H8" s="153">
        <f>SUM(G8:G11)</f>
        <v>1000</v>
      </c>
      <c r="I8" s="23"/>
      <c r="J8" s="173"/>
      <c r="L8" s="87"/>
      <c r="M8" s="56"/>
      <c r="N8" s="91"/>
      <c r="P8" s="91"/>
      <c r="Q8" s="91"/>
      <c r="R8" s="55" t="str">
        <f>IF(O8&lt;&gt;"",IF(COUNTIF(Budgets!$B$9:$B$46,O8),0,1),"")</f>
        <v/>
      </c>
    </row>
    <row r="9" spans="1:19" x14ac:dyDescent="0.2">
      <c r="A9" s="14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1"/>
      <c r="F9" s="23"/>
      <c r="G9" s="39" t="str">
        <f>IF(Budgets!$D10&lt;&gt;"",Budgets!$D10,"")</f>
        <v/>
      </c>
      <c r="H9" s="154"/>
      <c r="I9" s="23"/>
      <c r="J9" s="173"/>
      <c r="L9" s="87"/>
      <c r="M9" s="56"/>
      <c r="N9" s="92"/>
      <c r="P9" s="91"/>
      <c r="Q9" s="91"/>
      <c r="R9" s="55" t="str">
        <f>IF(O9&lt;&gt;"",IF(COUNTIF(Budgets!$B$9:$B$46,O9),0,1),"")</f>
        <v/>
      </c>
    </row>
    <row r="10" spans="1:19" x14ac:dyDescent="0.2">
      <c r="A10" s="146"/>
      <c r="B10" s="33" t="str">
        <f>IF(Budgets!B11&lt;&gt;"",Budgets!B11,"")</f>
        <v/>
      </c>
      <c r="D10" s="38" t="str">
        <f t="shared" si="0"/>
        <v/>
      </c>
      <c r="E10" s="151"/>
      <c r="F10" s="23"/>
      <c r="G10" s="39" t="str">
        <f>IF(Budgets!$D11&lt;&gt;"",Budgets!$D11,"")</f>
        <v/>
      </c>
      <c r="H10" s="154"/>
      <c r="I10" s="23"/>
      <c r="J10" s="173"/>
      <c r="L10" s="87"/>
      <c r="M10" s="56"/>
      <c r="N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49"/>
      <c r="B11" s="34" t="str">
        <f>IF(Budgets!B12&lt;&gt;"",Budgets!B12,"")</f>
        <v/>
      </c>
      <c r="D11" s="38" t="str">
        <f t="shared" si="0"/>
        <v/>
      </c>
      <c r="E11" s="152"/>
      <c r="F11" s="23"/>
      <c r="G11" s="40" t="str">
        <f>IF(Budgets!$D12&lt;&gt;"",Budgets!$D12,"")</f>
        <v/>
      </c>
      <c r="H11" s="155"/>
      <c r="I11" s="23"/>
      <c r="J11" s="173"/>
      <c r="L11" s="87"/>
      <c r="M11" s="56"/>
      <c r="N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48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0">
        <f>SUM(D13:D18)</f>
        <v>0</v>
      </c>
      <c r="F13" s="23"/>
      <c r="G13" s="38">
        <f>IF(Budgets!$D15&lt;&gt;"",Budgets!$D15,"")</f>
        <v>100</v>
      </c>
      <c r="H13" s="153">
        <f>SUM(G13:G19)</f>
        <v>500</v>
      </c>
      <c r="I13" s="23"/>
      <c r="J13" s="156">
        <f>H13-E13</f>
        <v>500</v>
      </c>
      <c r="L13" s="87"/>
      <c r="M13" s="56"/>
      <c r="N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1"/>
      <c r="F14" s="23"/>
      <c r="G14" s="39">
        <f>IF(Budgets!$D16&lt;&gt;"",Budgets!$D16,"")</f>
        <v>100</v>
      </c>
      <c r="H14" s="154"/>
      <c r="I14" s="23"/>
      <c r="J14" s="157"/>
      <c r="L14" s="87"/>
      <c r="M14" s="56"/>
      <c r="N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6"/>
      <c r="B15" s="33" t="str">
        <f>IF(Budgets!B17&lt;&gt;"",Budgets!B17,"")</f>
        <v>Eating out</v>
      </c>
      <c r="C15" s="23"/>
      <c r="D15" s="38">
        <f t="shared" si="1"/>
        <v>0</v>
      </c>
      <c r="E15" s="151"/>
      <c r="F15" s="23"/>
      <c r="G15" s="39">
        <f>IF(Budgets!$D17&lt;&gt;"",Budgets!$D17,"")</f>
        <v>100</v>
      </c>
      <c r="H15" s="154"/>
      <c r="I15" s="23"/>
      <c r="J15" s="157"/>
      <c r="L15" s="87"/>
      <c r="M15" s="56"/>
      <c r="N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6"/>
      <c r="B16" s="33" t="str">
        <f>IF(Budgets!B18&lt;&gt;"",Budgets!B18,"")</f>
        <v>Food</v>
      </c>
      <c r="C16" s="23"/>
      <c r="D16" s="38">
        <f t="shared" si="1"/>
        <v>0</v>
      </c>
      <c r="E16" s="151"/>
      <c r="F16" s="23"/>
      <c r="G16" s="39">
        <f>IF(Budgets!$D18&lt;&gt;"",Budgets!$D18,"")</f>
        <v>100</v>
      </c>
      <c r="H16" s="154"/>
      <c r="I16" s="23"/>
      <c r="J16" s="157"/>
      <c r="L16" s="87"/>
      <c r="M16" s="56"/>
      <c r="N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6"/>
      <c r="B17" s="33" t="str">
        <f>IF(Budgets!B19&lt;&gt;"",Budgets!B19,"")</f>
        <v>Household</v>
      </c>
      <c r="C17" s="23"/>
      <c r="D17" s="38">
        <f t="shared" si="1"/>
        <v>0</v>
      </c>
      <c r="E17" s="151"/>
      <c r="F17" s="23"/>
      <c r="G17" s="39">
        <f>IF(Budgets!$D19&lt;&gt;"",Budgets!$D19,"")</f>
        <v>100</v>
      </c>
      <c r="H17" s="154"/>
      <c r="I17" s="23"/>
      <c r="J17" s="157"/>
      <c r="L17" s="87"/>
      <c r="M17" s="56"/>
      <c r="N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49"/>
      <c r="B18" s="34" t="str">
        <f>IF(Budgets!B20&lt;&gt;"",Budgets!B20,"")</f>
        <v/>
      </c>
      <c r="C18" s="23"/>
      <c r="D18" s="38" t="str">
        <f t="shared" si="1"/>
        <v/>
      </c>
      <c r="E18" s="152"/>
      <c r="F18" s="23"/>
      <c r="G18" s="40" t="str">
        <f>IF(Budgets!$D20&lt;&gt;"",Budgets!$D20,"")</f>
        <v/>
      </c>
      <c r="H18" s="155"/>
      <c r="I18" s="25"/>
      <c r="J18" s="158"/>
      <c r="L18" s="87"/>
      <c r="M18" s="56"/>
      <c r="N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48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0">
        <f>SUM(D20:D31)</f>
        <v>0</v>
      </c>
      <c r="F20" s="23"/>
      <c r="G20" s="38">
        <f>IF(Budgets!$D22&lt;&gt;"",Budgets!$D22,"")</f>
        <v>100</v>
      </c>
      <c r="H20" s="153">
        <f>SUM(G20:G31)</f>
        <v>800</v>
      </c>
      <c r="I20" s="26"/>
      <c r="J20" s="156">
        <f>H20-E20</f>
        <v>800</v>
      </c>
      <c r="L20" s="87"/>
      <c r="M20" s="56"/>
      <c r="N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6"/>
      <c r="B21" s="33" t="str">
        <f>IF(Budgets!B23&lt;&gt;"",Budgets!B23,"")</f>
        <v>Council_Tax</v>
      </c>
      <c r="C21" s="23"/>
      <c r="D21" s="38">
        <f t="shared" si="1"/>
        <v>0</v>
      </c>
      <c r="E21" s="151"/>
      <c r="F21" s="23"/>
      <c r="G21" s="39">
        <f>IF(Budgets!$D23&lt;&gt;"",Budgets!$D23,"")</f>
        <v>100</v>
      </c>
      <c r="H21" s="154"/>
      <c r="I21" s="23"/>
      <c r="J21" s="157"/>
      <c r="L21" s="87"/>
      <c r="M21" s="56"/>
      <c r="N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6"/>
      <c r="B22" s="33" t="str">
        <f>IF(Budgets!B24&lt;&gt;"",Budgets!B24,"")</f>
        <v>Water</v>
      </c>
      <c r="C22" s="23"/>
      <c r="D22" s="38">
        <f t="shared" si="1"/>
        <v>0</v>
      </c>
      <c r="E22" s="151"/>
      <c r="F22" s="23"/>
      <c r="G22" s="39">
        <f>IF(Budgets!$D24&lt;&gt;"",Budgets!$D24,"")</f>
        <v>100</v>
      </c>
      <c r="H22" s="154"/>
      <c r="I22" s="23"/>
      <c r="J22" s="157"/>
      <c r="L22" s="87"/>
      <c r="M22" s="56"/>
      <c r="N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146"/>
      <c r="B23" s="33" t="str">
        <f>IF(Budgets!B25&lt;&gt;"",Budgets!B25,"")</f>
        <v>Home_Insurance</v>
      </c>
      <c r="C23" s="23"/>
      <c r="D23" s="38">
        <f t="shared" si="1"/>
        <v>0</v>
      </c>
      <c r="E23" s="151"/>
      <c r="F23" s="23"/>
      <c r="G23" s="39">
        <f>IF(Budgets!$D25&lt;&gt;"",Budgets!$D25,"")</f>
        <v>100</v>
      </c>
      <c r="H23" s="154"/>
      <c r="I23" s="23"/>
      <c r="J23" s="157"/>
      <c r="L23" s="87"/>
      <c r="M23" s="56"/>
      <c r="N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6"/>
      <c r="B24" s="33" t="str">
        <f>IF(Budgets!B26&lt;&gt;"",Budgets!B26,"")</f>
        <v>Phone_1</v>
      </c>
      <c r="C24" s="23"/>
      <c r="D24" s="38">
        <f t="shared" si="1"/>
        <v>0</v>
      </c>
      <c r="E24" s="151"/>
      <c r="F24" s="23"/>
      <c r="G24" s="39">
        <f>IF(Budgets!$D26&lt;&gt;"",Budgets!$D26,"")</f>
        <v>100</v>
      </c>
      <c r="H24" s="154"/>
      <c r="I24" s="23"/>
      <c r="J24" s="157"/>
      <c r="L24" s="87"/>
      <c r="M24" s="56"/>
      <c r="N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146"/>
      <c r="B25" s="33" t="str">
        <f>IF(Budgets!B27&lt;&gt;"",Budgets!B27,"")</f>
        <v>Phone_2</v>
      </c>
      <c r="C25" s="23"/>
      <c r="D25" s="38">
        <f t="shared" si="1"/>
        <v>0</v>
      </c>
      <c r="E25" s="151"/>
      <c r="F25" s="23"/>
      <c r="G25" s="39">
        <f>IF(Budgets!$D27&lt;&gt;"",Budgets!$D27,"")</f>
        <v>100</v>
      </c>
      <c r="H25" s="154"/>
      <c r="I25" s="23"/>
      <c r="J25" s="157"/>
      <c r="L25" s="87"/>
      <c r="M25" s="56"/>
      <c r="N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6"/>
      <c r="B26" s="33" t="str">
        <f>IF(Budgets!B28&lt;&gt;"",Budgets!B28,"")</f>
        <v>Media</v>
      </c>
      <c r="C26" s="23"/>
      <c r="D26" s="38">
        <f t="shared" si="1"/>
        <v>0</v>
      </c>
      <c r="E26" s="151"/>
      <c r="F26" s="23"/>
      <c r="G26" s="39">
        <f>IF(Budgets!$D28&lt;&gt;"",Budgets!$D28,"")</f>
        <v>100</v>
      </c>
      <c r="H26" s="154"/>
      <c r="I26" s="23"/>
      <c r="J26" s="157"/>
      <c r="L26" s="87"/>
      <c r="M26" s="56"/>
      <c r="N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6"/>
      <c r="B27" s="33" t="str">
        <f>IF(Budgets!B29&lt;&gt;"",Budgets!B29,"")</f>
        <v>Broadband</v>
      </c>
      <c r="C27" s="23"/>
      <c r="D27" s="38">
        <f t="shared" si="1"/>
        <v>0</v>
      </c>
      <c r="E27" s="151"/>
      <c r="F27" s="23"/>
      <c r="G27" s="39">
        <f>IF(Budgets!$D29&lt;&gt;"",Budgets!$D29,"")</f>
        <v>100</v>
      </c>
      <c r="H27" s="154"/>
      <c r="I27" s="23"/>
      <c r="J27" s="157"/>
      <c r="L27" s="87"/>
      <c r="M27" s="56"/>
      <c r="N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6"/>
      <c r="B28" s="33" t="str">
        <f>IF(Budgets!B30&lt;&gt;"",Budgets!B30,"")</f>
        <v/>
      </c>
      <c r="C28" s="23"/>
      <c r="D28" s="38" t="str">
        <f t="shared" si="1"/>
        <v/>
      </c>
      <c r="E28" s="151"/>
      <c r="F28" s="23"/>
      <c r="G28" s="39" t="str">
        <f>IF(Budgets!$D30&lt;&gt;"",Budgets!$D30,"")</f>
        <v/>
      </c>
      <c r="H28" s="154"/>
      <c r="I28" s="23"/>
      <c r="J28" s="157"/>
      <c r="L28" s="87"/>
      <c r="M28" s="56"/>
      <c r="N28" s="92"/>
      <c r="P28" s="91"/>
      <c r="Q28" s="91"/>
      <c r="R28" s="55" t="str">
        <f>IF(O28&lt;&gt;"",IF(COUNTIF(Budgets!$B$9:$B$46,O28),0,1),"")</f>
        <v/>
      </c>
    </row>
    <row r="29" spans="1:18" x14ac:dyDescent="0.2">
      <c r="A29" s="146"/>
      <c r="B29" s="33" t="str">
        <f>IF(Budgets!B31&lt;&gt;"",Budgets!B31,"")</f>
        <v/>
      </c>
      <c r="C29" s="23"/>
      <c r="D29" s="38" t="str">
        <f t="shared" si="1"/>
        <v/>
      </c>
      <c r="E29" s="151"/>
      <c r="F29" s="23"/>
      <c r="G29" s="39" t="str">
        <f>IF(Budgets!$D31&lt;&gt;"",Budgets!$D31,"")</f>
        <v/>
      </c>
      <c r="H29" s="154"/>
      <c r="I29" s="23"/>
      <c r="J29" s="157"/>
      <c r="L29" s="87"/>
      <c r="M29" s="56"/>
      <c r="N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6"/>
      <c r="B30" s="33" t="str">
        <f>IF(Budgets!B32&lt;&gt;"",Budgets!B32,"")</f>
        <v/>
      </c>
      <c r="C30" s="23"/>
      <c r="D30" s="38" t="str">
        <f t="shared" si="1"/>
        <v/>
      </c>
      <c r="E30" s="151"/>
      <c r="F30" s="23"/>
      <c r="G30" s="39" t="str">
        <f>IF(Budgets!$D32&lt;&gt;"",Budgets!$D32,"")</f>
        <v/>
      </c>
      <c r="H30" s="154"/>
      <c r="I30" s="23"/>
      <c r="J30" s="157"/>
      <c r="L30" s="87"/>
      <c r="M30" s="56"/>
      <c r="N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49"/>
      <c r="B31" s="34" t="str">
        <f>IF(Budgets!B33&lt;&gt;"",Budgets!B33,"")</f>
        <v/>
      </c>
      <c r="C31" s="23"/>
      <c r="D31" s="38" t="str">
        <f t="shared" si="1"/>
        <v/>
      </c>
      <c r="E31" s="152"/>
      <c r="F31" s="23"/>
      <c r="G31" s="40" t="str">
        <f>IF(Budgets!$D33&lt;&gt;"",Budgets!$D33,"")</f>
        <v/>
      </c>
      <c r="H31" s="155"/>
      <c r="I31" s="25"/>
      <c r="J31" s="158"/>
      <c r="L31" s="87"/>
      <c r="M31" s="56"/>
      <c r="N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48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0">
        <f>SUM(D33:D35)</f>
        <v>0</v>
      </c>
      <c r="F33" s="23"/>
      <c r="G33" s="38">
        <f>IF(Budgets!$D35&lt;&gt;"",Budgets!$D35,"")</f>
        <v>100</v>
      </c>
      <c r="H33" s="153">
        <f>SUM(G33:G35)</f>
        <v>200</v>
      </c>
      <c r="I33" s="26"/>
      <c r="J33" s="156">
        <f>H33-E33</f>
        <v>200</v>
      </c>
      <c r="L33" s="87"/>
      <c r="M33" s="56"/>
      <c r="N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6"/>
      <c r="B34" s="33" t="str">
        <f>IF(Budgets!B36&lt;&gt;"",Budgets!B36,"")</f>
        <v>Running_Shoes</v>
      </c>
      <c r="C34" s="23"/>
      <c r="D34" s="38">
        <f t="shared" si="1"/>
        <v>0</v>
      </c>
      <c r="E34" s="151"/>
      <c r="F34" s="23"/>
      <c r="G34" s="39">
        <f>IF(Budgets!$D36&lt;&gt;"",Budgets!$D36,"")</f>
        <v>100</v>
      </c>
      <c r="H34" s="154"/>
      <c r="I34" s="23"/>
      <c r="J34" s="157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49"/>
      <c r="B35" s="34" t="str">
        <f>IF(Budgets!B37&lt;&gt;"",Budgets!B37,"")</f>
        <v/>
      </c>
      <c r="C35" s="23"/>
      <c r="D35" s="38" t="str">
        <f t="shared" si="1"/>
        <v/>
      </c>
      <c r="E35" s="152"/>
      <c r="F35" s="23"/>
      <c r="G35" s="40" t="str">
        <f>IF(Budgets!$D37&lt;&gt;"",Budgets!$D37,"")</f>
        <v/>
      </c>
      <c r="H35" s="155"/>
      <c r="I35" s="25"/>
      <c r="J35" s="158"/>
      <c r="L35" s="87"/>
      <c r="M35" s="56"/>
      <c r="N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48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0">
        <f>SUM(D37:D42)</f>
        <v>0</v>
      </c>
      <c r="F37" s="23"/>
      <c r="G37" s="38">
        <f>IF(Budgets!$D39&lt;&gt;"",Budgets!$D39,"")</f>
        <v>187.5</v>
      </c>
      <c r="H37" s="153">
        <f>SUM(G37:G41)</f>
        <v>504.16666666666669</v>
      </c>
      <c r="I37" s="26"/>
      <c r="J37" s="156">
        <f>H37-E37</f>
        <v>504.16666666666669</v>
      </c>
      <c r="L37" s="87"/>
      <c r="M37" s="56"/>
      <c r="N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6"/>
      <c r="B38" s="33" t="str">
        <f>IF(Budgets!B40&lt;&gt;"",Budgets!B40,"")</f>
        <v>Petrol_Car_1</v>
      </c>
      <c r="C38" s="23"/>
      <c r="D38" s="38">
        <f t="shared" si="1"/>
        <v>0</v>
      </c>
      <c r="E38" s="151"/>
      <c r="F38" s="23"/>
      <c r="G38" s="39">
        <f>IF(Budgets!$D40&lt;&gt;"",Budgets!$D40,"")</f>
        <v>100</v>
      </c>
      <c r="H38" s="154"/>
      <c r="I38" s="23"/>
      <c r="J38" s="157"/>
      <c r="L38" s="87"/>
      <c r="M38" s="56"/>
      <c r="N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6"/>
      <c r="B39" s="33" t="str">
        <f>IF(Budgets!B41&lt;&gt;"",Budgets!B41,"")</f>
        <v>Car_2_Costs</v>
      </c>
      <c r="C39" s="23"/>
      <c r="D39" s="38">
        <f t="shared" si="1"/>
        <v>0</v>
      </c>
      <c r="E39" s="151"/>
      <c r="F39" s="23"/>
      <c r="G39" s="39">
        <f>IF(Budgets!$D41&lt;&gt;"",Budgets!$D41,"")</f>
        <v>116.66666666666667</v>
      </c>
      <c r="H39" s="154"/>
      <c r="I39" s="23"/>
      <c r="J39" s="157"/>
      <c r="L39" s="87"/>
      <c r="M39" s="56"/>
      <c r="N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6"/>
      <c r="B40" s="33" t="str">
        <f>IF(Budgets!B42&lt;&gt;"",Budgets!B42,"")</f>
        <v>Petrol_Car_2</v>
      </c>
      <c r="C40" s="23"/>
      <c r="D40" s="38">
        <f t="shared" si="1"/>
        <v>0</v>
      </c>
      <c r="E40" s="151"/>
      <c r="F40" s="23"/>
      <c r="G40" s="39">
        <f>IF(Budgets!$D42&lt;&gt;"",Budgets!$D42,"")</f>
        <v>100</v>
      </c>
      <c r="H40" s="154"/>
      <c r="I40" s="23"/>
      <c r="J40" s="157"/>
      <c r="L40" s="87"/>
      <c r="M40" s="56"/>
      <c r="N40" s="92"/>
      <c r="P40" s="91"/>
      <c r="Q40" s="91"/>
      <c r="R40" s="55" t="str">
        <f>IF(O40&lt;&gt;"",IF(COUNTIF(Budgets!$B$9:$B$46,O40),0,1),"")</f>
        <v/>
      </c>
    </row>
    <row r="41" spans="1:18" x14ac:dyDescent="0.2">
      <c r="A41" s="149"/>
      <c r="B41" s="34" t="str">
        <f>IF(Budgets!B43&lt;&gt;"",Budgets!B43,"")</f>
        <v/>
      </c>
      <c r="C41" s="23"/>
      <c r="D41" s="38" t="str">
        <f t="shared" si="1"/>
        <v/>
      </c>
      <c r="E41" s="152"/>
      <c r="F41" s="23"/>
      <c r="G41" s="40" t="str">
        <f>IF(Budgets!$D43&lt;&gt;"",Budgets!$D43,"")</f>
        <v/>
      </c>
      <c r="H41" s="155"/>
      <c r="I41" s="25"/>
      <c r="J41" s="158"/>
      <c r="L41" s="87"/>
      <c r="M41" s="56"/>
      <c r="N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48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0">
        <f>SUM(D43:D44)</f>
        <v>0</v>
      </c>
      <c r="F43" s="23"/>
      <c r="G43" s="38">
        <f>IF(Budgets!$D45&lt;&gt;"",Budgets!$D45,"")</f>
        <v>25</v>
      </c>
      <c r="H43" s="153">
        <f>SUM(G43:G44)</f>
        <v>25</v>
      </c>
      <c r="I43" s="26"/>
      <c r="J43" s="156">
        <f>H43-E43</f>
        <v>25</v>
      </c>
      <c r="L43" s="87"/>
      <c r="M43" s="56"/>
      <c r="N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49"/>
      <c r="B44" s="34" t="str">
        <f>IF(Budgets!B46&lt;&gt;"",Budgets!B46,"")</f>
        <v>Work_2</v>
      </c>
      <c r="C44" s="23"/>
      <c r="D44" s="38">
        <f t="shared" si="1"/>
        <v>0</v>
      </c>
      <c r="E44" s="152"/>
      <c r="F44" s="23"/>
      <c r="G44" s="40">
        <f>IF(Budgets!$D46&lt;&gt;"",Budgets!$D46,"")</f>
        <v>0</v>
      </c>
      <c r="H44" s="155"/>
      <c r="I44" s="25"/>
      <c r="J44" s="158"/>
      <c r="L44" s="87"/>
      <c r="M44" s="56"/>
      <c r="N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2"/>
      <c r="P45" s="91"/>
      <c r="Q45" s="91"/>
      <c r="R45" s="55" t="str">
        <f>IF(O45&lt;&gt;"",IF(COUNTIF(Budgets!$B$9:$B$46,O45),0,1),"")</f>
        <v/>
      </c>
    </row>
    <row r="46" spans="1:18" x14ac:dyDescent="0.2">
      <c r="A46" s="174" t="s">
        <v>8</v>
      </c>
      <c r="B46" s="174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175" t="s">
        <v>68</v>
      </c>
      <c r="I47" s="175"/>
      <c r="J47" s="176">
        <f>SUM(J13:J44)</f>
        <v>2029.1666666666667</v>
      </c>
      <c r="L47" s="87"/>
      <c r="M47" s="56"/>
      <c r="N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78" t="str">
        <f>IF(D48&gt;0,"!ERROR IN CATEGORY!","No Errors Found")</f>
        <v>No Errors Found</v>
      </c>
      <c r="B48" s="178"/>
      <c r="D48" s="47">
        <f>SUM(R:R)</f>
        <v>0</v>
      </c>
      <c r="H48" s="175"/>
      <c r="I48" s="175"/>
      <c r="J48" s="176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75"/>
      <c r="I49" s="175"/>
      <c r="J49" s="177"/>
      <c r="L49" s="87"/>
      <c r="M49" s="56"/>
      <c r="N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2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2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2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3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2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2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2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2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2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87"/>
      <c r="M168" s="56"/>
      <c r="N168" s="91"/>
      <c r="P168" s="91"/>
      <c r="Q168" s="91"/>
      <c r="R168" s="55" t="str">
        <f>IF(O168&lt;&gt;"",IF(COUNTIF(Budgets!$B$9:$B$46,O168),0,1),"")</f>
        <v/>
      </c>
    </row>
    <row r="169" spans="12:18" x14ac:dyDescent="0.2">
      <c r="L169" s="87"/>
      <c r="M169" s="56"/>
      <c r="N169" s="91"/>
      <c r="P169" s="91"/>
      <c r="Q169" s="91"/>
      <c r="R169" s="55" t="str">
        <f>IF(O169&lt;&gt;"",IF(COUNTIF(Budgets!$B$9:$B$46,O169),0,1),"")</f>
        <v/>
      </c>
    </row>
    <row r="170" spans="12:18" x14ac:dyDescent="0.2">
      <c r="L170" s="87"/>
      <c r="M170" s="56"/>
      <c r="N170" s="91"/>
      <c r="P170" s="91"/>
      <c r="Q170" s="91"/>
      <c r="R170" s="55" t="str">
        <f>IF(O170&lt;&gt;"",IF(COUNTIF(Budgets!$B$9:$B$46,O170),0,1),"")</f>
        <v/>
      </c>
    </row>
    <row r="171" spans="12:18" x14ac:dyDescent="0.2">
      <c r="L171" s="87"/>
      <c r="M171" s="56"/>
      <c r="N171" s="91"/>
      <c r="P171" s="91"/>
      <c r="Q171" s="91"/>
      <c r="R171" s="55" t="str">
        <f>IF(O171&lt;&gt;"",IF(COUNTIF(Budgets!$B$9:$B$46,O171),0,1),"")</f>
        <v/>
      </c>
    </row>
    <row r="172" spans="12:18" x14ac:dyDescent="0.2">
      <c r="L172" s="87"/>
      <c r="M172" s="56"/>
      <c r="N172" s="91"/>
      <c r="P172" s="91"/>
      <c r="Q172" s="91"/>
      <c r="R172" s="55" t="str">
        <f>IF(O172&lt;&gt;"",IF(COUNTIF(Budgets!$B$9:$B$46,O172),0,1),"")</f>
        <v/>
      </c>
    </row>
    <row r="173" spans="12:18" x14ac:dyDescent="0.2">
      <c r="L173" s="87"/>
      <c r="M173" s="56"/>
      <c r="N173" s="91"/>
      <c r="P173" s="91"/>
      <c r="Q173" s="91"/>
      <c r="R173" s="55" t="str">
        <f>IF(O173&lt;&gt;"",IF(COUNTIF(Budgets!$B$9:$B$46,O173),0,1),"")</f>
        <v/>
      </c>
    </row>
    <row r="174" spans="12:18" x14ac:dyDescent="0.2">
      <c r="L174" s="87"/>
      <c r="M174" s="56"/>
      <c r="N174" s="91"/>
      <c r="P174" s="91"/>
      <c r="Q174" s="91"/>
      <c r="R174" s="55" t="str">
        <f>IF(O174&lt;&gt;"",IF(COUNTIF(Budgets!$B$9:$B$46,O174),0,1),"")</f>
        <v/>
      </c>
    </row>
    <row r="175" spans="12:18" x14ac:dyDescent="0.2">
      <c r="L175" s="87"/>
      <c r="M175" s="56"/>
      <c r="N175" s="91"/>
      <c r="P175" s="91"/>
      <c r="Q175" s="91"/>
      <c r="R175" s="55" t="str">
        <f>IF(O175&lt;&gt;"",IF(COUNTIF(Budgets!$B$9:$B$46,O175),0,1),"")</f>
        <v/>
      </c>
    </row>
    <row r="176" spans="12:18" x14ac:dyDescent="0.2">
      <c r="L176" s="87"/>
      <c r="M176" s="56"/>
      <c r="N176" s="91"/>
      <c r="P176" s="91"/>
      <c r="Q176" s="91"/>
      <c r="R176" s="55" t="str">
        <f>IF(O176&lt;&gt;"",IF(COUNTIF(Budgets!$B$9:$B$46,O176),0,1),"")</f>
        <v/>
      </c>
    </row>
    <row r="177" spans="12:18" x14ac:dyDescent="0.2">
      <c r="L177" s="87"/>
      <c r="M177" s="56"/>
      <c r="N177" s="91"/>
      <c r="P177" s="91"/>
      <c r="Q177" s="91"/>
      <c r="R177" s="55" t="str">
        <f>IF(O177&lt;&gt;"",IF(COUNTIF(Budgets!$B$9:$B$46,O177),0,1),"")</f>
        <v/>
      </c>
    </row>
    <row r="178" spans="12:18" x14ac:dyDescent="0.2">
      <c r="L178" s="87"/>
      <c r="M178" s="56"/>
      <c r="N178" s="91"/>
      <c r="P178" s="91"/>
      <c r="Q178" s="91"/>
      <c r="R178" s="55" t="str">
        <f>IF(O178&lt;&gt;"",IF(COUNTIF(Budgets!$B$9:$B$46,O178),0,1),"")</f>
        <v/>
      </c>
    </row>
    <row r="179" spans="12:18" x14ac:dyDescent="0.2">
      <c r="L179" s="87"/>
      <c r="M179" s="56"/>
      <c r="N179" s="91"/>
      <c r="P179" s="91"/>
      <c r="Q179" s="91"/>
      <c r="R179" s="55" t="str">
        <f>IF(O179&lt;&gt;"",IF(COUNTIF(Budgets!$B$9:$B$46,O179),0,1),"")</f>
        <v/>
      </c>
    </row>
    <row r="180" spans="12:18" x14ac:dyDescent="0.2">
      <c r="L180" s="87"/>
      <c r="M180" s="56"/>
      <c r="N180" s="91"/>
      <c r="P180" s="91"/>
      <c r="Q180" s="91"/>
      <c r="R180" s="55" t="str">
        <f>IF(O180&lt;&gt;"",IF(COUNTIF(Budgets!$B$9:$B$46,O180),0,1),"")</f>
        <v/>
      </c>
    </row>
    <row r="181" spans="12:18" x14ac:dyDescent="0.2">
      <c r="L181" s="87"/>
      <c r="M181" s="56"/>
      <c r="N181" s="91"/>
      <c r="P181" s="91"/>
      <c r="Q181" s="91"/>
      <c r="R181" s="55" t="str">
        <f>IF(O181&lt;&gt;"",IF(COUNTIF(Budgets!$B$9:$B$46,O181),0,1),"")</f>
        <v/>
      </c>
    </row>
    <row r="182" spans="12:18" x14ac:dyDescent="0.2">
      <c r="L182" s="87"/>
      <c r="M182" s="56"/>
      <c r="N182" s="91"/>
      <c r="P182" s="91"/>
      <c r="Q182" s="91"/>
      <c r="R182" s="55" t="str">
        <f>IF(O182&lt;&gt;"",IF(COUNTIF(Budgets!$B$9:$B$46,O182),0,1),"")</f>
        <v/>
      </c>
    </row>
    <row r="183" spans="12:18" x14ac:dyDescent="0.2">
      <c r="L183" s="87"/>
      <c r="M183" s="56"/>
      <c r="N183" s="91"/>
      <c r="P183" s="91"/>
      <c r="Q183" s="91"/>
      <c r="R183" s="55" t="str">
        <f>IF(O183&lt;&gt;"",IF(COUNTIF(Budgets!$B$9:$B$46,O183),0,1),"")</f>
        <v/>
      </c>
    </row>
    <row r="184" spans="12:18" x14ac:dyDescent="0.2">
      <c r="L184" s="87"/>
      <c r="M184" s="56"/>
      <c r="N184" s="91"/>
      <c r="P184" s="91"/>
      <c r="Q184" s="91"/>
      <c r="R184" s="55" t="str">
        <f>IF(O184&lt;&gt;"",IF(COUNTIF(Budgets!$B$9:$B$46,O184),0,1),"")</f>
        <v/>
      </c>
    </row>
    <row r="185" spans="12:18" x14ac:dyDescent="0.2">
      <c r="L185" s="87"/>
      <c r="M185" s="56"/>
      <c r="N185" s="91"/>
      <c r="P185" s="91"/>
      <c r="Q185" s="91"/>
      <c r="R185" s="55" t="str">
        <f>IF(O185&lt;&gt;"",IF(COUNTIF(Budgets!$B$9:$B$46,O185),0,1),"")</f>
        <v/>
      </c>
    </row>
    <row r="186" spans="12:18" x14ac:dyDescent="0.2">
      <c r="L186" s="87"/>
      <c r="M186" s="56"/>
      <c r="N186" s="91"/>
      <c r="P186" s="91"/>
      <c r="Q186" s="91"/>
      <c r="R186" s="55" t="str">
        <f>IF(O186&lt;&gt;"",IF(COUNTIF(Budgets!$B$9:$B$46,O186),0,1),"")</f>
        <v/>
      </c>
    </row>
    <row r="187" spans="12:18" x14ac:dyDescent="0.2">
      <c r="L187" s="87"/>
      <c r="M187" s="56"/>
      <c r="N187" s="91"/>
      <c r="P187" s="91"/>
      <c r="Q187" s="91"/>
      <c r="R187" s="55" t="str">
        <f>IF(O187&lt;&gt;"",IF(COUNTIF(Budgets!$B$9:$B$46,O187),0,1),"")</f>
        <v/>
      </c>
    </row>
    <row r="188" spans="12:18" x14ac:dyDescent="0.2">
      <c r="L188" s="87"/>
      <c r="M188" s="56"/>
      <c r="N188" s="91"/>
      <c r="P188" s="91"/>
      <c r="Q188" s="91"/>
      <c r="R188" s="55" t="str">
        <f>IF(O188&lt;&gt;"",IF(COUNTIF(Budgets!$B$9:$B$46,O188),0,1),"")</f>
        <v/>
      </c>
    </row>
    <row r="189" spans="12:18" x14ac:dyDescent="0.2">
      <c r="L189" s="87"/>
      <c r="M189" s="56"/>
      <c r="N189" s="91"/>
      <c r="P189" s="91"/>
      <c r="Q189" s="91"/>
      <c r="R189" s="55" t="str">
        <f>IF(O189&lt;&gt;"",IF(COUNTIF(Budgets!$B$9:$B$46,O189),0,1),"")</f>
        <v/>
      </c>
    </row>
    <row r="190" spans="12:18" x14ac:dyDescent="0.2">
      <c r="L190" s="87"/>
      <c r="M190" s="56"/>
      <c r="N190" s="92"/>
      <c r="P190" s="91"/>
      <c r="Q190" s="91"/>
      <c r="R190" s="55" t="str">
        <f>IF(O190&lt;&gt;"",IF(COUNTIF(Budgets!$B$9:$B$46,O190),0,1),"")</f>
        <v/>
      </c>
    </row>
    <row r="191" spans="12:18" x14ac:dyDescent="0.2">
      <c r="L191" s="87"/>
      <c r="M191" s="56"/>
      <c r="N191" s="92"/>
      <c r="P191" s="91"/>
      <c r="Q191" s="91"/>
      <c r="R191" s="55" t="str">
        <f>IF(O191&lt;&gt;"",IF(COUNTIF(Budgets!$B$9:$B$46,O191),0,1),"")</f>
        <v/>
      </c>
    </row>
    <row r="192" spans="12:18" x14ac:dyDescent="0.2">
      <c r="L192" s="87"/>
      <c r="M192" s="56"/>
      <c r="N192" s="92"/>
      <c r="P192" s="91"/>
      <c r="Q192" s="91"/>
      <c r="R192" s="55" t="str">
        <f>IF(O192&lt;&gt;"",IF(COUNTIF(Budgets!$B$9:$B$46,O192),0,1),"")</f>
        <v/>
      </c>
    </row>
    <row r="193" spans="12:18" x14ac:dyDescent="0.2">
      <c r="L193" s="87"/>
      <c r="M193" s="56"/>
      <c r="N193" s="91"/>
      <c r="P193" s="91"/>
      <c r="Q193" s="91"/>
      <c r="R193" s="55" t="str">
        <f>IF(O193&lt;&gt;"",IF(COUNTIF(Budgets!$B$9:$B$46,O193),0,1),"")</f>
        <v/>
      </c>
    </row>
    <row r="194" spans="12:18" x14ac:dyDescent="0.2">
      <c r="L194" s="87"/>
      <c r="M194" s="56"/>
      <c r="N194" s="91"/>
      <c r="P194" s="91"/>
      <c r="Q194" s="91"/>
      <c r="R194" s="55" t="str">
        <f>IF(O194&lt;&gt;"",IF(COUNTIF(Budgets!$B$9:$B$46,O194),0,1),"")</f>
        <v/>
      </c>
    </row>
    <row r="195" spans="12:18" x14ac:dyDescent="0.2">
      <c r="L195" s="87"/>
      <c r="M195" s="56"/>
      <c r="N195" s="91"/>
      <c r="P195" s="91"/>
      <c r="Q195" s="91"/>
      <c r="R195" s="55" t="str">
        <f>IF(O195&lt;&gt;"",IF(COUNTIF(Budgets!$B$9:$B$46,O195),0,1),"")</f>
        <v/>
      </c>
    </row>
    <row r="196" spans="12:18" x14ac:dyDescent="0.2">
      <c r="L196" s="87"/>
      <c r="M196" s="56"/>
      <c r="N196" s="91"/>
      <c r="P196" s="91"/>
      <c r="Q196" s="91"/>
      <c r="R196" s="55" t="str">
        <f>IF(O196&lt;&gt;"",IF(COUNTIF(Budgets!$B$9:$B$46,O196),0,1),"")</f>
        <v/>
      </c>
    </row>
    <row r="197" spans="12:18" x14ac:dyDescent="0.2">
      <c r="L197" s="87"/>
      <c r="M197" s="56"/>
      <c r="N197" s="91"/>
      <c r="P197" s="91"/>
      <c r="Q197" s="91"/>
      <c r="R197" s="55" t="str">
        <f>IF(O197&lt;&gt;"",IF(COUNTIF(Budgets!$B$9:$B$46,O197),0,1),"")</f>
        <v/>
      </c>
    </row>
    <row r="198" spans="12:18" x14ac:dyDescent="0.2">
      <c r="L198" s="87"/>
      <c r="M198" s="56"/>
      <c r="N198" s="91"/>
      <c r="P198" s="91"/>
      <c r="Q198" s="91"/>
      <c r="R198" s="55" t="str">
        <f>IF(O198&lt;&gt;"",IF(COUNTIF(Budgets!$B$9:$B$46,O198),0,1),"")</f>
        <v/>
      </c>
    </row>
    <row r="199" spans="12:18" x14ac:dyDescent="0.2">
      <c r="L199" s="87"/>
      <c r="M199" s="56"/>
      <c r="N199" s="91"/>
      <c r="P199" s="91"/>
      <c r="Q199" s="91"/>
      <c r="R199" s="55" t="str">
        <f>IF(O199&lt;&gt;"",IF(COUNTIF(Budgets!$B$9:$B$46,O199),0,1),"")</f>
        <v/>
      </c>
    </row>
    <row r="200" spans="12:18" x14ac:dyDescent="0.2">
      <c r="L200" s="87"/>
      <c r="M200" s="56"/>
      <c r="N200" s="91"/>
      <c r="P200" s="91"/>
      <c r="Q200" s="91"/>
      <c r="R200" s="55" t="str">
        <f>IF(O200&lt;&gt;"",IF(COUNTIF(Budgets!$B$9:$B$46,O200),0,1),"")</f>
        <v/>
      </c>
    </row>
    <row r="201" spans="12:18" x14ac:dyDescent="0.2">
      <c r="L201" s="87"/>
      <c r="M201" s="56"/>
      <c r="N201" s="91"/>
      <c r="P201" s="91"/>
      <c r="Q201" s="91"/>
      <c r="R201" s="55" t="str">
        <f>IF(O201&lt;&gt;"",IF(COUNTIF(Budgets!$B$9:$B$46,O201),0,1),"")</f>
        <v/>
      </c>
    </row>
    <row r="202" spans="12:18" x14ac:dyDescent="0.2">
      <c r="R202" s="55" t="str">
        <f>IF(O202&lt;&gt;"",IF(COUNTIF(Budgets!$B$9:$B$46,O202),0,1),"")</f>
        <v/>
      </c>
    </row>
    <row r="203" spans="12:18" x14ac:dyDescent="0.2">
      <c r="R203" s="55" t="str">
        <f>IF(O203&lt;&gt;"",IF(COUNTIF(Budgets!$B$9:$B$46,O203),0,1),"")</f>
        <v/>
      </c>
    </row>
    <row r="204" spans="12:18" x14ac:dyDescent="0.2">
      <c r="R204" s="55" t="str">
        <f>IF(O204&lt;&gt;"",IF(COUNTIF(Budgets!$B$9:$B$46,O204),0,1),"")</f>
        <v/>
      </c>
    </row>
    <row r="205" spans="12:18" x14ac:dyDescent="0.2">
      <c r="R205" s="55" t="str">
        <f>IF(O205&lt;&gt;"",IF(COUNTIF(Budgets!$B$9:$B$46,O205),0,1),"")</f>
        <v/>
      </c>
    </row>
    <row r="206" spans="12:18" x14ac:dyDescent="0.2">
      <c r="R206" s="55" t="str">
        <f>IF(O206&lt;&gt;"",IF(COUNTIF(Budgets!$B$9:$B$46,O206),0,1),"")</f>
        <v/>
      </c>
    </row>
    <row r="207" spans="12:18" x14ac:dyDescent="0.2">
      <c r="R207" s="55" t="str">
        <f>IF(O207&lt;&gt;"",IF(COUNTIF(Budgets!$B$9:$B$46,O207),0,1),"")</f>
        <v/>
      </c>
    </row>
    <row r="208" spans="12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  <mergeCell ref="A20:A31"/>
    <mergeCell ref="E20:E31"/>
    <mergeCell ref="H20:H31"/>
    <mergeCell ref="J20:J31"/>
    <mergeCell ref="A33:A35"/>
    <mergeCell ref="E33:E35"/>
    <mergeCell ref="H33:H35"/>
    <mergeCell ref="J33:J35"/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</mergeCells>
  <conditionalFormatting sqref="A48:B48">
    <cfRule type="cellIs" dxfId="159" priority="25" operator="equal">
      <formula>"No Errors Found"</formula>
    </cfRule>
  </conditionalFormatting>
  <conditionalFormatting sqref="J20:J31">
    <cfRule type="cellIs" dxfId="158" priority="21" operator="lessThan">
      <formula>0</formula>
    </cfRule>
  </conditionalFormatting>
  <conditionalFormatting sqref="J33:J35">
    <cfRule type="cellIs" dxfId="157" priority="20" operator="lessThan">
      <formula>0</formula>
    </cfRule>
  </conditionalFormatting>
  <conditionalFormatting sqref="J37:J41">
    <cfRule type="cellIs" dxfId="156" priority="19" operator="lessThan">
      <formula>0</formula>
    </cfRule>
  </conditionalFormatting>
  <conditionalFormatting sqref="J47:J49">
    <cfRule type="cellIs" dxfId="155" priority="17" operator="lessThan">
      <formula>0</formula>
    </cfRule>
  </conditionalFormatting>
  <conditionalFormatting sqref="J13:J18">
    <cfRule type="cellIs" dxfId="154" priority="22" operator="lessThan">
      <formula>0</formula>
    </cfRule>
  </conditionalFormatting>
  <conditionalFormatting sqref="J43:J44">
    <cfRule type="cellIs" dxfId="153" priority="18" operator="lessThan">
      <formula>0</formula>
    </cfRule>
  </conditionalFormatting>
  <conditionalFormatting sqref="E8:E11">
    <cfRule type="cellIs" dxfId="152" priority="13" operator="lessThan">
      <formula>$H$8</formula>
    </cfRule>
  </conditionalFormatting>
  <conditionalFormatting sqref="E13:E18">
    <cfRule type="cellIs" dxfId="151" priority="12" operator="greaterThan">
      <formula>$H$13</formula>
    </cfRule>
  </conditionalFormatting>
  <conditionalFormatting sqref="E20:E31">
    <cfRule type="cellIs" dxfId="150" priority="11" operator="greaterThan">
      <formula>$H$20</formula>
    </cfRule>
  </conditionalFormatting>
  <conditionalFormatting sqref="E33:E35">
    <cfRule type="cellIs" dxfId="149" priority="10" operator="greaterThan">
      <formula>$H$33</formula>
    </cfRule>
  </conditionalFormatting>
  <conditionalFormatting sqref="E37:E41">
    <cfRule type="cellIs" dxfId="148" priority="9" operator="greaterThan">
      <formula>$H$37</formula>
    </cfRule>
  </conditionalFormatting>
  <conditionalFormatting sqref="E43">
    <cfRule type="cellIs" dxfId="147" priority="8" operator="greaterThan">
      <formula>$H$43</formula>
    </cfRule>
  </conditionalFormatting>
  <conditionalFormatting sqref="D48">
    <cfRule type="cellIs" dxfId="146" priority="7" operator="greaterThan">
      <formula>0</formula>
    </cfRule>
  </conditionalFormatting>
  <conditionalFormatting sqref="D13:D18">
    <cfRule type="expression" dxfId="145" priority="6">
      <formula>$D13&gt;$G13</formula>
    </cfRule>
  </conditionalFormatting>
  <conditionalFormatting sqref="D46">
    <cfRule type="cellIs" dxfId="144" priority="5" operator="notEqual">
      <formula>0</formula>
    </cfRule>
  </conditionalFormatting>
  <conditionalFormatting sqref="D20:D31">
    <cfRule type="expression" dxfId="143" priority="4">
      <formula>$D20&gt;$G20</formula>
    </cfRule>
  </conditionalFormatting>
  <conditionalFormatting sqref="D33:D35">
    <cfRule type="expression" dxfId="142" priority="3">
      <formula>$D33&gt;$G33</formula>
    </cfRule>
  </conditionalFormatting>
  <conditionalFormatting sqref="D37:D41">
    <cfRule type="expression" dxfId="141" priority="2">
      <formula>$D37&gt;$G37</formula>
    </cfRule>
  </conditionalFormatting>
  <conditionalFormatting sqref="D43:D44">
    <cfRule type="expression" dxfId="14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47217F82-95A2-5744-AF44-255DE37E4F6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EEF3CC05-BEDA-CE49-8CE9-3A7B26BC939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69DF97DD-0AB7-EA49-9240-F42D8FD09D0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A24FA1-8FE6-E545-B1B3-4314FDEDFEB8}">
          <x14:formula1>
            <xm:f>Budgets!$B$9:$B$46</xm:f>
          </x14:formula1>
          <xm:sqref>O1:O1048576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Instructions</vt:lpstr>
      <vt:lpstr>Budgets</vt:lpstr>
      <vt:lpstr>Summary2024</vt:lpstr>
      <vt:lpstr>Spending Graphs2024</vt:lpstr>
      <vt:lpstr>Jan24</vt:lpstr>
      <vt:lpstr>Feb24</vt:lpstr>
      <vt:lpstr>Mar24</vt:lpstr>
      <vt:lpstr>Apr24</vt:lpstr>
      <vt:lpstr>May24</vt:lpstr>
      <vt:lpstr>Jun24</vt:lpstr>
      <vt:lpstr>Jul24</vt:lpstr>
      <vt:lpstr>Aug24</vt:lpstr>
      <vt:lpstr>Sep24</vt:lpstr>
      <vt:lpstr>Oct24</vt:lpstr>
      <vt:lpstr>Nov24</vt:lpstr>
      <vt:lpstr>Dec24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2023-11-22T19:48:12Z</cp:lastPrinted>
  <dcterms:created xsi:type="dcterms:W3CDTF">2023-10-11T16:20:22Z</dcterms:created>
  <dcterms:modified xsi:type="dcterms:W3CDTF">2024-02-02T19:00:36Z</dcterms:modified>
</cp:coreProperties>
</file>