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si\Desktop\OpparidokutTEMP\06042024\"/>
    </mc:Choice>
  </mc:AlternateContent>
  <xr:revisionPtr revIDLastSave="0" documentId="8_{CCDB7276-1AC9-4437-860E-87BA55C8DF8D}" xr6:coauthVersionLast="47" xr6:coauthVersionMax="47" xr10:uidLastSave="{00000000-0000-0000-0000-000000000000}"/>
  <bookViews>
    <workbookView xWindow="-120" yWindow="-120" windowWidth="29040" windowHeight="17520" activeTab="4" xr2:uid="{389D77D8-5829-4C74-ADFC-2C53E11687E7}"/>
  </bookViews>
  <sheets>
    <sheet name="Ohje" sheetId="2" r:id="rId1"/>
    <sheet name="Sidonnaisuudet" sheetId="4" r:id="rId2"/>
    <sheet name="Resurssimalli" sheetId="1" r:id="rId3"/>
    <sheet name="Kehykset ja Standardit" sheetId="3" r:id="rId4"/>
    <sheet name="Interventiosuunnitelm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1" l="1"/>
  <c r="H42" i="1" s="1"/>
  <c r="J6" i="1"/>
  <c r="J7" i="1"/>
  <c r="H39" i="1" s="1"/>
  <c r="J8" i="1"/>
  <c r="H40" i="1" s="1"/>
  <c r="J9" i="1"/>
  <c r="H41" i="1" s="1"/>
  <c r="H26" i="1"/>
  <c r="H38" i="1" s="1"/>
</calcChain>
</file>

<file path=xl/sharedStrings.xml><?xml version="1.0" encoding="utf-8"?>
<sst xmlns="http://schemas.openxmlformats.org/spreadsheetml/2006/main" count="262" uniqueCount="166">
  <si>
    <t>Lähtötiedot</t>
  </si>
  <si>
    <t>Organisaation Windowstyöasemien määrä:</t>
  </si>
  <si>
    <t>Kyllä</t>
  </si>
  <si>
    <t>Onko käytössä työasema-automaatio:</t>
  </si>
  <si>
    <t>/kpl</t>
  </si>
  <si>
    <t>Selite</t>
  </si>
  <si>
    <t>Perustelut</t>
  </si>
  <si>
    <t>Haavoittuvuushallinta</t>
  </si>
  <si>
    <t>Työasemakonfiguraation hallinta</t>
  </si>
  <si>
    <t>Käyttöjärjestelmäkokoonpanon rakennus</t>
  </si>
  <si>
    <t>Ohjelmistoasennus</t>
  </si>
  <si>
    <t>Ohjelmistopäivitys</t>
  </si>
  <si>
    <t>Käyttöjärjestelmä- ja ohjelmistokorjauspäivitysten jakelu</t>
  </si>
  <si>
    <t>Työaseman vian selvitys</t>
  </si>
  <si>
    <t>Työaseman vaihto</t>
  </si>
  <si>
    <t>Sisältää vanhan koneen tiedostojen ja asetusten varmistuksen ja uuden koneen käyttöönottotuen käyttäjälle</t>
  </si>
  <si>
    <t xml:space="preserve">Etäyhteydellä tai paikallisesti tehtävä ohjelmisto-, laitteisto- tai käyttöjärjestelmävian selvitys  </t>
  </si>
  <si>
    <t>Uuden tai olemassaolevan koneen alustus ja täydellinen asennus automaatiolla</t>
  </si>
  <si>
    <t>Uuden ohjelmistoversion testaaminen, automaattisen jakelun fasilitointi ja ohjeistusten teko</t>
  </si>
  <si>
    <t>Uuden ohjelmiston tietoturvan ja tietosuojan selvitykset, testaaminen, paketointi automaattisesti jaeltavaksi, asennus.</t>
  </si>
  <si>
    <t>Laiteominaisuuksien läpikäynti ja testaus, ajureiden ja ohjelmistojen asennukset, käyttöjärjestelmäominaisuuksien valinta, paketointi automatisoitavaksi</t>
  </si>
  <si>
    <t>Käyttöjärjestelmän tietoturvakovennukset</t>
  </si>
  <si>
    <t>/tuntia /vko</t>
  </si>
  <si>
    <t>/tuntia /vuosi</t>
  </si>
  <si>
    <t>Yksikkö</t>
  </si>
  <si>
    <t>/5h /vko</t>
  </si>
  <si>
    <t>Laiteinventaarion hallinta, dokumentaatiot ja yhteistyö</t>
  </si>
  <si>
    <t>/2 vkon työt</t>
  </si>
  <si>
    <t>Teknisten tietoturvakontrollien muutosten testaus, versiovaihdot ym.</t>
  </si>
  <si>
    <t>/2h /vko</t>
  </si>
  <si>
    <t>/8h vko</t>
  </si>
  <si>
    <t>Tietoturvatestaus ja auditointi</t>
  </si>
  <si>
    <t>Sisältää haavoittuvuustietojen seurannan sekä tarvittavien korjausten suunnittelun sekä toteutuksen</t>
  </si>
  <si>
    <t>Sisältää käyttöjärjestelmän ominaisuuspäivitykset, tietoturvapäivitykset sekä ohjelmistojen korjauspäivitykset</t>
  </si>
  <si>
    <t>Uhkaetsintä</t>
  </si>
  <si>
    <t>/4 vkon työt</t>
  </si>
  <si>
    <t>Tavoitteena voi olla todentaa vaatimustenmukaisuus, tai tehdä määrämuotoinen raportoitu arvio työaseman tietoturvan tilasta. Yleensä hyödynnetään tietoturvakehyksiä.</t>
  </si>
  <si>
    <t>Työaseman asennus</t>
  </si>
  <si>
    <t>Työmäärähypoteesit</t>
  </si>
  <si>
    <t>Työasemaylläpitäjän henkilöresurssit kuluvat pääsääntöisesti ei-tietoturvaspesifisiin asioihin.</t>
  </si>
  <si>
    <t>Työaseman tietoturvaominaisuuksien muutoshallinta</t>
  </si>
  <si>
    <t xml:space="preserve">Työasemaylläpitoresurssit: </t>
  </si>
  <si>
    <t>Erityisosaamista vaativat tekniset tietoturvaresurssit:</t>
  </si>
  <si>
    <t>Erityisosaamista vaativat hallinnolliset tietoturvaresurssit:</t>
  </si>
  <si>
    <t>Teknisen työasematietoturvan henkilöresursseja hyödynnetään sekä työasemaylläpidon että tietoturvatestauksen puolella</t>
  </si>
  <si>
    <t>/8h / Pv /365</t>
  </si>
  <si>
    <t>Sekalaiset työasemakehitystehtävät</t>
  </si>
  <si>
    <t>Laskenta ja tulkinta</t>
  </si>
  <si>
    <t>Ylläpitoresurssien riittävyys</t>
  </si>
  <si>
    <t>Yht.</t>
  </si>
  <si>
    <t>/h /Vuosi</t>
  </si>
  <si>
    <t>Työasemien määrä vaikuttaa sekä teknisten- että tietoturvamuutosten suunnitteluun, testaukseen, vikatilanteiden hallintaan ja ylläpitoon</t>
  </si>
  <si>
    <t>Tietoturvan erityisosaamista vaativat tehtävät</t>
  </si>
  <si>
    <t>Sisältää ns. hyökkäävän testaustoiminnan. Tavoitteena löytää laitteista, käyttöjärjestelmistä ja ohjelmistoista osia, joiden avulla rikkoa tietoturva</t>
  </si>
  <si>
    <t>Tyypillisesti erillinen valvomofunktio, joka valvoo työasemien, infrastruktuurin, verkon yms. tietoturvan tilaa</t>
  </si>
  <si>
    <t>Työasematietoturvan ylläpitoresurssit:</t>
  </si>
  <si>
    <t>Työasemaylläpidon ydintehtävät</t>
  </si>
  <si>
    <t>Työasematietoturvaresurssien riittävyys</t>
  </si>
  <si>
    <t>Teknisen erityisosaamisen riittävyys</t>
  </si>
  <si>
    <t>Hallinnollisen erityisosaamisen riittävyys</t>
  </si>
  <si>
    <t>/h +/- / vuosi</t>
  </si>
  <si>
    <t>Kuuluu osana tietoturvan perusperiaatteisiin, mutta tarvitaan myös työasemahallinnan kannalta</t>
  </si>
  <si>
    <t>Teknisten tietoturvakontrollien testaus ja käyttöönotto, ottaen huomioon käyttöjärjestelmäkokoonpanon ja ohjelmistot</t>
  </si>
  <si>
    <t>Työtä tekee yleensä erikseen siihen erikoistunut osaaja, vaatii ymmärrystä eri tietoturvakehyksistä ja standardeista, uhkamallinnuksesta ja riskienhallinnasta</t>
  </si>
  <si>
    <t>Tietoturvan "kova ydin", joka vaatii teknistä erityisen ajantasaista erikoisosaamista</t>
  </si>
  <si>
    <t>(Käytettävissä olevat viikkoresurssit muokattuna vuodelle miinus 6 vkoa lomaa)-(Työaseman tietoturvaominaisuuksien muutoshallinta)</t>
  </si>
  <si>
    <t>Tietoturvavalvonta ja suorituskykymonitorointi</t>
  </si>
  <si>
    <t>Riskien- ja uhkienhallinta</t>
  </si>
  <si>
    <t>Parametri</t>
  </si>
  <si>
    <t>G-sarake on parametroitavissa, lukuunottamatta soluja G26, G38-41, joissa on laskentakaavoja</t>
  </si>
  <si>
    <t>Työasemaylläpito hoidetaan nykyään automaatiolla. Automaatiokin vaatii silti ihmistyötä. Puuttuva automaatio nostaa ihmistyön tarvetta 80h/kk/1000 työasemaa</t>
  </si>
  <si>
    <t>Oletuksena kaikissa laskennoissa on vähennetty vuoden tasolla 6 viikkoa lomia..</t>
  </si>
  <si>
    <t>Työasemaylläpidon lisäresurssit jos ei automaatiota</t>
  </si>
  <si>
    <t>Ei</t>
  </si>
  <si>
    <t>Taulukkoa voi helposti muokata myös kustannukset huomioonottavaksi, lisäten esim. kustannukset uuteen sarakkeeseen lähtötietoparametreiksi sekä tekemällä kustannukset laskevat kaavat.</t>
  </si>
  <si>
    <t>(Laskenta ottaa mukaan kaikki värikoodatun kategorian osa-alueet.)</t>
  </si>
  <si>
    <t>AA-sarake piilotettu, sisältää valintalistan kyllä/ei arvot</t>
  </si>
  <si>
    <t>Luokka</t>
  </si>
  <si>
    <t>Mitre att&amp;ck ja d3fend</t>
  </si>
  <si>
    <t>CIS Critical security controls</t>
  </si>
  <si>
    <t>Windows security baselines</t>
  </si>
  <si>
    <t>Microsoft SecCon</t>
  </si>
  <si>
    <t>SABSA Security architecture</t>
  </si>
  <si>
    <t>NIST Cybersecurity Framework</t>
  </si>
  <si>
    <t>CIS Benchmarks</t>
  </si>
  <si>
    <t>NIST Security and Privacy Controls for Information Systems</t>
  </si>
  <si>
    <t>Tietoturva-arkkitehtuurimalli</t>
  </si>
  <si>
    <t>Pieni</t>
  </si>
  <si>
    <t>Keskisuuri</t>
  </si>
  <si>
    <t>Käyttöönoton resurssivaatimus</t>
  </si>
  <si>
    <t>Suuri</t>
  </si>
  <si>
    <t>Ylläpidon resurssivaatimus</t>
  </si>
  <si>
    <t>Selitteet</t>
  </si>
  <si>
    <t>Käyttöönoton resurssivaatimukset</t>
  </si>
  <si>
    <t>Uhka- ja riskipohjainen tietoturvamalli</t>
  </si>
  <si>
    <t>Käytännön työasematietoturvakehys</t>
  </si>
  <si>
    <t>Puhutaan koko organisaation läpileikkaavasta käyttöönotosta, projektiaika voi hyvin olla useampi vuosi</t>
  </si>
  <si>
    <t>Ylläpidon resurssivaatimukset</t>
  </si>
  <si>
    <t>Jos ylläpito muuttuu suuritöiseksi, on ehkä paikallaan tarkentaa jo käyttöönotettua ja pyrkiä saamaan resurssivaatimukset pienemmäksi.</t>
  </si>
  <si>
    <t>Hyvin tehtävissä yhden tiimin sisäisesti, ilman merkittäviä sidonnaisuuksia</t>
  </si>
  <si>
    <t>Vaatii useamman sisäisen tiimin yhteistoimintaa, organisaation tukea sekä tilapäisesti ulkopuolista apua</t>
  </si>
  <si>
    <t>Muutamia kuukausia, jos käytössä sopiva osaaminen</t>
  </si>
  <si>
    <t>Useampia kuukausia-vuosi, jos käytössä sopiva osaaminen</t>
  </si>
  <si>
    <t>Avainresurssit</t>
  </si>
  <si>
    <t>Värien merkitys</t>
  </si>
  <si>
    <t>Kehyksen tai standardin nimi</t>
  </si>
  <si>
    <t>Kehykset ja standardit-taulu</t>
  </si>
  <si>
    <t>Malli yritystasoisen roolipohjaisen työasemamallin rakennuksen avuksi</t>
  </si>
  <si>
    <t>Uhkapohjainen tietoturvamalli työasematurvaan</t>
  </si>
  <si>
    <t>Organisaation kyberturvallisuuden lähtökohtainen riskienhallintaohjeistus</t>
  </si>
  <si>
    <t>Kyberturvallisuuden hallintamalli, laatu, määrämuotoisuus, mitattavuus</t>
  </si>
  <si>
    <t>Kattava kyberturvallisuuskontrollien käyttöönotto-ohjeistus, myös vaatimustenmukaisuus</t>
  </si>
  <si>
    <t>Liiketoiminta</t>
  </si>
  <si>
    <t>Resurssimalli-taulu</t>
  </si>
  <si>
    <t>Tavoitteena on visualisoida kehysten ja standardien käyttöönottoon vaadittavia resurssityyppejä, vaatimuksia ja saavutuksia</t>
  </si>
  <si>
    <t>Suurin osa kehyksistä voidaan ottaa käyttöön työasematiimin ja teknisen tietoturvan avulla, mutta uhkapohjaiset mallit vaativat mukaan valvonnan, joka tarkoittaa erikoisosaamista, kuten valvomoa.</t>
  </si>
  <si>
    <t>Ylätason tietoturvakehykset ja arkkitehtuurimalli vaativat hallinnollisen turvan osaamisen lisäksi vahvan panostuksen johdolta ja liiketoiminnalta. Riskienhallinta pitää saada osaksi liiketoimintaa.</t>
  </si>
  <si>
    <t>/h / Laskutapana 46 viikkoa</t>
  </si>
  <si>
    <t>Prioriteetti</t>
  </si>
  <si>
    <t>DISA Security Technical Implementation Guide</t>
  </si>
  <si>
    <t>Yritystasoisen teknisen työasematietoturvan käyttöönotto</t>
  </si>
  <si>
    <t>Yleistä</t>
  </si>
  <si>
    <t>Malli on rakennettu tarkoituksella hypoteettiseksi. Oletuksissa on hyödynnetty useassa kohtaa "pienintä mahdollista määrää", millä kyseistä toimintoa voi tehdä.</t>
  </si>
  <si>
    <t>Esimerkiksi tietoturvavalvonta on mallissa 8h/päivä. Tietoturvavalvonnan optimitilanne olisi toki 24/7/365.</t>
  </si>
  <si>
    <t>Hallinnollisen tietoturvan erityisosaaminen</t>
  </si>
  <si>
    <t>Tekninen tietoturvan erityisosaaminen</t>
  </si>
  <si>
    <t>Työasemaylläpidon resurssit</t>
  </si>
  <si>
    <t>Työasematietoturvan resurssit</t>
  </si>
  <si>
    <t>Ydinsisältö</t>
  </si>
  <si>
    <t>AIKA JA RESURSSIT &gt;&gt;&gt;</t>
  </si>
  <si>
    <t>Ylätason tietoturvakehys/hallintamalli</t>
  </si>
  <si>
    <t>Määrämuotoistetun organisaation oman kehyksen prosessiharjoittelu</t>
  </si>
  <si>
    <t>Muutoshallinta</t>
  </si>
  <si>
    <t>Uusien tietoturvamuutosten authorointi mukaan tarkistuksiin</t>
  </si>
  <si>
    <t>Koulutus kirjallisen konstruktion avulla</t>
  </si>
  <si>
    <t>Käyttöönottomalliharjoitus</t>
  </si>
  <si>
    <t>Työkalujen tunnistaminen</t>
  </si>
  <si>
    <t>Nykyisten tietoturvamääritysten määrämuotoistaminen valitun kehyksen mallin mukaan</t>
  </si>
  <si>
    <t>Poikkeamien ja tietoturvan tilannekuvan raportointi</t>
  </si>
  <si>
    <t>Uhkaetsintä mukaan prosessiin</t>
  </si>
  <si>
    <t>Vaiheistettu parannus, hyödyntäen PDCA-sykliä metodina.</t>
  </si>
  <si>
    <t>Digitaalisen turvallisuuden arkkitehtuuri (Dtark)</t>
  </si>
  <si>
    <t>Ylätason kansallinen tietoturvakehys</t>
  </si>
  <si>
    <t>Nist cybersecurity framework, rikastettuna suomalaisilla standardeilla ja lain vaatimuksilla</t>
  </si>
  <si>
    <t>Tietoturvatestaus ja ulkoinen auditointi vasten ulkopuolista tietoturvakehystä</t>
  </si>
  <si>
    <t>Vaihe 1</t>
  </si>
  <si>
    <t>Vaihe 2</t>
  </si>
  <si>
    <t>Vaihe 3</t>
  </si>
  <si>
    <t>Vaihe 4</t>
  </si>
  <si>
    <t>Vaihe 5</t>
  </si>
  <si>
    <t>VAIKEUS = PRIORISOINTI &gt;&gt;&gt;</t>
  </si>
  <si>
    <t>Mitä suurempi luku priorisoinnissa, sen vaikeampi kyseinen osa-alue on ottaa käyttöön ja ylläpitoon</t>
  </si>
  <si>
    <t>Mitä enemmän osa-alueita otetaan käyttöön, sitä enemmän menee aikaa ja resursseja niiden hyödyntämiseen</t>
  </si>
  <si>
    <t>Uhkatiedon ja riskienhallinnan hyödyntäminen mukaan prosessiin</t>
  </si>
  <si>
    <t xml:space="preserve">Sisältää uhkatiedon seurannan, työasematurvallisuuden riskimallinnuksen ja tietoturvauhkien muutoshallinnan </t>
  </si>
  <si>
    <t>Johdon päätöspiste käyttöönotolle</t>
  </si>
  <si>
    <t>Nykytilanteen määritys</t>
  </si>
  <si>
    <t>Testaaminen ja korjaukset</t>
  </si>
  <si>
    <t>Automatisointi</t>
  </si>
  <si>
    <t>Funktionaalisen turvallisuuden malli</t>
  </si>
  <si>
    <t>Uhkalähtöinen metodologia tietoturvakontrollien asettamiseen, hallintamalli, vaikuttaa prosesseihin</t>
  </si>
  <si>
    <t>Aloita Sidonnaisuudet-taulusta, edeten taulu kerrallaan interventiosuunnitelmaan.</t>
  </si>
  <si>
    <t>Samoja värikoodauksia on käytetty läpi taulukon.</t>
  </si>
  <si>
    <t>Interventiosuunnitelma</t>
  </si>
  <si>
    <t>Ehdotus työasematurvallisuuden vaiheistetusta käyttöönotosta. Jokainen vaihe vaatii tarkempaa suunnittelua.</t>
  </si>
  <si>
    <t>Taulukon oleellinen lisämateriaali on opinnäytetyön ohessa laadittu kirjallinen konstruktio, joka luo koulutuksellisen informaatiopohjan aiheesta.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</si>
</sst>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1"/>
      <color theme="1"/>
      <name val="Cooper Black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8" borderId="0" xfId="0" applyFill="1"/>
    <xf numFmtId="0" fontId="1" fillId="2" borderId="0" xfId="0" applyFont="1" applyFill="1" applyAlignment="1">
      <alignment horizontal="left"/>
    </xf>
    <xf numFmtId="0" fontId="0" fillId="9" borderId="0" xfId="0" applyFill="1"/>
    <xf numFmtId="0" fontId="0" fillId="2" borderId="0" xfId="0" applyFill="1" applyAlignment="1">
      <alignment horizontal="center" textRotation="90"/>
    </xf>
    <xf numFmtId="0" fontId="1" fillId="0" borderId="0" xfId="0" applyFont="1" applyAlignment="1">
      <alignment horizontal="left"/>
    </xf>
    <xf numFmtId="0" fontId="0" fillId="0" borderId="0" xfId="0" applyAlignment="1">
      <alignment textRotation="90"/>
    </xf>
    <xf numFmtId="0" fontId="4" fillId="0" borderId="0" xfId="0" applyFont="1"/>
    <xf numFmtId="0" fontId="1" fillId="0" borderId="0" xfId="0" applyFont="1" applyAlignment="1">
      <alignment horizontal="center" textRotation="135"/>
    </xf>
    <xf numFmtId="0" fontId="1" fillId="0" borderId="0" xfId="0" applyFont="1" applyAlignment="1">
      <alignment horizontal="center" vertical="center" textRotation="135"/>
    </xf>
    <xf numFmtId="0" fontId="3" fillId="10" borderId="0" xfId="0" applyFont="1" applyFill="1" applyAlignment="1">
      <alignment horizontal="center" vertical="center" textRotation="180"/>
    </xf>
    <xf numFmtId="0" fontId="2" fillId="2" borderId="0" xfId="0" applyFont="1" applyFill="1" applyAlignment="1">
      <alignment horizontal="center" vertical="center" textRotation="90"/>
    </xf>
    <xf numFmtId="0" fontId="1" fillId="11" borderId="0" xfId="0" applyFont="1" applyFill="1" applyAlignment="1">
      <alignment horizontal="center" vertical="center" textRotation="135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448183</xdr:colOff>
      <xdr:row>2</xdr:row>
      <xdr:rowOff>29065</xdr:rowOff>
    </xdr:from>
    <xdr:to>
      <xdr:col>4</xdr:col>
      <xdr:colOff>571500</xdr:colOff>
      <xdr:row>2</xdr:row>
      <xdr:rowOff>152404</xdr:rowOff>
    </xdr:to>
    <xdr:sp macro="" textlink="">
      <xdr:nvSpPr>
        <xdr:cNvPr id="4" name="Nuoli: Taipunut ylös 3">
          <a:extLst>
            <a:ext uri="{FF2B5EF4-FFF2-40B4-BE49-F238E27FC236}">
              <a16:creationId xmlns:a16="http://schemas.microsoft.com/office/drawing/2014/main" id="{F56D607B-E9D8-4A40-BA4C-9F2BCA15A3A7}"/>
            </a:ext>
          </a:extLst>
        </xdr:cNvPr>
        <xdr:cNvSpPr/>
      </xdr:nvSpPr>
      <xdr:spPr>
        <a:xfrm rot="5400000">
          <a:off x="2886572" y="391026"/>
          <a:ext cx="123339" cy="123317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5</xdr:col>
      <xdr:colOff>457200</xdr:colOff>
      <xdr:row>3</xdr:row>
      <xdr:rowOff>19050</xdr:rowOff>
    </xdr:from>
    <xdr:to>
      <xdr:col>5</xdr:col>
      <xdr:colOff>583692</xdr:colOff>
      <xdr:row>3</xdr:row>
      <xdr:rowOff>145564</xdr:rowOff>
    </xdr:to>
    <xdr:sp macro="" textlink="">
      <xdr:nvSpPr>
        <xdr:cNvPr id="5" name="Nuoli: Taipunut ylös 4">
          <a:extLst>
            <a:ext uri="{FF2B5EF4-FFF2-40B4-BE49-F238E27FC236}">
              <a16:creationId xmlns:a16="http://schemas.microsoft.com/office/drawing/2014/main" id="{994B0983-39F4-4A83-B1E2-535E737B4DEA}"/>
            </a:ext>
          </a:extLst>
        </xdr:cNvPr>
        <xdr:cNvSpPr/>
      </xdr:nvSpPr>
      <xdr:spPr>
        <a:xfrm rot="5400000">
          <a:off x="3505189" y="561986"/>
          <a:ext cx="126514" cy="126492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6</xdr:col>
      <xdr:colOff>466725</xdr:colOff>
      <xdr:row>4</xdr:row>
      <xdr:rowOff>19050</xdr:rowOff>
    </xdr:from>
    <xdr:to>
      <xdr:col>6</xdr:col>
      <xdr:colOff>593217</xdr:colOff>
      <xdr:row>4</xdr:row>
      <xdr:rowOff>145564</xdr:rowOff>
    </xdr:to>
    <xdr:sp macro="" textlink="">
      <xdr:nvSpPr>
        <xdr:cNvPr id="6" name="Nuoli: Taipunut ylös 5">
          <a:extLst>
            <a:ext uri="{FF2B5EF4-FFF2-40B4-BE49-F238E27FC236}">
              <a16:creationId xmlns:a16="http://schemas.microsoft.com/office/drawing/2014/main" id="{820E3989-0474-49FB-A0BE-1C0D5915B1BD}"/>
            </a:ext>
          </a:extLst>
        </xdr:cNvPr>
        <xdr:cNvSpPr/>
      </xdr:nvSpPr>
      <xdr:spPr>
        <a:xfrm rot="5400000">
          <a:off x="4124314" y="742961"/>
          <a:ext cx="126514" cy="126492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8</xdr:col>
      <xdr:colOff>476250</xdr:colOff>
      <xdr:row>6</xdr:row>
      <xdr:rowOff>19050</xdr:rowOff>
    </xdr:from>
    <xdr:to>
      <xdr:col>8</xdr:col>
      <xdr:colOff>602742</xdr:colOff>
      <xdr:row>6</xdr:row>
      <xdr:rowOff>145564</xdr:rowOff>
    </xdr:to>
    <xdr:sp macro="" textlink="">
      <xdr:nvSpPr>
        <xdr:cNvPr id="7" name="Nuoli: Taipunut ylös 6">
          <a:extLst>
            <a:ext uri="{FF2B5EF4-FFF2-40B4-BE49-F238E27FC236}">
              <a16:creationId xmlns:a16="http://schemas.microsoft.com/office/drawing/2014/main" id="{A2572615-FA4B-48E8-8BBA-E261A9C481C1}"/>
            </a:ext>
          </a:extLst>
        </xdr:cNvPr>
        <xdr:cNvSpPr/>
      </xdr:nvSpPr>
      <xdr:spPr>
        <a:xfrm rot="5400000">
          <a:off x="5353039" y="1104911"/>
          <a:ext cx="126514" cy="126492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7</xdr:col>
      <xdr:colOff>466725</xdr:colOff>
      <xdr:row>5</xdr:row>
      <xdr:rowOff>28575</xdr:rowOff>
    </xdr:from>
    <xdr:to>
      <xdr:col>7</xdr:col>
      <xdr:colOff>593217</xdr:colOff>
      <xdr:row>5</xdr:row>
      <xdr:rowOff>155089</xdr:rowOff>
    </xdr:to>
    <xdr:sp macro="" textlink="">
      <xdr:nvSpPr>
        <xdr:cNvPr id="8" name="Nuoli: Taipunut ylös 7">
          <a:extLst>
            <a:ext uri="{FF2B5EF4-FFF2-40B4-BE49-F238E27FC236}">
              <a16:creationId xmlns:a16="http://schemas.microsoft.com/office/drawing/2014/main" id="{88FA0FF5-9FDA-4441-8891-DCB6747D22E1}"/>
            </a:ext>
          </a:extLst>
        </xdr:cNvPr>
        <xdr:cNvSpPr/>
      </xdr:nvSpPr>
      <xdr:spPr>
        <a:xfrm rot="5400000">
          <a:off x="4733914" y="933461"/>
          <a:ext cx="126514" cy="126492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9</xdr:col>
      <xdr:colOff>485775</xdr:colOff>
      <xdr:row>7</xdr:row>
      <xdr:rowOff>19050</xdr:rowOff>
    </xdr:from>
    <xdr:to>
      <xdr:col>9</xdr:col>
      <xdr:colOff>609092</xdr:colOff>
      <xdr:row>7</xdr:row>
      <xdr:rowOff>142389</xdr:rowOff>
    </xdr:to>
    <xdr:sp macro="" textlink="">
      <xdr:nvSpPr>
        <xdr:cNvPr id="10" name="Nuoli: Taipunut ylös 9">
          <a:extLst>
            <a:ext uri="{FF2B5EF4-FFF2-40B4-BE49-F238E27FC236}">
              <a16:creationId xmlns:a16="http://schemas.microsoft.com/office/drawing/2014/main" id="{5EBD1594-DFB2-4AF6-9DB9-B723FF834C02}"/>
            </a:ext>
          </a:extLst>
        </xdr:cNvPr>
        <xdr:cNvSpPr/>
      </xdr:nvSpPr>
      <xdr:spPr>
        <a:xfrm rot="5400000">
          <a:off x="5972164" y="1285886"/>
          <a:ext cx="123339" cy="123317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10</xdr:col>
      <xdr:colOff>476250</xdr:colOff>
      <xdr:row>8</xdr:row>
      <xdr:rowOff>19050</xdr:rowOff>
    </xdr:from>
    <xdr:to>
      <xdr:col>10</xdr:col>
      <xdr:colOff>599567</xdr:colOff>
      <xdr:row>8</xdr:row>
      <xdr:rowOff>142389</xdr:rowOff>
    </xdr:to>
    <xdr:sp macro="" textlink="">
      <xdr:nvSpPr>
        <xdr:cNvPr id="11" name="Nuoli: Taipunut ylös 10">
          <a:extLst>
            <a:ext uri="{FF2B5EF4-FFF2-40B4-BE49-F238E27FC236}">
              <a16:creationId xmlns:a16="http://schemas.microsoft.com/office/drawing/2014/main" id="{34F56F5F-C63E-453D-A0E7-76DE1BF6770C}"/>
            </a:ext>
          </a:extLst>
        </xdr:cNvPr>
        <xdr:cNvSpPr/>
      </xdr:nvSpPr>
      <xdr:spPr>
        <a:xfrm rot="5400000">
          <a:off x="6572239" y="1466861"/>
          <a:ext cx="123339" cy="123317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11</xdr:col>
      <xdr:colOff>485775</xdr:colOff>
      <xdr:row>9</xdr:row>
      <xdr:rowOff>19050</xdr:rowOff>
    </xdr:from>
    <xdr:to>
      <xdr:col>11</xdr:col>
      <xdr:colOff>609092</xdr:colOff>
      <xdr:row>9</xdr:row>
      <xdr:rowOff>142389</xdr:rowOff>
    </xdr:to>
    <xdr:sp macro="" textlink="">
      <xdr:nvSpPr>
        <xdr:cNvPr id="12" name="Nuoli: Taipunut ylös 11">
          <a:extLst>
            <a:ext uri="{FF2B5EF4-FFF2-40B4-BE49-F238E27FC236}">
              <a16:creationId xmlns:a16="http://schemas.microsoft.com/office/drawing/2014/main" id="{DB76FBC7-FC9B-42A1-978C-CBF317164756}"/>
            </a:ext>
          </a:extLst>
        </xdr:cNvPr>
        <xdr:cNvSpPr/>
      </xdr:nvSpPr>
      <xdr:spPr>
        <a:xfrm rot="5400000">
          <a:off x="7191364" y="1647836"/>
          <a:ext cx="123339" cy="123317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12</xdr:col>
      <xdr:colOff>485775</xdr:colOff>
      <xdr:row>10</xdr:row>
      <xdr:rowOff>19050</xdr:rowOff>
    </xdr:from>
    <xdr:to>
      <xdr:col>12</xdr:col>
      <xdr:colOff>609092</xdr:colOff>
      <xdr:row>10</xdr:row>
      <xdr:rowOff>142389</xdr:rowOff>
    </xdr:to>
    <xdr:sp macro="" textlink="">
      <xdr:nvSpPr>
        <xdr:cNvPr id="13" name="Nuoli: Taipunut ylös 12">
          <a:extLst>
            <a:ext uri="{FF2B5EF4-FFF2-40B4-BE49-F238E27FC236}">
              <a16:creationId xmlns:a16="http://schemas.microsoft.com/office/drawing/2014/main" id="{7EC5C735-ED64-4387-A02F-C3AA4A86267A}"/>
            </a:ext>
          </a:extLst>
        </xdr:cNvPr>
        <xdr:cNvSpPr/>
      </xdr:nvSpPr>
      <xdr:spPr>
        <a:xfrm rot="5400000">
          <a:off x="7800964" y="1828811"/>
          <a:ext cx="123339" cy="123317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13</xdr:col>
      <xdr:colOff>466725</xdr:colOff>
      <xdr:row>11</xdr:row>
      <xdr:rowOff>19050</xdr:rowOff>
    </xdr:from>
    <xdr:to>
      <xdr:col>13</xdr:col>
      <xdr:colOff>590042</xdr:colOff>
      <xdr:row>11</xdr:row>
      <xdr:rowOff>142389</xdr:rowOff>
    </xdr:to>
    <xdr:sp macro="" textlink="">
      <xdr:nvSpPr>
        <xdr:cNvPr id="14" name="Nuoli: Taipunut ylös 13">
          <a:extLst>
            <a:ext uri="{FF2B5EF4-FFF2-40B4-BE49-F238E27FC236}">
              <a16:creationId xmlns:a16="http://schemas.microsoft.com/office/drawing/2014/main" id="{20ADAA8D-2DE0-40A0-B106-3333561B59CD}"/>
            </a:ext>
          </a:extLst>
        </xdr:cNvPr>
        <xdr:cNvSpPr/>
      </xdr:nvSpPr>
      <xdr:spPr>
        <a:xfrm rot="5400000">
          <a:off x="8391514" y="2009786"/>
          <a:ext cx="123339" cy="123317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14</xdr:col>
      <xdr:colOff>485775</xdr:colOff>
      <xdr:row>12</xdr:row>
      <xdr:rowOff>9525</xdr:rowOff>
    </xdr:from>
    <xdr:to>
      <xdr:col>14</xdr:col>
      <xdr:colOff>609092</xdr:colOff>
      <xdr:row>12</xdr:row>
      <xdr:rowOff>132864</xdr:rowOff>
    </xdr:to>
    <xdr:sp macro="" textlink="">
      <xdr:nvSpPr>
        <xdr:cNvPr id="15" name="Nuoli: Taipunut ylös 14">
          <a:extLst>
            <a:ext uri="{FF2B5EF4-FFF2-40B4-BE49-F238E27FC236}">
              <a16:creationId xmlns:a16="http://schemas.microsoft.com/office/drawing/2014/main" id="{D2DA4417-EBE5-457E-88EB-C5E1A9EC0C28}"/>
            </a:ext>
          </a:extLst>
        </xdr:cNvPr>
        <xdr:cNvSpPr/>
      </xdr:nvSpPr>
      <xdr:spPr>
        <a:xfrm rot="5400000">
          <a:off x="9020164" y="2181236"/>
          <a:ext cx="123339" cy="123317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15</xdr:col>
      <xdr:colOff>495300</xdr:colOff>
      <xdr:row>13</xdr:row>
      <xdr:rowOff>9525</xdr:rowOff>
    </xdr:from>
    <xdr:to>
      <xdr:col>16</xdr:col>
      <xdr:colOff>9017</xdr:colOff>
      <xdr:row>13</xdr:row>
      <xdr:rowOff>132864</xdr:rowOff>
    </xdr:to>
    <xdr:sp macro="" textlink="">
      <xdr:nvSpPr>
        <xdr:cNvPr id="16" name="Nuoli: Taipunut ylös 15">
          <a:extLst>
            <a:ext uri="{FF2B5EF4-FFF2-40B4-BE49-F238E27FC236}">
              <a16:creationId xmlns:a16="http://schemas.microsoft.com/office/drawing/2014/main" id="{B9D86B1C-5BA7-4D0F-BBD6-18628097447E}"/>
            </a:ext>
          </a:extLst>
        </xdr:cNvPr>
        <xdr:cNvSpPr/>
      </xdr:nvSpPr>
      <xdr:spPr>
        <a:xfrm rot="5400000">
          <a:off x="9639289" y="2362211"/>
          <a:ext cx="123339" cy="123317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16</xdr:col>
      <xdr:colOff>476250</xdr:colOff>
      <xdr:row>14</xdr:row>
      <xdr:rowOff>19050</xdr:rowOff>
    </xdr:from>
    <xdr:to>
      <xdr:col>16</xdr:col>
      <xdr:colOff>599567</xdr:colOff>
      <xdr:row>14</xdr:row>
      <xdr:rowOff>142389</xdr:rowOff>
    </xdr:to>
    <xdr:sp macro="" textlink="">
      <xdr:nvSpPr>
        <xdr:cNvPr id="17" name="Nuoli: Taipunut ylös 16">
          <a:extLst>
            <a:ext uri="{FF2B5EF4-FFF2-40B4-BE49-F238E27FC236}">
              <a16:creationId xmlns:a16="http://schemas.microsoft.com/office/drawing/2014/main" id="{8E4D0534-6DC0-4108-9D33-AE61215B96B2}"/>
            </a:ext>
          </a:extLst>
        </xdr:cNvPr>
        <xdr:cNvSpPr/>
      </xdr:nvSpPr>
      <xdr:spPr>
        <a:xfrm rot="5400000">
          <a:off x="10229839" y="2552711"/>
          <a:ext cx="123339" cy="123317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>
    <xdr:from>
      <xdr:col>17</xdr:col>
      <xdr:colOff>482600</xdr:colOff>
      <xdr:row>15</xdr:row>
      <xdr:rowOff>0</xdr:rowOff>
    </xdr:from>
    <xdr:to>
      <xdr:col>17</xdr:col>
      <xdr:colOff>609092</xdr:colOff>
      <xdr:row>15</xdr:row>
      <xdr:rowOff>126514</xdr:rowOff>
    </xdr:to>
    <xdr:sp macro="" textlink="">
      <xdr:nvSpPr>
        <xdr:cNvPr id="18" name="Nuoli: Taipunut ylös 17">
          <a:extLst>
            <a:ext uri="{FF2B5EF4-FFF2-40B4-BE49-F238E27FC236}">
              <a16:creationId xmlns:a16="http://schemas.microsoft.com/office/drawing/2014/main" id="{F0C27DE0-3D3E-45B7-8B88-CD158F3B4577}"/>
            </a:ext>
          </a:extLst>
        </xdr:cNvPr>
        <xdr:cNvSpPr/>
      </xdr:nvSpPr>
      <xdr:spPr>
        <a:xfrm rot="5400000">
          <a:off x="10845789" y="2714636"/>
          <a:ext cx="126514" cy="126492"/>
        </a:xfrm>
        <a:prstGeom prst="bentUp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I" sz="1100"/>
        </a:p>
      </xdr:txBody>
    </xdr:sp>
    <xdr:clientData/>
  </xdr:twoCellAnchor>
  <xdr:twoCellAnchor editAs="oneCell">
    <xdr:from>
      <xdr:col>3</xdr:col>
      <xdr:colOff>599702</xdr:colOff>
      <xdr:row>8</xdr:row>
      <xdr:rowOff>176119</xdr:rowOff>
    </xdr:from>
    <xdr:to>
      <xdr:col>8</xdr:col>
      <xdr:colOff>602684</xdr:colOff>
      <xdr:row>23</xdr:row>
      <xdr:rowOff>76200</xdr:rowOff>
    </xdr:to>
    <xdr:pic>
      <xdr:nvPicPr>
        <xdr:cNvPr id="38" name="Kuva 37" descr="PDCA Cycle | Sherpa Consulting">
          <a:extLst>
            <a:ext uri="{FF2B5EF4-FFF2-40B4-BE49-F238E27FC236}">
              <a16:creationId xmlns:a16="http://schemas.microsoft.com/office/drawing/2014/main" id="{3335D2BA-DB37-1FF1-5B73-F466D1081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502" y="1995394"/>
          <a:ext cx="3050982" cy="3100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5D5F-CAF9-460A-AAFE-78B85FEA831E}">
  <sheetPr codeName="Taul2"/>
  <dimension ref="B2:B21"/>
  <sheetViews>
    <sheetView workbookViewId="0">
      <selection activeCell="E24" sqref="E24"/>
    </sheetView>
  </sheetViews>
  <sheetFormatPr defaultRowHeight="15" x14ac:dyDescent="0.25"/>
  <sheetData>
    <row r="2" spans="2:2" x14ac:dyDescent="0.25">
      <c r="B2" s="1" t="s">
        <v>121</v>
      </c>
    </row>
    <row r="3" spans="2:2" x14ac:dyDescent="0.25">
      <c r="B3" t="s">
        <v>161</v>
      </c>
    </row>
    <row r="4" spans="2:2" x14ac:dyDescent="0.25">
      <c r="B4" t="s">
        <v>122</v>
      </c>
    </row>
    <row r="5" spans="2:2" x14ac:dyDescent="0.25">
      <c r="B5" t="s">
        <v>123</v>
      </c>
    </row>
    <row r="6" spans="2:2" x14ac:dyDescent="0.25">
      <c r="B6" t="s">
        <v>162</v>
      </c>
    </row>
    <row r="7" spans="2:2" x14ac:dyDescent="0.25">
      <c r="B7" t="s">
        <v>165</v>
      </c>
    </row>
    <row r="9" spans="2:2" x14ac:dyDescent="0.25">
      <c r="B9" s="1" t="s">
        <v>113</v>
      </c>
    </row>
    <row r="10" spans="2:2" x14ac:dyDescent="0.25">
      <c r="B10" t="s">
        <v>69</v>
      </c>
    </row>
    <row r="11" spans="2:2" x14ac:dyDescent="0.25">
      <c r="B11" t="s">
        <v>74</v>
      </c>
    </row>
    <row r="12" spans="2:2" x14ac:dyDescent="0.25">
      <c r="B12" t="s">
        <v>71</v>
      </c>
    </row>
    <row r="13" spans="2:2" x14ac:dyDescent="0.25">
      <c r="B13" t="s">
        <v>76</v>
      </c>
    </row>
    <row r="15" spans="2:2" x14ac:dyDescent="0.25">
      <c r="B15" s="1" t="s">
        <v>106</v>
      </c>
    </row>
    <row r="16" spans="2:2" x14ac:dyDescent="0.25">
      <c r="B16" t="s">
        <v>114</v>
      </c>
    </row>
    <row r="17" spans="2:2" x14ac:dyDescent="0.25">
      <c r="B17" t="s">
        <v>115</v>
      </c>
    </row>
    <row r="18" spans="2:2" x14ac:dyDescent="0.25">
      <c r="B18" t="s">
        <v>116</v>
      </c>
    </row>
    <row r="20" spans="2:2" x14ac:dyDescent="0.25">
      <c r="B20" s="1" t="s">
        <v>163</v>
      </c>
    </row>
    <row r="21" spans="2:2" x14ac:dyDescent="0.25">
      <c r="B2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4942-3F8A-4D63-ACE9-6142DF897736}">
  <dimension ref="B2:K23"/>
  <sheetViews>
    <sheetView showGridLines="0" workbookViewId="0">
      <selection activeCell="Z10" sqref="Z10"/>
    </sheetView>
  </sheetViews>
  <sheetFormatPr defaultRowHeight="15" x14ac:dyDescent="0.25"/>
  <cols>
    <col min="8" max="8" width="23.5703125" customWidth="1"/>
    <col min="9" max="9" width="7.5703125" customWidth="1"/>
  </cols>
  <sheetData>
    <row r="2" spans="2:11" x14ac:dyDescent="0.25">
      <c r="B2" s="1"/>
    </row>
    <row r="3" spans="2:11" ht="23.45" customHeight="1" x14ac:dyDescent="0.25">
      <c r="B3" s="30" t="s">
        <v>150</v>
      </c>
      <c r="C3" s="5">
        <v>1</v>
      </c>
      <c r="D3" s="5" t="s">
        <v>56</v>
      </c>
      <c r="E3" s="5"/>
      <c r="F3" s="5"/>
      <c r="G3" s="5"/>
      <c r="H3" s="5"/>
      <c r="I3" s="30" t="s">
        <v>129</v>
      </c>
      <c r="K3" s="1" t="s">
        <v>6</v>
      </c>
    </row>
    <row r="4" spans="2:11" x14ac:dyDescent="0.25">
      <c r="B4" s="30"/>
      <c r="D4" t="s">
        <v>26</v>
      </c>
      <c r="I4" s="30"/>
      <c r="K4" t="s">
        <v>151</v>
      </c>
    </row>
    <row r="5" spans="2:11" x14ac:dyDescent="0.25">
      <c r="B5" s="30"/>
      <c r="D5" t="s">
        <v>8</v>
      </c>
      <c r="I5" s="30"/>
      <c r="K5" t="s">
        <v>152</v>
      </c>
    </row>
    <row r="6" spans="2:11" x14ac:dyDescent="0.25">
      <c r="B6" s="30"/>
      <c r="E6" t="s">
        <v>9</v>
      </c>
      <c r="I6" s="30"/>
    </row>
    <row r="7" spans="2:11" x14ac:dyDescent="0.25">
      <c r="B7" s="30"/>
      <c r="C7" s="12">
        <v>2</v>
      </c>
      <c r="D7" s="9"/>
      <c r="E7" s="9" t="s">
        <v>21</v>
      </c>
      <c r="F7" s="9"/>
      <c r="G7" s="9"/>
      <c r="H7" s="9"/>
      <c r="I7" s="30"/>
    </row>
    <row r="8" spans="2:11" x14ac:dyDescent="0.25">
      <c r="B8" s="30"/>
      <c r="C8" s="12">
        <v>2</v>
      </c>
      <c r="D8" s="9"/>
      <c r="E8" s="9" t="s">
        <v>40</v>
      </c>
      <c r="F8" s="9"/>
      <c r="G8" s="9"/>
      <c r="H8" s="9"/>
      <c r="I8" s="30"/>
    </row>
    <row r="9" spans="2:11" x14ac:dyDescent="0.25">
      <c r="B9" s="30"/>
      <c r="E9" t="s">
        <v>10</v>
      </c>
      <c r="I9" s="30"/>
    </row>
    <row r="10" spans="2:11" x14ac:dyDescent="0.25">
      <c r="B10" s="30"/>
      <c r="C10" s="26"/>
      <c r="E10" t="s">
        <v>11</v>
      </c>
      <c r="I10" s="30"/>
    </row>
    <row r="11" spans="2:11" x14ac:dyDescent="0.25">
      <c r="B11" s="30"/>
      <c r="E11" t="s">
        <v>37</v>
      </c>
      <c r="I11" s="30"/>
    </row>
    <row r="12" spans="2:11" x14ac:dyDescent="0.25">
      <c r="B12" s="30"/>
      <c r="E12" t="s">
        <v>13</v>
      </c>
      <c r="I12" s="30"/>
    </row>
    <row r="13" spans="2:11" x14ac:dyDescent="0.25">
      <c r="B13" s="30"/>
      <c r="E13" t="s">
        <v>14</v>
      </c>
      <c r="I13" s="30"/>
    </row>
    <row r="14" spans="2:11" x14ac:dyDescent="0.25">
      <c r="B14" s="30"/>
      <c r="D14" t="s">
        <v>46</v>
      </c>
      <c r="I14" s="30"/>
    </row>
    <row r="15" spans="2:11" x14ac:dyDescent="0.25">
      <c r="B15" s="30"/>
      <c r="D15" t="s">
        <v>12</v>
      </c>
      <c r="I15" s="30"/>
    </row>
    <row r="16" spans="2:11" x14ac:dyDescent="0.25">
      <c r="B16" s="30"/>
      <c r="C16" s="5"/>
      <c r="D16" s="5"/>
      <c r="E16" s="5"/>
      <c r="F16" s="5"/>
      <c r="G16" s="5"/>
      <c r="H16" s="5"/>
      <c r="I16" s="30"/>
    </row>
    <row r="17" spans="2:9" x14ac:dyDescent="0.25">
      <c r="B17" s="30"/>
      <c r="I17" s="30"/>
    </row>
    <row r="18" spans="2:9" x14ac:dyDescent="0.25">
      <c r="B18" s="30"/>
      <c r="C18" s="6"/>
      <c r="D18" s="6" t="s">
        <v>52</v>
      </c>
      <c r="E18" s="7"/>
      <c r="F18" s="7"/>
      <c r="G18" s="7"/>
      <c r="H18" s="7"/>
      <c r="I18" s="30"/>
    </row>
    <row r="19" spans="2:9" x14ac:dyDescent="0.25">
      <c r="B19" s="30"/>
      <c r="C19" s="10">
        <v>5</v>
      </c>
      <c r="D19" s="10" t="s">
        <v>67</v>
      </c>
      <c r="E19" s="10"/>
      <c r="F19" s="10"/>
      <c r="G19" s="10"/>
      <c r="H19" s="10"/>
      <c r="I19" s="30"/>
    </row>
    <row r="20" spans="2:9" x14ac:dyDescent="0.25">
      <c r="B20" s="30"/>
      <c r="C20" s="11">
        <v>3</v>
      </c>
      <c r="D20" s="11" t="s">
        <v>7</v>
      </c>
      <c r="E20" s="11"/>
      <c r="F20" s="11"/>
      <c r="G20" s="11"/>
      <c r="H20" s="11"/>
      <c r="I20" s="30"/>
    </row>
    <row r="21" spans="2:9" x14ac:dyDescent="0.25">
      <c r="B21" s="30"/>
      <c r="C21" s="11">
        <v>4</v>
      </c>
      <c r="D21" s="11" t="s">
        <v>66</v>
      </c>
      <c r="E21" s="11"/>
      <c r="F21" s="11"/>
      <c r="G21" s="11"/>
      <c r="H21" s="11"/>
      <c r="I21" s="30"/>
    </row>
    <row r="22" spans="2:9" x14ac:dyDescent="0.25">
      <c r="B22" s="30"/>
      <c r="C22" s="9">
        <v>6</v>
      </c>
      <c r="D22" s="9" t="s">
        <v>31</v>
      </c>
      <c r="E22" s="9"/>
      <c r="F22" s="9"/>
      <c r="G22" s="9"/>
      <c r="H22" s="9"/>
      <c r="I22" s="30"/>
    </row>
    <row r="23" spans="2:9" x14ac:dyDescent="0.25">
      <c r="B23" s="30"/>
      <c r="C23" s="11">
        <v>7</v>
      </c>
      <c r="D23" s="11" t="s">
        <v>34</v>
      </c>
      <c r="E23" s="11"/>
      <c r="F23" s="11"/>
      <c r="G23" s="11"/>
      <c r="H23" s="11"/>
      <c r="I23" s="30"/>
    </row>
  </sheetData>
  <mergeCells count="2">
    <mergeCell ref="I3:I23"/>
    <mergeCell ref="B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2EF8-93A6-4BBC-8963-445DF82AF271}">
  <sheetPr codeName="Taul1"/>
  <dimension ref="A2:AB42"/>
  <sheetViews>
    <sheetView showGridLines="0" zoomScale="85" zoomScaleNormal="85" workbookViewId="0">
      <selection activeCell="H5" sqref="H5"/>
    </sheetView>
  </sheetViews>
  <sheetFormatPr defaultRowHeight="15" x14ac:dyDescent="0.25"/>
  <cols>
    <col min="1" max="1" width="5.42578125" customWidth="1"/>
    <col min="2" max="2" width="2.28515625" customWidth="1"/>
    <col min="6" max="6" width="9.5703125" customWidth="1"/>
    <col min="7" max="7" width="21" customWidth="1"/>
    <col min="8" max="8" width="9.28515625" style="16" bestFit="1" customWidth="1"/>
    <col min="9" max="9" width="13.140625" customWidth="1"/>
    <col min="10" max="10" width="10.42578125" bestFit="1" customWidth="1"/>
    <col min="12" max="12" width="11.42578125" customWidth="1"/>
    <col min="28" max="28" width="0" hidden="1" customWidth="1"/>
  </cols>
  <sheetData>
    <row r="2" spans="1:28" x14ac:dyDescent="0.25">
      <c r="B2" s="25"/>
      <c r="C2" s="22" t="s">
        <v>0</v>
      </c>
      <c r="D2" s="4"/>
      <c r="E2" s="4"/>
      <c r="F2" s="4"/>
      <c r="G2" s="4"/>
      <c r="H2" s="20" t="s">
        <v>68</v>
      </c>
      <c r="I2" s="3" t="s">
        <v>24</v>
      </c>
      <c r="J2" s="3" t="s">
        <v>5</v>
      </c>
      <c r="K2" s="4"/>
      <c r="L2" s="3" t="s">
        <v>6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t="s">
        <v>2</v>
      </c>
    </row>
    <row r="3" spans="1:28" x14ac:dyDescent="0.25">
      <c r="C3" s="1"/>
      <c r="I3" s="1"/>
      <c r="J3" s="1"/>
      <c r="L3" s="1"/>
      <c r="AB3" t="s">
        <v>73</v>
      </c>
    </row>
    <row r="4" spans="1:28" x14ac:dyDescent="0.25">
      <c r="C4" t="s">
        <v>1</v>
      </c>
      <c r="H4" s="16">
        <v>1000</v>
      </c>
      <c r="I4" s="2" t="s">
        <v>4</v>
      </c>
      <c r="L4" t="s">
        <v>51</v>
      </c>
    </row>
    <row r="5" spans="1:28" x14ac:dyDescent="0.25">
      <c r="C5" t="s">
        <v>3</v>
      </c>
      <c r="H5" s="16" t="s">
        <v>2</v>
      </c>
      <c r="I5" s="2"/>
      <c r="L5" t="s">
        <v>70</v>
      </c>
    </row>
    <row r="6" spans="1:28" x14ac:dyDescent="0.25">
      <c r="C6" s="8" t="s">
        <v>41</v>
      </c>
      <c r="D6" s="5"/>
      <c r="E6" s="5"/>
      <c r="F6" s="5"/>
      <c r="G6" s="5"/>
      <c r="H6" s="16">
        <v>40</v>
      </c>
      <c r="I6" s="2" t="s">
        <v>22</v>
      </c>
      <c r="J6" s="1">
        <f>H6*46</f>
        <v>1840</v>
      </c>
      <c r="K6" s="2" t="s">
        <v>50</v>
      </c>
      <c r="L6" t="s">
        <v>39</v>
      </c>
    </row>
    <row r="7" spans="1:28" x14ac:dyDescent="0.25">
      <c r="C7" s="9" t="s">
        <v>55</v>
      </c>
      <c r="D7" s="9"/>
      <c r="E7" s="9"/>
      <c r="F7" s="9"/>
      <c r="G7" s="9"/>
      <c r="H7" s="16">
        <v>10</v>
      </c>
      <c r="I7" s="2" t="s">
        <v>22</v>
      </c>
      <c r="J7" s="1">
        <f>H7*46</f>
        <v>460</v>
      </c>
      <c r="K7" s="2" t="s">
        <v>50</v>
      </c>
      <c r="L7" t="s">
        <v>44</v>
      </c>
    </row>
    <row r="8" spans="1:28" x14ac:dyDescent="0.25">
      <c r="C8" s="10" t="s">
        <v>43</v>
      </c>
      <c r="D8" s="10"/>
      <c r="E8" s="10"/>
      <c r="F8" s="10"/>
      <c r="G8" s="10"/>
      <c r="H8" s="16">
        <v>8</v>
      </c>
      <c r="I8" s="2" t="s">
        <v>22</v>
      </c>
      <c r="J8" s="1">
        <f>H8*46</f>
        <v>368</v>
      </c>
      <c r="K8" s="2" t="s">
        <v>50</v>
      </c>
      <c r="L8" t="s">
        <v>63</v>
      </c>
    </row>
    <row r="9" spans="1:28" x14ac:dyDescent="0.25">
      <c r="C9" s="11" t="s">
        <v>42</v>
      </c>
      <c r="D9" s="11"/>
      <c r="E9" s="11"/>
      <c r="F9" s="11"/>
      <c r="G9" s="11"/>
      <c r="H9" s="16">
        <v>8</v>
      </c>
      <c r="I9" s="2" t="s">
        <v>22</v>
      </c>
      <c r="J9" s="1">
        <f>H9*46</f>
        <v>368</v>
      </c>
      <c r="K9" s="2" t="s">
        <v>50</v>
      </c>
      <c r="L9" t="s">
        <v>64</v>
      </c>
    </row>
    <row r="10" spans="1:28" x14ac:dyDescent="0.25">
      <c r="I10" s="2"/>
    </row>
    <row r="11" spans="1:28" x14ac:dyDescent="0.25">
      <c r="B11" s="1"/>
      <c r="C11" s="3" t="s">
        <v>38</v>
      </c>
      <c r="D11" s="4"/>
      <c r="E11" s="4"/>
      <c r="F11" s="4"/>
      <c r="G11" s="4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3" spans="1:28" ht="14.45" customHeight="1" x14ac:dyDescent="0.25">
      <c r="A13" s="24"/>
      <c r="B13" s="5">
        <v>1</v>
      </c>
      <c r="C13" s="5" t="s">
        <v>56</v>
      </c>
      <c r="D13" s="5"/>
      <c r="E13" s="5"/>
      <c r="F13" s="5"/>
      <c r="G13" s="5"/>
      <c r="H13" s="1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8" x14ac:dyDescent="0.25">
      <c r="A14" s="24"/>
      <c r="C14" t="s">
        <v>26</v>
      </c>
      <c r="H14" s="16">
        <v>240</v>
      </c>
      <c r="I14" s="2" t="s">
        <v>23</v>
      </c>
      <c r="J14" s="2" t="s">
        <v>25</v>
      </c>
      <c r="L14" t="s">
        <v>61</v>
      </c>
    </row>
    <row r="15" spans="1:28" x14ac:dyDescent="0.25">
      <c r="A15" s="24"/>
      <c r="C15" t="s">
        <v>8</v>
      </c>
    </row>
    <row r="16" spans="1:28" x14ac:dyDescent="0.25">
      <c r="A16" s="24"/>
      <c r="D16" t="s">
        <v>9</v>
      </c>
      <c r="H16" s="16">
        <v>80</v>
      </c>
      <c r="I16" s="2" t="s">
        <v>23</v>
      </c>
      <c r="J16" s="2" t="s">
        <v>27</v>
      </c>
      <c r="L16" t="s">
        <v>20</v>
      </c>
    </row>
    <row r="17" spans="1:27" x14ac:dyDescent="0.25">
      <c r="A17" s="24"/>
      <c r="B17" s="12">
        <v>2</v>
      </c>
      <c r="C17" s="9"/>
      <c r="D17" s="9" t="s">
        <v>21</v>
      </c>
      <c r="E17" s="9"/>
      <c r="F17" s="9"/>
      <c r="G17" s="9"/>
      <c r="H17" s="16">
        <v>80</v>
      </c>
      <c r="I17" s="2" t="s">
        <v>23</v>
      </c>
      <c r="J17" s="2" t="s">
        <v>27</v>
      </c>
      <c r="L17" t="s">
        <v>62</v>
      </c>
    </row>
    <row r="18" spans="1:27" x14ac:dyDescent="0.25">
      <c r="A18" s="24"/>
      <c r="B18" s="12">
        <v>2</v>
      </c>
      <c r="C18" s="9"/>
      <c r="D18" s="9" t="s">
        <v>40</v>
      </c>
      <c r="E18" s="9"/>
      <c r="F18" s="9"/>
      <c r="G18" s="9"/>
      <c r="H18" s="16">
        <v>230</v>
      </c>
      <c r="I18" s="2" t="s">
        <v>23</v>
      </c>
      <c r="J18" s="2" t="s">
        <v>25</v>
      </c>
      <c r="L18" t="s">
        <v>28</v>
      </c>
    </row>
    <row r="19" spans="1:27" x14ac:dyDescent="0.25">
      <c r="A19" s="31" t="s">
        <v>118</v>
      </c>
      <c r="D19" t="s">
        <v>10</v>
      </c>
      <c r="H19" s="16">
        <v>230</v>
      </c>
      <c r="I19" s="2" t="s">
        <v>23</v>
      </c>
      <c r="J19" s="2" t="s">
        <v>25</v>
      </c>
      <c r="L19" t="s">
        <v>19</v>
      </c>
    </row>
    <row r="20" spans="1:27" x14ac:dyDescent="0.25">
      <c r="A20" s="31"/>
      <c r="B20" s="26"/>
      <c r="D20" t="s">
        <v>11</v>
      </c>
      <c r="H20" s="16">
        <v>230</v>
      </c>
      <c r="I20" s="2" t="s">
        <v>23</v>
      </c>
      <c r="J20" s="2" t="s">
        <v>25</v>
      </c>
      <c r="L20" t="s">
        <v>18</v>
      </c>
    </row>
    <row r="21" spans="1:27" x14ac:dyDescent="0.25">
      <c r="A21" s="31"/>
      <c r="D21" t="s">
        <v>37</v>
      </c>
      <c r="H21" s="16">
        <v>230</v>
      </c>
      <c r="I21" s="2" t="s">
        <v>23</v>
      </c>
      <c r="J21" s="2" t="s">
        <v>25</v>
      </c>
      <c r="L21" t="s">
        <v>17</v>
      </c>
    </row>
    <row r="22" spans="1:27" x14ac:dyDescent="0.25">
      <c r="A22" s="31"/>
      <c r="D22" t="s">
        <v>13</v>
      </c>
      <c r="H22" s="16">
        <v>230</v>
      </c>
      <c r="I22" s="2" t="s">
        <v>23</v>
      </c>
      <c r="J22" s="2" t="s">
        <v>25</v>
      </c>
      <c r="L22" t="s">
        <v>16</v>
      </c>
    </row>
    <row r="23" spans="1:27" x14ac:dyDescent="0.25">
      <c r="A23" s="31"/>
      <c r="D23" t="s">
        <v>14</v>
      </c>
      <c r="H23" s="16">
        <v>230</v>
      </c>
      <c r="I23" s="2" t="s">
        <v>23</v>
      </c>
      <c r="J23" s="2" t="s">
        <v>25</v>
      </c>
      <c r="L23" t="s">
        <v>15</v>
      </c>
    </row>
    <row r="24" spans="1:27" x14ac:dyDescent="0.25">
      <c r="A24" s="31"/>
      <c r="C24" t="s">
        <v>46</v>
      </c>
      <c r="H24" s="16">
        <v>92</v>
      </c>
      <c r="I24" s="2" t="s">
        <v>23</v>
      </c>
      <c r="J24" s="2" t="s">
        <v>29</v>
      </c>
    </row>
    <row r="25" spans="1:27" x14ac:dyDescent="0.25">
      <c r="A25" s="31"/>
      <c r="C25" t="s">
        <v>12</v>
      </c>
      <c r="H25" s="16">
        <v>92</v>
      </c>
      <c r="I25" s="2" t="s">
        <v>23</v>
      </c>
      <c r="J25" s="2" t="s">
        <v>29</v>
      </c>
      <c r="L25" t="s">
        <v>33</v>
      </c>
    </row>
    <row r="26" spans="1:27" x14ac:dyDescent="0.25">
      <c r="A26" s="24"/>
      <c r="C26" s="5"/>
      <c r="D26" s="5"/>
      <c r="E26" s="5"/>
      <c r="F26" s="5"/>
      <c r="G26" s="5" t="s">
        <v>49</v>
      </c>
      <c r="H26" s="17">
        <f>SUM(H14:H25)</f>
        <v>1964</v>
      </c>
      <c r="I26" s="8" t="s">
        <v>23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25">
      <c r="A27" s="24"/>
      <c r="I27" s="2"/>
      <c r="J27" s="2"/>
    </row>
    <row r="28" spans="1:27" x14ac:dyDescent="0.25">
      <c r="A28" s="24"/>
      <c r="B28" s="6"/>
      <c r="C28" s="6" t="s">
        <v>52</v>
      </c>
      <c r="D28" s="7"/>
      <c r="E28" s="7"/>
      <c r="F28" s="7"/>
      <c r="G28" s="7"/>
      <c r="H28" s="1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25">
      <c r="A29" s="24"/>
      <c r="B29" s="10">
        <v>5</v>
      </c>
      <c r="C29" s="10" t="s">
        <v>67</v>
      </c>
      <c r="D29" s="10"/>
      <c r="E29" s="10"/>
      <c r="F29" s="10"/>
      <c r="G29" s="10"/>
      <c r="H29" s="16">
        <v>384</v>
      </c>
      <c r="I29" s="2" t="s">
        <v>23</v>
      </c>
      <c r="J29" s="2" t="s">
        <v>30</v>
      </c>
      <c r="L29" t="s">
        <v>154</v>
      </c>
    </row>
    <row r="30" spans="1:27" x14ac:dyDescent="0.25">
      <c r="A30" s="24"/>
      <c r="B30" s="11">
        <v>3</v>
      </c>
      <c r="C30" s="11" t="s">
        <v>7</v>
      </c>
      <c r="D30" s="11"/>
      <c r="E30" s="11"/>
      <c r="F30" s="11"/>
      <c r="G30" s="11"/>
      <c r="H30" s="16">
        <v>384</v>
      </c>
      <c r="I30" s="2" t="s">
        <v>23</v>
      </c>
      <c r="J30" s="2" t="s">
        <v>30</v>
      </c>
      <c r="L30" t="s">
        <v>32</v>
      </c>
    </row>
    <row r="31" spans="1:27" x14ac:dyDescent="0.25">
      <c r="A31" s="24"/>
      <c r="B31" s="11">
        <v>4</v>
      </c>
      <c r="C31" s="11" t="s">
        <v>66</v>
      </c>
      <c r="D31" s="11"/>
      <c r="E31" s="11"/>
      <c r="F31" s="11"/>
      <c r="G31" s="11"/>
      <c r="H31" s="16">
        <v>2688</v>
      </c>
      <c r="I31" s="2" t="s">
        <v>23</v>
      </c>
      <c r="J31" s="2" t="s">
        <v>45</v>
      </c>
      <c r="L31" t="s">
        <v>54</v>
      </c>
    </row>
    <row r="32" spans="1:27" x14ac:dyDescent="0.25">
      <c r="A32" s="24"/>
      <c r="B32" s="9">
        <v>6</v>
      </c>
      <c r="C32" s="9" t="s">
        <v>31</v>
      </c>
      <c r="D32" s="9"/>
      <c r="E32" s="9"/>
      <c r="F32" s="9"/>
      <c r="G32" s="9"/>
      <c r="H32" s="16">
        <v>160</v>
      </c>
      <c r="I32" s="2" t="s">
        <v>23</v>
      </c>
      <c r="J32" s="2" t="s">
        <v>35</v>
      </c>
      <c r="L32" t="s">
        <v>36</v>
      </c>
    </row>
    <row r="33" spans="1:27" x14ac:dyDescent="0.25">
      <c r="A33" s="4"/>
      <c r="B33" s="11">
        <v>7</v>
      </c>
      <c r="C33" s="11" t="s">
        <v>34</v>
      </c>
      <c r="D33" s="11"/>
      <c r="E33" s="11"/>
      <c r="F33" s="11"/>
      <c r="G33" s="11"/>
      <c r="H33" s="16">
        <v>96</v>
      </c>
      <c r="I33" s="2" t="s">
        <v>23</v>
      </c>
      <c r="J33" s="2" t="s">
        <v>29</v>
      </c>
      <c r="L33" t="s">
        <v>53</v>
      </c>
    </row>
    <row r="34" spans="1:27" x14ac:dyDescent="0.25">
      <c r="A34" s="4"/>
      <c r="B34" s="6"/>
      <c r="C34" s="6"/>
      <c r="D34" s="6"/>
      <c r="E34" s="6"/>
      <c r="F34" s="6"/>
      <c r="G34" s="6"/>
      <c r="H34" s="1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6" spans="1:27" x14ac:dyDescent="0.25">
      <c r="C36" s="3" t="s">
        <v>47</v>
      </c>
      <c r="D36" s="4"/>
      <c r="E36" s="4"/>
      <c r="F36" s="4"/>
      <c r="G36" s="4"/>
      <c r="H36" s="1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8" spans="1:27" x14ac:dyDescent="0.25">
      <c r="C38" s="5" t="s">
        <v>48</v>
      </c>
      <c r="D38" s="5"/>
      <c r="E38" s="5"/>
      <c r="F38" s="5"/>
      <c r="G38" s="5"/>
      <c r="H38" s="16">
        <f>J6-(H26-(H17+H18))</f>
        <v>186</v>
      </c>
      <c r="I38" s="2" t="s">
        <v>23</v>
      </c>
      <c r="J38" s="2" t="s">
        <v>60</v>
      </c>
      <c r="L38" t="s">
        <v>65</v>
      </c>
    </row>
    <row r="39" spans="1:27" x14ac:dyDescent="0.25">
      <c r="C39" s="12" t="s">
        <v>57</v>
      </c>
      <c r="D39" s="9"/>
      <c r="E39" s="9"/>
      <c r="F39" s="9"/>
      <c r="G39" s="9"/>
      <c r="H39" s="16">
        <f>(J7)-(H17+H18+H32)</f>
        <v>-10</v>
      </c>
      <c r="I39" s="2" t="s">
        <v>23</v>
      </c>
      <c r="J39" s="2" t="s">
        <v>60</v>
      </c>
    </row>
    <row r="40" spans="1:27" x14ac:dyDescent="0.25">
      <c r="C40" s="13" t="s">
        <v>59</v>
      </c>
      <c r="D40" s="10"/>
      <c r="E40" s="10"/>
      <c r="F40" s="10"/>
      <c r="G40" s="10"/>
      <c r="H40" s="16">
        <f>J8-H29</f>
        <v>-16</v>
      </c>
      <c r="I40" s="2" t="s">
        <v>23</v>
      </c>
      <c r="J40" s="2" t="s">
        <v>60</v>
      </c>
    </row>
    <row r="41" spans="1:27" x14ac:dyDescent="0.25">
      <c r="C41" s="14" t="s">
        <v>58</v>
      </c>
      <c r="D41" s="11"/>
      <c r="E41" s="11"/>
      <c r="F41" s="11"/>
      <c r="G41" s="11"/>
      <c r="H41" s="16">
        <f>(J9)-(H19+H20+H34)</f>
        <v>-92</v>
      </c>
      <c r="I41" s="2" t="s">
        <v>23</v>
      </c>
      <c r="J41" s="2" t="s">
        <v>60</v>
      </c>
      <c r="L41" t="s">
        <v>75</v>
      </c>
    </row>
    <row r="42" spans="1:27" x14ac:dyDescent="0.25">
      <c r="C42" s="23" t="s">
        <v>72</v>
      </c>
      <c r="D42" s="23"/>
      <c r="E42" s="23"/>
      <c r="F42" s="23"/>
      <c r="G42" s="23"/>
      <c r="H42" s="16">
        <f>(L42/1000)*H4</f>
        <v>0</v>
      </c>
      <c r="I42" s="2" t="s">
        <v>23</v>
      </c>
      <c r="J42" s="2" t="s">
        <v>60</v>
      </c>
      <c r="L42" s="16">
        <f>IF(H5="Kyllä",0,850)</f>
        <v>0</v>
      </c>
      <c r="M42" s="2" t="s">
        <v>117</v>
      </c>
    </row>
  </sheetData>
  <mergeCells count="1">
    <mergeCell ref="A19:A25"/>
  </mergeCells>
  <dataValidations count="1">
    <dataValidation type="list" allowBlank="1" showInputMessage="1" promptTitle="Valitse Kyllä/Ei" sqref="H5" xr:uid="{B04A49EE-4F1E-4686-B029-6EFE5A0D6134}">
      <formula1>$AB$2:$AB$3</formula1>
    </dataValidation>
  </dataValidations>
  <pageMargins left="0.7" right="0.7" top="0.75" bottom="0.75" header="0.3" footer="0.3"/>
  <pageSetup paperSize="9" orientation="portrait" r:id="rId1"/>
  <ignoredErrors>
    <ignoredError sqref="H4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D545-F44F-4FF9-B8A1-EAF29CBC379B}">
  <dimension ref="B2:K37"/>
  <sheetViews>
    <sheetView showGridLines="0" zoomScaleNormal="100" workbookViewId="0">
      <selection activeCell="F19" sqref="F19"/>
    </sheetView>
  </sheetViews>
  <sheetFormatPr defaultRowHeight="15" x14ac:dyDescent="0.25"/>
  <cols>
    <col min="2" max="2" width="51.5703125" bestFit="1" customWidth="1"/>
    <col min="3" max="3" width="44.7109375" customWidth="1"/>
    <col min="4" max="4" width="6.5703125" customWidth="1"/>
    <col min="5" max="5" width="7.5703125" customWidth="1"/>
    <col min="6" max="6" width="30.28515625" customWidth="1"/>
    <col min="7" max="7" width="26.5703125" customWidth="1"/>
    <col min="8" max="8" width="18.5703125" customWidth="1"/>
    <col min="9" max="9" width="44.42578125" customWidth="1"/>
  </cols>
  <sheetData>
    <row r="2" spans="2:11" x14ac:dyDescent="0.25">
      <c r="B2" s="3" t="s">
        <v>105</v>
      </c>
      <c r="C2" s="3" t="s">
        <v>77</v>
      </c>
      <c r="D2" s="22" t="s">
        <v>103</v>
      </c>
      <c r="E2" s="3"/>
      <c r="F2" s="3" t="s">
        <v>89</v>
      </c>
      <c r="G2" s="3" t="s">
        <v>91</v>
      </c>
      <c r="H2" s="3" t="s">
        <v>128</v>
      </c>
      <c r="I2" s="4"/>
      <c r="J2" s="22"/>
      <c r="K2" s="4"/>
    </row>
    <row r="4" spans="2:11" x14ac:dyDescent="0.25">
      <c r="B4" t="s">
        <v>82</v>
      </c>
      <c r="C4" t="s">
        <v>86</v>
      </c>
      <c r="D4" s="10"/>
      <c r="E4" s="21"/>
      <c r="F4" t="s">
        <v>90</v>
      </c>
      <c r="G4" t="s">
        <v>88</v>
      </c>
      <c r="H4" t="s">
        <v>110</v>
      </c>
    </row>
    <row r="5" spans="2:11" x14ac:dyDescent="0.25">
      <c r="B5" t="s">
        <v>83</v>
      </c>
      <c r="C5" t="s">
        <v>130</v>
      </c>
      <c r="D5" s="10"/>
      <c r="E5" s="21"/>
      <c r="F5" t="s">
        <v>88</v>
      </c>
      <c r="G5" t="s">
        <v>88</v>
      </c>
      <c r="H5" t="s">
        <v>109</v>
      </c>
    </row>
    <row r="6" spans="2:11" x14ac:dyDescent="0.25">
      <c r="B6" t="s">
        <v>85</v>
      </c>
      <c r="C6" t="s">
        <v>130</v>
      </c>
      <c r="D6" s="10"/>
      <c r="E6" s="21"/>
      <c r="F6" t="s">
        <v>88</v>
      </c>
      <c r="G6" t="s">
        <v>88</v>
      </c>
      <c r="H6" t="s">
        <v>111</v>
      </c>
    </row>
    <row r="7" spans="2:11" x14ac:dyDescent="0.25">
      <c r="B7" t="s">
        <v>141</v>
      </c>
      <c r="C7" t="s">
        <v>142</v>
      </c>
      <c r="D7" s="10"/>
      <c r="E7" s="21"/>
      <c r="F7" t="s">
        <v>88</v>
      </c>
      <c r="G7" t="s">
        <v>88</v>
      </c>
      <c r="H7" t="s">
        <v>143</v>
      </c>
    </row>
    <row r="8" spans="2:11" x14ac:dyDescent="0.25">
      <c r="B8" t="s">
        <v>159</v>
      </c>
      <c r="C8" t="s">
        <v>94</v>
      </c>
      <c r="D8" s="10"/>
      <c r="E8" s="21"/>
      <c r="F8" t="s">
        <v>90</v>
      </c>
      <c r="G8" t="s">
        <v>88</v>
      </c>
      <c r="H8" t="s">
        <v>160</v>
      </c>
    </row>
    <row r="9" spans="2:11" x14ac:dyDescent="0.25">
      <c r="B9" t="s">
        <v>79</v>
      </c>
      <c r="C9" t="s">
        <v>94</v>
      </c>
      <c r="D9" s="11"/>
      <c r="E9" s="10"/>
      <c r="F9" t="s">
        <v>88</v>
      </c>
      <c r="G9" t="s">
        <v>88</v>
      </c>
      <c r="H9" t="s">
        <v>108</v>
      </c>
    </row>
    <row r="10" spans="2:11" x14ac:dyDescent="0.25">
      <c r="B10" t="s">
        <v>78</v>
      </c>
      <c r="C10" t="s">
        <v>94</v>
      </c>
      <c r="D10" s="11"/>
      <c r="E10" s="10"/>
      <c r="F10" t="s">
        <v>90</v>
      </c>
      <c r="G10" t="s">
        <v>88</v>
      </c>
      <c r="H10" t="s">
        <v>108</v>
      </c>
    </row>
    <row r="11" spans="2:11" x14ac:dyDescent="0.25">
      <c r="B11" t="s">
        <v>119</v>
      </c>
      <c r="C11" t="s">
        <v>95</v>
      </c>
      <c r="D11" s="9"/>
      <c r="E11" s="5"/>
      <c r="F11" t="s">
        <v>88</v>
      </c>
      <c r="G11" t="s">
        <v>87</v>
      </c>
      <c r="H11" t="s">
        <v>120</v>
      </c>
    </row>
    <row r="12" spans="2:11" x14ac:dyDescent="0.25">
      <c r="B12" t="s">
        <v>84</v>
      </c>
      <c r="C12" t="s">
        <v>95</v>
      </c>
      <c r="D12" s="9"/>
      <c r="E12" s="5"/>
      <c r="F12" t="s">
        <v>88</v>
      </c>
      <c r="G12" t="s">
        <v>87</v>
      </c>
      <c r="H12" t="s">
        <v>120</v>
      </c>
    </row>
    <row r="13" spans="2:11" x14ac:dyDescent="0.25">
      <c r="B13" t="s">
        <v>80</v>
      </c>
      <c r="C13" t="s">
        <v>95</v>
      </c>
      <c r="D13" s="9"/>
      <c r="E13" s="5"/>
      <c r="F13" t="s">
        <v>87</v>
      </c>
      <c r="G13" t="s">
        <v>87</v>
      </c>
      <c r="H13" t="s">
        <v>120</v>
      </c>
    </row>
    <row r="14" spans="2:11" x14ac:dyDescent="0.25">
      <c r="B14" t="s">
        <v>81</v>
      </c>
      <c r="C14" t="s">
        <v>95</v>
      </c>
      <c r="D14" s="9"/>
      <c r="E14" s="5"/>
      <c r="F14" t="s">
        <v>87</v>
      </c>
      <c r="G14" t="s">
        <v>87</v>
      </c>
      <c r="H14" t="s">
        <v>107</v>
      </c>
    </row>
    <row r="16" spans="2:11" x14ac:dyDescent="0.25">
      <c r="B16" s="3" t="s">
        <v>92</v>
      </c>
      <c r="C16" s="4"/>
      <c r="D16" s="4"/>
      <c r="E16" s="4"/>
      <c r="F16" s="4"/>
      <c r="G16" s="4"/>
      <c r="H16" s="4"/>
      <c r="I16" s="4"/>
      <c r="J16" s="4"/>
      <c r="K16" s="4"/>
    </row>
    <row r="18" spans="2:3" x14ac:dyDescent="0.25">
      <c r="B18" s="1" t="s">
        <v>93</v>
      </c>
    </row>
    <row r="20" spans="2:3" x14ac:dyDescent="0.25">
      <c r="B20" t="s">
        <v>87</v>
      </c>
      <c r="C20" t="s">
        <v>101</v>
      </c>
    </row>
    <row r="21" spans="2:3" x14ac:dyDescent="0.25">
      <c r="B21" t="s">
        <v>88</v>
      </c>
      <c r="C21" t="s">
        <v>102</v>
      </c>
    </row>
    <row r="22" spans="2:3" x14ac:dyDescent="0.25">
      <c r="B22" t="s">
        <v>90</v>
      </c>
      <c r="C22" t="s">
        <v>96</v>
      </c>
    </row>
    <row r="24" spans="2:3" x14ac:dyDescent="0.25">
      <c r="B24" s="1" t="s">
        <v>97</v>
      </c>
    </row>
    <row r="26" spans="2:3" x14ac:dyDescent="0.25">
      <c r="B26" t="s">
        <v>87</v>
      </c>
      <c r="C26" t="s">
        <v>99</v>
      </c>
    </row>
    <row r="27" spans="2:3" x14ac:dyDescent="0.25">
      <c r="B27" t="s">
        <v>88</v>
      </c>
      <c r="C27" t="s">
        <v>100</v>
      </c>
    </row>
    <row r="28" spans="2:3" x14ac:dyDescent="0.25">
      <c r="B28" t="s">
        <v>90</v>
      </c>
      <c r="C28" t="s">
        <v>98</v>
      </c>
    </row>
    <row r="31" spans="2:3" x14ac:dyDescent="0.25">
      <c r="B31" s="1" t="s">
        <v>104</v>
      </c>
    </row>
    <row r="33" spans="2:2" x14ac:dyDescent="0.25">
      <c r="B33" s="5" t="s">
        <v>126</v>
      </c>
    </row>
    <row r="34" spans="2:2" x14ac:dyDescent="0.25">
      <c r="B34" s="12" t="s">
        <v>127</v>
      </c>
    </row>
    <row r="35" spans="2:2" x14ac:dyDescent="0.25">
      <c r="B35" s="13" t="s">
        <v>124</v>
      </c>
    </row>
    <row r="36" spans="2:2" x14ac:dyDescent="0.25">
      <c r="B36" s="14" t="s">
        <v>125</v>
      </c>
    </row>
    <row r="37" spans="2:2" x14ac:dyDescent="0.25">
      <c r="B37" s="2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407A-3749-4D38-8412-14914F130220}">
  <dimension ref="E1:X20"/>
  <sheetViews>
    <sheetView showGridLines="0" tabSelected="1" zoomScaleNormal="100" workbookViewId="0">
      <selection activeCell="L15" sqref="L15"/>
    </sheetView>
  </sheetViews>
  <sheetFormatPr defaultRowHeight="15" x14ac:dyDescent="0.25"/>
  <cols>
    <col min="20" max="20" width="9.7109375" customWidth="1"/>
    <col min="23" max="23" width="12.42578125" customWidth="1"/>
  </cols>
  <sheetData>
    <row r="1" spans="5:24" ht="29.45" customHeight="1" x14ac:dyDescent="0.25"/>
    <row r="2" spans="5:24" ht="20.100000000000001" customHeight="1" x14ac:dyDescent="0.25">
      <c r="E2" s="21" t="s">
        <v>156</v>
      </c>
      <c r="F2" s="21"/>
      <c r="G2" s="21"/>
      <c r="H2" s="21"/>
      <c r="I2" s="21"/>
      <c r="K2" s="32" t="s">
        <v>145</v>
      </c>
      <c r="X2" s="28"/>
    </row>
    <row r="3" spans="5:24" x14ac:dyDescent="0.25">
      <c r="F3" s="21" t="s">
        <v>155</v>
      </c>
      <c r="G3" s="21"/>
      <c r="H3" s="21"/>
      <c r="I3" s="21"/>
      <c r="J3" s="21"/>
      <c r="K3" s="32"/>
    </row>
    <row r="4" spans="5:24" ht="20.100000000000001" customHeight="1" x14ac:dyDescent="0.25">
      <c r="G4" s="5" t="s">
        <v>134</v>
      </c>
      <c r="H4" s="5"/>
      <c r="I4" s="5"/>
      <c r="J4" s="5"/>
      <c r="L4" s="32" t="s">
        <v>146</v>
      </c>
      <c r="X4" s="29"/>
    </row>
    <row r="5" spans="5:24" x14ac:dyDescent="0.25">
      <c r="H5" s="5" t="s">
        <v>135</v>
      </c>
      <c r="I5" s="5"/>
      <c r="J5" s="5"/>
      <c r="L5" s="32"/>
    </row>
    <row r="6" spans="5:24" x14ac:dyDescent="0.25">
      <c r="I6" s="5" t="s">
        <v>136</v>
      </c>
      <c r="J6" s="5"/>
      <c r="K6" s="5"/>
      <c r="L6" s="32"/>
    </row>
    <row r="7" spans="5:24" x14ac:dyDescent="0.25">
      <c r="J7" s="9" t="s">
        <v>137</v>
      </c>
      <c r="K7" s="9"/>
      <c r="L7" s="9"/>
      <c r="M7" s="9"/>
      <c r="N7" s="9"/>
      <c r="O7" s="9"/>
      <c r="P7" s="9"/>
      <c r="Q7" s="9"/>
      <c r="R7" s="9"/>
      <c r="S7" s="32" t="s">
        <v>147</v>
      </c>
      <c r="X7" s="29"/>
    </row>
    <row r="8" spans="5:24" x14ac:dyDescent="0.25">
      <c r="K8" s="5" t="s">
        <v>131</v>
      </c>
      <c r="L8" s="5"/>
      <c r="M8" s="5"/>
      <c r="N8" s="9"/>
      <c r="O8" s="9"/>
      <c r="P8" s="9"/>
      <c r="Q8" s="9"/>
      <c r="S8" s="32"/>
    </row>
    <row r="9" spans="5:24" x14ac:dyDescent="0.25">
      <c r="L9" s="5" t="s">
        <v>157</v>
      </c>
      <c r="M9" s="9"/>
      <c r="N9" s="9"/>
      <c r="S9" s="32"/>
    </row>
    <row r="10" spans="5:24" x14ac:dyDescent="0.25">
      <c r="M10" s="5" t="s">
        <v>132</v>
      </c>
      <c r="N10" s="9"/>
      <c r="S10" s="32"/>
    </row>
    <row r="11" spans="5:24" x14ac:dyDescent="0.25">
      <c r="N11" s="5" t="s">
        <v>158</v>
      </c>
      <c r="O11" s="9"/>
      <c r="S11" s="32"/>
    </row>
    <row r="12" spans="5:24" x14ac:dyDescent="0.25">
      <c r="O12" s="5" t="s">
        <v>133</v>
      </c>
      <c r="P12" s="5"/>
      <c r="Q12" s="9"/>
      <c r="R12" s="9"/>
      <c r="S12" s="9"/>
      <c r="T12" s="9"/>
      <c r="U12" s="32" t="s">
        <v>148</v>
      </c>
      <c r="X12" s="29"/>
    </row>
    <row r="13" spans="5:24" ht="21.6" customHeight="1" x14ac:dyDescent="0.25">
      <c r="P13" s="5" t="s">
        <v>138</v>
      </c>
      <c r="Q13" s="5"/>
      <c r="R13" s="9"/>
      <c r="S13" s="9"/>
      <c r="T13" s="9"/>
      <c r="U13" s="32"/>
    </row>
    <row r="14" spans="5:24" ht="36.6" customHeight="1" x14ac:dyDescent="0.25">
      <c r="Q14" s="9" t="s">
        <v>144</v>
      </c>
      <c r="R14" s="9"/>
      <c r="S14" s="9"/>
      <c r="T14" s="14"/>
      <c r="U14" s="14"/>
      <c r="V14" s="14"/>
      <c r="W14" s="14"/>
      <c r="X14" s="32" t="s">
        <v>149</v>
      </c>
    </row>
    <row r="15" spans="5:24" x14ac:dyDescent="0.25">
      <c r="G15" s="27"/>
      <c r="R15" s="10" t="s">
        <v>153</v>
      </c>
      <c r="S15" s="10"/>
      <c r="T15" s="14"/>
      <c r="U15" s="14"/>
      <c r="V15" s="14"/>
      <c r="W15" s="14"/>
      <c r="X15" s="32"/>
    </row>
    <row r="16" spans="5:24" x14ac:dyDescent="0.25">
      <c r="S16" s="10" t="s">
        <v>139</v>
      </c>
      <c r="T16" s="14"/>
      <c r="U16" s="14"/>
      <c r="V16" s="14"/>
      <c r="X16" s="32"/>
    </row>
    <row r="20" spans="10:10" x14ac:dyDescent="0.25">
      <c r="J20" t="s">
        <v>140</v>
      </c>
    </row>
  </sheetData>
  <mergeCells count="5">
    <mergeCell ref="K2:K3"/>
    <mergeCell ref="L4:L6"/>
    <mergeCell ref="S7:S11"/>
    <mergeCell ref="U12:U13"/>
    <mergeCell ref="X14:X1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e6595d-0477-48c7-b78a-d54e5b8b341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6539D981AC4884429D7E8D0A59752823" ma:contentTypeVersion="16" ma:contentTypeDescription="Luo uusi asiakirja." ma:contentTypeScope="" ma:versionID="ecd8382a23eed5bb0d99790dcb0ffb42">
  <xsd:schema xmlns:xsd="http://www.w3.org/2001/XMLSchema" xmlns:xs="http://www.w3.org/2001/XMLSchema" xmlns:p="http://schemas.microsoft.com/office/2006/metadata/properties" xmlns:ns3="4be6595d-0477-48c7-b78a-d54e5b8b3416" xmlns:ns4="9135b5ac-2aeb-42ff-aa1f-a02c6dbde013" targetNamespace="http://schemas.microsoft.com/office/2006/metadata/properties" ma:root="true" ma:fieldsID="4c890c5eb4279379c90c519bfc9e7177" ns3:_="" ns4:_="">
    <xsd:import namespace="4be6595d-0477-48c7-b78a-d54e5b8b3416"/>
    <xsd:import namespace="9135b5ac-2aeb-42ff-aa1f-a02c6dbde0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6595d-0477-48c7-b78a-d54e5b8b3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5b5ac-2aeb-42ff-aa1f-a02c6dbde01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01B256-CDB8-48A1-839A-D25937C810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ED47F8-A28B-430D-830E-55A15C1838B0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www.w3.org/XML/1998/namespace"/>
    <ds:schemaRef ds:uri="4be6595d-0477-48c7-b78a-d54e5b8b3416"/>
    <ds:schemaRef ds:uri="9135b5ac-2aeb-42ff-aa1f-a02c6dbde013"/>
  </ds:schemaRefs>
</ds:datastoreItem>
</file>

<file path=customXml/itemProps3.xml><?xml version="1.0" encoding="utf-8"?>
<ds:datastoreItem xmlns:ds="http://schemas.openxmlformats.org/officeDocument/2006/customXml" ds:itemID="{93A3C4A8-4FC8-4BC1-BF2B-50FD7560321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EB377E0-1E3D-4905-9B2E-590615F324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6595d-0477-48c7-b78a-d54e5b8b3416"/>
    <ds:schemaRef ds:uri="9135b5ac-2aeb-42ff-aa1f-a02c6dbde0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Ohje</vt:lpstr>
      <vt:lpstr>Sidonnaisuudet</vt:lpstr>
      <vt:lpstr>Resurssimalli</vt:lpstr>
      <vt:lpstr>Kehykset ja Standardit</vt:lpstr>
      <vt:lpstr>Interventiosuunnitelma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Tarkkonen</dc:creator>
  <cp:lastModifiedBy>Tarkkonen Jussi</cp:lastModifiedBy>
  <dcterms:created xsi:type="dcterms:W3CDTF">2024-03-14T13:22:58Z</dcterms:created>
  <dcterms:modified xsi:type="dcterms:W3CDTF">2024-04-07T16:25:00Z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0x0101006539D981AC4884429D7E8D0A59752823</vt:lpwstr>
  </property>
</Properties>
</file>