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60" windowWidth="15600" windowHeight="10980"/>
  </bookViews>
  <sheets>
    <sheet name="MAPEH" sheetId="8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J38" i="8" l="1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J37" i="8"/>
  <c r="BJ36" i="8" s="1"/>
  <c r="BD37" i="8"/>
  <c r="BC37" i="8"/>
  <c r="BC36" i="8" s="1"/>
  <c r="BB37" i="8"/>
  <c r="BA37" i="8"/>
  <c r="BA36" i="8" s="1"/>
  <c r="AZ37" i="8"/>
  <c r="AY37" i="8"/>
  <c r="AY36" i="8" s="1"/>
  <c r="AX37" i="8"/>
  <c r="AW37" i="8"/>
  <c r="AW36" i="8" s="1"/>
  <c r="AV37" i="8"/>
  <c r="AU37" i="8"/>
  <c r="AU36" i="8" s="1"/>
  <c r="AT37" i="8"/>
  <c r="AS37" i="8"/>
  <c r="AS36" i="8" s="1"/>
  <c r="AR37" i="8"/>
  <c r="AQ37" i="8"/>
  <c r="AQ36" i="8" s="1"/>
  <c r="AP37" i="8"/>
  <c r="AO37" i="8"/>
  <c r="AO36" i="8" s="1"/>
  <c r="AN37" i="8"/>
  <c r="AM37" i="8"/>
  <c r="AM36" i="8" s="1"/>
  <c r="AF37" i="8"/>
  <c r="AE37" i="8"/>
  <c r="AE36" i="8" s="1"/>
  <c r="AD37" i="8"/>
  <c r="AC37" i="8"/>
  <c r="AC36" i="8" s="1"/>
  <c r="AB37" i="8"/>
  <c r="AA37" i="8"/>
  <c r="AA36" i="8" s="1"/>
  <c r="Z37" i="8"/>
  <c r="Y37" i="8"/>
  <c r="Y36" i="8" s="1"/>
  <c r="X37" i="8"/>
  <c r="W37" i="8"/>
  <c r="W36" i="8" s="1"/>
  <c r="V37" i="8"/>
  <c r="U37" i="8"/>
  <c r="U36" i="8" s="1"/>
  <c r="T37" i="8"/>
  <c r="T36" i="8" s="1"/>
  <c r="S37" i="8"/>
  <c r="S36" i="8" s="1"/>
  <c r="R37" i="8"/>
  <c r="Q37" i="8"/>
  <c r="Q36" i="8" s="1"/>
  <c r="P37" i="8"/>
  <c r="O37" i="8"/>
  <c r="O36" i="8" s="1"/>
  <c r="N37" i="8"/>
  <c r="M37" i="8"/>
  <c r="M36" i="8" s="1"/>
  <c r="L37" i="8"/>
  <c r="L36" i="8" s="1"/>
  <c r="K37" i="8"/>
  <c r="K36" i="8" s="1"/>
  <c r="J37" i="8"/>
  <c r="I37" i="8"/>
  <c r="I36" i="8" s="1"/>
  <c r="H37" i="8"/>
  <c r="G37" i="8"/>
  <c r="G36" i="8" s="1"/>
  <c r="F37" i="8"/>
  <c r="F36" i="8" s="1"/>
  <c r="E37" i="8"/>
  <c r="E36" i="8" s="1"/>
  <c r="D37" i="8"/>
  <c r="D36" i="8" s="1"/>
  <c r="C37" i="8"/>
  <c r="C36" i="8" s="1"/>
  <c r="BD36" i="8"/>
  <c r="BB36" i="8"/>
  <c r="AZ36" i="8"/>
  <c r="AX36" i="8"/>
  <c r="AV36" i="8"/>
  <c r="AT36" i="8"/>
  <c r="AR36" i="8"/>
  <c r="AP36" i="8"/>
  <c r="AN36" i="8"/>
  <c r="AF36" i="8"/>
  <c r="AD36" i="8"/>
  <c r="AB36" i="8"/>
  <c r="Z36" i="8"/>
  <c r="X36" i="8"/>
  <c r="V36" i="8"/>
  <c r="R36" i="8"/>
  <c r="P36" i="8"/>
  <c r="N36" i="8"/>
  <c r="J36" i="8"/>
  <c r="H36" i="8"/>
  <c r="BQ35" i="8"/>
  <c r="BK35" i="8"/>
  <c r="BE35" i="8"/>
  <c r="AG35" i="8"/>
  <c r="BQ34" i="8"/>
  <c r="BK34" i="8"/>
  <c r="BE34" i="8"/>
  <c r="AG34" i="8"/>
  <c r="BQ33" i="8"/>
  <c r="BK33" i="8"/>
  <c r="BE33" i="8"/>
  <c r="AG33" i="8"/>
  <c r="BQ32" i="8"/>
  <c r="BK32" i="8"/>
  <c r="BE32" i="8"/>
  <c r="AG32" i="8"/>
  <c r="BQ31" i="8"/>
  <c r="BK31" i="8"/>
  <c r="BE31" i="8"/>
  <c r="AG31" i="8"/>
  <c r="BQ30" i="8"/>
  <c r="BK30" i="8"/>
  <c r="BE30" i="8"/>
  <c r="AG30" i="8"/>
  <c r="BQ29" i="8"/>
  <c r="BK29" i="8"/>
  <c r="BE29" i="8"/>
  <c r="AG29" i="8"/>
  <c r="BQ28" i="8"/>
  <c r="BK28" i="8"/>
  <c r="BE28" i="8"/>
  <c r="AG28" i="8"/>
  <c r="BK27" i="8"/>
  <c r="BE27" i="8"/>
  <c r="AG27" i="8"/>
  <c r="BK26" i="8"/>
  <c r="BE26" i="8"/>
  <c r="AG26" i="8"/>
  <c r="BK25" i="8"/>
  <c r="BE25" i="8"/>
  <c r="AG25" i="8"/>
  <c r="BK24" i="8"/>
  <c r="BE24" i="8"/>
  <c r="AG24" i="8"/>
  <c r="BK23" i="8"/>
  <c r="BE23" i="8"/>
  <c r="AG23" i="8"/>
  <c r="BK22" i="8"/>
  <c r="BE22" i="8"/>
  <c r="AG22" i="8"/>
  <c r="BK21" i="8"/>
  <c r="BE21" i="8"/>
  <c r="AG21" i="8"/>
  <c r="BK20" i="8"/>
  <c r="BE20" i="8"/>
  <c r="AG20" i="8"/>
  <c r="BK19" i="8"/>
  <c r="BE19" i="8"/>
  <c r="AG19" i="8"/>
  <c r="BK18" i="8"/>
  <c r="BE18" i="8"/>
  <c r="AG18" i="8"/>
  <c r="BK17" i="8"/>
  <c r="BE17" i="8"/>
  <c r="AG17" i="8"/>
  <c r="BK16" i="8"/>
  <c r="BE16" i="8"/>
  <c r="AG16" i="8"/>
  <c r="BK15" i="8"/>
  <c r="BE15" i="8"/>
  <c r="AG15" i="8"/>
  <c r="BK14" i="8"/>
  <c r="BE14" i="8"/>
  <c r="AG14" i="8"/>
  <c r="BK13" i="8"/>
  <c r="BE13" i="8"/>
  <c r="AG13" i="8"/>
  <c r="BK12" i="8"/>
  <c r="BE12" i="8"/>
  <c r="AG12" i="8"/>
  <c r="BK11" i="8"/>
  <c r="BE11" i="8"/>
  <c r="AG11" i="8"/>
  <c r="BK10" i="8"/>
  <c r="BE10" i="8"/>
  <c r="AG10" i="8"/>
  <c r="BK9" i="8"/>
  <c r="BE9" i="8"/>
  <c r="AG9" i="8"/>
  <c r="BK8" i="8"/>
  <c r="BE8" i="8"/>
  <c r="AG8" i="8"/>
  <c r="BK7" i="8"/>
  <c r="BE7" i="8"/>
  <c r="AG7" i="8"/>
  <c r="BK6" i="8"/>
  <c r="BE6" i="8"/>
  <c r="AG6" i="8"/>
  <c r="BD5" i="8"/>
  <c r="BC5" i="8"/>
  <c r="BB5" i="8"/>
  <c r="AY5" i="8"/>
  <c r="AX5" i="8"/>
  <c r="AT5" i="8"/>
  <c r="AS5" i="8"/>
  <c r="AR5" i="8"/>
  <c r="AQ5" i="8"/>
  <c r="AP5" i="8"/>
  <c r="AO5" i="8"/>
  <c r="AF5" i="8"/>
  <c r="AE5" i="8"/>
  <c r="AD5" i="8"/>
  <c r="AC5" i="8"/>
  <c r="AB5" i="8"/>
  <c r="AA5" i="8"/>
  <c r="Z5" i="8"/>
  <c r="Y5" i="8"/>
  <c r="X5" i="8"/>
  <c r="W5" i="8"/>
  <c r="V5" i="8"/>
  <c r="R5" i="8"/>
  <c r="Q5" i="8"/>
  <c r="P5" i="8"/>
  <c r="J5" i="8"/>
  <c r="I5" i="8"/>
  <c r="H5" i="8"/>
  <c r="G5" i="8"/>
  <c r="BL3" i="8"/>
  <c r="BF3" i="8"/>
  <c r="AH3" i="8"/>
  <c r="BO2" i="8"/>
  <c r="BO1" i="8"/>
  <c r="AN5" i="8"/>
  <c r="O5" i="8"/>
  <c r="I3" i="8"/>
  <c r="AO3" i="8"/>
  <c r="AD3" i="8"/>
  <c r="F3" i="8"/>
  <c r="X3" i="8"/>
  <c r="AA3" i="8"/>
  <c r="AP3" i="8"/>
  <c r="H3" i="8"/>
  <c r="AR3" i="8"/>
  <c r="AY3" i="8"/>
  <c r="S5" i="8"/>
  <c r="E5" i="8"/>
  <c r="N3" i="8"/>
  <c r="AT3" i="8"/>
  <c r="BB3" i="8"/>
  <c r="AN3" i="8"/>
  <c r="AQ3" i="8"/>
  <c r="W3" i="8"/>
  <c r="BD3" i="8"/>
  <c r="AE3" i="8"/>
  <c r="T5" i="8"/>
  <c r="F5" i="8"/>
  <c r="BC3" i="8"/>
  <c r="Z3" i="8"/>
  <c r="AS3" i="8"/>
  <c r="AC3" i="8"/>
  <c r="E3" i="8"/>
  <c r="J3" i="8"/>
  <c r="O3" i="8"/>
  <c r="AX3" i="8"/>
  <c r="T3" i="8"/>
  <c r="U5" i="8"/>
  <c r="N5" i="8"/>
  <c r="Y3" i="8"/>
  <c r="AF3" i="8"/>
  <c r="U3" i="8"/>
  <c r="G3" i="8"/>
  <c r="AB3" i="8"/>
  <c r="S3" i="8"/>
  <c r="Q3" i="8"/>
  <c r="R3" i="8"/>
  <c r="P3" i="8"/>
  <c r="V3" i="8"/>
  <c r="BF35" i="8" l="1"/>
  <c r="BG35" i="8" s="1"/>
  <c r="BH35" i="8" s="1"/>
  <c r="BF34" i="8"/>
  <c r="BG34" i="8" s="1"/>
  <c r="BH34" i="8" s="1"/>
  <c r="BF33" i="8"/>
  <c r="BG33" i="8" s="1"/>
  <c r="BH33" i="8" s="1"/>
  <c r="BF32" i="8"/>
  <c r="BG32" i="8" s="1"/>
  <c r="BH32" i="8" s="1"/>
  <c r="BF31" i="8"/>
  <c r="BG31" i="8" s="1"/>
  <c r="BH31" i="8" s="1"/>
  <c r="BF30" i="8"/>
  <c r="BG30" i="8" s="1"/>
  <c r="BH30" i="8" s="1"/>
  <c r="BF29" i="8"/>
  <c r="BG29" i="8" s="1"/>
  <c r="BH29" i="8" s="1"/>
  <c r="BF28" i="8"/>
  <c r="BG28" i="8" s="1"/>
  <c r="BH28" i="8" s="1"/>
  <c r="BF27" i="8"/>
  <c r="BG27" i="8" s="1"/>
  <c r="BH27" i="8" s="1"/>
  <c r="BF26" i="8"/>
  <c r="BG26" i="8" s="1"/>
  <c r="BH26" i="8" s="1"/>
  <c r="BF25" i="8"/>
  <c r="BG25" i="8" s="1"/>
  <c r="BH25" i="8" s="1"/>
  <c r="BF24" i="8"/>
  <c r="BG24" i="8" s="1"/>
  <c r="BH24" i="8" s="1"/>
  <c r="BF23" i="8"/>
  <c r="BG23" i="8" s="1"/>
  <c r="BH23" i="8" s="1"/>
  <c r="BF22" i="8"/>
  <c r="BG22" i="8" s="1"/>
  <c r="BH22" i="8" s="1"/>
  <c r="BL35" i="8"/>
  <c r="BM35" i="8" s="1"/>
  <c r="BN35" i="8" s="1"/>
  <c r="BL34" i="8"/>
  <c r="BM34" i="8" s="1"/>
  <c r="BN34" i="8" s="1"/>
  <c r="BL33" i="8"/>
  <c r="BM33" i="8" s="1"/>
  <c r="BN33" i="8" s="1"/>
  <c r="BL32" i="8"/>
  <c r="BM32" i="8" s="1"/>
  <c r="BN32" i="8" s="1"/>
  <c r="BL31" i="8"/>
  <c r="BM31" i="8" s="1"/>
  <c r="BN31" i="8" s="1"/>
  <c r="BL30" i="8"/>
  <c r="BM30" i="8" s="1"/>
  <c r="BN30" i="8" s="1"/>
  <c r="BL29" i="8"/>
  <c r="BM29" i="8" s="1"/>
  <c r="BN29" i="8" s="1"/>
  <c r="BL28" i="8"/>
  <c r="BM28" i="8" s="1"/>
  <c r="BN28" i="8" s="1"/>
  <c r="BL27" i="8"/>
  <c r="BM27" i="8" s="1"/>
  <c r="BN27" i="8" s="1"/>
  <c r="BL26" i="8"/>
  <c r="BM26" i="8" s="1"/>
  <c r="BN26" i="8" s="1"/>
  <c r="BL25" i="8"/>
  <c r="BM25" i="8" s="1"/>
  <c r="BN25" i="8" s="1"/>
  <c r="BL24" i="8"/>
  <c r="BM24" i="8" s="1"/>
  <c r="BN24" i="8" s="1"/>
  <c r="BL23" i="8"/>
  <c r="BM23" i="8" s="1"/>
  <c r="BN23" i="8" s="1"/>
  <c r="BL22" i="8"/>
  <c r="BM22" i="8" s="1"/>
  <c r="BN22" i="8" s="1"/>
  <c r="AH35" i="8"/>
  <c r="AI35" i="8" s="1"/>
  <c r="AJ35" i="8" s="1"/>
  <c r="AH34" i="8"/>
  <c r="AI34" i="8" s="1"/>
  <c r="AJ34" i="8" s="1"/>
  <c r="AH33" i="8"/>
  <c r="AI33" i="8" s="1"/>
  <c r="AJ33" i="8" s="1"/>
  <c r="AH32" i="8"/>
  <c r="AI32" i="8" s="1"/>
  <c r="AJ32" i="8" s="1"/>
  <c r="AH31" i="8"/>
  <c r="AI31" i="8" s="1"/>
  <c r="AJ31" i="8" s="1"/>
  <c r="AH30" i="8"/>
  <c r="AI30" i="8" s="1"/>
  <c r="AJ30" i="8" s="1"/>
  <c r="AH29" i="8"/>
  <c r="AI29" i="8" s="1"/>
  <c r="AJ29" i="8" s="1"/>
  <c r="AH28" i="8"/>
  <c r="AI28" i="8" s="1"/>
  <c r="AJ28" i="8" s="1"/>
  <c r="AH27" i="8"/>
  <c r="AI27" i="8" s="1"/>
  <c r="AJ27" i="8" s="1"/>
  <c r="AH26" i="8"/>
  <c r="AI26" i="8" s="1"/>
  <c r="AJ26" i="8" s="1"/>
  <c r="AH25" i="8"/>
  <c r="AI25" i="8" s="1"/>
  <c r="AJ25" i="8" s="1"/>
  <c r="AH24" i="8"/>
  <c r="AI24" i="8" s="1"/>
  <c r="AJ24" i="8" s="1"/>
  <c r="AH23" i="8"/>
  <c r="AI23" i="8" s="1"/>
  <c r="AJ23" i="8" s="1"/>
  <c r="AH6" i="8"/>
  <c r="AI6" i="8" s="1"/>
  <c r="AJ6" i="8" s="1"/>
  <c r="BF6" i="8"/>
  <c r="BG6" i="8" s="1"/>
  <c r="BH6" i="8" s="1"/>
  <c r="BL6" i="8"/>
  <c r="AH7" i="8"/>
  <c r="AI7" i="8" s="1"/>
  <c r="AJ7" i="8" s="1"/>
  <c r="BF7" i="8"/>
  <c r="BG7" i="8" s="1"/>
  <c r="BH7" i="8" s="1"/>
  <c r="BL7" i="8"/>
  <c r="BM7" i="8" s="1"/>
  <c r="BN7" i="8" s="1"/>
  <c r="AH8" i="8"/>
  <c r="AI8" i="8" s="1"/>
  <c r="AJ8" i="8" s="1"/>
  <c r="BF8" i="8"/>
  <c r="BG8" i="8" s="1"/>
  <c r="BH8" i="8" s="1"/>
  <c r="BL8" i="8"/>
  <c r="BM8" i="8" s="1"/>
  <c r="BN8" i="8" s="1"/>
  <c r="AH9" i="8"/>
  <c r="AI9" i="8" s="1"/>
  <c r="AJ9" i="8" s="1"/>
  <c r="BF9" i="8"/>
  <c r="BG9" i="8" s="1"/>
  <c r="BH9" i="8" s="1"/>
  <c r="BL9" i="8"/>
  <c r="BM9" i="8" s="1"/>
  <c r="BN9" i="8" s="1"/>
  <c r="AH10" i="8"/>
  <c r="AI10" i="8" s="1"/>
  <c r="AJ10" i="8" s="1"/>
  <c r="BF10" i="8"/>
  <c r="BG10" i="8" s="1"/>
  <c r="BH10" i="8" s="1"/>
  <c r="BL10" i="8"/>
  <c r="BM10" i="8" s="1"/>
  <c r="BN10" i="8" s="1"/>
  <c r="AH11" i="8"/>
  <c r="AI11" i="8" s="1"/>
  <c r="AJ11" i="8" s="1"/>
  <c r="BF11" i="8"/>
  <c r="BG11" i="8" s="1"/>
  <c r="BH11" i="8" s="1"/>
  <c r="BL11" i="8"/>
  <c r="BM11" i="8" s="1"/>
  <c r="BN11" i="8" s="1"/>
  <c r="AH12" i="8"/>
  <c r="AI12" i="8" s="1"/>
  <c r="AJ12" i="8" s="1"/>
  <c r="BF12" i="8"/>
  <c r="BG12" i="8" s="1"/>
  <c r="BH12" i="8" s="1"/>
  <c r="BL12" i="8"/>
  <c r="BM12" i="8" s="1"/>
  <c r="BN12" i="8" s="1"/>
  <c r="AH13" i="8"/>
  <c r="AI13" i="8" s="1"/>
  <c r="AJ13" i="8" s="1"/>
  <c r="BF13" i="8"/>
  <c r="BG13" i="8" s="1"/>
  <c r="BH13" i="8" s="1"/>
  <c r="BL13" i="8"/>
  <c r="BM13" i="8" s="1"/>
  <c r="BN13" i="8" s="1"/>
  <c r="AH14" i="8"/>
  <c r="AI14" i="8" s="1"/>
  <c r="AJ14" i="8" s="1"/>
  <c r="BF14" i="8"/>
  <c r="BG14" i="8" s="1"/>
  <c r="BH14" i="8" s="1"/>
  <c r="BL14" i="8"/>
  <c r="BM14" i="8" s="1"/>
  <c r="BN14" i="8" s="1"/>
  <c r="AH15" i="8"/>
  <c r="AI15" i="8" s="1"/>
  <c r="AJ15" i="8" s="1"/>
  <c r="BF15" i="8"/>
  <c r="BG15" i="8" s="1"/>
  <c r="BH15" i="8" s="1"/>
  <c r="BL15" i="8"/>
  <c r="BM15" i="8" s="1"/>
  <c r="BN15" i="8" s="1"/>
  <c r="AH16" i="8"/>
  <c r="AI16" i="8" s="1"/>
  <c r="AJ16" i="8" s="1"/>
  <c r="BF16" i="8"/>
  <c r="BG16" i="8" s="1"/>
  <c r="BH16" i="8" s="1"/>
  <c r="BL16" i="8"/>
  <c r="BM16" i="8" s="1"/>
  <c r="BN16" i="8" s="1"/>
  <c r="AH17" i="8"/>
  <c r="AI17" i="8" s="1"/>
  <c r="AJ17" i="8" s="1"/>
  <c r="BF17" i="8"/>
  <c r="BG17" i="8" s="1"/>
  <c r="BH17" i="8" s="1"/>
  <c r="BL17" i="8"/>
  <c r="BM17" i="8" s="1"/>
  <c r="BN17" i="8" s="1"/>
  <c r="AH18" i="8"/>
  <c r="AI18" i="8" s="1"/>
  <c r="AJ18" i="8" s="1"/>
  <c r="BF18" i="8"/>
  <c r="BG18" i="8" s="1"/>
  <c r="BH18" i="8" s="1"/>
  <c r="BL18" i="8"/>
  <c r="BM18" i="8" s="1"/>
  <c r="BN18" i="8" s="1"/>
  <c r="AH19" i="8"/>
  <c r="AI19" i="8" s="1"/>
  <c r="AJ19" i="8" s="1"/>
  <c r="BF19" i="8"/>
  <c r="BG19" i="8" s="1"/>
  <c r="BH19" i="8" s="1"/>
  <c r="BL19" i="8"/>
  <c r="BM19" i="8" s="1"/>
  <c r="BN19" i="8" s="1"/>
  <c r="AH20" i="8"/>
  <c r="AI20" i="8" s="1"/>
  <c r="AJ20" i="8" s="1"/>
  <c r="BF20" i="8"/>
  <c r="BG20" i="8" s="1"/>
  <c r="BH20" i="8" s="1"/>
  <c r="BL20" i="8"/>
  <c r="BM20" i="8" s="1"/>
  <c r="BN20" i="8" s="1"/>
  <c r="AH21" i="8"/>
  <c r="AI21" i="8" s="1"/>
  <c r="AJ21" i="8" s="1"/>
  <c r="BF21" i="8"/>
  <c r="BG21" i="8" s="1"/>
  <c r="BH21" i="8" s="1"/>
  <c r="BL21" i="8"/>
  <c r="BM21" i="8" s="1"/>
  <c r="BN21" i="8" s="1"/>
  <c r="AH22" i="8"/>
  <c r="AI22" i="8" s="1"/>
  <c r="AJ22" i="8" s="1"/>
  <c r="BG36" i="8" l="1"/>
  <c r="BP22" i="8"/>
  <c r="BQ22" i="8" s="1"/>
  <c r="AI36" i="8"/>
  <c r="BP28" i="8"/>
  <c r="BP30" i="8"/>
  <c r="BP32" i="8"/>
  <c r="BP34" i="8"/>
  <c r="BP23" i="8"/>
  <c r="BQ23" i="8" s="1"/>
  <c r="BP25" i="8"/>
  <c r="BQ25" i="8" s="1"/>
  <c r="BP27" i="8"/>
  <c r="BQ27" i="8" s="1"/>
  <c r="BP29" i="8"/>
  <c r="BP31" i="8"/>
  <c r="BP33" i="8"/>
  <c r="BP35" i="8"/>
  <c r="BP24" i="8"/>
  <c r="BQ24" i="8" s="1"/>
  <c r="BP26" i="8"/>
  <c r="BQ26" i="8" s="1"/>
  <c r="BP21" i="8"/>
  <c r="BQ21" i="8" s="1"/>
  <c r="BP19" i="8"/>
  <c r="BQ19" i="8" s="1"/>
  <c r="BP17" i="8"/>
  <c r="BQ17" i="8" s="1"/>
  <c r="BP15" i="8"/>
  <c r="BQ15" i="8" s="1"/>
  <c r="BP13" i="8"/>
  <c r="BQ13" i="8" s="1"/>
  <c r="BP11" i="8"/>
  <c r="BQ11" i="8" s="1"/>
  <c r="BP9" i="8"/>
  <c r="BQ9" i="8" s="1"/>
  <c r="BP7" i="8"/>
  <c r="BQ7" i="8" s="1"/>
  <c r="BP20" i="8"/>
  <c r="BQ20" i="8" s="1"/>
  <c r="BP18" i="8"/>
  <c r="BQ18" i="8" s="1"/>
  <c r="BP16" i="8"/>
  <c r="BQ16" i="8" s="1"/>
  <c r="BP14" i="8"/>
  <c r="BQ14" i="8" s="1"/>
  <c r="BP12" i="8"/>
  <c r="BQ12" i="8" s="1"/>
  <c r="BP10" i="8"/>
  <c r="BQ10" i="8" s="1"/>
  <c r="BP8" i="8"/>
  <c r="BQ8" i="8" s="1"/>
  <c r="BM6" i="8"/>
  <c r="BN6" i="8" l="1"/>
  <c r="BP6" i="8" s="1"/>
  <c r="BM36" i="8"/>
  <c r="BQ6" i="8" l="1"/>
  <c r="BQ36" i="8" s="1"/>
  <c r="BP36" i="8"/>
  <c r="AV5" i="8" l="1"/>
  <c r="BA5" i="8"/>
  <c r="AU5" i="8"/>
  <c r="AZ5" i="8"/>
  <c r="AW5" i="8"/>
  <c r="AM5" i="8"/>
  <c r="BJ5" i="8"/>
  <c r="K5" i="8"/>
  <c r="M3" i="8"/>
  <c r="C3" i="8"/>
  <c r="L5" i="8"/>
  <c r="D3" i="8"/>
  <c r="L3" i="8"/>
  <c r="AV3" i="8"/>
  <c r="AU3" i="8"/>
  <c r="BJ3" i="8"/>
  <c r="M5" i="8"/>
  <c r="D5" i="8"/>
  <c r="AW3" i="8"/>
  <c r="AZ3" i="8"/>
  <c r="C5" i="8"/>
  <c r="K3" i="8"/>
  <c r="BA3" i="8"/>
  <c r="AM3" i="8"/>
</calcChain>
</file>

<file path=xl/sharedStrings.xml><?xml version="1.0" encoding="utf-8"?>
<sst xmlns="http://schemas.openxmlformats.org/spreadsheetml/2006/main" count="35" uniqueCount="29">
  <si>
    <t>Written Works</t>
  </si>
  <si>
    <t>WW</t>
  </si>
  <si>
    <t>Performance Task</t>
  </si>
  <si>
    <t>PT</t>
  </si>
  <si>
    <t>QA</t>
  </si>
  <si>
    <t>EXAM</t>
  </si>
  <si>
    <t>Raw Score</t>
  </si>
  <si>
    <t>AVE</t>
  </si>
  <si>
    <t>Initial Grade</t>
  </si>
  <si>
    <t>Final Grade</t>
  </si>
  <si>
    <t>Total</t>
  </si>
  <si>
    <t>Class Average</t>
  </si>
  <si>
    <t>MAPEH</t>
  </si>
  <si>
    <t>1ST QUARTER</t>
  </si>
  <si>
    <t>Garcia, Jaron Keith T.</t>
  </si>
  <si>
    <t>Sagubo, Steven Carl R.</t>
  </si>
  <si>
    <t>Ampaguey, Janaiah Pearl M.</t>
  </si>
  <si>
    <t>Charaychay, Ashiya Chari M.</t>
  </si>
  <si>
    <t>Felix, Precious Bless M.</t>
  </si>
  <si>
    <t>Flores, Rica Danielle D.</t>
  </si>
  <si>
    <t>Ignas, Jeziah S.</t>
  </si>
  <si>
    <t>Mappang, Glenis Zoe P.</t>
  </si>
  <si>
    <t xml:space="preserve">Marcos, Sandra E. </t>
  </si>
  <si>
    <t>Montemayor, Francess Ace C.</t>
  </si>
  <si>
    <t>Odayan, Precious Shainah M.</t>
  </si>
  <si>
    <t>Grade 7 HOMESCHOOL</t>
  </si>
  <si>
    <t>mod 1</t>
  </si>
  <si>
    <t>mod 2                                    mod 3</t>
  </si>
  <si>
    <t>mod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</si>
</sst>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2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 Narrow"/>
      <family val="2"/>
    </font>
    <font>
      <sz val="36"/>
      <color rgb="FFFF0000"/>
      <name val="Arial Narrow"/>
      <family val="2"/>
    </font>
    <font>
      <sz val="11"/>
      <color rgb="FF000000"/>
      <name val="Arial Narrow"/>
      <family val="2"/>
    </font>
    <font>
      <sz val="12"/>
      <color rgb="FF000000"/>
      <name val="Arabic Typesetting"/>
      <family val="4"/>
    </font>
    <font>
      <b/>
      <sz val="11"/>
      <name val="Calibri"/>
      <family val="2"/>
    </font>
    <font>
      <b/>
      <sz val="12"/>
      <color rgb="FFFF0000"/>
      <name val="Arial Narrow"/>
      <family val="2"/>
    </font>
    <font>
      <b/>
      <sz val="10"/>
      <color rgb="FF000000"/>
      <name val="Arial Narrow"/>
      <family val="2"/>
    </font>
    <font>
      <b/>
      <sz val="11"/>
      <name val="Arial Narrow"/>
      <family val="2"/>
    </font>
    <font>
      <sz val="10"/>
      <color rgb="FF1F4A7E"/>
      <name val="Arial Narrow"/>
      <family val="2"/>
    </font>
    <font>
      <sz val="11"/>
      <color rgb="FFFF0000"/>
      <name val="Arial Narrow"/>
      <family val="2"/>
    </font>
    <font>
      <b/>
      <sz val="11"/>
      <color rgb="FF0070C0"/>
      <name val="Arial Narrow"/>
      <family val="2"/>
    </font>
    <font>
      <sz val="10"/>
      <name val="Arial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8"/>
      <name val="Century Gothic"/>
      <family val="2"/>
    </font>
    <font>
      <b/>
      <sz val="10"/>
      <color rgb="FFFF0000"/>
      <name val="Arial Narrow"/>
      <family val="2"/>
    </font>
    <font>
      <sz val="1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4" fillId="0" borderId="0"/>
    <xf numFmtId="0" fontId="14" fillId="0" borderId="0"/>
    <xf numFmtId="0" fontId="1" fillId="0" borderId="0">
      <alignment vertical="center"/>
    </xf>
    <xf numFmtId="0" fontId="14" fillId="0" borderId="0" applyNumberFormat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>
      <protection locked="0"/>
    </xf>
  </cellStyleXfs>
  <cellXfs count="157">
    <xf numFmtId="0" fontId="0" fillId="0" borderId="0" xfId="0"/>
    <xf numFmtId="164" fontId="5" fillId="0" borderId="8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3" fillId="0" borderId="7" xfId="1" applyNumberFormat="1" applyFont="1" applyBorder="1" applyAlignment="1">
      <alignment horizontal="left" vertical="center"/>
    </xf>
    <xf numFmtId="0" fontId="1" fillId="0" borderId="0" xfId="1">
      <alignment vertical="center"/>
    </xf>
    <xf numFmtId="164" fontId="6" fillId="8" borderId="12" xfId="1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1" fontId="3" fillId="2" borderId="5" xfId="1" applyNumberFormat="1" applyFont="1" applyFill="1" applyBorder="1" applyAlignment="1" applyProtection="1">
      <alignment horizontal="center" vertical="center"/>
      <protection locked="0"/>
    </xf>
    <xf numFmtId="1" fontId="3" fillId="2" borderId="6" xfId="1" applyNumberFormat="1" applyFont="1" applyFill="1" applyBorder="1" applyAlignment="1" applyProtection="1">
      <alignment horizontal="center" vertical="center"/>
      <protection locked="0"/>
    </xf>
    <xf numFmtId="1" fontId="3" fillId="3" borderId="6" xfId="1" applyNumberFormat="1" applyFont="1" applyFill="1" applyBorder="1" applyAlignment="1" applyProtection="1">
      <alignment horizontal="center" vertical="center"/>
      <protection locked="0"/>
    </xf>
    <xf numFmtId="1" fontId="3" fillId="4" borderId="6" xfId="1" applyNumberFormat="1" applyFont="1" applyFill="1" applyBorder="1" applyAlignment="1" applyProtection="1">
      <alignment horizontal="center" vertical="center"/>
      <protection locked="0"/>
    </xf>
    <xf numFmtId="1" fontId="3" fillId="5" borderId="5" xfId="1" applyNumberFormat="1" applyFont="1" applyFill="1" applyBorder="1" applyAlignment="1" applyProtection="1">
      <alignment horizontal="center" vertical="center"/>
      <protection locked="0"/>
    </xf>
    <xf numFmtId="1" fontId="3" fillId="5" borderId="6" xfId="1" applyNumberFormat="1" applyFont="1" applyFill="1" applyBorder="1" applyAlignment="1" applyProtection="1">
      <alignment horizontal="center" vertical="center"/>
      <protection locked="0"/>
    </xf>
    <xf numFmtId="1" fontId="3" fillId="6" borderId="6" xfId="1" applyNumberFormat="1" applyFont="1" applyFill="1" applyBorder="1" applyAlignment="1" applyProtection="1">
      <alignment horizontal="center" vertical="center"/>
      <protection locked="0"/>
    </xf>
    <xf numFmtId="1" fontId="3" fillId="7" borderId="6" xfId="1" applyNumberFormat="1" applyFont="1" applyFill="1" applyBorder="1" applyAlignment="1" applyProtection="1">
      <alignment horizontal="center" vertical="center"/>
      <protection locked="0"/>
    </xf>
    <xf numFmtId="1" fontId="3" fillId="7" borderId="7" xfId="1" applyNumberFormat="1" applyFont="1" applyFill="1" applyBorder="1" applyAlignment="1" applyProtection="1">
      <alignment horizontal="center" vertical="center"/>
      <protection locked="0"/>
    </xf>
    <xf numFmtId="1" fontId="3" fillId="8" borderId="7" xfId="1" applyNumberFormat="1" applyFont="1" applyFill="1" applyBorder="1" applyAlignment="1" applyProtection="1">
      <alignment horizontal="center" vertical="center"/>
      <protection locked="0"/>
    </xf>
    <xf numFmtId="164" fontId="3" fillId="0" borderId="9" xfId="1" applyNumberFormat="1" applyFont="1" applyBorder="1" applyAlignment="1">
      <alignment vertical="center" wrapText="1"/>
    </xf>
    <xf numFmtId="1" fontId="11" fillId="0" borderId="0" xfId="1" applyNumberFormat="1" applyFont="1" applyFill="1" applyBorder="1" applyAlignment="1">
      <alignment horizontal="center" vertical="center"/>
    </xf>
    <xf numFmtId="164" fontId="3" fillId="10" borderId="14" xfId="1" applyNumberFormat="1" applyFont="1" applyFill="1" applyBorder="1" applyAlignment="1">
      <alignment horizontal="center" vertical="center"/>
    </xf>
    <xf numFmtId="164" fontId="12" fillId="10" borderId="15" xfId="1" applyNumberFormat="1" applyFont="1" applyFill="1" applyBorder="1" applyAlignment="1">
      <alignment horizontal="center" vertical="center"/>
    </xf>
    <xf numFmtId="164" fontId="5" fillId="10" borderId="15" xfId="1" applyNumberFormat="1" applyFont="1" applyFill="1" applyBorder="1" applyAlignment="1">
      <alignment horizontal="center" vertical="center"/>
    </xf>
    <xf numFmtId="164" fontId="3" fillId="10" borderId="16" xfId="1" applyNumberFormat="1" applyFont="1" applyFill="1" applyBorder="1" applyAlignment="1">
      <alignment horizontal="center" vertical="center"/>
    </xf>
    <xf numFmtId="164" fontId="5" fillId="10" borderId="0" xfId="1" applyNumberFormat="1" applyFont="1" applyFill="1" applyBorder="1" applyAlignment="1">
      <alignment horizontal="center" vertical="center"/>
    </xf>
    <xf numFmtId="1" fontId="11" fillId="10" borderId="0" xfId="1" applyNumberFormat="1" applyFont="1" applyFill="1" applyBorder="1" applyAlignment="1">
      <alignment horizontal="center" vertical="center"/>
    </xf>
    <xf numFmtId="164" fontId="5" fillId="10" borderId="0" xfId="1" applyNumberFormat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3" fillId="0" borderId="0" xfId="1" applyFont="1">
      <alignment vertical="center"/>
    </xf>
    <xf numFmtId="0" fontId="15" fillId="2" borderId="6" xfId="1" applyNumberFormat="1" applyFont="1" applyFill="1" applyBorder="1" applyAlignment="1" applyProtection="1">
      <alignment horizontal="center" vertical="center"/>
      <protection locked="0"/>
    </xf>
    <xf numFmtId="0" fontId="15" fillId="3" borderId="6" xfId="1" applyNumberFormat="1" applyFont="1" applyFill="1" applyBorder="1" applyAlignment="1" applyProtection="1">
      <alignment horizontal="center" vertical="center"/>
      <protection locked="0"/>
    </xf>
    <xf numFmtId="0" fontId="15" fillId="4" borderId="6" xfId="1" applyNumberFormat="1" applyFont="1" applyFill="1" applyBorder="1" applyAlignment="1" applyProtection="1">
      <alignment horizontal="center" vertical="center"/>
      <protection locked="0"/>
    </xf>
    <xf numFmtId="0" fontId="3" fillId="0" borderId="18" xfId="1" applyNumberFormat="1" applyFont="1" applyBorder="1" applyAlignment="1">
      <alignment horizontal="center" vertical="center"/>
    </xf>
    <xf numFmtId="1" fontId="3" fillId="0" borderId="17" xfId="1" applyNumberFormat="1" applyFont="1" applyBorder="1" applyAlignment="1">
      <alignment horizontal="center" vertical="center"/>
    </xf>
    <xf numFmtId="2" fontId="3" fillId="0" borderId="17" xfId="1" applyNumberFormat="1" applyFont="1" applyBorder="1" applyAlignment="1">
      <alignment horizontal="center" vertical="center"/>
    </xf>
    <xf numFmtId="2" fontId="3" fillId="0" borderId="19" xfId="1" applyNumberFormat="1" applyFont="1" applyBorder="1" applyAlignment="1">
      <alignment horizontal="center" vertical="center"/>
    </xf>
    <xf numFmtId="1" fontId="13" fillId="0" borderId="20" xfId="1" applyNumberFormat="1" applyFont="1" applyBorder="1" applyAlignment="1">
      <alignment horizontal="center" vertical="center"/>
    </xf>
    <xf numFmtId="0" fontId="15" fillId="5" borderId="0" xfId="1" applyNumberFormat="1" applyFont="1" applyFill="1" applyBorder="1" applyAlignment="1" applyProtection="1">
      <alignment horizontal="center" vertical="center"/>
      <protection locked="0"/>
    </xf>
    <xf numFmtId="0" fontId="15" fillId="6" borderId="0" xfId="1" applyNumberFormat="1" applyFont="1" applyFill="1" applyBorder="1" applyAlignment="1" applyProtection="1">
      <alignment horizontal="center" vertical="center"/>
      <protection locked="0"/>
    </xf>
    <xf numFmtId="0" fontId="15" fillId="7" borderId="0" xfId="1" applyNumberFormat="1" applyFont="1" applyFill="1" applyBorder="1" applyAlignment="1" applyProtection="1">
      <alignment horizontal="center" vertical="center"/>
      <protection locked="0"/>
    </xf>
    <xf numFmtId="0" fontId="16" fillId="8" borderId="0" xfId="1" applyNumberFormat="1" applyFont="1" applyFill="1" applyBorder="1" applyAlignment="1" applyProtection="1">
      <alignment horizontal="center" vertical="center"/>
      <protection locked="0"/>
    </xf>
    <xf numFmtId="0" fontId="10" fillId="0" borderId="18" xfId="1" applyNumberFormat="1" applyFont="1" applyBorder="1" applyAlignment="1">
      <alignment horizontal="center" vertical="center"/>
    </xf>
    <xf numFmtId="1" fontId="10" fillId="0" borderId="17" xfId="1" applyNumberFormat="1" applyFont="1" applyBorder="1" applyAlignment="1">
      <alignment horizontal="center" vertical="center"/>
    </xf>
    <xf numFmtId="2" fontId="10" fillId="0" borderId="17" xfId="1" applyNumberFormat="1" applyFont="1" applyBorder="1" applyAlignment="1">
      <alignment horizontal="center" vertical="center"/>
    </xf>
    <xf numFmtId="2" fontId="10" fillId="0" borderId="19" xfId="1" applyNumberFormat="1" applyFont="1" applyBorder="1" applyAlignment="1">
      <alignment horizontal="center" vertical="center"/>
    </xf>
    <xf numFmtId="1" fontId="13" fillId="0" borderId="0" xfId="1" applyNumberFormat="1" applyFont="1" applyBorder="1" applyAlignment="1">
      <alignment horizontal="center" vertical="center"/>
    </xf>
    <xf numFmtId="2" fontId="3" fillId="0" borderId="14" xfId="1" applyNumberFormat="1" applyFont="1" applyBorder="1" applyAlignment="1">
      <alignment horizontal="center" vertical="center"/>
    </xf>
    <xf numFmtId="0" fontId="17" fillId="0" borderId="16" xfId="1" applyFont="1" applyBorder="1" applyAlignment="1">
      <alignment horizontal="center" vertical="center"/>
    </xf>
    <xf numFmtId="0" fontId="15" fillId="2" borderId="0" xfId="1" applyNumberFormat="1" applyFont="1" applyFill="1" applyBorder="1" applyAlignment="1" applyProtection="1">
      <alignment horizontal="center" vertical="center"/>
      <protection locked="0"/>
    </xf>
    <xf numFmtId="0" fontId="15" fillId="3" borderId="0" xfId="1" applyNumberFormat="1" applyFont="1" applyFill="1" applyBorder="1" applyAlignment="1" applyProtection="1">
      <alignment horizontal="center" vertical="center"/>
      <protection locked="0"/>
    </xf>
    <xf numFmtId="0" fontId="15" fillId="4" borderId="0" xfId="1" applyNumberFormat="1" applyFont="1" applyFill="1" applyBorder="1" applyAlignment="1" applyProtection="1">
      <alignment horizontal="center" vertical="center"/>
      <protection locked="0"/>
    </xf>
    <xf numFmtId="1" fontId="13" fillId="0" borderId="20" xfId="1" applyNumberFormat="1" applyFont="1" applyBorder="1" applyAlignment="1">
      <alignment horizontal="center" vertical="center" wrapText="1"/>
    </xf>
    <xf numFmtId="1" fontId="13" fillId="0" borderId="0" xfId="1" applyNumberFormat="1" applyFont="1" applyBorder="1" applyAlignment="1">
      <alignment horizontal="center" vertical="center" wrapText="1"/>
    </xf>
    <xf numFmtId="2" fontId="3" fillId="0" borderId="18" xfId="1" applyNumberFormat="1" applyFont="1" applyBorder="1" applyAlignment="1">
      <alignment horizontal="center" vertical="center"/>
    </xf>
    <xf numFmtId="0" fontId="17" fillId="0" borderId="19" xfId="1" applyFont="1" applyBorder="1" applyAlignment="1">
      <alignment horizontal="center" vertical="center"/>
    </xf>
    <xf numFmtId="0" fontId="3" fillId="10" borderId="18" xfId="1" applyNumberFormat="1" applyFont="1" applyFill="1" applyBorder="1" applyAlignment="1">
      <alignment horizontal="center" vertical="center"/>
    </xf>
    <xf numFmtId="1" fontId="3" fillId="10" borderId="17" xfId="1" applyNumberFormat="1" applyFont="1" applyFill="1" applyBorder="1" applyAlignment="1">
      <alignment horizontal="center" vertical="center"/>
    </xf>
    <xf numFmtId="2" fontId="3" fillId="10" borderId="17" xfId="1" applyNumberFormat="1" applyFont="1" applyFill="1" applyBorder="1" applyAlignment="1">
      <alignment horizontal="center" vertical="center"/>
    </xf>
    <xf numFmtId="1" fontId="13" fillId="10" borderId="20" xfId="1" applyNumberFormat="1" applyFont="1" applyFill="1" applyBorder="1" applyAlignment="1">
      <alignment horizontal="center" vertical="center"/>
    </xf>
    <xf numFmtId="0" fontId="10" fillId="10" borderId="18" xfId="1" applyNumberFormat="1" applyFont="1" applyFill="1" applyBorder="1" applyAlignment="1">
      <alignment horizontal="center" vertical="center"/>
    </xf>
    <xf numFmtId="1" fontId="10" fillId="10" borderId="17" xfId="1" applyNumberFormat="1" applyFont="1" applyFill="1" applyBorder="1" applyAlignment="1">
      <alignment horizontal="center" vertical="center"/>
    </xf>
    <xf numFmtId="2" fontId="10" fillId="10" borderId="17" xfId="1" applyNumberFormat="1" applyFont="1" applyFill="1" applyBorder="1" applyAlignment="1">
      <alignment horizontal="center" vertical="center"/>
    </xf>
    <xf numFmtId="1" fontId="13" fillId="10" borderId="0" xfId="1" applyNumberFormat="1" applyFont="1" applyFill="1" applyBorder="1" applyAlignment="1">
      <alignment horizontal="center" vertical="center"/>
    </xf>
    <xf numFmtId="2" fontId="3" fillId="10" borderId="18" xfId="1" applyNumberFormat="1" applyFont="1" applyFill="1" applyBorder="1" applyAlignment="1">
      <alignment horizontal="center" vertical="center"/>
    </xf>
    <xf numFmtId="0" fontId="1" fillId="0" borderId="0" xfId="1" applyBorder="1">
      <alignment vertical="center"/>
    </xf>
    <xf numFmtId="164" fontId="10" fillId="0" borderId="17" xfId="1" applyNumberFormat="1" applyFont="1" applyBorder="1" applyAlignment="1">
      <alignment horizontal="center" vertical="center"/>
    </xf>
    <xf numFmtId="0" fontId="19" fillId="0" borderId="13" xfId="1" applyFont="1" applyBorder="1">
      <alignment vertical="center"/>
    </xf>
    <xf numFmtId="0" fontId="19" fillId="0" borderId="21" xfId="1" applyFont="1" applyBorder="1">
      <alignment vertical="center"/>
    </xf>
    <xf numFmtId="0" fontId="15" fillId="2" borderId="22" xfId="1" applyNumberFormat="1" applyFont="1" applyFill="1" applyBorder="1" applyAlignment="1" applyProtection="1">
      <alignment horizontal="center" vertical="center"/>
      <protection locked="0"/>
    </xf>
    <xf numFmtId="0" fontId="15" fillId="3" borderId="22" xfId="1" applyNumberFormat="1" applyFont="1" applyFill="1" applyBorder="1" applyAlignment="1" applyProtection="1">
      <alignment horizontal="center" vertical="center"/>
      <protection locked="0"/>
    </xf>
    <xf numFmtId="0" fontId="15" fillId="4" borderId="22" xfId="1" applyNumberFormat="1" applyFont="1" applyFill="1" applyBorder="1" applyAlignment="1" applyProtection="1">
      <alignment horizontal="center" vertical="center"/>
      <protection locked="0"/>
    </xf>
    <xf numFmtId="0" fontId="3" fillId="10" borderId="23" xfId="1" applyNumberFormat="1" applyFont="1" applyFill="1" applyBorder="1" applyAlignment="1">
      <alignment horizontal="center" vertical="center"/>
    </xf>
    <xf numFmtId="1" fontId="3" fillId="10" borderId="24" xfId="1" applyNumberFormat="1" applyFont="1" applyFill="1" applyBorder="1" applyAlignment="1">
      <alignment horizontal="center" vertical="center"/>
    </xf>
    <xf numFmtId="2" fontId="3" fillId="10" borderId="24" xfId="1" applyNumberFormat="1" applyFont="1" applyFill="1" applyBorder="1" applyAlignment="1">
      <alignment horizontal="center" vertical="center"/>
    </xf>
    <xf numFmtId="2" fontId="3" fillId="0" borderId="25" xfId="1" applyNumberFormat="1" applyFont="1" applyBorder="1" applyAlignment="1">
      <alignment horizontal="center" vertical="center"/>
    </xf>
    <xf numFmtId="0" fontId="15" fillId="5" borderId="22" xfId="1" applyNumberFormat="1" applyFont="1" applyFill="1" applyBorder="1" applyAlignment="1" applyProtection="1">
      <alignment horizontal="center" vertical="center"/>
      <protection locked="0"/>
    </xf>
    <xf numFmtId="0" fontId="15" fillId="6" borderId="22" xfId="1" applyNumberFormat="1" applyFont="1" applyFill="1" applyBorder="1" applyAlignment="1" applyProtection="1">
      <alignment horizontal="center" vertical="center"/>
      <protection locked="0"/>
    </xf>
    <xf numFmtId="0" fontId="15" fillId="7" borderId="22" xfId="1" applyNumberFormat="1" applyFont="1" applyFill="1" applyBorder="1" applyAlignment="1" applyProtection="1">
      <alignment horizontal="center" vertical="center"/>
      <protection locked="0"/>
    </xf>
    <xf numFmtId="0" fontId="16" fillId="8" borderId="22" xfId="1" applyNumberFormat="1" applyFont="1" applyFill="1" applyBorder="1" applyAlignment="1" applyProtection="1">
      <alignment horizontal="center" vertical="center"/>
      <protection locked="0"/>
    </xf>
    <xf numFmtId="0" fontId="10" fillId="10" borderId="23" xfId="1" applyNumberFormat="1" applyFont="1" applyFill="1" applyBorder="1" applyAlignment="1">
      <alignment horizontal="center" vertical="center"/>
    </xf>
    <xf numFmtId="1" fontId="10" fillId="10" borderId="24" xfId="1" applyNumberFormat="1" applyFont="1" applyFill="1" applyBorder="1" applyAlignment="1">
      <alignment horizontal="center" vertical="center"/>
    </xf>
    <xf numFmtId="2" fontId="10" fillId="10" borderId="24" xfId="1" applyNumberFormat="1" applyFont="1" applyFill="1" applyBorder="1" applyAlignment="1">
      <alignment horizontal="center" vertical="center"/>
    </xf>
    <xf numFmtId="2" fontId="10" fillId="0" borderId="25" xfId="1" applyNumberFormat="1" applyFont="1" applyBorder="1" applyAlignment="1">
      <alignment horizontal="center" vertical="center"/>
    </xf>
    <xf numFmtId="2" fontId="3" fillId="10" borderId="23" xfId="1" applyNumberFormat="1" applyFont="1" applyFill="1" applyBorder="1" applyAlignment="1">
      <alignment horizontal="center" vertical="center"/>
    </xf>
    <xf numFmtId="0" fontId="17" fillId="0" borderId="25" xfId="1" applyFont="1" applyBorder="1" applyAlignment="1">
      <alignment horizontal="center" vertical="center"/>
    </xf>
    <xf numFmtId="1" fontId="20" fillId="0" borderId="26" xfId="1" applyNumberFormat="1" applyFont="1" applyBorder="1" applyAlignment="1">
      <alignment horizontal="center" vertical="center"/>
    </xf>
    <xf numFmtId="164" fontId="3" fillId="0" borderId="21" xfId="1" applyNumberFormat="1" applyFont="1" applyBorder="1" applyAlignment="1">
      <alignment horizontal="center" vertical="center"/>
    </xf>
    <xf numFmtId="2" fontId="3" fillId="0" borderId="21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0" borderId="27" xfId="1" applyNumberFormat="1" applyFont="1" applyBorder="1" applyAlignment="1">
      <alignment horizontal="center" vertical="center"/>
    </xf>
    <xf numFmtId="1" fontId="20" fillId="0" borderId="22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2" fontId="10" fillId="0" borderId="28" xfId="1" applyNumberFormat="1" applyFont="1" applyBorder="1" applyAlignment="1">
      <alignment horizontal="center" vertical="center"/>
    </xf>
    <xf numFmtId="164" fontId="21" fillId="9" borderId="0" xfId="1" applyNumberFormat="1" applyFont="1" applyFill="1" applyAlignment="1">
      <alignment horizontal="center" vertical="center"/>
    </xf>
    <xf numFmtId="164" fontId="21" fillId="9" borderId="0" xfId="1" applyNumberFormat="1" applyFont="1" applyFill="1" applyBorder="1" applyAlignment="1">
      <alignment horizontal="center" vertical="center"/>
    </xf>
    <xf numFmtId="1" fontId="21" fillId="9" borderId="0" xfId="1" applyNumberFormat="1" applyFont="1" applyFill="1" applyAlignment="1">
      <alignment horizontal="center" vertical="center"/>
    </xf>
    <xf numFmtId="0" fontId="14" fillId="11" borderId="17" xfId="0" applyFont="1" applyFill="1" applyBorder="1" applyAlignment="1">
      <alignment vertical="center"/>
    </xf>
    <xf numFmtId="2" fontId="1" fillId="2" borderId="0" xfId="1" applyNumberFormat="1" applyFill="1">
      <alignment vertical="center"/>
    </xf>
    <xf numFmtId="0" fontId="1" fillId="2" borderId="0" xfId="1" applyFill="1">
      <alignment vertical="center"/>
    </xf>
    <xf numFmtId="2" fontId="1" fillId="12" borderId="0" xfId="1" applyNumberFormat="1" applyFill="1">
      <alignment vertical="center"/>
    </xf>
    <xf numFmtId="0" fontId="1" fillId="12" borderId="0" xfId="1" applyFill="1">
      <alignment vertical="center"/>
    </xf>
    <xf numFmtId="2" fontId="1" fillId="0" borderId="0" xfId="1" applyNumberFormat="1" applyFill="1">
      <alignment vertical="center"/>
    </xf>
    <xf numFmtId="0" fontId="18" fillId="0" borderId="17" xfId="0" applyFont="1" applyFill="1" applyBorder="1"/>
    <xf numFmtId="0" fontId="18" fillId="0" borderId="17" xfId="0" applyFont="1" applyBorder="1"/>
    <xf numFmtId="0" fontId="14" fillId="0" borderId="17" xfId="0" applyFont="1" applyFill="1" applyBorder="1" applyAlignment="1">
      <alignment horizontal="left"/>
    </xf>
    <xf numFmtId="0" fontId="14" fillId="0" borderId="17" xfId="0" applyFont="1" applyFill="1" applyBorder="1" applyAlignment="1"/>
    <xf numFmtId="0" fontId="14" fillId="0" borderId="17" xfId="0" applyFont="1" applyFill="1" applyBorder="1" applyAlignment="1">
      <alignment vertical="center"/>
    </xf>
    <xf numFmtId="0" fontId="14" fillId="11" borderId="17" xfId="0" applyFont="1" applyFill="1" applyBorder="1" applyAlignment="1">
      <alignment vertical="center"/>
    </xf>
    <xf numFmtId="0" fontId="18" fillId="11" borderId="17" xfId="0" applyFont="1" applyFill="1" applyBorder="1" applyAlignment="1">
      <alignment vertical="center"/>
    </xf>
    <xf numFmtId="0" fontId="18" fillId="0" borderId="17" xfId="0" applyFont="1" applyFill="1" applyBorder="1" applyAlignment="1"/>
    <xf numFmtId="0" fontId="18" fillId="0" borderId="17" xfId="0" applyFont="1" applyFill="1" applyBorder="1" applyAlignment="1">
      <alignment horizontal="left" vertical="center"/>
    </xf>
    <xf numFmtId="0" fontId="14" fillId="0" borderId="17" xfId="0" applyFont="1" applyFill="1" applyBorder="1"/>
    <xf numFmtId="1" fontId="9" fillId="0" borderId="8" xfId="1" applyNumberFormat="1" applyFont="1" applyBorder="1" applyAlignment="1">
      <alignment horizontal="center" vertical="center" wrapText="1"/>
    </xf>
    <xf numFmtId="1" fontId="9" fillId="0" borderId="13" xfId="1" applyNumberFormat="1" applyFont="1" applyBorder="1" applyAlignment="1">
      <alignment horizontal="center" vertical="center" wrapText="1"/>
    </xf>
    <xf numFmtId="0" fontId="3" fillId="0" borderId="9" xfId="1" applyNumberFormat="1" applyFont="1" applyBorder="1" applyAlignment="1" applyProtection="1">
      <alignment horizontal="center" vertical="center" wrapText="1"/>
      <protection hidden="1"/>
    </xf>
    <xf numFmtId="0" fontId="3" fillId="0" borderId="0" xfId="1" applyNumberFormat="1" applyFont="1" applyBorder="1" applyAlignment="1" applyProtection="1">
      <alignment horizontal="center" vertical="center" wrapText="1"/>
      <protection hidden="1"/>
    </xf>
    <xf numFmtId="0" fontId="2" fillId="0" borderId="0" xfId="1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/>
      <protection locked="0"/>
    </xf>
    <xf numFmtId="164" fontId="5" fillId="2" borderId="3" xfId="1" applyNumberFormat="1" applyFont="1" applyFill="1" applyBorder="1" applyAlignment="1" applyProtection="1">
      <alignment horizontal="center" vertical="center"/>
      <protection locked="0"/>
    </xf>
    <xf numFmtId="164" fontId="5" fillId="2" borderId="10" xfId="1" applyNumberFormat="1" applyFont="1" applyFill="1" applyBorder="1" applyAlignment="1" applyProtection="1">
      <alignment horizontal="center" vertical="center"/>
      <protection locked="0"/>
    </xf>
    <xf numFmtId="164" fontId="5" fillId="3" borderId="11" xfId="1" applyNumberFormat="1" applyFont="1" applyFill="1" applyBorder="1" applyAlignment="1" applyProtection="1">
      <alignment horizontal="center" vertical="center"/>
      <protection locked="0"/>
    </xf>
    <xf numFmtId="164" fontId="5" fillId="3" borderId="3" xfId="1" applyNumberFormat="1" applyFont="1" applyFill="1" applyBorder="1" applyAlignment="1" applyProtection="1">
      <alignment horizontal="center" vertical="center"/>
      <protection locked="0"/>
    </xf>
    <xf numFmtId="164" fontId="5" fillId="4" borderId="3" xfId="1" applyNumberFormat="1" applyFont="1" applyFill="1" applyBorder="1" applyAlignment="1" applyProtection="1">
      <alignment horizontal="center" vertical="center"/>
      <protection locked="0"/>
    </xf>
    <xf numFmtId="164" fontId="5" fillId="4" borderId="4" xfId="1" applyNumberFormat="1" applyFont="1" applyFill="1" applyBorder="1" applyAlignment="1" applyProtection="1">
      <alignment horizontal="center" vertical="center"/>
      <protection locked="0"/>
    </xf>
    <xf numFmtId="164" fontId="5" fillId="5" borderId="2" xfId="1" applyNumberFormat="1" applyFont="1" applyFill="1" applyBorder="1" applyAlignment="1" applyProtection="1">
      <alignment horizontal="center" vertical="center"/>
      <protection locked="0"/>
    </xf>
    <xf numFmtId="164" fontId="5" fillId="5" borderId="3" xfId="1" applyNumberFormat="1" applyFont="1" applyFill="1" applyBorder="1" applyAlignment="1" applyProtection="1">
      <alignment horizontal="center" vertical="center"/>
      <protection locked="0"/>
    </xf>
    <xf numFmtId="164" fontId="5" fillId="5" borderId="10" xfId="1" applyNumberFormat="1" applyFont="1" applyFill="1" applyBorder="1" applyAlignment="1" applyProtection="1">
      <alignment horizontal="center" vertical="center"/>
      <protection locked="0"/>
    </xf>
    <xf numFmtId="164" fontId="5" fillId="6" borderId="11" xfId="1" applyNumberFormat="1" applyFont="1" applyFill="1" applyBorder="1" applyAlignment="1" applyProtection="1">
      <alignment horizontal="center" vertical="center"/>
      <protection locked="0"/>
    </xf>
    <xf numFmtId="164" fontId="5" fillId="6" borderId="3" xfId="1" applyNumberFormat="1" applyFont="1" applyFill="1" applyBorder="1" applyAlignment="1" applyProtection="1">
      <alignment horizontal="center" vertical="center"/>
      <protection locked="0"/>
    </xf>
    <xf numFmtId="164" fontId="5" fillId="6" borderId="10" xfId="1" applyNumberFormat="1" applyFont="1" applyFill="1" applyBorder="1" applyAlignment="1" applyProtection="1">
      <alignment horizontal="center" vertical="center"/>
      <protection locked="0"/>
    </xf>
    <xf numFmtId="164" fontId="5" fillId="7" borderId="11" xfId="1" applyNumberFormat="1" applyFont="1" applyFill="1" applyBorder="1" applyAlignment="1" applyProtection="1">
      <alignment horizontal="center" vertical="center"/>
      <protection locked="0"/>
    </xf>
    <xf numFmtId="164" fontId="5" fillId="7" borderId="3" xfId="1" applyNumberFormat="1" applyFont="1" applyFill="1" applyBorder="1" applyAlignment="1" applyProtection="1">
      <alignment horizontal="center" vertical="center"/>
      <protection locked="0"/>
    </xf>
    <xf numFmtId="164" fontId="5" fillId="7" borderId="4" xfId="1" applyNumberFormat="1" applyFont="1" applyFill="1" applyBorder="1" applyAlignment="1" applyProtection="1">
      <alignment horizontal="center" vertical="center"/>
      <protection locked="0"/>
    </xf>
    <xf numFmtId="164" fontId="3" fillId="0" borderId="9" xfId="1" applyNumberFormat="1" applyFont="1" applyBorder="1" applyAlignment="1" applyProtection="1">
      <alignment horizontal="center" vertical="center" wrapText="1"/>
      <protection hidden="1"/>
    </xf>
    <xf numFmtId="164" fontId="3" fillId="0" borderId="0" xfId="1" applyNumberFormat="1" applyFont="1" applyBorder="1" applyAlignment="1" applyProtection="1">
      <alignment horizontal="center" vertical="center" wrapText="1"/>
      <protection hidden="1"/>
    </xf>
    <xf numFmtId="0" fontId="2" fillId="0" borderId="1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9" fontId="3" fillId="0" borderId="7" xfId="1" applyNumberFormat="1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1" fontId="10" fillId="0" borderId="8" xfId="1" applyNumberFormat="1" applyFont="1" applyBorder="1" applyAlignment="1">
      <alignment horizontal="center" vertical="center"/>
    </xf>
    <xf numFmtId="1" fontId="10" fillId="0" borderId="13" xfId="1" applyNumberFormat="1" applyFont="1" applyBorder="1" applyAlignment="1">
      <alignment horizontal="center" vertical="center"/>
    </xf>
    <xf numFmtId="164" fontId="3" fillId="9" borderId="8" xfId="1" applyNumberFormat="1" applyFont="1" applyFill="1" applyBorder="1" applyAlignment="1">
      <alignment horizontal="center" vertical="center"/>
    </xf>
    <xf numFmtId="164" fontId="3" fillId="9" borderId="13" xfId="1" applyNumberFormat="1" applyFont="1" applyFill="1" applyBorder="1" applyAlignment="1">
      <alignment horizontal="center" vertical="center"/>
    </xf>
  </cellXfs>
  <cellStyles count="9">
    <cellStyle name="Comma 2" xfId="7"/>
    <cellStyle name="Normal" xfId="0" builtinId="0"/>
    <cellStyle name="Normal 15" xfId="5"/>
    <cellStyle name="Normal 2" xfId="2"/>
    <cellStyle name="Normal 2 2" xfId="8"/>
    <cellStyle name="Normal 27" xfId="6"/>
    <cellStyle name="Normal 3" xfId="1"/>
    <cellStyle name="Normal 34 2" xfId="3"/>
    <cellStyle name="Normal 4" xfId="4"/>
  </cellStyles>
  <dxfs count="94"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1"/>
        <color rgb="FFFF0000"/>
      </font>
    </dxf>
    <dxf>
      <border>
        <left/>
        <right/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1"/>
        <color rgb="FFFF0000"/>
      </font>
    </dxf>
    <dxf>
      <border>
        <left/>
        <right/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rgb="FFFF0000"/>
      </font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sz val="11"/>
        <color rgb="FFFF0000"/>
      </font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z val="11"/>
        <color rgb="FFFF0000"/>
      </font>
    </dxf>
    <dxf>
      <font>
        <sz val="11"/>
        <color rgb="FFFF0000"/>
      </font>
    </dxf>
    <dxf>
      <font>
        <b/>
        <sz val="11"/>
        <color rgb="FFFF0000"/>
      </font>
    </dxf>
    <dxf>
      <font>
        <b/>
        <sz val="11"/>
        <color rgb="FFFF0000"/>
      </font>
    </dxf>
    <dxf>
      <font>
        <sz val="11"/>
        <color rgb="FFFF0000"/>
      </font>
    </dxf>
    <dxf>
      <font>
        <b/>
        <sz val="11"/>
        <color rgb="FFFF0000"/>
      </font>
    </dxf>
    <dxf>
      <font>
        <b/>
        <sz val="11"/>
        <color rgb="FFFF0000"/>
      </font>
    </dxf>
    <dxf>
      <font>
        <b/>
        <sz val="11"/>
        <color rgb="FFFF0000"/>
      </font>
    </dxf>
    <dxf>
      <font>
        <b/>
        <sz val="11"/>
        <color rgb="FFFF0000"/>
      </font>
    </dxf>
    <dxf>
      <font>
        <sz val="11"/>
        <color rgb="FFFF0000"/>
      </font>
    </dxf>
    <dxf>
      <font>
        <b/>
        <sz val="11"/>
        <color rgb="FFFF0000"/>
      </font>
    </dxf>
    <dxf>
      <font>
        <b/>
        <sz val="11"/>
        <color rgb="FFFF0000"/>
      </font>
    </dxf>
    <dxf>
      <font>
        <b/>
        <sz val="11"/>
        <color rgb="FFFF0000"/>
      </font>
    </dxf>
    <dxf>
      <font>
        <strike/>
        <sz val="11"/>
        <color rgb="FFFF0000"/>
      </font>
    </dxf>
    <dxf>
      <font>
        <sz val="11"/>
        <color rgb="FFFF0000"/>
      </font>
    </dxf>
    <dxf>
      <font>
        <sz val="11"/>
        <color rgb="FFFFFFFF"/>
      </font>
    </dxf>
    <dxf>
      <font>
        <color rgb="FFFF0000"/>
      </font>
    </dxf>
    <dxf>
      <font>
        <b/>
        <sz val="11"/>
        <color rgb="FFFF0000"/>
      </font>
    </dxf>
    <dxf>
      <font>
        <sz val="11"/>
        <color rgb="FFFF0000"/>
      </font>
    </dxf>
    <dxf>
      <font>
        <b/>
        <sz val="11"/>
        <color rgb="FFFF0000"/>
      </font>
    </dxf>
    <dxf>
      <border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1"/>
        <color rgb="FFF2F2F2"/>
      </font>
    </dxf>
    <dxf>
      <font>
        <b/>
        <sz val="11"/>
        <color rgb="FFFF0000"/>
      </font>
    </dxf>
    <dxf>
      <font>
        <b/>
        <sz val="11"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1"/>
        <color rgb="FFFF0000"/>
      </font>
    </dxf>
    <dxf>
      <font>
        <b/>
        <sz val="11"/>
        <color rgb="FFFF0000"/>
      </font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b/>
        <sz val="11"/>
        <color rgb="FFFF0000"/>
      </font>
    </dxf>
    <dxf>
      <font>
        <sz val="11"/>
        <color rgb="FFFF0000"/>
      </font>
    </dxf>
    <dxf>
      <font>
        <b/>
        <sz val="11"/>
        <color rgb="FFFF0000"/>
      </font>
    </dxf>
    <dxf>
      <font>
        <color rgb="FFFF0000"/>
      </font>
    </dxf>
    <dxf>
      <font>
        <b/>
        <sz val="11"/>
        <color rgb="FFFF0000"/>
      </font>
    </dxf>
    <dxf>
      <font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002"/>
  <sheetViews>
    <sheetView tabSelected="1" zoomScale="80" zoomScaleNormal="80" workbookViewId="0">
      <pane xSplit="2" ySplit="5" topLeftCell="R6" activePane="bottomRight" state="frozen"/>
      <selection activeCell="I33" sqref="I33"/>
      <selection pane="topRight" activeCell="I33" sqref="I33"/>
      <selection pane="bottomLeft" activeCell="I33" sqref="I33"/>
      <selection pane="bottomRight" activeCell="U20" sqref="U20"/>
    </sheetView>
  </sheetViews>
  <sheetFormatPr defaultColWidth="9" defaultRowHeight="15"/>
  <cols>
    <col min="1" max="1" width="2.7109375" style="5" customWidth="1"/>
    <col min="2" max="2" width="32.140625" style="5" customWidth="1"/>
    <col min="3" max="31" width="4.140625" style="5" customWidth="1"/>
    <col min="32" max="32" width="4.5703125" style="5" customWidth="1"/>
    <col min="33" max="33" width="4" style="5" customWidth="1"/>
    <col min="34" max="34" width="3.5703125" style="5" customWidth="1"/>
    <col min="35" max="36" width="5.7109375" style="5" customWidth="1"/>
    <col min="37" max="37" width="0.42578125" style="5" customWidth="1"/>
    <col min="38" max="38" width="2.7109375" style="5" customWidth="1"/>
    <col min="39" max="55" width="4.140625" style="5" customWidth="1"/>
    <col min="56" max="56" width="4.5703125" style="5" customWidth="1"/>
    <col min="57" max="58" width="4.7109375" style="5" customWidth="1"/>
    <col min="59" max="60" width="5.7109375" style="5" customWidth="1"/>
    <col min="61" max="61" width="0.7109375" style="5" customWidth="1"/>
    <col min="62" max="62" width="5.85546875" style="5" customWidth="1"/>
    <col min="63" max="63" width="4.7109375" style="5" customWidth="1"/>
    <col min="64" max="64" width="3.5703125" style="5" customWidth="1"/>
    <col min="65" max="66" width="5.7109375" style="5" customWidth="1"/>
    <col min="67" max="67" width="3.140625" style="5" customWidth="1"/>
    <col min="68" max="68" width="8.5703125" style="5" customWidth="1"/>
    <col min="69" max="69" width="8.5703125" style="28" customWidth="1"/>
    <col min="70" max="70" width="9.140625" style="5" customWidth="1"/>
    <col min="71" max="71" width="9.140625" style="102" hidden="1" customWidth="1"/>
    <col min="72" max="72" width="9" style="5" hidden="1" customWidth="1"/>
    <col min="73" max="73" width="9" style="5"/>
    <col min="74" max="251" width="9.140625" style="5" customWidth="1"/>
    <col min="252" max="16384" width="9" style="5"/>
  </cols>
  <sheetData>
    <row r="1" spans="1:72" ht="15" customHeight="1" thickBot="1">
      <c r="A1" s="117" t="s">
        <v>12</v>
      </c>
      <c r="B1" s="136"/>
      <c r="C1" s="137" t="s">
        <v>0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9"/>
      <c r="AG1" s="140" t="s">
        <v>1</v>
      </c>
      <c r="AH1" s="141"/>
      <c r="AI1" s="141"/>
      <c r="AJ1" s="142"/>
      <c r="AK1" s="1"/>
      <c r="AL1" s="2"/>
      <c r="AM1" s="137" t="s">
        <v>2</v>
      </c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9"/>
      <c r="BE1" s="140" t="s">
        <v>3</v>
      </c>
      <c r="BF1" s="141"/>
      <c r="BG1" s="141"/>
      <c r="BH1" s="142"/>
      <c r="BI1" s="3"/>
      <c r="BJ1" s="4"/>
      <c r="BK1" s="140" t="s">
        <v>4</v>
      </c>
      <c r="BL1" s="141"/>
      <c r="BM1" s="141"/>
      <c r="BN1" s="142"/>
      <c r="BO1" s="115" t="str">
        <f>A1</f>
        <v>MAPEH</v>
      </c>
      <c r="BP1" s="116"/>
      <c r="BQ1" s="116"/>
    </row>
    <row r="2" spans="1:72" ht="15" customHeight="1" thickBot="1">
      <c r="A2" s="117" t="s">
        <v>25</v>
      </c>
      <c r="B2" s="117"/>
      <c r="C2" s="118" t="s">
        <v>26</v>
      </c>
      <c r="D2" s="119"/>
      <c r="E2" s="119"/>
      <c r="F2" s="119"/>
      <c r="G2" s="119"/>
      <c r="H2" s="119"/>
      <c r="I2" s="119"/>
      <c r="J2" s="120"/>
      <c r="K2" s="121" t="s">
        <v>27</v>
      </c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3" t="s">
        <v>28</v>
      </c>
      <c r="Z2" s="123"/>
      <c r="AA2" s="123"/>
      <c r="AB2" s="123"/>
      <c r="AC2" s="123"/>
      <c r="AD2" s="123"/>
      <c r="AE2" s="123"/>
      <c r="AF2" s="124"/>
      <c r="AG2" s="143"/>
      <c r="AH2" s="143"/>
      <c r="AI2" s="143"/>
      <c r="AJ2" s="144"/>
      <c r="AK2" s="3"/>
      <c r="AL2" s="2"/>
      <c r="AM2" s="125"/>
      <c r="AN2" s="126"/>
      <c r="AO2" s="126"/>
      <c r="AP2" s="126"/>
      <c r="AQ2" s="126"/>
      <c r="AR2" s="126"/>
      <c r="AS2" s="126"/>
      <c r="AT2" s="127"/>
      <c r="AU2" s="128"/>
      <c r="AV2" s="129"/>
      <c r="AW2" s="129"/>
      <c r="AX2" s="129"/>
      <c r="AY2" s="130"/>
      <c r="AZ2" s="131"/>
      <c r="BA2" s="132"/>
      <c r="BB2" s="132"/>
      <c r="BC2" s="132"/>
      <c r="BD2" s="133"/>
      <c r="BE2" s="143"/>
      <c r="BF2" s="143"/>
      <c r="BG2" s="143"/>
      <c r="BH2" s="144"/>
      <c r="BI2" s="3"/>
      <c r="BJ2" s="6" t="s">
        <v>5</v>
      </c>
      <c r="BK2" s="143"/>
      <c r="BL2" s="143"/>
      <c r="BM2" s="143"/>
      <c r="BN2" s="144"/>
      <c r="BO2" s="134" t="str">
        <f>A3</f>
        <v>1ST QUARTER</v>
      </c>
      <c r="BP2" s="135"/>
      <c r="BQ2" s="135"/>
      <c r="BS2" s="100">
        <v>0</v>
      </c>
      <c r="BT2" s="101">
        <v>60</v>
      </c>
    </row>
    <row r="3" spans="1:72" ht="15" customHeight="1" thickBot="1">
      <c r="A3" s="149" t="s">
        <v>13</v>
      </c>
      <c r="B3" s="150"/>
      <c r="C3" s="7" t="str">
        <f ca="1">IF(OR(AND(C4&lt;&gt;"",SUM(C6:C30)=0)=TRUE,AND(C4&lt;&gt;"",COUNTBLANK(C6:INDIRECT("c"&amp;COUNTA(B6:B35)+5))&gt;=1),AND(C4="",COUNTA(C6:C35)&gt;0),COUNTIF(C6:C35,"&gt;"&amp;C4)&gt;0),"X","")</f>
        <v/>
      </c>
      <c r="D3" s="7" t="str">
        <f ca="1">IF(OR(AND(D4&lt;&gt;"",SUM(D6:D30)=0)=TRUE,AND(D4&lt;&gt;"",COUNTBLANK(D6:INDIRECT("d"&amp;COUNTA(B6:B35)+5))&gt;=1),AND(D4="",COUNTA(D6:D35)&gt;0),COUNTIF(D6:D35,"&gt;"&amp;D4)&gt;0),"X","")</f>
        <v/>
      </c>
      <c r="E3" s="7" t="str">
        <f ca="1">IF(OR(AND(E4&lt;&gt;"",SUM(E6:E30)=0)=TRUE,AND(E4&lt;&gt;"",COUNTBLANK(E6:INDIRECT("e"&amp;COUNTA(B6:B35)+5))&gt;=1),AND(E4="",COUNTA(E6:E35)&gt;0),COUNTIF(E6:E35,"&gt;"&amp;E4)&gt;0),"X","")</f>
        <v/>
      </c>
      <c r="F3" s="7" t="str">
        <f ca="1">IF(OR(AND(F4&lt;&gt;"",SUM(F6:F30)=0)=TRUE,AND(F4&lt;&gt;"",COUNTBLANK(F6:INDIRECT("f"&amp;COUNTA(B6:B35)+5))&gt;=1),AND(F4="",COUNTA(F6:F35)&gt;0),COUNTIF(F6:F35,"&gt;"&amp;F4)&gt;0),"X","")</f>
        <v/>
      </c>
      <c r="G3" s="7" t="str">
        <f ca="1">IF(OR(AND(G4&lt;&gt;"",SUM(G6:G30)=0)=TRUE,AND(G4&lt;&gt;"",COUNTBLANK(G6:INDIRECT("g"&amp;COUNTA(B6:B35)+5))&gt;=1),AND(G4="",COUNTA(G6:G35)&gt;0),COUNTIF(G6:G35,"&gt;"&amp;G4)&gt;0),"X","")</f>
        <v/>
      </c>
      <c r="H3" s="7" t="str">
        <f ca="1">IF(OR(AND(H4&lt;&gt;"",SUM(H6:H30)=0)=TRUE,AND(H4&lt;&gt;"",COUNTBLANK(H6:INDIRECT("h"&amp;COUNTA(B6:B35)+5))&gt;=1),AND(H4="",COUNTA(H6:H35)&gt;0),COUNTIF(H6:H35,"&gt;"&amp;H4)&gt;0),"X","")</f>
        <v/>
      </c>
      <c r="I3" s="7" t="str">
        <f ca="1">IF(OR(AND(I4&lt;&gt;"",SUM(I6:I30)=0)=TRUE,AND(I4&lt;&gt;"",COUNTBLANK(I6:INDIRECT("i"&amp;COUNTA(B6:B35)+5))&gt;=1),AND(I4="",COUNTA(I6:I35)&gt;0),COUNTIF(I6:I35,"&gt;"&amp;I4)&gt;0),"X","")</f>
        <v/>
      </c>
      <c r="J3" s="7" t="str">
        <f ca="1">IF(OR(AND(J4&lt;&gt;"",SUM(J6:J30)=0)=TRUE,AND(J4&lt;&gt;"",COUNTBLANK(J6:INDIRECT("j"&amp;COUNTA(B6:B35)+5))&gt;=1),AND(J4="",COUNTA(J6:J35)&gt;0),COUNTIF(J6:J35,"&gt;"&amp;J4)&gt;0),"X","")</f>
        <v/>
      </c>
      <c r="K3" s="7" t="str">
        <f ca="1">IF(OR(AND(K4&lt;&gt;"",SUM(K6:K30)=0)=TRUE,AND(K4&lt;&gt;"",COUNTBLANK(K6:INDIRECT("k"&amp;COUNTA(B6:B35)+5))&gt;=1),AND(K4="",COUNTA(K6:K35)&gt;0),COUNTIF(K6:K35,"&gt;"&amp;K4)&gt;0),"X","")</f>
        <v/>
      </c>
      <c r="L3" s="7" t="str">
        <f ca="1">IF(OR(AND(L4&lt;&gt;"",SUM(L6:L30)=0)=TRUE,AND(L4&lt;&gt;"",COUNTBLANK(L6:INDIRECT("l"&amp;COUNTA(B6:B35)+5))&gt;=1),AND(L4="",COUNTA(L6:L35)&gt;0),COUNTIF(L6:L35,"&gt;"&amp;L4)&gt;0),"X","")</f>
        <v/>
      </c>
      <c r="M3" s="7" t="str">
        <f ca="1">IF(OR(AND(M4&lt;&gt;"",SUM(M6:M30)=0)=TRUE,AND(M4&lt;&gt;"",COUNTBLANK(M6:INDIRECT("m"&amp;COUNTA(B6:B35)+5))&gt;=1),AND(M4="",COUNTA(M6:M35)&gt;0),COUNTIF(M6:M35,"&gt;"&amp;M4)&gt;0),"X","")</f>
        <v/>
      </c>
      <c r="N3" s="7" t="str">
        <f ca="1">IF(OR(AND(N4&lt;&gt;"",SUM(N6:N30)=0)=TRUE,AND(N4&lt;&gt;"",COUNTBLANK(N6:INDIRECT("n"&amp;COUNTA(B6:B35)+5))&gt;=1),AND(N4="",COUNTA(N6:N35)&gt;0),COUNTIF(N6:N35,"&gt;"&amp;N4)&gt;0),"X","")</f>
        <v>X</v>
      </c>
      <c r="O3" s="7" t="str">
        <f ca="1">IF(OR(AND(O4&lt;&gt;"",SUM(O6:O30)=0)=TRUE,AND(O4&lt;&gt;"",COUNTBLANK(O6:INDIRECT("o"&amp;COUNTA(B6:B35)+5))&gt;=1),AND(O4="",COUNTA(O6:O35)&gt;0),COUNTIF(O6:O35,"&gt;"&amp;O4)&gt;0),"X","")</f>
        <v/>
      </c>
      <c r="P3" s="7" t="str">
        <f ca="1">IF(OR(AND(P4&lt;&gt;"",SUM(P6:P30)=0)=TRUE,AND(P4&lt;&gt;"",COUNTBLANK(P6:INDIRECT("p"&amp;COUNTA(B6:B35)+5))&gt;=1),AND(P4="",COUNTA(P6:P35)&gt;0),COUNTIF(P6:P35,"&gt;"&amp;P4)&gt;0),"X","")</f>
        <v/>
      </c>
      <c r="Q3" s="7" t="str">
        <f ca="1">IF(OR(AND(Q4&lt;&gt;"",SUM(Q6:Q30)=0)=TRUE,AND(Q4&lt;&gt;"",COUNTBLANK(Q6:INDIRECT("q"&amp;COUNTA(Q6:Q35)+5))&gt;=1),AND(Q4="",COUNTA(Q6:Q35)&gt;0),COUNTIF(Q6:Q35,"&gt;"&amp;Q4)&gt;0),"X","")</f>
        <v/>
      </c>
      <c r="R3" s="7" t="str">
        <f ca="1">IF(OR(AND(R4&lt;&gt;"",SUM(R6:R30)=0)=TRUE,AND(R4&lt;&gt;"",COUNTBLANK(R6:INDIRECT("r"&amp;COUNTA(B6:B35)+5))&gt;=1),AND(R4="",COUNTA(R6:R35)&gt;0),COUNTIF(R6:R35,"&gt;"&amp;R4)&gt;0),"X","")</f>
        <v/>
      </c>
      <c r="S3" s="7" t="str">
        <f ca="1">IF(OR(AND(S4&lt;&gt;"",SUM(S6:S30)=0)=TRUE,AND(S4&lt;&gt;"",COUNTBLANK(S6:INDIRECT("s"&amp;COUNTA(B6:B35)+5))&gt;=1),AND(S4="",COUNTA(S6:S35)&gt;0),COUNTIF(S6:S35,"&gt;"&amp;S4)&gt;0),"X","")</f>
        <v/>
      </c>
      <c r="T3" s="7" t="str">
        <f ca="1">IF(OR(AND(T4&lt;&gt;"",SUM(T6:T30)=0)=TRUE,AND(T4&lt;&gt;"",COUNTBLANK(T6:INDIRECT("t"&amp;COUNTA(B6:B35)+5))&gt;=1),AND(T4="",COUNTA(T6:T35)&gt;0),COUNTIF(T6:T35,"&gt;"&amp;T4)&gt;0),"X","")</f>
        <v/>
      </c>
      <c r="U3" s="7" t="str">
        <f ca="1">IF(OR(AND(U4&lt;&gt;"",SUM(U6:U30)=0)=TRUE,AND(U4&lt;&gt;"",COUNTBLANK(U6:INDIRECT("u"&amp;COUNTA(B6:B35)+5))&gt;=1),AND(U4="",COUNTA(U6:U35)&gt;0),COUNTIF(U6:U35,"&gt;"&amp;U4)&gt;0),"X","")</f>
        <v/>
      </c>
      <c r="V3" s="7" t="str">
        <f ca="1">IF(OR(AND(V4&lt;&gt;"",SUM(V6:V30)=0)=TRUE,AND(V4&lt;&gt;"",COUNTBLANK(V6:INDIRECT("v"&amp;COUNTA(B6:B35)+5))&gt;=1),AND(V4="",COUNTA(V6:V35)&gt;0),COUNTIF(V6:V35,"&gt;"&amp;V4)&gt;0),"X","")</f>
        <v/>
      </c>
      <c r="W3" s="7" t="str">
        <f ca="1">IF(OR(AND(W4&lt;&gt;"",SUM(W6:W30)=0)=TRUE,AND(W4&lt;&gt;"",COUNTBLANK(W6:INDIRECT("w"&amp;COUNTA(B6:B35)+5))&gt;=1),AND(W4="",COUNTA(W6:W35)&gt;0),COUNTIF(W6:W35,"&gt;"&amp;W4)&gt;0),"X","")</f>
        <v/>
      </c>
      <c r="X3" s="7" t="str">
        <f ca="1">IF(OR(AND(X4&lt;&gt;"",SUM(X6:X30)=0)=TRUE,AND(X4&lt;&gt;"",COUNTBLANK(X6:INDIRECT("x"&amp;COUNTA(B6:B35)+5))&gt;=1),AND(X4="",COUNTA(X6:X35)&gt;0),COUNTIF(X6:X35,"&gt;"&amp;X4)&gt;0),"X","")</f>
        <v/>
      </c>
      <c r="Y3" s="7" t="str">
        <f ca="1">IF(OR(AND(Y4&lt;&gt;"",SUM(Y6:Y30)=0)=TRUE,AND(Y4&lt;&gt;"",COUNTBLANK(Y6:INDIRECT("y"&amp;COUNTA(B6:B35)+5))&gt;=1),AND(Y4="",COUNTA(Y6:Y35)&gt;0),COUNTIF(Y6:Y35,"&gt;"&amp;Y4)&gt;0),"X","")</f>
        <v/>
      </c>
      <c r="Z3" s="7" t="str">
        <f ca="1">IF(OR(AND(Z4&lt;&gt;"",SUM(Z6:Z30)=0)=TRUE,AND(Z4&lt;&gt;"",COUNTBLANK(Z6:INDIRECT("z"&amp;COUNTA(B6:B35)+5))&gt;=1),AND(Z4="",COUNTA(Z6:Z35)&gt;0),COUNTIF(Z6:Z35,"&gt;"&amp;Z4)&gt;0),"X","")</f>
        <v/>
      </c>
      <c r="AA3" s="7" t="str">
        <f ca="1">IF(OR(AND(AA4&lt;&gt;"",SUM(AA6:AA30)=0)=TRUE,AND(AA4&lt;&gt;"",COUNTBLANK(AA6:INDIRECT("aa"&amp;COUNTA(B6:B35)+5))&gt;=1),AND(AA4="",COUNTA(AA6:AA35)&gt;0),COUNTIF(AA6:AA35,"&gt;"&amp;AA4)&gt;0),"X","")</f>
        <v/>
      </c>
      <c r="AB3" s="7" t="str">
        <f ca="1">IF(OR(AND(AB4&lt;&gt;"",SUM(AB6:AB30)=0)=TRUE,AND(AB4&lt;&gt;"",COUNTBLANK(AB6:INDIRECT("ab"&amp;COUNTA(B6:B35)+5))&gt;=1),AND(AB4="",COUNTA(AB6:AB35)&gt;0),COUNTIF(AB6:AB35,"&gt;"&amp;AB4)&gt;0),"X","")</f>
        <v/>
      </c>
      <c r="AC3" s="7" t="str">
        <f ca="1">IF(OR(AND(AC4&lt;&gt;"",SUM(AC6:AC30)=0)=TRUE,AND(AC4&lt;&gt;"",COUNTBLANK(AC6:INDIRECT("ac"&amp;COUNTA(B6:B35)+5))&gt;=1),AND(AC4="",COUNTA(AC6:AC35)&gt;0),COUNTIF(AC6:AC35,"&gt;"&amp;AC4)&gt;0),"X","")</f>
        <v/>
      </c>
      <c r="AD3" s="7" t="str">
        <f ca="1">IF(OR(AND(AD4&lt;&gt;"",SUM(AD6:AD30)=0)=TRUE,AND(AD4&lt;&gt;"",COUNTBLANK(AD6:INDIRECT("ad"&amp;COUNTA(B6:B35)+5))&gt;=1),AND(AD4="",COUNTA(AD6:AD35)&gt;0),COUNTIF(AD6:AD35,"&gt;"&amp;AD4)&gt;0),"X","")</f>
        <v/>
      </c>
      <c r="AE3" s="7" t="str">
        <f ca="1">IF(OR(AND(AE4&lt;&gt;"",SUM(AE6:AE30)=0)=TRUE,AND(AE4&lt;&gt;"",COUNTBLANK(AE6:INDIRECT("ae"&amp;COUNTA(B6:B35)+5))&gt;=1),AND(AE4="",COUNTA(AE6:AE35)&gt;0),COUNTIF(AE6:AE35,"&gt;"&amp;AE4)&gt;0),"X","")</f>
        <v/>
      </c>
      <c r="AF3" s="7" t="str">
        <f ca="1">IF(OR(AND(AF4&lt;&gt;"",SUM(AF6:AF30)=0)=TRUE,AND(AF4&lt;&gt;"",COUNTBLANK(AF6:INDIRECT("af"&amp;COUNTA(B6:B35)+5))&gt;=1),AND(AF4="",COUNTA(AF6:AF35)&gt;0),COUNTIF(AF6:AF35,"&gt;"&amp;AF4)&gt;0),"X","")</f>
        <v/>
      </c>
      <c r="AG3" s="113" t="s">
        <v>6</v>
      </c>
      <c r="AH3" s="153">
        <f>SUM(C4:AF4)</f>
        <v>113</v>
      </c>
      <c r="AI3" s="155" t="s">
        <v>7</v>
      </c>
      <c r="AJ3" s="145">
        <v>0.2</v>
      </c>
      <c r="AK3" s="3"/>
      <c r="AL3" s="2"/>
      <c r="AM3" s="7" t="str">
        <f ca="1">IF(OR(AND(AM4&lt;&gt;"",SUM(AM6:AM30)=0)=TRUE,AND(AM4&lt;&gt;"",COUNTBLANK(AM6:INDIRECT("am"&amp;COUNTA(B6:B35)+5))&gt;=1),AND(AM4="",COUNTA(AM6:AM35)&gt;0),COUNTIF(AM6:AM35,"&gt;"&amp;AM4)&gt;0),"X","")</f>
        <v/>
      </c>
      <c r="AN3" s="7" t="str">
        <f ca="1">IF(OR(AND(AN4&lt;&gt;"",SUM(AN6:AN30)=0)=TRUE,AND(AN4&lt;&gt;"",COUNTBLANK(AN6:INDIRECT("an"&amp;COUNTA(B6:B35)+5))&gt;=1),AND(AN4="",COUNTA(AN6:AN35)&gt;0),COUNTIF(AN6:AN35,"&gt;"&amp;AN4)&gt;0),"X","")</f>
        <v/>
      </c>
      <c r="AO3" s="7" t="str">
        <f ca="1">IF(OR(AND(AO4&lt;&gt;"",SUM(AO6:AO30)=0)=TRUE,AND(AO4&lt;&gt;"",COUNTBLANK(AO6:INDIRECT("ao"&amp;COUNTA(B6:B35)+5))&gt;=1),AND(AO4="",COUNTA(AO6:AO35)&gt;0),COUNTIF(AO6:AO35,"&gt;"&amp;AO4)&gt;0),"X","")</f>
        <v/>
      </c>
      <c r="AP3" s="7" t="str">
        <f ca="1">IF(OR(AND(AP4&lt;&gt;"",SUM(AP6:AP30)=0)=TRUE,AND(AP4&lt;&gt;"",COUNTBLANK(AP6:INDIRECT("ap"&amp;COUNTA(B6:B35)+5))&gt;=1),AND(AP4="",COUNTA(AP6:AP35)&gt;0),COUNTIF(AP6:AP35,"&gt;"&amp;AP4)&gt;0),"X","")</f>
        <v/>
      </c>
      <c r="AQ3" s="7" t="str">
        <f ca="1">IF(OR(AND(AQ4&lt;&gt;"",SUM(AQ6:AQ30)=0)=TRUE,AND(AQ4&lt;&gt;"",COUNTBLANK(AQ6:INDIRECT("aq"&amp;COUNTA(B6:B35)+5))&gt;=1),AND(AQ4="",COUNTA(AQ6:AQ35)&gt;0),COUNTIF(AQ6:AQ35,"&gt;"&amp;AQ4)&gt;0),"X","")</f>
        <v/>
      </c>
      <c r="AR3" s="7" t="str">
        <f ca="1">IF(OR(AND(AR4&lt;&gt;"",SUM(AR6:AR30)=0)=TRUE,AND(AR4&lt;&gt;"",COUNTBLANK(AR6:INDIRECT("ar"&amp;COUNTA(B6:B35)+5))&gt;=1),AND(AR4="",COUNTA(AR6:AR35)&gt;0),COUNTIF(AR6:AR35,"&gt;"&amp;AR4)&gt;0),"X","")</f>
        <v/>
      </c>
      <c r="AS3" s="7" t="str">
        <f ca="1">IF(OR(AND(AS4&lt;&gt;"",SUM(AS6:AS30)=0)=TRUE,AND(AS4&lt;&gt;"",COUNTBLANK(AS6:INDIRECT("as"&amp;COUNTA(B6:B35)+5))&gt;=1),AND(AS4="",COUNTA(AS6:AS35)&gt;0),COUNTIF(AS6:AS35,"&gt;"&amp;AS4)&gt;0),"X","")</f>
        <v/>
      </c>
      <c r="AT3" s="7" t="str">
        <f ca="1">IF(OR(AND(AT4&lt;&gt;"",SUM(AT6:AT30)=0)=TRUE,AND(AT4&lt;&gt;"",COUNTBLANK(AT6:INDIRECT("at"&amp;COUNTA(B6:B35)+5))&gt;=1),AND(AT4="",COUNTA(AT6:AT35)&gt;0),COUNTIF(AT6:AT35,"&gt;"&amp;AT4)&gt;0),"X","")</f>
        <v/>
      </c>
      <c r="AU3" s="7" t="str">
        <f ca="1">IF(OR(AND(AU4&lt;&gt;"",SUM(AU6:AU30)=0)=TRUE,AND(AU4&lt;&gt;"",COUNTBLANK(AU6:INDIRECT("au"&amp;COUNTA(B6:B35)+5))&gt;=1),AND(AU4="",COUNTA(AU6:AU35)&gt;0),COUNTIF(AU6:AU35,"&gt;"&amp;AU4)&gt;0),"X","")</f>
        <v/>
      </c>
      <c r="AV3" s="7" t="str">
        <f ca="1">IF(OR(AND(AV4&lt;&gt;"",SUM(AV6:AV30)=0)=TRUE,AND(AV4&lt;&gt;"",COUNTBLANK(AV6:INDIRECT("av"&amp;COUNTA(B6:B35)+5))&gt;=1),AND(AV4="",COUNTA(AV6:AV35)&gt;0),COUNTIF(AV6:AV35,"&gt;"&amp;AV4)&gt;0),"X","")</f>
        <v/>
      </c>
      <c r="AW3" s="7" t="str">
        <f ca="1">IF(OR(AND(AW4&lt;&gt;"",SUM(AW6:AW30)=0)=TRUE,AND(AW4&lt;&gt;"",COUNTBLANK(AW6:INDIRECT("aw"&amp;COUNTA(B6:B35)+5))&gt;=1),AND(AW4="",COUNTA(AW6:AW35)&gt;0),COUNTIF(AW6:AW35,"&gt;"&amp;AW4)&gt;0),"X","")</f>
        <v/>
      </c>
      <c r="AX3" s="7" t="str">
        <f ca="1">IF(OR(AND(AX4&lt;&gt;"",SUM(AX6:AX30)=0)=TRUE,AND(AX4&lt;&gt;"",COUNTBLANK(AX6:INDIRECT("ax"&amp;COUNTA(B6:B35)+5))&gt;=1),AND(AX4="",COUNTA(AX6:AX35)&gt;0),COUNTIF(AX6:AX35,"&gt;"&amp;AX4)&gt;0),"X","")</f>
        <v/>
      </c>
      <c r="AY3" s="7" t="str">
        <f ca="1">IF(OR(AND(AY4&lt;&gt;"",SUM(AY6:AY30)=0)=TRUE,AND(AY4&lt;&gt;"",COUNTBLANK(AY6:INDIRECT("ay"&amp;COUNTA(B6:B35)+5))&gt;=1),AND(AY4="",COUNTA(AY6:AY35)&gt;0),COUNTIF(AY6:AY35,"&gt;"&amp;AY4)&gt;0),"X","")</f>
        <v/>
      </c>
      <c r="AZ3" s="7" t="str">
        <f ca="1">IF(OR(AND(AZ4&lt;&gt;"",SUM(AZ6:AZ30)=0)=TRUE,AND(AZ4&lt;&gt;"",COUNTBLANK(AZ6:INDIRECT("az"&amp;COUNTA(B6:B35)+5))&gt;=1),AND(AZ4="",COUNTA(AZ6:AZ35)&gt;0),COUNTIF(AZ6:AZ35,"&gt;"&amp;AZ4)&gt;0),"X","")</f>
        <v/>
      </c>
      <c r="BA3" s="7" t="str">
        <f ca="1">IF(OR(AND(BA4&lt;&gt;"",SUM(BA6:BA30)=0)=TRUE,AND(BA4&lt;&gt;"",COUNTBLANK(BA6:INDIRECT("ba"&amp;COUNTA(B6:B35)+5))&gt;=1),AND(BA4="",COUNTA(BA6:BA35)&gt;0),COUNTIF(BA6:BA35,"&gt;"&amp;BA4)&gt;0),"X","")</f>
        <v/>
      </c>
      <c r="BB3" s="7" t="str">
        <f ca="1">IF(OR(AND(BB4&lt;&gt;"",SUM(BB6:BB30)=0)=TRUE,AND(BB4&lt;&gt;"",COUNTBLANK(BB6:INDIRECT("bb"&amp;COUNTA(B6:B35)+5))&gt;=1),AND(BB4="",COUNTA(BB6:BB35)&gt;0),COUNTIF(BB6:BB35,"&gt;"&amp;BB4)&gt;0),"X","")</f>
        <v/>
      </c>
      <c r="BC3" s="7" t="str">
        <f ca="1">IF(OR(AND(BC4&lt;&gt;"",SUM(BC6:BC30)=0)=TRUE,AND(BC4&lt;&gt;"",COUNTBLANK(BC6:INDIRECT("bc"&amp;COUNTA(B6:B35)+5))&gt;=1),AND(BC4="",COUNTA(BC6:BC35)&gt;0),COUNTIF(BC6:BC35,"&gt;"&amp;BC4)&gt;0),"X","")</f>
        <v/>
      </c>
      <c r="BD3" s="7" t="str">
        <f ca="1">IF(OR(AND(BD4&lt;&gt;"",SUM(BD6:BD30)=0)=TRUE,AND(BD4&lt;&gt;"",COUNTBLANK(BD6:INDIRECT("bd"&amp;COUNTA(B6:B35)+5))&gt;=1),AND(BD4="",COUNTA(BD6:BD35)&gt;0),COUNTIF(BD6:BD35,"&gt;"&amp;BD4)&gt;0),"X","")</f>
        <v/>
      </c>
      <c r="BE3" s="113" t="s">
        <v>6</v>
      </c>
      <c r="BF3" s="153">
        <f>SUM(AM4:BD4)</f>
        <v>20</v>
      </c>
      <c r="BG3" s="155" t="s">
        <v>7</v>
      </c>
      <c r="BH3" s="145">
        <v>0.6</v>
      </c>
      <c r="BI3" s="3"/>
      <c r="BJ3" s="8" t="str">
        <f ca="1">IF(OR(AND(BJ4&lt;&gt;"",SUM(BJ6:BJ30)=0)=TRUE,AND(BJ4&lt;&gt;"",COUNTBLANK(BJ6:INDIRECT("bl"&amp;COUNTA(B6:B35)+5))&gt;=1),AND(BJ4="",COUNTA(BJ6:BJ35)&gt;0),COUNTIF(BJ6:BJ35,"&gt;"&amp;BJ4)&gt;0),"X","")</f>
        <v/>
      </c>
      <c r="BK3" s="113" t="s">
        <v>6</v>
      </c>
      <c r="BL3" s="153">
        <f>SUM(BJ4:BJ4)</f>
        <v>20</v>
      </c>
      <c r="BM3" s="155" t="s">
        <v>7</v>
      </c>
      <c r="BN3" s="145">
        <v>0.2</v>
      </c>
      <c r="BP3" s="147" t="s">
        <v>8</v>
      </c>
      <c r="BQ3" s="148" t="s">
        <v>9</v>
      </c>
      <c r="BS3" s="100">
        <v>0.01</v>
      </c>
      <c r="BT3" s="101">
        <v>60</v>
      </c>
    </row>
    <row r="4" spans="1:72" ht="15" customHeight="1" thickBot="1">
      <c r="A4" s="149"/>
      <c r="B4" s="150"/>
      <c r="C4" s="9">
        <v>10</v>
      </c>
      <c r="D4" s="10">
        <v>15</v>
      </c>
      <c r="E4" s="10">
        <v>10</v>
      </c>
      <c r="F4" s="10">
        <v>20</v>
      </c>
      <c r="G4" s="10"/>
      <c r="H4" s="10"/>
      <c r="I4" s="10"/>
      <c r="J4" s="10"/>
      <c r="K4" s="11">
        <v>10</v>
      </c>
      <c r="L4" s="11">
        <v>11</v>
      </c>
      <c r="M4" s="11">
        <v>12</v>
      </c>
      <c r="N4" s="11">
        <v>10</v>
      </c>
      <c r="O4" s="11">
        <v>15</v>
      </c>
      <c r="P4" s="11"/>
      <c r="Q4" s="11"/>
      <c r="R4" s="11"/>
      <c r="S4" s="11"/>
      <c r="T4" s="11"/>
      <c r="U4" s="11"/>
      <c r="V4" s="11"/>
      <c r="W4" s="11"/>
      <c r="X4" s="11"/>
      <c r="Y4" s="12"/>
      <c r="Z4" s="12"/>
      <c r="AA4" s="12"/>
      <c r="AB4" s="12"/>
      <c r="AC4" s="12"/>
      <c r="AD4" s="12"/>
      <c r="AE4" s="12"/>
      <c r="AF4" s="12"/>
      <c r="AG4" s="114"/>
      <c r="AH4" s="154"/>
      <c r="AI4" s="156"/>
      <c r="AJ4" s="146"/>
      <c r="AK4" s="2"/>
      <c r="AL4" s="2"/>
      <c r="AM4" s="13">
        <v>10</v>
      </c>
      <c r="AN4" s="14">
        <v>10</v>
      </c>
      <c r="AO4" s="14"/>
      <c r="AP4" s="14"/>
      <c r="AQ4" s="14"/>
      <c r="AR4" s="14"/>
      <c r="AS4" s="14"/>
      <c r="AT4" s="14"/>
      <c r="AU4" s="15"/>
      <c r="AV4" s="15"/>
      <c r="AW4" s="15"/>
      <c r="AX4" s="15"/>
      <c r="AY4" s="15"/>
      <c r="AZ4" s="16"/>
      <c r="BA4" s="16"/>
      <c r="BB4" s="16"/>
      <c r="BC4" s="16"/>
      <c r="BD4" s="17"/>
      <c r="BE4" s="114"/>
      <c r="BF4" s="154"/>
      <c r="BG4" s="156"/>
      <c r="BH4" s="146"/>
      <c r="BI4" s="2"/>
      <c r="BJ4" s="18">
        <v>20</v>
      </c>
      <c r="BK4" s="114"/>
      <c r="BL4" s="154"/>
      <c r="BM4" s="156"/>
      <c r="BN4" s="146"/>
      <c r="BO4" s="19"/>
      <c r="BP4" s="147"/>
      <c r="BQ4" s="148"/>
      <c r="BS4" s="100">
        <v>0.02</v>
      </c>
      <c r="BT4" s="101">
        <v>60</v>
      </c>
    </row>
    <row r="5" spans="1:72" ht="15" customHeight="1" thickBot="1">
      <c r="C5" s="20">
        <f ca="1">IF(C4="","",COUNTBLANK(C6:INDIRECT("C"&amp;COUNTA(B6:B35)+5)))</f>
        <v>0</v>
      </c>
      <c r="D5" s="20">
        <f ca="1">IF(D4="","",COUNTBLANK(D6:INDIRECT("d"&amp;COUNTA(B6:B35)+5)))</f>
        <v>0</v>
      </c>
      <c r="E5" s="20">
        <f ca="1">IF(E4="","",COUNTBLANK(E6:INDIRECT("e"&amp;COUNTA(B6:B35)+5)))</f>
        <v>0</v>
      </c>
      <c r="F5" s="20">
        <f ca="1">IF(F4="","",COUNTBLANK(F6:INDIRECT("f"&amp;COUNTA(B6:B35)+5)))</f>
        <v>0</v>
      </c>
      <c r="G5" s="20" t="str">
        <f ca="1">IF(G4="","",COUNTBLANK(G6:INDIRECT("g"&amp;COUNTA(B6:B35)+5)))</f>
        <v/>
      </c>
      <c r="H5" s="20" t="str">
        <f ca="1">IF(H4="","",COUNTBLANK(H6:INDIRECT("h"&amp;COUNTA(B6:B35)+5)))</f>
        <v/>
      </c>
      <c r="I5" s="20" t="str">
        <f ca="1">IF(I4="","",COUNTBLANK(I6:INDIRECT("i"&amp;COUNTA(B6:B35)+5)))</f>
        <v/>
      </c>
      <c r="J5" s="20" t="str">
        <f ca="1">IF(J4="","",COUNTBLANK(J6:INDIRECT("j"&amp;COUNTA(B6:B35)+5)))</f>
        <v/>
      </c>
      <c r="K5" s="20">
        <f ca="1">IF(K4="","",COUNTBLANK(K6:INDIRECT("k"&amp;COUNTA(B6:B35)+5)))</f>
        <v>0</v>
      </c>
      <c r="L5" s="20">
        <f ca="1">IF(L4="","",COUNTBLANK(L6:INDIRECT("l"&amp;COUNTA(B6:B35)+5)))</f>
        <v>0</v>
      </c>
      <c r="M5" s="20">
        <f ca="1">IF(M4="","",COUNTBLANK(M6:INDIRECT("m"&amp;COUNTA(B6:B35)+5)))</f>
        <v>0</v>
      </c>
      <c r="N5" s="20">
        <f ca="1">IF(N4="","",COUNTBLANK(N6:INDIRECT("n"&amp;COUNTA(B6:B35)+5)))</f>
        <v>0</v>
      </c>
      <c r="O5" s="20">
        <f ca="1">IF(O4="","",COUNTBLANK(O6:INDIRECT("o"&amp;COUNTA(B6:B35)+5)))</f>
        <v>0</v>
      </c>
      <c r="P5" s="20" t="str">
        <f ca="1">IF(P4="","",COUNTBLANK(P6:INDIRECT("p"&amp;COUNTA(B6:B35)+5)))</f>
        <v/>
      </c>
      <c r="Q5" s="20" t="str">
        <f ca="1">IF(Q4="","",COUNTBLANK(Q6:INDIRECT("q"&amp;COUNTA(B6:B35)+5)))</f>
        <v/>
      </c>
      <c r="R5" s="20" t="str">
        <f ca="1">IF(R4="","",COUNTBLANK(R6:INDIRECT("r"&amp;COUNTA(B6:B35)+5)))</f>
        <v/>
      </c>
      <c r="S5" s="20" t="str">
        <f ca="1">IF(S4="","",COUNTBLANK(S6:INDIRECT("s"&amp;COUNTA(B6:B35)+5)))</f>
        <v/>
      </c>
      <c r="T5" s="20" t="str">
        <f ca="1">IF(T4="","",COUNTBLANK(T6:INDIRECT("t"&amp;COUNTA(B6:B35)+5)))</f>
        <v/>
      </c>
      <c r="U5" s="20" t="str">
        <f ca="1">IF(U4="","",COUNTBLANK(U6:INDIRECT("u"&amp;COUNTA(B6:B35)+5)))</f>
        <v/>
      </c>
      <c r="V5" s="20" t="str">
        <f ca="1">IF(V4="","",COUNTBLANK(V6:INDIRECT("v"&amp;COUNTA(B6:B35)+5)))</f>
        <v/>
      </c>
      <c r="W5" s="20" t="str">
        <f ca="1">IF(W4="","",COUNTBLANK(W6:INDIRECT("w"&amp;COUNTA(B6:B35)+5)))</f>
        <v/>
      </c>
      <c r="X5" s="20" t="str">
        <f ca="1">IF(X4="","",COUNTBLANK(X6:INDIRECT("x"&amp;COUNTA(B6:B35)+5)))</f>
        <v/>
      </c>
      <c r="Y5" s="20" t="str">
        <f ca="1">IF(Y4="","",COUNTBLANK(Y6:INDIRECT("y"&amp;COUNTA(B6:B35)+5)))</f>
        <v/>
      </c>
      <c r="Z5" s="20" t="str">
        <f ca="1">IF(Z4="","",COUNTBLANK(Z6:INDIRECT("z"&amp;COUNTA(B6:B35)+5)))</f>
        <v/>
      </c>
      <c r="AA5" s="20" t="str">
        <f ca="1">IF(AA4="","",COUNTBLANK(AA6:INDIRECT("aa"&amp;COUNTA(B6:B35)+5)))</f>
        <v/>
      </c>
      <c r="AB5" s="20" t="str">
        <f ca="1">IF(AB4="","",COUNTBLANK(AB6:INDIRECT("ab"&amp;COUNTA(B6:B35)+5)))</f>
        <v/>
      </c>
      <c r="AC5" s="20" t="str">
        <f ca="1">IF(AC4="","",COUNTBLANK(AC6:INDIRECT("ac"&amp;COUNTA(B6:B35)+5)))</f>
        <v/>
      </c>
      <c r="AD5" s="20" t="str">
        <f ca="1">IF(AD4="","",COUNTBLANK(AD6:INDIRECT("ad"&amp;COUNTA(B6:B35)+5)))</f>
        <v/>
      </c>
      <c r="AE5" s="20" t="str">
        <f ca="1">IF(AE4="","",COUNTBLANK(AE6:INDIRECT("ae"&amp;COUNTA(B6:B35)+5)))</f>
        <v/>
      </c>
      <c r="AF5" s="20" t="str">
        <f ca="1">IF(AF4="","",COUNTBLANK(AF6:INDIRECT("af"&amp;COUNTA(B6:B35)+5)))</f>
        <v/>
      </c>
      <c r="AG5" s="21"/>
      <c r="AH5" s="22" t="s">
        <v>10</v>
      </c>
      <c r="AI5" s="23"/>
      <c r="AJ5" s="24"/>
      <c r="AK5" s="25"/>
      <c r="AL5" s="25"/>
      <c r="AM5" s="20">
        <f ca="1">IF(AM4="","",COUNTBLANK(AM6:INDIRECT("am"&amp;COUNTA(B6:B35)+5)))</f>
        <v>0</v>
      </c>
      <c r="AN5" s="20">
        <f ca="1">IF(AN4="","",COUNTBLANK(AN6:INDIRECT("an"&amp;COUNTA(B6:B35)+5)))</f>
        <v>0</v>
      </c>
      <c r="AO5" s="20" t="str">
        <f ca="1">IF(AO4="","",COUNTBLANK(AO6:INDIRECT("ao"&amp;COUNTA(B6:B35)+5)))</f>
        <v/>
      </c>
      <c r="AP5" s="20" t="str">
        <f ca="1">IF(AP4="","",COUNTBLANK(AP6:INDIRECT("ap"&amp;COUNTA(B6:B35)+5)))</f>
        <v/>
      </c>
      <c r="AQ5" s="20" t="str">
        <f ca="1">IF(AQ4="","",COUNTBLANK(AQ6:INDIRECT("aq"&amp;COUNTA(B6:B35)+5)))</f>
        <v/>
      </c>
      <c r="AR5" s="20" t="str">
        <f ca="1">IF(AR4="","",COUNTBLANK(AR6:INDIRECT("ar"&amp;COUNTA(B6:B35)+5)))</f>
        <v/>
      </c>
      <c r="AS5" s="20" t="str">
        <f ca="1">IF(AS4="","",COUNTBLANK(AS6:INDIRECT("as"&amp;COUNTA(B6:B35)+5)))</f>
        <v/>
      </c>
      <c r="AT5" s="20" t="str">
        <f ca="1">IF(AT4="","",COUNTBLANK(AT6:INDIRECT("at"&amp;COUNTA(B6:B35)+5)))</f>
        <v/>
      </c>
      <c r="AU5" s="20" t="str">
        <f ca="1">IF(AU4="","",COUNTBLANK(AU6:INDIRECT("au"&amp;COUNTA(B6:B35)+5)))</f>
        <v/>
      </c>
      <c r="AV5" s="20" t="str">
        <f ca="1">IF(AV4="","",COUNTBLANK(AV6:INDIRECT("av"&amp;COUNTA(B6:B35)+5)))</f>
        <v/>
      </c>
      <c r="AW5" s="20" t="str">
        <f ca="1">IF(AW4="","",COUNTBLANK(AW6:INDIRECT("aw"&amp;COUNTA(B6:B35)+5)))</f>
        <v/>
      </c>
      <c r="AX5" s="20" t="str">
        <f ca="1">IF(AX4="","",COUNTBLANK(AX6:INDIRECT("ax"&amp;COUNTA(B6:B35)+5)))</f>
        <v/>
      </c>
      <c r="AY5" s="20" t="str">
        <f ca="1">IF(AY4="","",COUNTBLANK(AY6:INDIRECT("ay"&amp;COUNTA(B6:B35)+5)))</f>
        <v/>
      </c>
      <c r="AZ5" s="20" t="str">
        <f ca="1">IF(AZ4="","",COUNTBLANK(AZ6:INDIRECT("az"&amp;COUNTA(B6:B35)+5)))</f>
        <v/>
      </c>
      <c r="BA5" s="20" t="str">
        <f ca="1">IF(BA4="","",COUNTBLANK(BA6:INDIRECT("ba"&amp;COUNTA(B6:B35)+5)))</f>
        <v/>
      </c>
      <c r="BB5" s="20" t="str">
        <f ca="1">IF(BB4="","",COUNTBLANK(BB6:INDIRECT("bb"&amp;COUNTA(B6:B35)+5)))</f>
        <v/>
      </c>
      <c r="BC5" s="20" t="str">
        <f ca="1">IF(BC4="","",COUNTBLANK(BC6:INDIRECT("bc"&amp;COUNTA(B6:B35)+5)))</f>
        <v/>
      </c>
      <c r="BD5" s="20" t="str">
        <f ca="1">IF(BD4="","",COUNTBLANK(BD6:INDIRECT("bd"&amp;COUNTA(B6:B35)+5)))</f>
        <v/>
      </c>
      <c r="BE5" s="21"/>
      <c r="BF5" s="22" t="s">
        <v>10</v>
      </c>
      <c r="BG5" s="23"/>
      <c r="BH5" s="24"/>
      <c r="BI5" s="25"/>
      <c r="BJ5" s="26">
        <f ca="1">IF(BJ4="","",COUNTBLANK(BJ6:INDIRECT("bj"&amp;COUNTA(B6:B35)+5)))</f>
        <v>0</v>
      </c>
      <c r="BK5" s="21"/>
      <c r="BL5" s="22" t="s">
        <v>10</v>
      </c>
      <c r="BM5" s="23"/>
      <c r="BN5" s="24"/>
      <c r="BO5" s="25"/>
      <c r="BP5" s="27"/>
      <c r="BS5" s="100">
        <v>0.03</v>
      </c>
      <c r="BT5" s="101">
        <v>60</v>
      </c>
    </row>
    <row r="6" spans="1:72" ht="15" customHeight="1">
      <c r="A6" s="29">
        <v>1</v>
      </c>
      <c r="B6" s="112" t="s">
        <v>14</v>
      </c>
      <c r="C6" s="30">
        <v>1</v>
      </c>
      <c r="D6" s="30">
        <v>1</v>
      </c>
      <c r="E6" s="30">
        <v>1</v>
      </c>
      <c r="F6" s="30">
        <v>1</v>
      </c>
      <c r="G6" s="30"/>
      <c r="H6" s="30"/>
      <c r="I6" s="30"/>
      <c r="J6" s="30"/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/>
      <c r="Q6" s="31"/>
      <c r="R6" s="31"/>
      <c r="S6" s="31"/>
      <c r="T6" s="31"/>
      <c r="U6" s="31"/>
      <c r="V6" s="31"/>
      <c r="W6" s="31"/>
      <c r="X6" s="31"/>
      <c r="Y6" s="32"/>
      <c r="Z6" s="32"/>
      <c r="AA6" s="32"/>
      <c r="AB6" s="32"/>
      <c r="AC6" s="32"/>
      <c r="AD6" s="32"/>
      <c r="AE6" s="32"/>
      <c r="AF6" s="32"/>
      <c r="AG6" s="33">
        <f t="shared" ref="AG6:AG35" si="0">IF((SUM(C6:AF6)=0),"",SUM(C6:AF6))</f>
        <v>9</v>
      </c>
      <c r="AH6" s="34">
        <f>IF(OR(B6="",AH3=0)=TRUE,"",(SUMIFS(C4:AF4,C6:AF6,"&lt;&gt;e")))</f>
        <v>113</v>
      </c>
      <c r="AI6" s="35">
        <f>IF(AH6="","",(AG6/AH6)*100)</f>
        <v>7.9646017699115044</v>
      </c>
      <c r="AJ6" s="36">
        <f>IF(AI6="","",(AI6*AJ3))</f>
        <v>1.5929203539823009</v>
      </c>
      <c r="AK6" s="3"/>
      <c r="AL6" s="37">
        <v>1</v>
      </c>
      <c r="AM6" s="38">
        <v>1</v>
      </c>
      <c r="AN6" s="38">
        <v>1</v>
      </c>
      <c r="AO6" s="38"/>
      <c r="AP6" s="38"/>
      <c r="AQ6" s="38"/>
      <c r="AR6" s="38"/>
      <c r="AS6" s="38"/>
      <c r="AT6" s="38"/>
      <c r="AU6" s="39"/>
      <c r="AV6" s="39"/>
      <c r="AW6" s="39"/>
      <c r="AX6" s="39"/>
      <c r="AY6" s="39"/>
      <c r="AZ6" s="40"/>
      <c r="BA6" s="40"/>
      <c r="BB6" s="40"/>
      <c r="BC6" s="40"/>
      <c r="BD6" s="40"/>
      <c r="BE6" s="33">
        <f t="shared" ref="BE6:BE35" si="1">IF((SUM(AM6:BD6)=0),"",SUM(AM6:BD6))</f>
        <v>2</v>
      </c>
      <c r="BF6" s="34">
        <f>IF(OR(B6="",BF3=0)=TRUE,"",(SUMIFS(AM4:BD4,AM6:BD6,"&lt;&gt;e")))</f>
        <v>20</v>
      </c>
      <c r="BG6" s="35">
        <f>IF(BF6="","",(BE6/BF6)*100)</f>
        <v>10</v>
      </c>
      <c r="BH6" s="36">
        <f>IF(BG6="","",(BG6*BH3))</f>
        <v>6</v>
      </c>
      <c r="BI6" s="3"/>
      <c r="BJ6" s="41">
        <v>11</v>
      </c>
      <c r="BK6" s="42">
        <f t="shared" ref="BK6:BK35" si="2">IF((SUM(BJ6:BJ6)=0),"",SUM(BJ6:BJ6))</f>
        <v>11</v>
      </c>
      <c r="BL6" s="43">
        <f>IF(OR(B6="",BL3=0)=TRUE,"",(SUMIFS(BJ4,BJ6,"&lt;&gt;e")))</f>
        <v>20</v>
      </c>
      <c r="BM6" s="44">
        <f>IF(BL6="","",(BK6/BL6)*100)</f>
        <v>55.000000000000007</v>
      </c>
      <c r="BN6" s="45">
        <f>IF(BM6="","",(BM6*BN3))</f>
        <v>11.000000000000002</v>
      </c>
      <c r="BO6" s="46">
        <v>1</v>
      </c>
      <c r="BP6" s="47">
        <f>TRUNC((SUM(AJ6,BH6,BN6)),2)</f>
        <v>18.59</v>
      </c>
      <c r="BQ6" s="48">
        <f>IF(B6=0,"",(VLOOKUP(BP6,$BS$2:$BT$10002,2,TRUE)))</f>
        <v>64</v>
      </c>
      <c r="BS6" s="100">
        <v>0.04</v>
      </c>
      <c r="BT6" s="101">
        <v>60</v>
      </c>
    </row>
    <row r="7" spans="1:72" ht="15" customHeight="1">
      <c r="A7" s="29">
        <v>2</v>
      </c>
      <c r="B7" s="112" t="s">
        <v>15</v>
      </c>
      <c r="C7" s="49">
        <v>10</v>
      </c>
      <c r="D7" s="49">
        <v>7</v>
      </c>
      <c r="E7" s="49">
        <v>6</v>
      </c>
      <c r="F7" s="49">
        <v>10</v>
      </c>
      <c r="G7" s="49"/>
      <c r="H7" s="49"/>
      <c r="I7" s="49"/>
      <c r="J7" s="49"/>
      <c r="K7" s="50">
        <v>2</v>
      </c>
      <c r="L7" s="50">
        <v>2</v>
      </c>
      <c r="M7" s="50">
        <v>2</v>
      </c>
      <c r="N7" s="50">
        <v>2</v>
      </c>
      <c r="O7" s="50">
        <v>2</v>
      </c>
      <c r="P7" s="50"/>
      <c r="Q7" s="50"/>
      <c r="R7" s="50"/>
      <c r="S7" s="50"/>
      <c r="T7" s="50"/>
      <c r="U7" s="50"/>
      <c r="V7" s="50"/>
      <c r="W7" s="50"/>
      <c r="X7" s="50"/>
      <c r="Y7" s="51"/>
      <c r="Z7" s="51"/>
      <c r="AA7" s="51"/>
      <c r="AB7" s="51"/>
      <c r="AC7" s="51"/>
      <c r="AD7" s="51"/>
      <c r="AE7" s="51"/>
      <c r="AF7" s="51"/>
      <c r="AG7" s="33">
        <f t="shared" si="0"/>
        <v>43</v>
      </c>
      <c r="AH7" s="34">
        <f>IF(OR(B7="",AH3=0)=TRUE,"",(SUMIFS(C4:AF4,C7:AF7,"&lt;&gt;e")))</f>
        <v>113</v>
      </c>
      <c r="AI7" s="35">
        <f t="shared" ref="AI7:AI35" si="3">IF(AH7="","",(AG7/AH7)*100)</f>
        <v>38.053097345132741</v>
      </c>
      <c r="AJ7" s="36">
        <f>IF(AI7="","",(AI7*AJ3))</f>
        <v>7.610619469026549</v>
      </c>
      <c r="AK7" s="3"/>
      <c r="AL7" s="52">
        <v>2</v>
      </c>
      <c r="AM7" s="38">
        <v>2</v>
      </c>
      <c r="AN7" s="38">
        <v>2</v>
      </c>
      <c r="AO7" s="38"/>
      <c r="AP7" s="38"/>
      <c r="AQ7" s="38"/>
      <c r="AR7" s="38"/>
      <c r="AS7" s="38"/>
      <c r="AT7" s="38"/>
      <c r="AU7" s="39"/>
      <c r="AV7" s="39"/>
      <c r="AW7" s="39"/>
      <c r="AX7" s="39"/>
      <c r="AY7" s="39"/>
      <c r="AZ7" s="40"/>
      <c r="BA7" s="40"/>
      <c r="BB7" s="40"/>
      <c r="BC7" s="40"/>
      <c r="BD7" s="40"/>
      <c r="BE7" s="33">
        <f t="shared" si="1"/>
        <v>4</v>
      </c>
      <c r="BF7" s="34">
        <f>IF(OR(B7="",BF3=0)=TRUE,"",(SUMIFS(AM4:BD4,AM7:BD7,"&lt;&gt;e")))</f>
        <v>20</v>
      </c>
      <c r="BG7" s="35">
        <f t="shared" ref="BG7:BG35" si="4">IF(BF7="","",(BE7/BF7)*100)</f>
        <v>20</v>
      </c>
      <c r="BH7" s="36">
        <f>IF(BG7="","",(BG7*BH3))</f>
        <v>12</v>
      </c>
      <c r="BI7" s="3"/>
      <c r="BJ7" s="41">
        <v>11</v>
      </c>
      <c r="BK7" s="42">
        <f t="shared" si="2"/>
        <v>11</v>
      </c>
      <c r="BL7" s="43">
        <f>IF(OR(B7="",BL3=0)=TRUE,"",(SUMIFS(BJ4:BJ4,BJ7:BJ7,"&lt;&gt;e")))</f>
        <v>20</v>
      </c>
      <c r="BM7" s="44">
        <f>IF(BL7="","",(BK7/BL7)*100)</f>
        <v>55.000000000000007</v>
      </c>
      <c r="BN7" s="45">
        <f>IF(BM7="","",(BM7*BN3))</f>
        <v>11.000000000000002</v>
      </c>
      <c r="BO7" s="53">
        <v>2</v>
      </c>
      <c r="BP7" s="54">
        <f t="shared" ref="BP7:BP35" si="5">TRUNC((SUM(AJ7,BH7,BN7)),2)</f>
        <v>30.61</v>
      </c>
      <c r="BQ7" s="55">
        <f t="shared" ref="BQ7:BQ35" si="6">IF(B7=0,"",(VLOOKUP(BP7,$BS$2:$BT$10002,2,TRUE)))</f>
        <v>67</v>
      </c>
      <c r="BS7" s="100">
        <v>0.05</v>
      </c>
      <c r="BT7" s="101">
        <v>60</v>
      </c>
    </row>
    <row r="8" spans="1:72" ht="15" customHeight="1">
      <c r="A8" s="29">
        <v>3</v>
      </c>
      <c r="B8" s="111" t="s">
        <v>16</v>
      </c>
      <c r="C8" s="49">
        <v>10</v>
      </c>
      <c r="D8" s="49">
        <v>11</v>
      </c>
      <c r="E8" s="49">
        <v>7</v>
      </c>
      <c r="F8" s="49">
        <v>15</v>
      </c>
      <c r="G8" s="49"/>
      <c r="H8" s="49"/>
      <c r="I8" s="49"/>
      <c r="J8" s="49"/>
      <c r="K8" s="50">
        <v>3</v>
      </c>
      <c r="L8" s="50">
        <v>3</v>
      </c>
      <c r="M8" s="50">
        <v>3</v>
      </c>
      <c r="N8" s="50">
        <v>3</v>
      </c>
      <c r="O8" s="50">
        <v>3</v>
      </c>
      <c r="P8" s="50"/>
      <c r="Q8" s="50"/>
      <c r="R8" s="50"/>
      <c r="S8" s="50"/>
      <c r="T8" s="50"/>
      <c r="U8" s="50"/>
      <c r="V8" s="50"/>
      <c r="W8" s="50"/>
      <c r="X8" s="50"/>
      <c r="Y8" s="51"/>
      <c r="Z8" s="51"/>
      <c r="AA8" s="51"/>
      <c r="AB8" s="51"/>
      <c r="AC8" s="51"/>
      <c r="AD8" s="51"/>
      <c r="AE8" s="51"/>
      <c r="AF8" s="51"/>
      <c r="AG8" s="33">
        <f t="shared" si="0"/>
        <v>58</v>
      </c>
      <c r="AH8" s="34">
        <f>IF(OR(B8="",AH3=0)=TRUE,"",(SUMIFS(C4:AF4,C8:AF8,"&lt;&gt;e")))</f>
        <v>113</v>
      </c>
      <c r="AI8" s="35">
        <f t="shared" si="3"/>
        <v>51.327433628318587</v>
      </c>
      <c r="AJ8" s="36">
        <f>IF(AI8="","",(AI8*AJ3))</f>
        <v>10.265486725663719</v>
      </c>
      <c r="AK8" s="3"/>
      <c r="AL8" s="37">
        <v>3</v>
      </c>
      <c r="AM8" s="38">
        <v>3</v>
      </c>
      <c r="AN8" s="38">
        <v>3</v>
      </c>
      <c r="AO8" s="38"/>
      <c r="AP8" s="38"/>
      <c r="AQ8" s="38"/>
      <c r="AR8" s="38"/>
      <c r="AS8" s="38"/>
      <c r="AT8" s="38"/>
      <c r="AU8" s="39"/>
      <c r="AV8" s="39"/>
      <c r="AW8" s="39"/>
      <c r="AX8" s="39"/>
      <c r="AY8" s="39"/>
      <c r="AZ8" s="40"/>
      <c r="BA8" s="40"/>
      <c r="BB8" s="40"/>
      <c r="BC8" s="40"/>
      <c r="BD8" s="40"/>
      <c r="BE8" s="33">
        <f t="shared" si="1"/>
        <v>6</v>
      </c>
      <c r="BF8" s="34">
        <f>IF(OR(B8="",BF3=0)=TRUE,"",(SUMIFS(AM4:BD4,AM8:BD8,"&lt;&gt;e")))</f>
        <v>20</v>
      </c>
      <c r="BG8" s="35">
        <f t="shared" si="4"/>
        <v>30</v>
      </c>
      <c r="BH8" s="36">
        <f>IF(BG8="","",(BG8*BH3))</f>
        <v>18</v>
      </c>
      <c r="BI8" s="3"/>
      <c r="BJ8" s="41">
        <v>11</v>
      </c>
      <c r="BK8" s="42">
        <f t="shared" si="2"/>
        <v>11</v>
      </c>
      <c r="BL8" s="43">
        <f>IF(OR(B8="",BL3=0)=TRUE,"",(SUMIFS(BJ4:BJ4,BJ8:BJ8,"&lt;&gt;e")))</f>
        <v>20</v>
      </c>
      <c r="BM8" s="44">
        <f t="shared" ref="BM8:BM35" si="7">IF(BL8="","",(BK8/BL8)*100)</f>
        <v>55.000000000000007</v>
      </c>
      <c r="BN8" s="45">
        <f>IF(BM8="","",(BM8*BN3))</f>
        <v>11.000000000000002</v>
      </c>
      <c r="BO8" s="46">
        <v>3</v>
      </c>
      <c r="BP8" s="54">
        <f t="shared" si="5"/>
        <v>39.26</v>
      </c>
      <c r="BQ8" s="55">
        <f t="shared" si="6"/>
        <v>69</v>
      </c>
      <c r="BS8" s="100">
        <v>0.06</v>
      </c>
      <c r="BT8" s="101">
        <v>60</v>
      </c>
    </row>
    <row r="9" spans="1:72" ht="15" customHeight="1">
      <c r="A9" s="29">
        <v>4</v>
      </c>
      <c r="B9" s="112" t="s">
        <v>17</v>
      </c>
      <c r="C9" s="49">
        <v>1</v>
      </c>
      <c r="D9" s="49">
        <v>1</v>
      </c>
      <c r="E9" s="49">
        <v>1</v>
      </c>
      <c r="F9" s="49">
        <v>1</v>
      </c>
      <c r="G9" s="49"/>
      <c r="H9" s="49"/>
      <c r="I9" s="49"/>
      <c r="J9" s="49"/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/>
      <c r="Q9" s="50"/>
      <c r="R9" s="50"/>
      <c r="S9" s="50"/>
      <c r="T9" s="50"/>
      <c r="U9" s="50"/>
      <c r="V9" s="50"/>
      <c r="W9" s="50"/>
      <c r="X9" s="50"/>
      <c r="Y9" s="51"/>
      <c r="Z9" s="51"/>
      <c r="AA9" s="51"/>
      <c r="AB9" s="51"/>
      <c r="AC9" s="51"/>
      <c r="AD9" s="51"/>
      <c r="AE9" s="51"/>
      <c r="AF9" s="51"/>
      <c r="AG9" s="33">
        <f t="shared" si="0"/>
        <v>9</v>
      </c>
      <c r="AH9" s="34">
        <f>IF(OR(B9="",AH3=0)=TRUE,"",(SUMIFS(C4:AF4,C9:AF9,"&lt;&gt;e")))</f>
        <v>113</v>
      </c>
      <c r="AI9" s="35">
        <f t="shared" si="3"/>
        <v>7.9646017699115044</v>
      </c>
      <c r="AJ9" s="36">
        <f>IF(AI9="","",(AI9*AJ3))</f>
        <v>1.5929203539823009</v>
      </c>
      <c r="AK9" s="3"/>
      <c r="AL9" s="37">
        <v>4</v>
      </c>
      <c r="AM9" s="38">
        <v>3</v>
      </c>
      <c r="AN9" s="38">
        <v>4</v>
      </c>
      <c r="AO9" s="38"/>
      <c r="AP9" s="38"/>
      <c r="AQ9" s="38"/>
      <c r="AR9" s="38"/>
      <c r="AS9" s="38"/>
      <c r="AT9" s="38"/>
      <c r="AU9" s="39"/>
      <c r="AV9" s="39"/>
      <c r="AW9" s="39"/>
      <c r="AX9" s="39"/>
      <c r="AY9" s="39"/>
      <c r="AZ9" s="40"/>
      <c r="BA9" s="40"/>
      <c r="BB9" s="40"/>
      <c r="BC9" s="40"/>
      <c r="BD9" s="40"/>
      <c r="BE9" s="33">
        <f t="shared" si="1"/>
        <v>7</v>
      </c>
      <c r="BF9" s="34">
        <f>IF(OR(B9="",BF3=0)=TRUE,"",(SUMIFS(AM4:BD4,AM9:BD9,"&lt;&gt;e")))</f>
        <v>20</v>
      </c>
      <c r="BG9" s="35">
        <f t="shared" si="4"/>
        <v>35</v>
      </c>
      <c r="BH9" s="36">
        <f>IF(BG9="","",(BG9*BH3))</f>
        <v>21</v>
      </c>
      <c r="BI9" s="3"/>
      <c r="BJ9" s="41">
        <v>11</v>
      </c>
      <c r="BK9" s="42">
        <f t="shared" si="2"/>
        <v>11</v>
      </c>
      <c r="BL9" s="43">
        <f>IF(OR(B9="",BL3=0)=TRUE,"",(SUMIFS(BJ4:BJ4,BJ9:BJ9,"&lt;&gt;e")))</f>
        <v>20</v>
      </c>
      <c r="BM9" s="44">
        <f t="shared" si="7"/>
        <v>55.000000000000007</v>
      </c>
      <c r="BN9" s="45">
        <f>IF(BM9="","",(BM9*BN3))</f>
        <v>11.000000000000002</v>
      </c>
      <c r="BO9" s="46">
        <v>4</v>
      </c>
      <c r="BP9" s="54">
        <f t="shared" si="5"/>
        <v>33.590000000000003</v>
      </c>
      <c r="BQ9" s="55">
        <f t="shared" si="6"/>
        <v>68</v>
      </c>
      <c r="BS9" s="100">
        <v>7.0000000000000007E-2</v>
      </c>
      <c r="BT9" s="101">
        <v>60</v>
      </c>
    </row>
    <row r="10" spans="1:72" ht="15" customHeight="1">
      <c r="A10" s="29">
        <v>5</v>
      </c>
      <c r="B10" s="103" t="s">
        <v>18</v>
      </c>
      <c r="C10" s="49">
        <v>10</v>
      </c>
      <c r="D10" s="49">
        <v>7</v>
      </c>
      <c r="E10" s="49">
        <v>6</v>
      </c>
      <c r="F10" s="49">
        <v>10</v>
      </c>
      <c r="G10" s="49"/>
      <c r="H10" s="49"/>
      <c r="I10" s="49"/>
      <c r="J10" s="49"/>
      <c r="K10" s="50">
        <v>10</v>
      </c>
      <c r="L10" s="50">
        <v>7</v>
      </c>
      <c r="M10" s="50">
        <v>6</v>
      </c>
      <c r="N10" s="50">
        <v>10</v>
      </c>
      <c r="O10" s="50">
        <v>1</v>
      </c>
      <c r="P10" s="50"/>
      <c r="Q10" s="50"/>
      <c r="R10" s="50"/>
      <c r="S10" s="50"/>
      <c r="T10" s="50"/>
      <c r="U10" s="50"/>
      <c r="V10" s="50"/>
      <c r="W10" s="50"/>
      <c r="X10" s="50"/>
      <c r="Y10" s="51"/>
      <c r="Z10" s="51"/>
      <c r="AA10" s="51"/>
      <c r="AB10" s="51"/>
      <c r="AC10" s="51"/>
      <c r="AD10" s="51"/>
      <c r="AE10" s="51"/>
      <c r="AF10" s="51"/>
      <c r="AG10" s="56">
        <f t="shared" si="0"/>
        <v>67</v>
      </c>
      <c r="AH10" s="57">
        <f>IF(OR(B10="",AH3=0)=TRUE,"",(SUMIFS(C4:AF4,C10:AF10,"&lt;&gt;e")))</f>
        <v>113</v>
      </c>
      <c r="AI10" s="58">
        <f t="shared" si="3"/>
        <v>59.292035398230091</v>
      </c>
      <c r="AJ10" s="36">
        <f>IF(AI10="","",(AI10*AJ3))</f>
        <v>11.858407079646019</v>
      </c>
      <c r="AK10" s="27"/>
      <c r="AL10" s="59">
        <v>5</v>
      </c>
      <c r="AM10" s="38">
        <v>4</v>
      </c>
      <c r="AN10" s="38">
        <v>5</v>
      </c>
      <c r="AO10" s="38"/>
      <c r="AP10" s="38"/>
      <c r="AQ10" s="38"/>
      <c r="AR10" s="38"/>
      <c r="AS10" s="38"/>
      <c r="AT10" s="38"/>
      <c r="AU10" s="39"/>
      <c r="AV10" s="39"/>
      <c r="AW10" s="39"/>
      <c r="AX10" s="39"/>
      <c r="AY10" s="39"/>
      <c r="AZ10" s="40"/>
      <c r="BA10" s="40"/>
      <c r="BB10" s="40"/>
      <c r="BC10" s="40"/>
      <c r="BD10" s="40"/>
      <c r="BE10" s="56">
        <f t="shared" si="1"/>
        <v>9</v>
      </c>
      <c r="BF10" s="57">
        <f>IF(OR(B10="",BF3=0)=TRUE,"",(SUMIFS(AM4:BD4,AM10:BD10,"&lt;&gt;e")))</f>
        <v>20</v>
      </c>
      <c r="BG10" s="58">
        <f t="shared" si="4"/>
        <v>45</v>
      </c>
      <c r="BH10" s="36">
        <f>IF(BG10="","",(BG10*BH3))</f>
        <v>27</v>
      </c>
      <c r="BI10" s="27"/>
      <c r="BJ10" s="41">
        <v>11</v>
      </c>
      <c r="BK10" s="60">
        <f t="shared" si="2"/>
        <v>11</v>
      </c>
      <c r="BL10" s="61">
        <f>IF(OR(B10="",BL3=0)=TRUE,"",(SUMIFS(BJ4:BJ4,BJ10:BJ10,"&lt;&gt;e")))</f>
        <v>20</v>
      </c>
      <c r="BM10" s="62">
        <f t="shared" si="7"/>
        <v>55.000000000000007</v>
      </c>
      <c r="BN10" s="45">
        <f>IF(BM10="","",(BM10*BN3))</f>
        <v>11.000000000000002</v>
      </c>
      <c r="BO10" s="63">
        <v>5</v>
      </c>
      <c r="BP10" s="64">
        <f t="shared" si="5"/>
        <v>49.85</v>
      </c>
      <c r="BQ10" s="55">
        <f t="shared" si="6"/>
        <v>72</v>
      </c>
      <c r="BR10" s="65"/>
      <c r="BS10" s="100">
        <v>0.08</v>
      </c>
      <c r="BT10" s="101">
        <v>60</v>
      </c>
    </row>
    <row r="11" spans="1:72" ht="15" customHeight="1">
      <c r="A11" s="29">
        <v>6</v>
      </c>
      <c r="B11" s="112" t="s">
        <v>19</v>
      </c>
      <c r="C11" s="49">
        <v>10</v>
      </c>
      <c r="D11" s="49">
        <v>11</v>
      </c>
      <c r="E11" s="49">
        <v>7</v>
      </c>
      <c r="F11" s="49">
        <v>15</v>
      </c>
      <c r="G11" s="49"/>
      <c r="H11" s="49"/>
      <c r="I11" s="49"/>
      <c r="J11" s="49"/>
      <c r="K11" s="50">
        <v>10</v>
      </c>
      <c r="L11" s="50">
        <v>11</v>
      </c>
      <c r="M11" s="50">
        <v>7</v>
      </c>
      <c r="N11" s="50">
        <v>15</v>
      </c>
      <c r="O11" s="50">
        <v>1</v>
      </c>
      <c r="P11" s="50"/>
      <c r="Q11" s="50"/>
      <c r="R11" s="50"/>
      <c r="S11" s="50"/>
      <c r="T11" s="50"/>
      <c r="U11" s="50"/>
      <c r="V11" s="50"/>
      <c r="W11" s="50"/>
      <c r="X11" s="50"/>
      <c r="Y11" s="51"/>
      <c r="Z11" s="51"/>
      <c r="AA11" s="51"/>
      <c r="AB11" s="51"/>
      <c r="AC11" s="51"/>
      <c r="AD11" s="51"/>
      <c r="AE11" s="51"/>
      <c r="AF11" s="51"/>
      <c r="AG11" s="33">
        <f t="shared" si="0"/>
        <v>87</v>
      </c>
      <c r="AH11" s="34">
        <f>IF(OR(B11="",AH3=0)=TRUE,"",(SUMIFS(C4:AF4,C11:AF11,"&lt;&gt;e")))</f>
        <v>113</v>
      </c>
      <c r="AI11" s="35">
        <f t="shared" si="3"/>
        <v>76.991150442477874</v>
      </c>
      <c r="AJ11" s="36">
        <f>IF(AI11="","",(AI11*AJ3))</f>
        <v>15.398230088495575</v>
      </c>
      <c r="AK11" s="3"/>
      <c r="AL11" s="37">
        <v>6</v>
      </c>
      <c r="AM11" s="38">
        <v>5</v>
      </c>
      <c r="AN11" s="38">
        <v>6</v>
      </c>
      <c r="AO11" s="38"/>
      <c r="AP11" s="38"/>
      <c r="AQ11" s="38"/>
      <c r="AR11" s="38"/>
      <c r="AS11" s="38"/>
      <c r="AT11" s="38"/>
      <c r="AU11" s="39"/>
      <c r="AV11" s="39"/>
      <c r="AW11" s="39"/>
      <c r="AX11" s="39"/>
      <c r="AY11" s="39"/>
      <c r="AZ11" s="40"/>
      <c r="BA11" s="40"/>
      <c r="BB11" s="40"/>
      <c r="BC11" s="40"/>
      <c r="BD11" s="40"/>
      <c r="BE11" s="33">
        <f t="shared" si="1"/>
        <v>11</v>
      </c>
      <c r="BF11" s="34">
        <f>IF(OR(B11="",BF3=0)=TRUE,"",(SUMIFS(AM4:BD4,AM11:BD11,"&lt;&gt;e")))</f>
        <v>20</v>
      </c>
      <c r="BG11" s="35">
        <f t="shared" si="4"/>
        <v>55.000000000000007</v>
      </c>
      <c r="BH11" s="36">
        <f>IF(BG11="","",(BG11*BH3))</f>
        <v>33</v>
      </c>
      <c r="BI11" s="3"/>
      <c r="BJ11" s="41">
        <v>11</v>
      </c>
      <c r="BK11" s="42">
        <f t="shared" si="2"/>
        <v>11</v>
      </c>
      <c r="BL11" s="43">
        <f>IF(OR(B11="",BL3=0)=TRUE,"",(SUMIFS(BJ4:BJ4,BJ11:BJ11,"&lt;&gt;e")))</f>
        <v>20</v>
      </c>
      <c r="BM11" s="44">
        <f t="shared" si="7"/>
        <v>55.000000000000007</v>
      </c>
      <c r="BN11" s="45">
        <f>IF(BM11="","",(BM11*BN3))</f>
        <v>11.000000000000002</v>
      </c>
      <c r="BO11" s="46">
        <v>6</v>
      </c>
      <c r="BP11" s="54">
        <f t="shared" si="5"/>
        <v>59.39</v>
      </c>
      <c r="BQ11" s="55">
        <f t="shared" si="6"/>
        <v>74</v>
      </c>
      <c r="BS11" s="100">
        <v>0.09</v>
      </c>
      <c r="BT11" s="101">
        <v>60</v>
      </c>
    </row>
    <row r="12" spans="1:72" ht="15" customHeight="1">
      <c r="A12" s="29">
        <v>7</v>
      </c>
      <c r="B12" s="112" t="s">
        <v>20</v>
      </c>
      <c r="C12" s="49">
        <v>1</v>
      </c>
      <c r="D12" s="49">
        <v>1</v>
      </c>
      <c r="E12" s="49">
        <v>1</v>
      </c>
      <c r="F12" s="49">
        <v>1</v>
      </c>
      <c r="G12" s="49"/>
      <c r="H12" s="49"/>
      <c r="I12" s="49"/>
      <c r="J12" s="49"/>
      <c r="K12" s="50">
        <v>1</v>
      </c>
      <c r="L12" s="50">
        <v>1</v>
      </c>
      <c r="M12" s="50">
        <v>1</v>
      </c>
      <c r="N12" s="50">
        <v>1</v>
      </c>
      <c r="O12" s="50">
        <v>1</v>
      </c>
      <c r="P12" s="50"/>
      <c r="Q12" s="50"/>
      <c r="R12" s="50"/>
      <c r="S12" s="50"/>
      <c r="T12" s="50"/>
      <c r="U12" s="50"/>
      <c r="V12" s="50"/>
      <c r="W12" s="50"/>
      <c r="X12" s="50"/>
      <c r="Y12" s="51"/>
      <c r="Z12" s="51"/>
      <c r="AA12" s="51"/>
      <c r="AB12" s="51"/>
      <c r="AC12" s="51"/>
      <c r="AD12" s="51"/>
      <c r="AE12" s="51"/>
      <c r="AF12" s="51"/>
      <c r="AG12" s="33">
        <f t="shared" si="0"/>
        <v>9</v>
      </c>
      <c r="AH12" s="34">
        <f>IF(OR(B12="",AH3=0)=TRUE,"",(SUMIFS(C4:AF4,C12:AF12,"&lt;&gt;e")))</f>
        <v>113</v>
      </c>
      <c r="AI12" s="35">
        <f t="shared" si="3"/>
        <v>7.9646017699115044</v>
      </c>
      <c r="AJ12" s="36">
        <f>IF(AI12="","",(AI12*AJ3))</f>
        <v>1.5929203539823009</v>
      </c>
      <c r="AK12" s="3"/>
      <c r="AL12" s="37">
        <v>7</v>
      </c>
      <c r="AM12" s="38">
        <v>6</v>
      </c>
      <c r="AN12" s="38">
        <v>6</v>
      </c>
      <c r="AO12" s="38"/>
      <c r="AP12" s="38"/>
      <c r="AQ12" s="38"/>
      <c r="AR12" s="38"/>
      <c r="AS12" s="38"/>
      <c r="AT12" s="38"/>
      <c r="AU12" s="39"/>
      <c r="AV12" s="39"/>
      <c r="AW12" s="39"/>
      <c r="AX12" s="39"/>
      <c r="AY12" s="39"/>
      <c r="AZ12" s="40"/>
      <c r="BA12" s="40"/>
      <c r="BB12" s="40"/>
      <c r="BC12" s="40"/>
      <c r="BD12" s="40"/>
      <c r="BE12" s="33">
        <f t="shared" si="1"/>
        <v>12</v>
      </c>
      <c r="BF12" s="34">
        <f>IF(OR(B12="",BF3=0)=TRUE,"",(SUMIFS(AM4:BD4,AM12:BD12,"&lt;&gt;e")))</f>
        <v>20</v>
      </c>
      <c r="BG12" s="35">
        <f t="shared" si="4"/>
        <v>60</v>
      </c>
      <c r="BH12" s="36">
        <f>IF(BG12="","",(BG12*BH3))</f>
        <v>36</v>
      </c>
      <c r="BI12" s="3"/>
      <c r="BJ12" s="41">
        <v>11</v>
      </c>
      <c r="BK12" s="42">
        <f t="shared" si="2"/>
        <v>11</v>
      </c>
      <c r="BL12" s="43">
        <f>IF(OR(B12="",BL3=0)=TRUE,"",(SUMIFS(BJ4:BJ4,BJ12:BJ12,"&lt;&gt;e")))</f>
        <v>20</v>
      </c>
      <c r="BM12" s="44">
        <f t="shared" si="7"/>
        <v>55.000000000000007</v>
      </c>
      <c r="BN12" s="45">
        <f>IF(BM12="","",(BM12*BN3))</f>
        <v>11.000000000000002</v>
      </c>
      <c r="BO12" s="46">
        <v>7</v>
      </c>
      <c r="BP12" s="54">
        <f t="shared" si="5"/>
        <v>48.59</v>
      </c>
      <c r="BQ12" s="55">
        <f t="shared" si="6"/>
        <v>72</v>
      </c>
      <c r="BS12" s="100">
        <v>0.1</v>
      </c>
      <c r="BT12" s="101">
        <v>60</v>
      </c>
    </row>
    <row r="13" spans="1:72" ht="15" customHeight="1">
      <c r="A13" s="29">
        <v>8</v>
      </c>
      <c r="B13" s="112" t="s">
        <v>21</v>
      </c>
      <c r="C13" s="49">
        <v>10</v>
      </c>
      <c r="D13" s="49">
        <v>7</v>
      </c>
      <c r="E13" s="49">
        <v>6</v>
      </c>
      <c r="F13" s="49">
        <v>10</v>
      </c>
      <c r="G13" s="49"/>
      <c r="H13" s="49"/>
      <c r="I13" s="49"/>
      <c r="J13" s="49"/>
      <c r="K13" s="50">
        <v>10</v>
      </c>
      <c r="L13" s="50">
        <v>7</v>
      </c>
      <c r="M13" s="50">
        <v>6</v>
      </c>
      <c r="N13" s="50">
        <v>10</v>
      </c>
      <c r="O13" s="50">
        <v>1</v>
      </c>
      <c r="P13" s="50"/>
      <c r="Q13" s="50"/>
      <c r="R13" s="50"/>
      <c r="S13" s="50"/>
      <c r="T13" s="50"/>
      <c r="U13" s="50"/>
      <c r="V13" s="50"/>
      <c r="W13" s="50"/>
      <c r="X13" s="50"/>
      <c r="Y13" s="51"/>
      <c r="Z13" s="51"/>
      <c r="AA13" s="51"/>
      <c r="AB13" s="51"/>
      <c r="AC13" s="51"/>
      <c r="AD13" s="51"/>
      <c r="AE13" s="51"/>
      <c r="AF13" s="51"/>
      <c r="AG13" s="33">
        <f t="shared" si="0"/>
        <v>67</v>
      </c>
      <c r="AH13" s="34">
        <f>IF(OR(B13="",AH3=0)=TRUE,"",(SUMIFS(C4:AF4,C13:AF13,"&lt;&gt;e")))</f>
        <v>113</v>
      </c>
      <c r="AI13" s="35">
        <f t="shared" si="3"/>
        <v>59.292035398230091</v>
      </c>
      <c r="AJ13" s="36">
        <f>IF(AI13="","",(AI13*AJ3))</f>
        <v>11.858407079646019</v>
      </c>
      <c r="AK13" s="3"/>
      <c r="AL13" s="37">
        <v>8</v>
      </c>
      <c r="AM13" s="38">
        <v>6</v>
      </c>
      <c r="AN13" s="38">
        <v>7</v>
      </c>
      <c r="AO13" s="38"/>
      <c r="AP13" s="38"/>
      <c r="AQ13" s="38"/>
      <c r="AR13" s="38"/>
      <c r="AS13" s="38"/>
      <c r="AT13" s="38"/>
      <c r="AU13" s="39"/>
      <c r="AV13" s="39"/>
      <c r="AW13" s="39"/>
      <c r="AX13" s="39"/>
      <c r="AY13" s="39"/>
      <c r="AZ13" s="40"/>
      <c r="BA13" s="40"/>
      <c r="BB13" s="40"/>
      <c r="BC13" s="40"/>
      <c r="BD13" s="40"/>
      <c r="BE13" s="33">
        <f t="shared" si="1"/>
        <v>13</v>
      </c>
      <c r="BF13" s="34">
        <f>IF(OR(B13="",BF3=0)=TRUE,"",(SUMIFS(AM4:BD4,AM13:BD13,"&lt;&gt;e")))</f>
        <v>20</v>
      </c>
      <c r="BG13" s="35">
        <f t="shared" si="4"/>
        <v>65</v>
      </c>
      <c r="BH13" s="36">
        <f>IF(BG13="","",(BG13*BH3))</f>
        <v>39</v>
      </c>
      <c r="BI13" s="3"/>
      <c r="BJ13" s="41">
        <v>11</v>
      </c>
      <c r="BK13" s="42">
        <f t="shared" si="2"/>
        <v>11</v>
      </c>
      <c r="BL13" s="43">
        <f>IF(OR(B13="",BL3=0)=TRUE,"",(SUMIFS(BJ4:BJ4,BJ13:BJ13,"&lt;&gt;e")))</f>
        <v>20</v>
      </c>
      <c r="BM13" s="44">
        <f t="shared" si="7"/>
        <v>55.000000000000007</v>
      </c>
      <c r="BN13" s="45">
        <f>IF(BM13="","",(BM13*BN3))</f>
        <v>11.000000000000002</v>
      </c>
      <c r="BO13" s="46">
        <v>8</v>
      </c>
      <c r="BP13" s="54">
        <f t="shared" si="5"/>
        <v>61.85</v>
      </c>
      <c r="BQ13" s="55">
        <f t="shared" si="6"/>
        <v>76</v>
      </c>
      <c r="BS13" s="100">
        <v>0.11</v>
      </c>
      <c r="BT13" s="101">
        <v>60</v>
      </c>
    </row>
    <row r="14" spans="1:72" ht="15" customHeight="1">
      <c r="A14" s="29">
        <v>9</v>
      </c>
      <c r="B14" s="112" t="s">
        <v>22</v>
      </c>
      <c r="C14" s="49">
        <v>10</v>
      </c>
      <c r="D14" s="49">
        <v>11</v>
      </c>
      <c r="E14" s="49">
        <v>7</v>
      </c>
      <c r="F14" s="49">
        <v>15</v>
      </c>
      <c r="G14" s="49"/>
      <c r="H14" s="49"/>
      <c r="I14" s="49"/>
      <c r="J14" s="49"/>
      <c r="K14" s="50">
        <v>10</v>
      </c>
      <c r="L14" s="50">
        <v>11</v>
      </c>
      <c r="M14" s="50">
        <v>7</v>
      </c>
      <c r="N14" s="50">
        <v>15</v>
      </c>
      <c r="O14" s="50">
        <v>1</v>
      </c>
      <c r="P14" s="50"/>
      <c r="Q14" s="50"/>
      <c r="R14" s="50"/>
      <c r="S14" s="50"/>
      <c r="T14" s="50"/>
      <c r="U14" s="50"/>
      <c r="V14" s="50"/>
      <c r="W14" s="50"/>
      <c r="X14" s="50"/>
      <c r="Y14" s="51"/>
      <c r="Z14" s="51"/>
      <c r="AA14" s="51"/>
      <c r="AB14" s="51"/>
      <c r="AC14" s="51"/>
      <c r="AD14" s="51"/>
      <c r="AE14" s="51"/>
      <c r="AF14" s="51"/>
      <c r="AG14" s="33">
        <f t="shared" si="0"/>
        <v>87</v>
      </c>
      <c r="AH14" s="34">
        <f>IF(OR(B14="",AH3=0)=TRUE,"",(SUMIFS(C4:AF4,C14:AF14,"&lt;&gt;e")))</f>
        <v>113</v>
      </c>
      <c r="AI14" s="35">
        <f t="shared" si="3"/>
        <v>76.991150442477874</v>
      </c>
      <c r="AJ14" s="36">
        <f>IF(AI14="","",(AI14*AJ3))</f>
        <v>15.398230088495575</v>
      </c>
      <c r="AK14" s="3"/>
      <c r="AL14" s="37">
        <v>9</v>
      </c>
      <c r="AM14" s="38">
        <v>7</v>
      </c>
      <c r="AN14" s="38">
        <v>8</v>
      </c>
      <c r="AO14" s="38"/>
      <c r="AP14" s="38"/>
      <c r="AQ14" s="38"/>
      <c r="AR14" s="38"/>
      <c r="AS14" s="38"/>
      <c r="AT14" s="38"/>
      <c r="AU14" s="39"/>
      <c r="AV14" s="39"/>
      <c r="AW14" s="39"/>
      <c r="AX14" s="39"/>
      <c r="AY14" s="39"/>
      <c r="AZ14" s="40"/>
      <c r="BA14" s="40"/>
      <c r="BB14" s="40"/>
      <c r="BC14" s="40"/>
      <c r="BD14" s="40"/>
      <c r="BE14" s="33">
        <f t="shared" si="1"/>
        <v>15</v>
      </c>
      <c r="BF14" s="34">
        <f>IF(OR(B14="",BF3=0)=TRUE,"",(SUMIFS(AM4:BD4,AM14:BD14,"&lt;&gt;e")))</f>
        <v>20</v>
      </c>
      <c r="BG14" s="35">
        <f t="shared" si="4"/>
        <v>75</v>
      </c>
      <c r="BH14" s="36">
        <f>IF(BG14="","",(BG14*BH3))</f>
        <v>45</v>
      </c>
      <c r="BI14" s="3"/>
      <c r="BJ14" s="41">
        <v>11</v>
      </c>
      <c r="BK14" s="42">
        <f t="shared" si="2"/>
        <v>11</v>
      </c>
      <c r="BL14" s="43">
        <f>IF(OR(B14="",BL3=0)=TRUE,"",(SUMIFS(BJ4:BJ4,BJ14:BJ14,"&lt;&gt;e")))</f>
        <v>20</v>
      </c>
      <c r="BM14" s="44">
        <f t="shared" si="7"/>
        <v>55.000000000000007</v>
      </c>
      <c r="BN14" s="45">
        <f>IF(BM14="","",(BM14*BN3))</f>
        <v>11.000000000000002</v>
      </c>
      <c r="BO14" s="46">
        <v>9</v>
      </c>
      <c r="BP14" s="54">
        <f t="shared" si="5"/>
        <v>71.39</v>
      </c>
      <c r="BQ14" s="55">
        <f t="shared" si="6"/>
        <v>82</v>
      </c>
      <c r="BS14" s="100">
        <v>0.12</v>
      </c>
      <c r="BT14" s="101">
        <v>60</v>
      </c>
    </row>
    <row r="15" spans="1:72" ht="15" customHeight="1">
      <c r="A15" s="29">
        <v>10</v>
      </c>
      <c r="B15" s="112" t="s">
        <v>23</v>
      </c>
      <c r="C15" s="49">
        <v>1</v>
      </c>
      <c r="D15" s="49">
        <v>1</v>
      </c>
      <c r="E15" s="49">
        <v>1</v>
      </c>
      <c r="F15" s="49">
        <v>1</v>
      </c>
      <c r="G15" s="49"/>
      <c r="H15" s="49"/>
      <c r="I15" s="49"/>
      <c r="J15" s="49"/>
      <c r="K15" s="50">
        <v>1</v>
      </c>
      <c r="L15" s="50">
        <v>1</v>
      </c>
      <c r="M15" s="50">
        <v>1</v>
      </c>
      <c r="N15" s="50">
        <v>1</v>
      </c>
      <c r="O15" s="50">
        <v>1</v>
      </c>
      <c r="P15" s="50"/>
      <c r="Q15" s="50"/>
      <c r="R15" s="50"/>
      <c r="S15" s="50"/>
      <c r="T15" s="50"/>
      <c r="U15" s="50"/>
      <c r="V15" s="50"/>
      <c r="W15" s="50"/>
      <c r="X15" s="50"/>
      <c r="Y15" s="51"/>
      <c r="Z15" s="51"/>
      <c r="AA15" s="51"/>
      <c r="AB15" s="51"/>
      <c r="AC15" s="51"/>
      <c r="AD15" s="51"/>
      <c r="AE15" s="51"/>
      <c r="AF15" s="51"/>
      <c r="AG15" s="56">
        <f t="shared" si="0"/>
        <v>9</v>
      </c>
      <c r="AH15" s="57">
        <f>IF(OR(B15="",AH3=0)=TRUE,"",(SUMIFS(C4:AF4,C15:AF15,"&lt;&gt;e")))</f>
        <v>113</v>
      </c>
      <c r="AI15" s="58">
        <f t="shared" si="3"/>
        <v>7.9646017699115044</v>
      </c>
      <c r="AJ15" s="36">
        <f>IF(AI15="","",(AI15*AJ3))</f>
        <v>1.5929203539823009</v>
      </c>
      <c r="AK15" s="27"/>
      <c r="AL15" s="59">
        <v>10</v>
      </c>
      <c r="AM15" s="38">
        <v>7</v>
      </c>
      <c r="AN15" s="38">
        <v>9</v>
      </c>
      <c r="AO15" s="38"/>
      <c r="AP15" s="38"/>
      <c r="AQ15" s="38"/>
      <c r="AR15" s="38"/>
      <c r="AS15" s="38"/>
      <c r="AT15" s="38"/>
      <c r="AU15" s="39"/>
      <c r="AV15" s="39"/>
      <c r="AW15" s="39"/>
      <c r="AX15" s="39"/>
      <c r="AY15" s="39"/>
      <c r="AZ15" s="40"/>
      <c r="BA15" s="40"/>
      <c r="BB15" s="40"/>
      <c r="BC15" s="40"/>
      <c r="BD15" s="40"/>
      <c r="BE15" s="56">
        <f t="shared" si="1"/>
        <v>16</v>
      </c>
      <c r="BF15" s="57">
        <f>IF(OR(B15="",BF3=0)=TRUE,"",(SUMIFS(AM4:BD4,AM15:BD15,"&lt;&gt;e")))</f>
        <v>20</v>
      </c>
      <c r="BG15" s="58">
        <f t="shared" si="4"/>
        <v>80</v>
      </c>
      <c r="BH15" s="36">
        <f>IF(BG15="","",(BG15*BH3))</f>
        <v>48</v>
      </c>
      <c r="BI15" s="27"/>
      <c r="BJ15" s="41">
        <v>11</v>
      </c>
      <c r="BK15" s="60">
        <f t="shared" si="2"/>
        <v>11</v>
      </c>
      <c r="BL15" s="61">
        <f>IF(OR(B15="",BL3=0)=TRUE,"",(SUMIFS(BJ4:BJ4,BJ15:BJ15,"&lt;&gt;e")))</f>
        <v>20</v>
      </c>
      <c r="BM15" s="62">
        <f t="shared" si="7"/>
        <v>55.000000000000007</v>
      </c>
      <c r="BN15" s="45">
        <f>IF(BM15="","",(BM15*BN3))</f>
        <v>11.000000000000002</v>
      </c>
      <c r="BO15" s="63">
        <v>10</v>
      </c>
      <c r="BP15" s="64">
        <f t="shared" si="5"/>
        <v>60.59</v>
      </c>
      <c r="BQ15" s="55">
        <f t="shared" si="6"/>
        <v>75</v>
      </c>
      <c r="BS15" s="100">
        <v>0.13</v>
      </c>
      <c r="BT15" s="101">
        <v>60</v>
      </c>
    </row>
    <row r="16" spans="1:72" ht="15" customHeight="1">
      <c r="A16" s="29">
        <v>11</v>
      </c>
      <c r="B16" s="112" t="s">
        <v>24</v>
      </c>
      <c r="C16" s="49">
        <v>10</v>
      </c>
      <c r="D16" s="49">
        <v>7</v>
      </c>
      <c r="E16" s="49">
        <v>6</v>
      </c>
      <c r="F16" s="49">
        <v>10</v>
      </c>
      <c r="G16" s="49"/>
      <c r="H16" s="49"/>
      <c r="I16" s="49"/>
      <c r="J16" s="49"/>
      <c r="K16" s="50">
        <v>10</v>
      </c>
      <c r="L16" s="50">
        <v>7</v>
      </c>
      <c r="M16" s="50">
        <v>6</v>
      </c>
      <c r="N16" s="50">
        <v>10</v>
      </c>
      <c r="O16" s="50">
        <v>1</v>
      </c>
      <c r="P16" s="50"/>
      <c r="Q16" s="50"/>
      <c r="R16" s="50"/>
      <c r="S16" s="50"/>
      <c r="T16" s="50"/>
      <c r="U16" s="50"/>
      <c r="V16" s="50"/>
      <c r="W16" s="50"/>
      <c r="X16" s="50"/>
      <c r="Y16" s="51"/>
      <c r="Z16" s="51"/>
      <c r="AA16" s="51"/>
      <c r="AB16" s="51"/>
      <c r="AC16" s="51"/>
      <c r="AD16" s="51"/>
      <c r="AE16" s="51"/>
      <c r="AF16" s="51"/>
      <c r="AG16" s="33">
        <f t="shared" si="0"/>
        <v>67</v>
      </c>
      <c r="AH16" s="34">
        <f>IF(OR(B16="",AH3=0)=TRUE,"",(SUMIFS(C4:AF4,C16:AF16,"&lt;&gt;e")))</f>
        <v>113</v>
      </c>
      <c r="AI16" s="35">
        <f t="shared" si="3"/>
        <v>59.292035398230091</v>
      </c>
      <c r="AJ16" s="36">
        <f>IF(AI16="","",(AI16*AJ3))</f>
        <v>11.858407079646019</v>
      </c>
      <c r="AK16" s="3"/>
      <c r="AL16" s="37">
        <v>11</v>
      </c>
      <c r="AM16" s="38">
        <v>8</v>
      </c>
      <c r="AN16" s="38">
        <v>9</v>
      </c>
      <c r="AO16" s="38"/>
      <c r="AP16" s="38"/>
      <c r="AQ16" s="38"/>
      <c r="AR16" s="38"/>
      <c r="AS16" s="38"/>
      <c r="AT16" s="38"/>
      <c r="AU16" s="39"/>
      <c r="AV16" s="39"/>
      <c r="AW16" s="39"/>
      <c r="AX16" s="39"/>
      <c r="AY16" s="39"/>
      <c r="AZ16" s="40"/>
      <c r="BA16" s="40"/>
      <c r="BB16" s="40"/>
      <c r="BC16" s="40"/>
      <c r="BD16" s="40"/>
      <c r="BE16" s="33">
        <f t="shared" si="1"/>
        <v>17</v>
      </c>
      <c r="BF16" s="34">
        <f>IF(OR(B16="",BF3=0)=TRUE,"",(SUMIFS(AM4:BD4,AM16:BD16,"&lt;&gt;e")))</f>
        <v>20</v>
      </c>
      <c r="BG16" s="35">
        <f t="shared" si="4"/>
        <v>85</v>
      </c>
      <c r="BH16" s="36">
        <f>IF(BG16="","",(BG16*BH3))</f>
        <v>51</v>
      </c>
      <c r="BI16" s="3"/>
      <c r="BJ16" s="41">
        <v>11</v>
      </c>
      <c r="BK16" s="42">
        <f t="shared" si="2"/>
        <v>11</v>
      </c>
      <c r="BL16" s="43">
        <f>IF(OR(B16="",BL3=0)=TRUE,"",(SUMIFS(BJ4:BJ4,BJ16:BJ16,"&lt;&gt;e")))</f>
        <v>20</v>
      </c>
      <c r="BM16" s="44">
        <f t="shared" si="7"/>
        <v>55.000000000000007</v>
      </c>
      <c r="BN16" s="45">
        <f>IF(BM16="","",(BM16*BN3))</f>
        <v>11.000000000000002</v>
      </c>
      <c r="BO16" s="46">
        <v>11</v>
      </c>
      <c r="BP16" s="54">
        <f t="shared" si="5"/>
        <v>73.849999999999994</v>
      </c>
      <c r="BQ16" s="55">
        <f t="shared" si="6"/>
        <v>83</v>
      </c>
      <c r="BS16" s="100">
        <v>0.14000000000000001</v>
      </c>
      <c r="BT16" s="101">
        <v>60</v>
      </c>
    </row>
    <row r="17" spans="1:72" ht="15" customHeight="1">
      <c r="A17" s="29">
        <v>12</v>
      </c>
      <c r="B17" s="110"/>
      <c r="C17" s="49"/>
      <c r="D17" s="49"/>
      <c r="E17" s="49"/>
      <c r="F17" s="49"/>
      <c r="G17" s="49"/>
      <c r="H17" s="49"/>
      <c r="I17" s="49"/>
      <c r="J17" s="49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1"/>
      <c r="Z17" s="51"/>
      <c r="AA17" s="51"/>
      <c r="AB17" s="51"/>
      <c r="AC17" s="51"/>
      <c r="AD17" s="51"/>
      <c r="AE17" s="51"/>
      <c r="AF17" s="51"/>
      <c r="AG17" s="33" t="str">
        <f t="shared" si="0"/>
        <v/>
      </c>
      <c r="AH17" s="34" t="str">
        <f>IF(OR(B17="",AH3=0)=TRUE,"",(SUMIFS(C4:AF4,C17:AF17,"&lt;&gt;e")))</f>
        <v/>
      </c>
      <c r="AI17" s="35" t="str">
        <f t="shared" si="3"/>
        <v/>
      </c>
      <c r="AJ17" s="36" t="str">
        <f>IF(AI17="","",(AI17*AJ3))</f>
        <v/>
      </c>
      <c r="AK17" s="3"/>
      <c r="AL17" s="37">
        <v>12</v>
      </c>
      <c r="AM17" s="38"/>
      <c r="AN17" s="38"/>
      <c r="AO17" s="38"/>
      <c r="AP17" s="38"/>
      <c r="AQ17" s="38"/>
      <c r="AR17" s="38"/>
      <c r="AS17" s="38"/>
      <c r="AT17" s="38"/>
      <c r="AU17" s="39"/>
      <c r="AV17" s="39"/>
      <c r="AW17" s="39"/>
      <c r="AX17" s="39"/>
      <c r="AY17" s="39"/>
      <c r="AZ17" s="40"/>
      <c r="BA17" s="40"/>
      <c r="BB17" s="40"/>
      <c r="BC17" s="40"/>
      <c r="BD17" s="40"/>
      <c r="BE17" s="33" t="str">
        <f t="shared" si="1"/>
        <v/>
      </c>
      <c r="BF17" s="34" t="str">
        <f>IF(OR(B17="",BF3=0)=TRUE,"",(SUMIFS(AM4:BD4,AM17:BD17,"&lt;&gt;e")))</f>
        <v/>
      </c>
      <c r="BG17" s="35" t="str">
        <f t="shared" si="4"/>
        <v/>
      </c>
      <c r="BH17" s="36" t="str">
        <f>IF(BG17="","",(BG17*BH3))</f>
        <v/>
      </c>
      <c r="BI17" s="3"/>
      <c r="BJ17" s="41"/>
      <c r="BK17" s="42" t="str">
        <f t="shared" si="2"/>
        <v/>
      </c>
      <c r="BL17" s="43" t="str">
        <f>IF(OR(B17="",BL3=0)=TRUE,"",(SUMIFS(BJ4:BJ4,BJ17:BJ17,"&lt;&gt;e")))</f>
        <v/>
      </c>
      <c r="BM17" s="44" t="str">
        <f t="shared" si="7"/>
        <v/>
      </c>
      <c r="BN17" s="45" t="str">
        <f>IF(BM17="","",(BM17*BN3))</f>
        <v/>
      </c>
      <c r="BO17" s="46">
        <v>12</v>
      </c>
      <c r="BP17" s="54">
        <f t="shared" si="5"/>
        <v>0</v>
      </c>
      <c r="BQ17" s="55" t="str">
        <f t="shared" si="6"/>
        <v/>
      </c>
      <c r="BS17" s="100">
        <v>0.15</v>
      </c>
      <c r="BT17" s="101">
        <v>60</v>
      </c>
    </row>
    <row r="18" spans="1:72" ht="15" customHeight="1">
      <c r="A18" s="29">
        <v>13</v>
      </c>
      <c r="B18" s="106"/>
      <c r="C18" s="49"/>
      <c r="D18" s="49"/>
      <c r="E18" s="49"/>
      <c r="F18" s="49"/>
      <c r="G18" s="49"/>
      <c r="H18" s="49"/>
      <c r="I18" s="49"/>
      <c r="J18" s="49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1"/>
      <c r="Z18" s="51"/>
      <c r="AA18" s="51"/>
      <c r="AB18" s="51"/>
      <c r="AC18" s="51"/>
      <c r="AD18" s="51"/>
      <c r="AE18" s="51"/>
      <c r="AF18" s="51"/>
      <c r="AG18" s="33" t="str">
        <f t="shared" si="0"/>
        <v/>
      </c>
      <c r="AH18" s="34" t="str">
        <f>IF(OR(B18="",AH3=0)=TRUE,"",(SUMIFS(C4:AF4,C18:AF18,"&lt;&gt;e")))</f>
        <v/>
      </c>
      <c r="AI18" s="35" t="str">
        <f t="shared" si="3"/>
        <v/>
      </c>
      <c r="AJ18" s="36" t="str">
        <f>IF(AI18="","",(AI18*AJ3))</f>
        <v/>
      </c>
      <c r="AK18" s="3"/>
      <c r="AL18" s="37">
        <v>13</v>
      </c>
      <c r="AM18" s="38"/>
      <c r="AN18" s="38"/>
      <c r="AO18" s="38"/>
      <c r="AP18" s="38"/>
      <c r="AQ18" s="38"/>
      <c r="AR18" s="38"/>
      <c r="AS18" s="38"/>
      <c r="AT18" s="38"/>
      <c r="AU18" s="39"/>
      <c r="AV18" s="39"/>
      <c r="AW18" s="39"/>
      <c r="AX18" s="39"/>
      <c r="AY18" s="39"/>
      <c r="AZ18" s="40"/>
      <c r="BA18" s="40"/>
      <c r="BB18" s="40"/>
      <c r="BC18" s="40"/>
      <c r="BD18" s="40"/>
      <c r="BE18" s="33" t="str">
        <f t="shared" si="1"/>
        <v/>
      </c>
      <c r="BF18" s="34" t="str">
        <f>IF(OR(B18="",BF3=0)=TRUE,"",(SUMIFS(AM4:BD4,AM18:BD18,"&lt;&gt;e")))</f>
        <v/>
      </c>
      <c r="BG18" s="35" t="str">
        <f t="shared" si="4"/>
        <v/>
      </c>
      <c r="BH18" s="36" t="str">
        <f>IF(BG18="","",(BG18*BH3))</f>
        <v/>
      </c>
      <c r="BI18" s="3"/>
      <c r="BJ18" s="41"/>
      <c r="BK18" s="42" t="str">
        <f t="shared" si="2"/>
        <v/>
      </c>
      <c r="BL18" s="43" t="str">
        <f>IF(OR(B18="",BL3=0)=TRUE,"",(SUMIFS(BJ4:BJ4,BJ18:BJ18,"&lt;&gt;e")))</f>
        <v/>
      </c>
      <c r="BM18" s="44" t="str">
        <f t="shared" si="7"/>
        <v/>
      </c>
      <c r="BN18" s="45" t="str">
        <f>IF(BM18="","",(BM18*BN3))</f>
        <v/>
      </c>
      <c r="BO18" s="46">
        <v>13</v>
      </c>
      <c r="BP18" s="54">
        <f t="shared" si="5"/>
        <v>0</v>
      </c>
      <c r="BQ18" s="55" t="str">
        <f t="shared" si="6"/>
        <v/>
      </c>
      <c r="BS18" s="100">
        <v>0.16</v>
      </c>
      <c r="BT18" s="101">
        <v>60</v>
      </c>
    </row>
    <row r="19" spans="1:72" ht="15" customHeight="1">
      <c r="A19" s="29">
        <v>14</v>
      </c>
      <c r="B19" s="106"/>
      <c r="C19" s="49"/>
      <c r="D19" s="49"/>
      <c r="E19" s="49"/>
      <c r="F19" s="49"/>
      <c r="G19" s="49"/>
      <c r="H19" s="49"/>
      <c r="I19" s="49"/>
      <c r="J19" s="49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1"/>
      <c r="Z19" s="51"/>
      <c r="AA19" s="51"/>
      <c r="AB19" s="51"/>
      <c r="AC19" s="51"/>
      <c r="AD19" s="51"/>
      <c r="AE19" s="51"/>
      <c r="AF19" s="51"/>
      <c r="AG19" s="33" t="str">
        <f t="shared" si="0"/>
        <v/>
      </c>
      <c r="AH19" s="34" t="str">
        <f>IF(OR(B19="",AH3=0)=TRUE,"",(SUMIFS(C4:AF4,C19:AF19,"&lt;&gt;e")))</f>
        <v/>
      </c>
      <c r="AI19" s="35" t="str">
        <f t="shared" si="3"/>
        <v/>
      </c>
      <c r="AJ19" s="36" t="str">
        <f>IF(AI19="","",(AI19*AJ3))</f>
        <v/>
      </c>
      <c r="AK19" s="3"/>
      <c r="AL19" s="37">
        <v>14</v>
      </c>
      <c r="AM19" s="38"/>
      <c r="AN19" s="38"/>
      <c r="AO19" s="38"/>
      <c r="AP19" s="38"/>
      <c r="AQ19" s="38"/>
      <c r="AR19" s="38"/>
      <c r="AS19" s="38"/>
      <c r="AT19" s="38"/>
      <c r="AU19" s="39"/>
      <c r="AV19" s="39"/>
      <c r="AW19" s="39"/>
      <c r="AX19" s="39"/>
      <c r="AY19" s="39"/>
      <c r="AZ19" s="40"/>
      <c r="BA19" s="40"/>
      <c r="BB19" s="40"/>
      <c r="BC19" s="40"/>
      <c r="BD19" s="40"/>
      <c r="BE19" s="33" t="str">
        <f t="shared" si="1"/>
        <v/>
      </c>
      <c r="BF19" s="34" t="str">
        <f>IF(OR(B19="",BF3=0)=TRUE,"",(SUMIFS(AM4:BD4,AM19:BD19,"&lt;&gt;e")))</f>
        <v/>
      </c>
      <c r="BG19" s="35" t="str">
        <f t="shared" si="4"/>
        <v/>
      </c>
      <c r="BH19" s="36" t="str">
        <f>IF(BG19="","",(BG19*BH3))</f>
        <v/>
      </c>
      <c r="BI19" s="3"/>
      <c r="BJ19" s="41"/>
      <c r="BK19" s="42" t="str">
        <f t="shared" si="2"/>
        <v/>
      </c>
      <c r="BL19" s="43" t="str">
        <f>IF(OR(B19="",BL3=0)=TRUE,"",(SUMIFS(BJ4:BJ4,BJ19:BJ19,"&lt;&gt;e")))</f>
        <v/>
      </c>
      <c r="BM19" s="44" t="str">
        <f t="shared" si="7"/>
        <v/>
      </c>
      <c r="BN19" s="45" t="str">
        <f>IF(BM19="","",(BM19*BN3))</f>
        <v/>
      </c>
      <c r="BO19" s="46">
        <v>14</v>
      </c>
      <c r="BP19" s="54">
        <f t="shared" si="5"/>
        <v>0</v>
      </c>
      <c r="BQ19" s="55" t="str">
        <f t="shared" si="6"/>
        <v/>
      </c>
      <c r="BS19" s="100">
        <v>0.17</v>
      </c>
      <c r="BT19" s="101">
        <v>60</v>
      </c>
    </row>
    <row r="20" spans="1:72" ht="15" customHeight="1">
      <c r="A20" s="29">
        <v>15</v>
      </c>
      <c r="B20" s="105"/>
      <c r="C20" s="49"/>
      <c r="D20" s="49"/>
      <c r="E20" s="49"/>
      <c r="F20" s="49"/>
      <c r="G20" s="49"/>
      <c r="H20" s="49"/>
      <c r="I20" s="49"/>
      <c r="J20" s="49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1"/>
      <c r="Z20" s="51"/>
      <c r="AA20" s="51"/>
      <c r="AB20" s="51"/>
      <c r="AC20" s="51"/>
      <c r="AD20" s="51"/>
      <c r="AE20" s="51"/>
      <c r="AF20" s="51"/>
      <c r="AG20" s="56" t="str">
        <f t="shared" si="0"/>
        <v/>
      </c>
      <c r="AH20" s="57" t="str">
        <f>IF(OR(B20="",AH3=0)=TRUE,"",(SUMIFS(C4:AF4,C20:AF20,"&lt;&gt;e")))</f>
        <v/>
      </c>
      <c r="AI20" s="58" t="str">
        <f t="shared" si="3"/>
        <v/>
      </c>
      <c r="AJ20" s="36" t="str">
        <f>IF(AI20="","",(AI20*AJ3))</f>
        <v/>
      </c>
      <c r="AK20" s="27"/>
      <c r="AL20" s="59">
        <v>15</v>
      </c>
      <c r="AM20" s="38"/>
      <c r="AN20" s="38"/>
      <c r="AO20" s="38"/>
      <c r="AP20" s="38"/>
      <c r="AQ20" s="38"/>
      <c r="AR20" s="38"/>
      <c r="AS20" s="38"/>
      <c r="AT20" s="38"/>
      <c r="AU20" s="39"/>
      <c r="AV20" s="39"/>
      <c r="AW20" s="39"/>
      <c r="AX20" s="39"/>
      <c r="AY20" s="39"/>
      <c r="AZ20" s="40"/>
      <c r="BA20" s="40"/>
      <c r="BB20" s="40"/>
      <c r="BC20" s="40"/>
      <c r="BD20" s="40"/>
      <c r="BE20" s="56" t="str">
        <f t="shared" si="1"/>
        <v/>
      </c>
      <c r="BF20" s="57" t="str">
        <f>IF(OR(B20="",BF3=0)=TRUE,"",(SUMIFS(AM4:BD4,AM20:BD20,"&lt;&gt;e")))</f>
        <v/>
      </c>
      <c r="BG20" s="58" t="str">
        <f t="shared" si="4"/>
        <v/>
      </c>
      <c r="BH20" s="36" t="str">
        <f>IF(BG20="","",(BG20*BH3))</f>
        <v/>
      </c>
      <c r="BI20" s="27"/>
      <c r="BJ20" s="41"/>
      <c r="BK20" s="60" t="str">
        <f t="shared" si="2"/>
        <v/>
      </c>
      <c r="BL20" s="61" t="str">
        <f>IF(OR(B20="",BL3=0)=TRUE,"",(SUMIFS(BJ4:BJ4,BJ20:BJ20,"&lt;&gt;e")))</f>
        <v/>
      </c>
      <c r="BM20" s="62" t="str">
        <f t="shared" si="7"/>
        <v/>
      </c>
      <c r="BN20" s="45" t="str">
        <f>IF(BM20="","",(BM20*BN3))</f>
        <v/>
      </c>
      <c r="BO20" s="63">
        <v>15</v>
      </c>
      <c r="BP20" s="64">
        <f t="shared" si="5"/>
        <v>0</v>
      </c>
      <c r="BQ20" s="55" t="str">
        <f t="shared" si="6"/>
        <v/>
      </c>
      <c r="BS20" s="100">
        <v>0.18</v>
      </c>
      <c r="BT20" s="101">
        <v>60</v>
      </c>
    </row>
    <row r="21" spans="1:72" ht="15" customHeight="1">
      <c r="A21" s="29">
        <v>16</v>
      </c>
      <c r="B21" s="106"/>
      <c r="C21" s="49"/>
      <c r="D21" s="49"/>
      <c r="E21" s="49"/>
      <c r="F21" s="49"/>
      <c r="G21" s="49"/>
      <c r="H21" s="49"/>
      <c r="I21" s="49"/>
      <c r="J21" s="49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1"/>
      <c r="Z21" s="51"/>
      <c r="AA21" s="51"/>
      <c r="AB21" s="51"/>
      <c r="AC21" s="51"/>
      <c r="AD21" s="51"/>
      <c r="AE21" s="51"/>
      <c r="AF21" s="51"/>
      <c r="AG21" s="33" t="str">
        <f t="shared" si="0"/>
        <v/>
      </c>
      <c r="AH21" s="34" t="str">
        <f>IF(OR(B21="",AH3=0)=TRUE,"",(SUMIFS(C4:AF4,C21:AF21,"&lt;&gt;e")))</f>
        <v/>
      </c>
      <c r="AI21" s="35" t="str">
        <f t="shared" si="3"/>
        <v/>
      </c>
      <c r="AJ21" s="36" t="str">
        <f>IF(AI21="","",(AI21*AJ3))</f>
        <v/>
      </c>
      <c r="AK21" s="3"/>
      <c r="AL21" s="37">
        <v>16</v>
      </c>
      <c r="AM21" s="38"/>
      <c r="AN21" s="38"/>
      <c r="AO21" s="38"/>
      <c r="AP21" s="38"/>
      <c r="AQ21" s="38"/>
      <c r="AR21" s="38"/>
      <c r="AS21" s="38"/>
      <c r="AT21" s="38"/>
      <c r="AU21" s="39"/>
      <c r="AV21" s="39"/>
      <c r="AW21" s="39"/>
      <c r="AX21" s="39"/>
      <c r="AY21" s="39"/>
      <c r="AZ21" s="40"/>
      <c r="BA21" s="40"/>
      <c r="BB21" s="40"/>
      <c r="BC21" s="40"/>
      <c r="BD21" s="40"/>
      <c r="BE21" s="33" t="str">
        <f t="shared" si="1"/>
        <v/>
      </c>
      <c r="BF21" s="34" t="str">
        <f>IF(OR(B21="",BF3=0)=TRUE,"",(SUMIFS(AM4:BD4,AM21:BD21,"&lt;&gt;e")))</f>
        <v/>
      </c>
      <c r="BG21" s="35" t="str">
        <f t="shared" si="4"/>
        <v/>
      </c>
      <c r="BH21" s="36" t="str">
        <f>IF(BG21="","",(BG21*BH3))</f>
        <v/>
      </c>
      <c r="BI21" s="3"/>
      <c r="BJ21" s="41"/>
      <c r="BK21" s="42" t="str">
        <f t="shared" si="2"/>
        <v/>
      </c>
      <c r="BL21" s="43" t="str">
        <f>IF(OR(B21="",BL3=0)=TRUE,"",(SUMIFS(BJ4:BJ4,BJ21:BJ21,"&lt;&gt;e")))</f>
        <v/>
      </c>
      <c r="BM21" s="44" t="str">
        <f t="shared" si="7"/>
        <v/>
      </c>
      <c r="BN21" s="45" t="str">
        <f>IF(BM21="","",(BM21*BN3))</f>
        <v/>
      </c>
      <c r="BO21" s="46">
        <v>16</v>
      </c>
      <c r="BP21" s="54">
        <f t="shared" si="5"/>
        <v>0</v>
      </c>
      <c r="BQ21" s="55" t="str">
        <f t="shared" si="6"/>
        <v/>
      </c>
      <c r="BS21" s="100">
        <v>0.19</v>
      </c>
      <c r="BT21" s="101">
        <v>60</v>
      </c>
    </row>
    <row r="22" spans="1:72" ht="15" customHeight="1">
      <c r="A22" s="29">
        <v>17</v>
      </c>
      <c r="B22" s="106"/>
      <c r="C22" s="49"/>
      <c r="D22" s="49"/>
      <c r="E22" s="49"/>
      <c r="F22" s="49"/>
      <c r="G22" s="49"/>
      <c r="H22" s="49"/>
      <c r="I22" s="49"/>
      <c r="J22" s="49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/>
      <c r="Z22" s="51"/>
      <c r="AA22" s="51"/>
      <c r="AB22" s="51"/>
      <c r="AC22" s="51"/>
      <c r="AD22" s="51"/>
      <c r="AE22" s="51"/>
      <c r="AF22" s="51"/>
      <c r="AG22" s="33" t="str">
        <f t="shared" si="0"/>
        <v/>
      </c>
      <c r="AH22" s="34" t="str">
        <f>IF(OR(B22="",AH3=0)=TRUE,"",(SUMIFS(C4:AF4,C22:AF22,"&lt;&gt;e")))</f>
        <v/>
      </c>
      <c r="AI22" s="35" t="str">
        <f t="shared" si="3"/>
        <v/>
      </c>
      <c r="AJ22" s="36" t="str">
        <f>IF(AI22="","",(AI22*AJ3))</f>
        <v/>
      </c>
      <c r="AK22" s="3"/>
      <c r="AL22" s="37">
        <v>17</v>
      </c>
      <c r="AM22" s="38"/>
      <c r="AN22" s="38"/>
      <c r="AO22" s="38"/>
      <c r="AP22" s="38"/>
      <c r="AQ22" s="38"/>
      <c r="AR22" s="38"/>
      <c r="AS22" s="38"/>
      <c r="AT22" s="38"/>
      <c r="AU22" s="39"/>
      <c r="AV22" s="39"/>
      <c r="AW22" s="39"/>
      <c r="AX22" s="39"/>
      <c r="AY22" s="39"/>
      <c r="AZ22" s="40"/>
      <c r="BA22" s="40"/>
      <c r="BB22" s="40"/>
      <c r="BC22" s="40"/>
      <c r="BD22" s="40"/>
      <c r="BE22" s="33" t="str">
        <f t="shared" si="1"/>
        <v/>
      </c>
      <c r="BF22" s="34" t="str">
        <f>IF(OR(B22="",BF3=0)=TRUE,"",(SUMIFS(AM4:BD4,AM22:BD22,"&lt;&gt;e")))</f>
        <v/>
      </c>
      <c r="BG22" s="35" t="str">
        <f t="shared" si="4"/>
        <v/>
      </c>
      <c r="BH22" s="36" t="str">
        <f>IF(BG22="","",(BG22*BH3))</f>
        <v/>
      </c>
      <c r="BI22" s="3"/>
      <c r="BJ22" s="41"/>
      <c r="BK22" s="42" t="str">
        <f t="shared" si="2"/>
        <v/>
      </c>
      <c r="BL22" s="43" t="str">
        <f>IF(OR(B22="",BL3=0)=TRUE,"",(SUMIFS(BJ4:BJ4,BJ22:BJ22,"&lt;&gt;e")))</f>
        <v/>
      </c>
      <c r="BM22" s="66" t="str">
        <f t="shared" si="7"/>
        <v/>
      </c>
      <c r="BN22" s="45" t="str">
        <f>IF(BM22="","",(BM22*BN3))</f>
        <v/>
      </c>
      <c r="BO22" s="46">
        <v>17</v>
      </c>
      <c r="BP22" s="54">
        <f t="shared" si="5"/>
        <v>0</v>
      </c>
      <c r="BQ22" s="55" t="str">
        <f t="shared" si="6"/>
        <v/>
      </c>
      <c r="BS22" s="100">
        <v>0.2</v>
      </c>
      <c r="BT22" s="101">
        <v>60</v>
      </c>
    </row>
    <row r="23" spans="1:72" ht="15" customHeight="1">
      <c r="A23" s="29">
        <v>18</v>
      </c>
      <c r="B23" s="106"/>
      <c r="C23" s="49"/>
      <c r="D23" s="49"/>
      <c r="E23" s="49"/>
      <c r="F23" s="49"/>
      <c r="G23" s="49"/>
      <c r="H23" s="49"/>
      <c r="I23" s="49"/>
      <c r="J23" s="49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1"/>
      <c r="Z23" s="51"/>
      <c r="AA23" s="51"/>
      <c r="AB23" s="51"/>
      <c r="AC23" s="51"/>
      <c r="AD23" s="51"/>
      <c r="AE23" s="51"/>
      <c r="AF23" s="51"/>
      <c r="AG23" s="33" t="str">
        <f t="shared" si="0"/>
        <v/>
      </c>
      <c r="AH23" s="34" t="str">
        <f>IF(OR(B23="",AH3=0)=TRUE,"",(SUMIFS(C4:AF4,C23:AF23,"&lt;&gt;e")))</f>
        <v/>
      </c>
      <c r="AI23" s="35" t="str">
        <f t="shared" si="3"/>
        <v/>
      </c>
      <c r="AJ23" s="36" t="str">
        <f>IF(AI23="","",(AI23*AJ3))</f>
        <v/>
      </c>
      <c r="AK23" s="3"/>
      <c r="AL23" s="37">
        <v>18</v>
      </c>
      <c r="AM23" s="38"/>
      <c r="AN23" s="38"/>
      <c r="AO23" s="38"/>
      <c r="AP23" s="38"/>
      <c r="AQ23" s="38"/>
      <c r="AR23" s="38"/>
      <c r="AS23" s="38"/>
      <c r="AT23" s="38"/>
      <c r="AU23" s="39"/>
      <c r="AV23" s="39"/>
      <c r="AW23" s="39"/>
      <c r="AX23" s="39"/>
      <c r="AY23" s="39"/>
      <c r="AZ23" s="40"/>
      <c r="BA23" s="40"/>
      <c r="BB23" s="40"/>
      <c r="BC23" s="40"/>
      <c r="BD23" s="40"/>
      <c r="BE23" s="33" t="str">
        <f t="shared" si="1"/>
        <v/>
      </c>
      <c r="BF23" s="34" t="str">
        <f>IF(OR(B23="",BF3=0)=TRUE,"",(SUMIFS(AM4:BD4,AM23:BD23,"&lt;&gt;e")))</f>
        <v/>
      </c>
      <c r="BG23" s="35" t="str">
        <f t="shared" si="4"/>
        <v/>
      </c>
      <c r="BH23" s="36" t="str">
        <f>IF(BG23="","",(BG23*BH3))</f>
        <v/>
      </c>
      <c r="BI23" s="3"/>
      <c r="BJ23" s="41"/>
      <c r="BK23" s="42" t="str">
        <f t="shared" si="2"/>
        <v/>
      </c>
      <c r="BL23" s="43" t="str">
        <f>IF(OR(B23="",BL3=0)=TRUE,"",(SUMIFS(BJ4:BJ4,BJ23:BJ23,"&lt;&gt;e")))</f>
        <v/>
      </c>
      <c r="BM23" s="44" t="str">
        <f t="shared" si="7"/>
        <v/>
      </c>
      <c r="BN23" s="45" t="str">
        <f>IF(BM23="","",(BM23*BN3))</f>
        <v/>
      </c>
      <c r="BO23" s="46">
        <v>18</v>
      </c>
      <c r="BP23" s="54">
        <f t="shared" si="5"/>
        <v>0</v>
      </c>
      <c r="BQ23" s="55" t="str">
        <f t="shared" si="6"/>
        <v/>
      </c>
      <c r="BS23" s="100">
        <v>0.21</v>
      </c>
      <c r="BT23" s="101">
        <v>60</v>
      </c>
    </row>
    <row r="24" spans="1:72" ht="15" customHeight="1">
      <c r="A24" s="29">
        <v>19</v>
      </c>
      <c r="B24" s="106"/>
      <c r="C24" s="49"/>
      <c r="D24" s="49"/>
      <c r="E24" s="49"/>
      <c r="F24" s="49"/>
      <c r="G24" s="49"/>
      <c r="H24" s="49"/>
      <c r="I24" s="49"/>
      <c r="J24" s="49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1"/>
      <c r="Z24" s="51"/>
      <c r="AA24" s="51"/>
      <c r="AB24" s="51"/>
      <c r="AC24" s="51"/>
      <c r="AD24" s="51"/>
      <c r="AE24" s="51"/>
      <c r="AF24" s="51"/>
      <c r="AG24" s="33" t="str">
        <f t="shared" si="0"/>
        <v/>
      </c>
      <c r="AH24" s="34" t="str">
        <f>IF(OR(B24="",AH3=0)=TRUE,"",(SUMIFS(C4:AF4,C24:AF24,"&lt;&gt;e")))</f>
        <v/>
      </c>
      <c r="AI24" s="35" t="str">
        <f t="shared" si="3"/>
        <v/>
      </c>
      <c r="AJ24" s="36" t="str">
        <f>IF(AI24="","",(AI24*AJ3))</f>
        <v/>
      </c>
      <c r="AK24" s="3"/>
      <c r="AL24" s="37">
        <v>19</v>
      </c>
      <c r="AM24" s="38"/>
      <c r="AN24" s="38"/>
      <c r="AO24" s="38"/>
      <c r="AP24" s="38"/>
      <c r="AQ24" s="38"/>
      <c r="AR24" s="38"/>
      <c r="AS24" s="38"/>
      <c r="AT24" s="38"/>
      <c r="AU24" s="39"/>
      <c r="AV24" s="39"/>
      <c r="AW24" s="39"/>
      <c r="AX24" s="39"/>
      <c r="AY24" s="39"/>
      <c r="AZ24" s="40"/>
      <c r="BA24" s="40"/>
      <c r="BB24" s="40"/>
      <c r="BC24" s="40"/>
      <c r="BD24" s="40"/>
      <c r="BE24" s="33" t="str">
        <f t="shared" si="1"/>
        <v/>
      </c>
      <c r="BF24" s="34" t="str">
        <f>IF(OR(B24="",BF3=0)=TRUE,"",(SUMIFS(AM4:BD4,AM24:BD24,"&lt;&gt;e")))</f>
        <v/>
      </c>
      <c r="BG24" s="35" t="str">
        <f t="shared" si="4"/>
        <v/>
      </c>
      <c r="BH24" s="36" t="str">
        <f>IF(BG24="","",(BG24*BH3))</f>
        <v/>
      </c>
      <c r="BI24" s="3"/>
      <c r="BJ24" s="41"/>
      <c r="BK24" s="42" t="str">
        <f t="shared" si="2"/>
        <v/>
      </c>
      <c r="BL24" s="43" t="str">
        <f>IF(OR(B24="",BL3=0)=TRUE,"",(SUMIFS(BJ4:BJ4,BJ24:BJ24,"&lt;&gt;e")))</f>
        <v/>
      </c>
      <c r="BM24" s="44" t="str">
        <f t="shared" si="7"/>
        <v/>
      </c>
      <c r="BN24" s="45" t="str">
        <f>IF(BM24="","",(BM24*BN3))</f>
        <v/>
      </c>
      <c r="BO24" s="46">
        <v>19</v>
      </c>
      <c r="BP24" s="54">
        <f t="shared" si="5"/>
        <v>0</v>
      </c>
      <c r="BQ24" s="55" t="str">
        <f t="shared" si="6"/>
        <v/>
      </c>
      <c r="BS24" s="100">
        <v>0.22</v>
      </c>
      <c r="BT24" s="101">
        <v>60</v>
      </c>
    </row>
    <row r="25" spans="1:72" ht="15" customHeight="1">
      <c r="A25" s="29">
        <v>20</v>
      </c>
      <c r="B25" s="104"/>
      <c r="C25" s="49"/>
      <c r="D25" s="49"/>
      <c r="E25" s="49"/>
      <c r="F25" s="49"/>
      <c r="G25" s="49"/>
      <c r="H25" s="49"/>
      <c r="I25" s="49"/>
      <c r="J25" s="49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/>
      <c r="Z25" s="51"/>
      <c r="AA25" s="51"/>
      <c r="AB25" s="51"/>
      <c r="AC25" s="51"/>
      <c r="AD25" s="51"/>
      <c r="AE25" s="51"/>
      <c r="AF25" s="51"/>
      <c r="AG25" s="56" t="str">
        <f t="shared" si="0"/>
        <v/>
      </c>
      <c r="AH25" s="57" t="str">
        <f>IF(OR(B25="",AH3=0)=TRUE,"",(SUMIFS(C4:AF4,C25:AF25,"&lt;&gt;e")))</f>
        <v/>
      </c>
      <c r="AI25" s="58" t="str">
        <f t="shared" si="3"/>
        <v/>
      </c>
      <c r="AJ25" s="36" t="str">
        <f>IF(AI25="","",(AI25*AJ3))</f>
        <v/>
      </c>
      <c r="AK25" s="27"/>
      <c r="AL25" s="59">
        <v>20</v>
      </c>
      <c r="AM25" s="38"/>
      <c r="AN25" s="38"/>
      <c r="AO25" s="38"/>
      <c r="AP25" s="38"/>
      <c r="AQ25" s="38"/>
      <c r="AR25" s="38"/>
      <c r="AS25" s="38"/>
      <c r="AT25" s="38"/>
      <c r="AU25" s="39"/>
      <c r="AV25" s="39"/>
      <c r="AW25" s="39"/>
      <c r="AX25" s="39"/>
      <c r="AY25" s="39"/>
      <c r="AZ25" s="40"/>
      <c r="BA25" s="40"/>
      <c r="BB25" s="40"/>
      <c r="BC25" s="40"/>
      <c r="BD25" s="40"/>
      <c r="BE25" s="56" t="str">
        <f t="shared" si="1"/>
        <v/>
      </c>
      <c r="BF25" s="57" t="str">
        <f>IF(OR(B25="",BF3=0)=TRUE,"",(SUMIFS(AM4:BD4,AM25:BD25,"&lt;&gt;e")))</f>
        <v/>
      </c>
      <c r="BG25" s="58" t="str">
        <f t="shared" si="4"/>
        <v/>
      </c>
      <c r="BH25" s="36" t="str">
        <f>IF(BG25="","",(BG25*BH3))</f>
        <v/>
      </c>
      <c r="BI25" s="27"/>
      <c r="BJ25" s="41"/>
      <c r="BK25" s="60" t="str">
        <f t="shared" si="2"/>
        <v/>
      </c>
      <c r="BL25" s="61" t="str">
        <f>IF(OR(B25="",BL3=0)=TRUE,"",(SUMIFS(BJ4:BJ4,BJ25:BJ25,"&lt;&gt;e")))</f>
        <v/>
      </c>
      <c r="BM25" s="62" t="str">
        <f t="shared" si="7"/>
        <v/>
      </c>
      <c r="BN25" s="45" t="str">
        <f>IF(BM25="","",(BM25*BN3))</f>
        <v/>
      </c>
      <c r="BO25" s="63">
        <v>20</v>
      </c>
      <c r="BP25" s="64">
        <f t="shared" si="5"/>
        <v>0</v>
      </c>
      <c r="BQ25" s="55" t="str">
        <f t="shared" si="6"/>
        <v/>
      </c>
      <c r="BS25" s="100">
        <v>0.23</v>
      </c>
      <c r="BT25" s="101">
        <v>60</v>
      </c>
    </row>
    <row r="26" spans="1:72" ht="15" customHeight="1">
      <c r="A26" s="29">
        <v>21</v>
      </c>
      <c r="B26" s="106"/>
      <c r="C26" s="49"/>
      <c r="D26" s="49"/>
      <c r="E26" s="49"/>
      <c r="F26" s="49"/>
      <c r="G26" s="49"/>
      <c r="H26" s="49"/>
      <c r="I26" s="49"/>
      <c r="J26" s="49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/>
      <c r="Z26" s="51"/>
      <c r="AA26" s="51"/>
      <c r="AB26" s="51"/>
      <c r="AC26" s="51"/>
      <c r="AD26" s="51"/>
      <c r="AE26" s="51"/>
      <c r="AF26" s="51"/>
      <c r="AG26" s="33" t="str">
        <f t="shared" si="0"/>
        <v/>
      </c>
      <c r="AH26" s="34" t="str">
        <f>IF(OR(B26="",AH3=0)=TRUE,"",(SUMIFS(C4:AF4,C26:AF26,"&lt;&gt;e")))</f>
        <v/>
      </c>
      <c r="AI26" s="35" t="str">
        <f t="shared" si="3"/>
        <v/>
      </c>
      <c r="AJ26" s="36" t="str">
        <f>IF(AI26="","",(AI26*AJ3))</f>
        <v/>
      </c>
      <c r="AK26" s="3"/>
      <c r="AL26" s="37">
        <v>21</v>
      </c>
      <c r="AM26" s="38"/>
      <c r="AN26" s="38"/>
      <c r="AO26" s="38"/>
      <c r="AP26" s="38"/>
      <c r="AQ26" s="38"/>
      <c r="AR26" s="38"/>
      <c r="AS26" s="38"/>
      <c r="AT26" s="38"/>
      <c r="AU26" s="39"/>
      <c r="AV26" s="39"/>
      <c r="AW26" s="39"/>
      <c r="AX26" s="39"/>
      <c r="AY26" s="39"/>
      <c r="AZ26" s="40"/>
      <c r="BA26" s="40"/>
      <c r="BB26" s="40"/>
      <c r="BC26" s="40"/>
      <c r="BD26" s="40"/>
      <c r="BE26" s="33" t="str">
        <f t="shared" si="1"/>
        <v/>
      </c>
      <c r="BF26" s="34" t="str">
        <f>IF(OR(B26="",BF3=0)=TRUE,"",(SUMIFS(AM4:BD4,AM26:BD26,"&lt;&gt;e")))</f>
        <v/>
      </c>
      <c r="BG26" s="35" t="str">
        <f t="shared" si="4"/>
        <v/>
      </c>
      <c r="BH26" s="36" t="str">
        <f>IF(BG26="","",(BG26*BH3))</f>
        <v/>
      </c>
      <c r="BI26" s="3"/>
      <c r="BJ26" s="41"/>
      <c r="BK26" s="42" t="str">
        <f t="shared" si="2"/>
        <v/>
      </c>
      <c r="BL26" s="43" t="str">
        <f>IF(OR(B26="",BL3=0)=TRUE,"",(SUMIFS(BJ4:BJ4,BJ26:BJ26,"&lt;&gt;e")))</f>
        <v/>
      </c>
      <c r="BM26" s="44" t="str">
        <f t="shared" si="7"/>
        <v/>
      </c>
      <c r="BN26" s="45" t="str">
        <f>IF(BM26="","",(BM26*BN3))</f>
        <v/>
      </c>
      <c r="BO26" s="46">
        <v>21</v>
      </c>
      <c r="BP26" s="54">
        <f t="shared" si="5"/>
        <v>0</v>
      </c>
      <c r="BQ26" s="55" t="str">
        <f t="shared" si="6"/>
        <v/>
      </c>
      <c r="BS26" s="100">
        <v>0.24</v>
      </c>
      <c r="BT26" s="101">
        <v>60</v>
      </c>
    </row>
    <row r="27" spans="1:72" ht="15" customHeight="1">
      <c r="A27" s="29">
        <v>22</v>
      </c>
      <c r="B27" s="104"/>
      <c r="C27" s="49"/>
      <c r="D27" s="49"/>
      <c r="E27" s="49"/>
      <c r="F27" s="49"/>
      <c r="G27" s="49"/>
      <c r="H27" s="49"/>
      <c r="I27" s="49"/>
      <c r="J27" s="49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/>
      <c r="Z27" s="51"/>
      <c r="AA27" s="51"/>
      <c r="AB27" s="51"/>
      <c r="AC27" s="51"/>
      <c r="AD27" s="51"/>
      <c r="AE27" s="51"/>
      <c r="AF27" s="51"/>
      <c r="AG27" s="33" t="str">
        <f t="shared" si="0"/>
        <v/>
      </c>
      <c r="AH27" s="34" t="str">
        <f>IF(OR(B27="",AH3=0)=TRUE,"",(SUMIFS(C4:AF4,C27:AF27,"&lt;&gt;e")))</f>
        <v/>
      </c>
      <c r="AI27" s="35" t="str">
        <f t="shared" si="3"/>
        <v/>
      </c>
      <c r="AJ27" s="36" t="str">
        <f>IF(AI27="","",(AI27*AJ3))</f>
        <v/>
      </c>
      <c r="AK27" s="3"/>
      <c r="AL27" s="37">
        <v>22</v>
      </c>
      <c r="AM27" s="38"/>
      <c r="AN27" s="38"/>
      <c r="AO27" s="38"/>
      <c r="AP27" s="38"/>
      <c r="AQ27" s="38"/>
      <c r="AR27" s="38"/>
      <c r="AS27" s="38"/>
      <c r="AT27" s="38"/>
      <c r="AU27" s="39"/>
      <c r="AV27" s="39"/>
      <c r="AW27" s="39"/>
      <c r="AX27" s="39"/>
      <c r="AY27" s="39"/>
      <c r="AZ27" s="40"/>
      <c r="BA27" s="40"/>
      <c r="BB27" s="40"/>
      <c r="BC27" s="40"/>
      <c r="BD27" s="40"/>
      <c r="BE27" s="33" t="str">
        <f t="shared" si="1"/>
        <v/>
      </c>
      <c r="BF27" s="34" t="str">
        <f>IF(OR(B27="",BF3=0)=TRUE,"",(SUMIFS(AM4:BD4,AM27:BD27,"&lt;&gt;e")))</f>
        <v/>
      </c>
      <c r="BG27" s="35" t="str">
        <f t="shared" si="4"/>
        <v/>
      </c>
      <c r="BH27" s="36" t="str">
        <f>IF(BG27="","",(BG27*BH3))</f>
        <v/>
      </c>
      <c r="BI27" s="3"/>
      <c r="BJ27" s="41"/>
      <c r="BK27" s="42" t="str">
        <f t="shared" si="2"/>
        <v/>
      </c>
      <c r="BL27" s="43" t="str">
        <f>IF(OR(B27="",BL3=0)=TRUE,"",(SUMIFS(BJ4:BJ4,BJ27:BJ27,"&lt;&gt;e")))</f>
        <v/>
      </c>
      <c r="BM27" s="44" t="str">
        <f t="shared" si="7"/>
        <v/>
      </c>
      <c r="BN27" s="45" t="str">
        <f>IF(BM27="","",(BM27*BN3))</f>
        <v/>
      </c>
      <c r="BO27" s="46">
        <v>22</v>
      </c>
      <c r="BP27" s="54">
        <f t="shared" si="5"/>
        <v>0</v>
      </c>
      <c r="BQ27" s="55" t="str">
        <f t="shared" si="6"/>
        <v/>
      </c>
      <c r="BS27" s="100">
        <v>0.25</v>
      </c>
      <c r="BT27" s="101">
        <v>60</v>
      </c>
    </row>
    <row r="28" spans="1:72" ht="15" customHeight="1">
      <c r="A28" s="29">
        <v>23</v>
      </c>
      <c r="B28" s="108"/>
      <c r="C28" s="49"/>
      <c r="D28" s="49"/>
      <c r="E28" s="49"/>
      <c r="F28" s="49"/>
      <c r="G28" s="49"/>
      <c r="H28" s="49"/>
      <c r="I28" s="49"/>
      <c r="J28" s="49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1"/>
      <c r="Z28" s="51"/>
      <c r="AA28" s="51"/>
      <c r="AB28" s="51"/>
      <c r="AC28" s="51"/>
      <c r="AD28" s="51"/>
      <c r="AE28" s="51"/>
      <c r="AF28" s="51"/>
      <c r="AG28" s="33" t="str">
        <f t="shared" si="0"/>
        <v/>
      </c>
      <c r="AH28" s="34" t="str">
        <f>IF(OR(B28="",AH3=0)=TRUE,"",(SUMIFS(C4:AF4,C28:AF28,"&lt;&gt;e")))</f>
        <v/>
      </c>
      <c r="AI28" s="35" t="str">
        <f t="shared" si="3"/>
        <v/>
      </c>
      <c r="AJ28" s="36" t="str">
        <f>IF(AI28="","",(AI28*AJ3))</f>
        <v/>
      </c>
      <c r="AK28" s="3"/>
      <c r="AL28" s="37">
        <v>23</v>
      </c>
      <c r="AM28" s="38"/>
      <c r="AN28" s="38"/>
      <c r="AO28" s="38"/>
      <c r="AP28" s="38"/>
      <c r="AQ28" s="38"/>
      <c r="AR28" s="38"/>
      <c r="AS28" s="38"/>
      <c r="AT28" s="38"/>
      <c r="AU28" s="39"/>
      <c r="AV28" s="39"/>
      <c r="AW28" s="39"/>
      <c r="AX28" s="39"/>
      <c r="AY28" s="39"/>
      <c r="AZ28" s="40"/>
      <c r="BA28" s="40"/>
      <c r="BB28" s="40"/>
      <c r="BC28" s="40"/>
      <c r="BD28" s="40"/>
      <c r="BE28" s="33" t="str">
        <f t="shared" si="1"/>
        <v/>
      </c>
      <c r="BF28" s="34" t="str">
        <f>IF(OR(B28="",BF3=0)=TRUE,"",(SUMIFS(AM4:BD4,AM28:BD28,"&lt;&gt;e")))</f>
        <v/>
      </c>
      <c r="BG28" s="35" t="str">
        <f t="shared" si="4"/>
        <v/>
      </c>
      <c r="BH28" s="36" t="str">
        <f>IF(BG28="","",(BG28*BH3))</f>
        <v/>
      </c>
      <c r="BI28" s="3"/>
      <c r="BJ28" s="41"/>
      <c r="BK28" s="42" t="str">
        <f t="shared" si="2"/>
        <v/>
      </c>
      <c r="BL28" s="43" t="str">
        <f>IF(OR(B28="",BL3=0)=TRUE,"",(SUMIFS(BJ4:BJ4,BJ28:BJ28,"&lt;&gt;e")))</f>
        <v/>
      </c>
      <c r="BM28" s="44" t="str">
        <f t="shared" si="7"/>
        <v/>
      </c>
      <c r="BN28" s="45" t="str">
        <f>IF(BM28="","",(BM28*BN3))</f>
        <v/>
      </c>
      <c r="BO28" s="46">
        <v>23</v>
      </c>
      <c r="BP28" s="54">
        <f t="shared" si="5"/>
        <v>0</v>
      </c>
      <c r="BQ28" s="55" t="str">
        <f t="shared" si="6"/>
        <v/>
      </c>
      <c r="BS28" s="100">
        <v>0.26</v>
      </c>
      <c r="BT28" s="101">
        <v>60</v>
      </c>
    </row>
    <row r="29" spans="1:72" ht="15" customHeight="1">
      <c r="A29" s="29">
        <v>24</v>
      </c>
      <c r="B29" s="107"/>
      <c r="C29" s="49"/>
      <c r="D29" s="49"/>
      <c r="E29" s="49"/>
      <c r="F29" s="49"/>
      <c r="G29" s="49"/>
      <c r="H29" s="49"/>
      <c r="I29" s="49"/>
      <c r="J29" s="49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1"/>
      <c r="Z29" s="51"/>
      <c r="AA29" s="51"/>
      <c r="AB29" s="51"/>
      <c r="AC29" s="51"/>
      <c r="AD29" s="51"/>
      <c r="AE29" s="51"/>
      <c r="AF29" s="51"/>
      <c r="AG29" s="33" t="str">
        <f t="shared" si="0"/>
        <v/>
      </c>
      <c r="AH29" s="34" t="str">
        <f>IF(OR(B29="",AH3=0)=TRUE,"",(SUMIFS(C4:AF4,C29:AF29,"&lt;&gt;e")))</f>
        <v/>
      </c>
      <c r="AI29" s="35" t="str">
        <f t="shared" si="3"/>
        <v/>
      </c>
      <c r="AJ29" s="36" t="str">
        <f>IF(AI29="","",(AI29*AJ3))</f>
        <v/>
      </c>
      <c r="AK29" s="3"/>
      <c r="AL29" s="37">
        <v>24</v>
      </c>
      <c r="AM29" s="38"/>
      <c r="AN29" s="38"/>
      <c r="AO29" s="38"/>
      <c r="AP29" s="38"/>
      <c r="AQ29" s="38"/>
      <c r="AR29" s="38"/>
      <c r="AS29" s="38"/>
      <c r="AT29" s="38"/>
      <c r="AU29" s="39"/>
      <c r="AV29" s="39"/>
      <c r="AW29" s="39"/>
      <c r="AX29" s="39"/>
      <c r="AY29" s="39"/>
      <c r="AZ29" s="40"/>
      <c r="BA29" s="40"/>
      <c r="BB29" s="40"/>
      <c r="BC29" s="40"/>
      <c r="BD29" s="40"/>
      <c r="BE29" s="33" t="str">
        <f t="shared" si="1"/>
        <v/>
      </c>
      <c r="BF29" s="34" t="str">
        <f>IF(OR(B29="",BF3=0)=TRUE,"",(SUMIFS(AM4:BD4,AM29:BD29,"&lt;&gt;e")))</f>
        <v/>
      </c>
      <c r="BG29" s="35" t="str">
        <f t="shared" si="4"/>
        <v/>
      </c>
      <c r="BH29" s="36" t="str">
        <f>IF(BG29="","",(BG29*BH3))</f>
        <v/>
      </c>
      <c r="BI29" s="3"/>
      <c r="BJ29" s="41"/>
      <c r="BK29" s="42" t="str">
        <f t="shared" si="2"/>
        <v/>
      </c>
      <c r="BL29" s="43" t="str">
        <f>IF(OR(B29="",BL3=0)=TRUE,"",(SUMIFS(BJ4:BJ4,BJ29:BJ29,"&lt;&gt;e")))</f>
        <v/>
      </c>
      <c r="BM29" s="44" t="str">
        <f t="shared" si="7"/>
        <v/>
      </c>
      <c r="BN29" s="45" t="str">
        <f>IF(BM29="","",(BM29*BN3))</f>
        <v/>
      </c>
      <c r="BO29" s="46">
        <v>24</v>
      </c>
      <c r="BP29" s="54">
        <f t="shared" si="5"/>
        <v>0</v>
      </c>
      <c r="BQ29" s="55" t="str">
        <f t="shared" si="6"/>
        <v/>
      </c>
      <c r="BS29" s="100">
        <v>0.27</v>
      </c>
      <c r="BT29" s="101">
        <v>60</v>
      </c>
    </row>
    <row r="30" spans="1:72" ht="15" customHeight="1">
      <c r="A30" s="29">
        <v>25</v>
      </c>
      <c r="B30" s="108"/>
      <c r="C30" s="49"/>
      <c r="D30" s="49"/>
      <c r="E30" s="49"/>
      <c r="F30" s="49"/>
      <c r="G30" s="49"/>
      <c r="H30" s="49"/>
      <c r="I30" s="49"/>
      <c r="J30" s="49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1"/>
      <c r="Z30" s="51"/>
      <c r="AA30" s="51"/>
      <c r="AB30" s="51"/>
      <c r="AC30" s="51"/>
      <c r="AD30" s="51"/>
      <c r="AE30" s="51"/>
      <c r="AF30" s="51"/>
      <c r="AG30" s="56" t="str">
        <f t="shared" si="0"/>
        <v/>
      </c>
      <c r="AH30" s="57" t="str">
        <f>IF(OR(B30="",AH3=0)=TRUE,"",(SUMIFS(C4:AF4,C30:AF30,"&lt;&gt;e")))</f>
        <v/>
      </c>
      <c r="AI30" s="58" t="str">
        <f t="shared" si="3"/>
        <v/>
      </c>
      <c r="AJ30" s="36" t="str">
        <f>IF(AI30="","",(AI30*AJ3))</f>
        <v/>
      </c>
      <c r="AK30" s="27"/>
      <c r="AL30" s="59">
        <v>25</v>
      </c>
      <c r="AM30" s="38"/>
      <c r="AN30" s="38"/>
      <c r="AO30" s="38"/>
      <c r="AP30" s="38"/>
      <c r="AQ30" s="38"/>
      <c r="AR30" s="38"/>
      <c r="AS30" s="38"/>
      <c r="AT30" s="38"/>
      <c r="AU30" s="39"/>
      <c r="AV30" s="39"/>
      <c r="AW30" s="39"/>
      <c r="AX30" s="39"/>
      <c r="AY30" s="39"/>
      <c r="AZ30" s="40"/>
      <c r="BA30" s="40"/>
      <c r="BB30" s="40"/>
      <c r="BC30" s="40"/>
      <c r="BD30" s="40"/>
      <c r="BE30" s="56" t="str">
        <f t="shared" si="1"/>
        <v/>
      </c>
      <c r="BF30" s="57" t="str">
        <f>IF(OR(B30="",BF3=0)=TRUE,"",(SUMIFS(AM4:BD4,AM30:BD30,"&lt;&gt;e")))</f>
        <v/>
      </c>
      <c r="BG30" s="58" t="str">
        <f t="shared" si="4"/>
        <v/>
      </c>
      <c r="BH30" s="36" t="str">
        <f>IF(BG30="","",(BG30*BH3))</f>
        <v/>
      </c>
      <c r="BI30" s="27"/>
      <c r="BJ30" s="41"/>
      <c r="BK30" s="60" t="str">
        <f t="shared" si="2"/>
        <v/>
      </c>
      <c r="BL30" s="61" t="str">
        <f>IF(OR(B30="",BL3=0)=TRUE,"",(SUMIFS(BJ4:BJ4,BJ30:BJ30,"&lt;&gt;e")))</f>
        <v/>
      </c>
      <c r="BM30" s="62" t="str">
        <f t="shared" si="7"/>
        <v/>
      </c>
      <c r="BN30" s="45" t="str">
        <f>IF(BM30="","",(BM30*BN3))</f>
        <v/>
      </c>
      <c r="BO30" s="63">
        <v>25</v>
      </c>
      <c r="BP30" s="64">
        <f t="shared" si="5"/>
        <v>0</v>
      </c>
      <c r="BQ30" s="55" t="str">
        <f t="shared" si="6"/>
        <v/>
      </c>
      <c r="BS30" s="100">
        <v>0.28000000000000003</v>
      </c>
      <c r="BT30" s="101">
        <v>60</v>
      </c>
    </row>
    <row r="31" spans="1:72" ht="15" customHeight="1">
      <c r="A31" s="29">
        <v>26</v>
      </c>
      <c r="B31" s="109"/>
      <c r="C31" s="49"/>
      <c r="D31" s="49"/>
      <c r="E31" s="49"/>
      <c r="F31" s="49"/>
      <c r="G31" s="49"/>
      <c r="H31" s="49"/>
      <c r="I31" s="49"/>
      <c r="J31" s="49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1"/>
      <c r="Z31" s="51"/>
      <c r="AA31" s="51"/>
      <c r="AB31" s="51"/>
      <c r="AC31" s="51"/>
      <c r="AD31" s="51"/>
      <c r="AE31" s="51"/>
      <c r="AF31" s="51"/>
      <c r="AG31" s="33" t="str">
        <f t="shared" si="0"/>
        <v/>
      </c>
      <c r="AH31" s="34" t="str">
        <f>IF(OR(B31="",AH3=0)=TRUE,"",(SUMIFS(C4:AF4,C31:AF31,"&lt;&gt;e")))</f>
        <v/>
      </c>
      <c r="AI31" s="35" t="str">
        <f t="shared" si="3"/>
        <v/>
      </c>
      <c r="AJ31" s="36" t="str">
        <f>IF(AI31="","",(AI31*AJ3))</f>
        <v/>
      </c>
      <c r="AK31" s="3"/>
      <c r="AL31" s="37">
        <v>26</v>
      </c>
      <c r="AM31" s="38"/>
      <c r="AN31" s="38"/>
      <c r="AO31" s="38"/>
      <c r="AP31" s="38"/>
      <c r="AQ31" s="38"/>
      <c r="AR31" s="38"/>
      <c r="AS31" s="38"/>
      <c r="AT31" s="38"/>
      <c r="AU31" s="39"/>
      <c r="AV31" s="39"/>
      <c r="AW31" s="39"/>
      <c r="AX31" s="39"/>
      <c r="AY31" s="39"/>
      <c r="AZ31" s="40"/>
      <c r="BA31" s="40"/>
      <c r="BB31" s="40"/>
      <c r="BC31" s="40"/>
      <c r="BD31" s="40"/>
      <c r="BE31" s="33" t="str">
        <f t="shared" si="1"/>
        <v/>
      </c>
      <c r="BF31" s="34" t="str">
        <f>IF(OR(B31="",BF3=0)=TRUE,"",(SUMIFS(AM4:BD4,AM31:BD31,"&lt;&gt;e")))</f>
        <v/>
      </c>
      <c r="BG31" s="35" t="str">
        <f t="shared" si="4"/>
        <v/>
      </c>
      <c r="BH31" s="36" t="str">
        <f>IF(BG31="","",(BG31*BH3))</f>
        <v/>
      </c>
      <c r="BI31" s="3"/>
      <c r="BJ31" s="41"/>
      <c r="BK31" s="42" t="str">
        <f t="shared" si="2"/>
        <v/>
      </c>
      <c r="BL31" s="43" t="str">
        <f>IF(OR(B31="",BL3=0)=TRUE,"",(SUMIFS(BJ4:BJ4,BJ31:BJ31,"&lt;&gt;e")))</f>
        <v/>
      </c>
      <c r="BM31" s="44" t="str">
        <f t="shared" si="7"/>
        <v/>
      </c>
      <c r="BN31" s="45" t="str">
        <f>IF(BM31="","",(BM31*BN3))</f>
        <v/>
      </c>
      <c r="BO31" s="46">
        <v>26</v>
      </c>
      <c r="BP31" s="54">
        <f t="shared" si="5"/>
        <v>0</v>
      </c>
      <c r="BQ31" s="55" t="str">
        <f t="shared" si="6"/>
        <v/>
      </c>
      <c r="BS31" s="100">
        <v>0.28999999999999998</v>
      </c>
      <c r="BT31" s="101">
        <v>60</v>
      </c>
    </row>
    <row r="32" spans="1:72" ht="15" customHeight="1">
      <c r="A32" s="29">
        <v>27</v>
      </c>
      <c r="B32" s="108"/>
      <c r="C32" s="49"/>
      <c r="D32" s="49"/>
      <c r="E32" s="49"/>
      <c r="F32" s="49"/>
      <c r="G32" s="49"/>
      <c r="H32" s="49"/>
      <c r="I32" s="49"/>
      <c r="J32" s="49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  <c r="Z32" s="51"/>
      <c r="AA32" s="51"/>
      <c r="AB32" s="51"/>
      <c r="AC32" s="51"/>
      <c r="AD32" s="51"/>
      <c r="AE32" s="51"/>
      <c r="AF32" s="51"/>
      <c r="AG32" s="33" t="str">
        <f t="shared" si="0"/>
        <v/>
      </c>
      <c r="AH32" s="34" t="str">
        <f>IF(OR(B32="",AH3=0)=TRUE,"",(SUMIFS(C4:AF4,C32:AF32,"&lt;&gt;e")))</f>
        <v/>
      </c>
      <c r="AI32" s="35" t="str">
        <f t="shared" si="3"/>
        <v/>
      </c>
      <c r="AJ32" s="36" t="str">
        <f>IF(AI32="","",(AI32*AJ3))</f>
        <v/>
      </c>
      <c r="AK32" s="3"/>
      <c r="AL32" s="37">
        <v>27</v>
      </c>
      <c r="AM32" s="38"/>
      <c r="AN32" s="38"/>
      <c r="AO32" s="38"/>
      <c r="AP32" s="38"/>
      <c r="AQ32" s="38"/>
      <c r="AR32" s="38"/>
      <c r="AS32" s="38"/>
      <c r="AT32" s="38"/>
      <c r="AU32" s="39"/>
      <c r="AV32" s="39"/>
      <c r="AW32" s="39"/>
      <c r="AX32" s="39"/>
      <c r="AY32" s="39"/>
      <c r="AZ32" s="40"/>
      <c r="BA32" s="40"/>
      <c r="BB32" s="40"/>
      <c r="BC32" s="40"/>
      <c r="BD32" s="40"/>
      <c r="BE32" s="33" t="str">
        <f t="shared" si="1"/>
        <v/>
      </c>
      <c r="BF32" s="34" t="str">
        <f>IF(OR(B32="",BF3=0)=TRUE,"",(SUMIFS(AM4:BD4,AM32:BD32,"&lt;&gt;e")))</f>
        <v/>
      </c>
      <c r="BG32" s="35" t="str">
        <f t="shared" si="4"/>
        <v/>
      </c>
      <c r="BH32" s="36" t="str">
        <f>IF(BG32="","",(BG32*BH3))</f>
        <v/>
      </c>
      <c r="BI32" s="3"/>
      <c r="BJ32" s="41"/>
      <c r="BK32" s="42" t="str">
        <f t="shared" si="2"/>
        <v/>
      </c>
      <c r="BL32" s="43" t="str">
        <f>IF(OR(B32="",BL3=0)=TRUE,"",(SUMIFS(BJ4:BJ4,BJ32:BJ32,"&lt;&gt;e")))</f>
        <v/>
      </c>
      <c r="BM32" s="44" t="str">
        <f t="shared" si="7"/>
        <v/>
      </c>
      <c r="BN32" s="45" t="str">
        <f>IF(BM32="","",(BM32*BN3))</f>
        <v/>
      </c>
      <c r="BO32" s="46">
        <v>27</v>
      </c>
      <c r="BP32" s="54">
        <f t="shared" si="5"/>
        <v>0</v>
      </c>
      <c r="BQ32" s="55" t="str">
        <f t="shared" si="6"/>
        <v/>
      </c>
      <c r="BS32" s="100">
        <v>0.3</v>
      </c>
      <c r="BT32" s="101">
        <v>60</v>
      </c>
    </row>
    <row r="33" spans="1:72" ht="15" customHeight="1">
      <c r="A33" s="29">
        <v>28</v>
      </c>
      <c r="B33" s="97"/>
      <c r="C33" s="49"/>
      <c r="D33" s="49"/>
      <c r="E33" s="49"/>
      <c r="F33" s="49"/>
      <c r="G33" s="49"/>
      <c r="H33" s="49"/>
      <c r="I33" s="49"/>
      <c r="J33" s="49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1"/>
      <c r="Z33" s="51"/>
      <c r="AA33" s="51"/>
      <c r="AB33" s="51"/>
      <c r="AC33" s="51"/>
      <c r="AD33" s="51"/>
      <c r="AE33" s="51"/>
      <c r="AF33" s="51"/>
      <c r="AG33" s="33" t="str">
        <f t="shared" si="0"/>
        <v/>
      </c>
      <c r="AH33" s="34" t="str">
        <f>IF(OR(B33="",AH3=0)=TRUE,"",(SUMIFS(C4:AF4,C33:AF33,"&lt;&gt;e")))</f>
        <v/>
      </c>
      <c r="AI33" s="35" t="str">
        <f t="shared" si="3"/>
        <v/>
      </c>
      <c r="AJ33" s="36" t="str">
        <f>IF(AI33="","",(AI33*AJ3))</f>
        <v/>
      </c>
      <c r="AK33" s="3"/>
      <c r="AL33" s="37">
        <v>28</v>
      </c>
      <c r="AM33" s="38"/>
      <c r="AN33" s="38"/>
      <c r="AO33" s="38"/>
      <c r="AP33" s="38"/>
      <c r="AQ33" s="38"/>
      <c r="AR33" s="38"/>
      <c r="AS33" s="38"/>
      <c r="AT33" s="38"/>
      <c r="AU33" s="39"/>
      <c r="AV33" s="39"/>
      <c r="AW33" s="39"/>
      <c r="AX33" s="39"/>
      <c r="AY33" s="39"/>
      <c r="AZ33" s="40"/>
      <c r="BA33" s="40"/>
      <c r="BB33" s="40"/>
      <c r="BC33" s="40"/>
      <c r="BD33" s="40"/>
      <c r="BE33" s="33" t="str">
        <f t="shared" si="1"/>
        <v/>
      </c>
      <c r="BF33" s="34" t="str">
        <f>IF(OR(B33="",BF3=0)=TRUE,"",(SUMIFS(AM4:BD4,AM33:BD33,"&lt;&gt;e")))</f>
        <v/>
      </c>
      <c r="BG33" s="35" t="str">
        <f t="shared" si="4"/>
        <v/>
      </c>
      <c r="BH33" s="36" t="str">
        <f>IF(BG33="","",(BG33*BH3))</f>
        <v/>
      </c>
      <c r="BI33" s="3"/>
      <c r="BJ33" s="41"/>
      <c r="BK33" s="42" t="str">
        <f t="shared" si="2"/>
        <v/>
      </c>
      <c r="BL33" s="43" t="str">
        <f>IF(OR(B33="",BL3=0)=TRUE,"",(SUMIFS(BJ4:BJ4,BJ33:BJ33,"&lt;&gt;e")))</f>
        <v/>
      </c>
      <c r="BM33" s="44" t="str">
        <f t="shared" si="7"/>
        <v/>
      </c>
      <c r="BN33" s="45" t="str">
        <f>IF(BM33="","",(BM33*BN3))</f>
        <v/>
      </c>
      <c r="BO33" s="46">
        <v>28</v>
      </c>
      <c r="BP33" s="54">
        <f t="shared" si="5"/>
        <v>0</v>
      </c>
      <c r="BQ33" s="55" t="str">
        <f t="shared" si="6"/>
        <v/>
      </c>
      <c r="BS33" s="100">
        <v>0.31</v>
      </c>
      <c r="BT33" s="101">
        <v>60</v>
      </c>
    </row>
    <row r="34" spans="1:72" ht="15" customHeight="1">
      <c r="A34" s="29">
        <v>29</v>
      </c>
      <c r="B34" s="67"/>
      <c r="C34" s="49"/>
      <c r="D34" s="49"/>
      <c r="E34" s="49"/>
      <c r="F34" s="49"/>
      <c r="G34" s="49"/>
      <c r="H34" s="49"/>
      <c r="I34" s="49"/>
      <c r="J34" s="49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1"/>
      <c r="Z34" s="51"/>
      <c r="AA34" s="51"/>
      <c r="AB34" s="51"/>
      <c r="AC34" s="51"/>
      <c r="AD34" s="51"/>
      <c r="AE34" s="51"/>
      <c r="AF34" s="51"/>
      <c r="AG34" s="33" t="str">
        <f t="shared" si="0"/>
        <v/>
      </c>
      <c r="AH34" s="34" t="str">
        <f>IF(OR(B34="",AH3=0)=TRUE,"",(SUMIFS(C4:AF4,C34:AF34,"&lt;&gt;e")))</f>
        <v/>
      </c>
      <c r="AI34" s="35" t="str">
        <f t="shared" si="3"/>
        <v/>
      </c>
      <c r="AJ34" s="36" t="str">
        <f>IF(AI34="","",(AI34*AJ3))</f>
        <v/>
      </c>
      <c r="AK34" s="3"/>
      <c r="AL34" s="37">
        <v>29</v>
      </c>
      <c r="AM34" s="38"/>
      <c r="AN34" s="38"/>
      <c r="AO34" s="38"/>
      <c r="AP34" s="38"/>
      <c r="AQ34" s="38"/>
      <c r="AR34" s="38"/>
      <c r="AS34" s="38"/>
      <c r="AT34" s="38"/>
      <c r="AU34" s="39"/>
      <c r="AV34" s="39"/>
      <c r="AW34" s="39"/>
      <c r="AX34" s="39"/>
      <c r="AY34" s="39"/>
      <c r="AZ34" s="40"/>
      <c r="BA34" s="40"/>
      <c r="BB34" s="40"/>
      <c r="BC34" s="40"/>
      <c r="BD34" s="40"/>
      <c r="BE34" s="33" t="str">
        <f t="shared" si="1"/>
        <v/>
      </c>
      <c r="BF34" s="34" t="str">
        <f>IF(OR(B34="",BF3=0)=TRUE,"",(SUMIFS(AM4:BD4,AM34:BD34,"&lt;&gt;e")))</f>
        <v/>
      </c>
      <c r="BG34" s="35" t="str">
        <f t="shared" si="4"/>
        <v/>
      </c>
      <c r="BH34" s="36" t="str">
        <f>IF(BG34="","",(BG34*BH3))</f>
        <v/>
      </c>
      <c r="BI34" s="3"/>
      <c r="BJ34" s="41"/>
      <c r="BK34" s="42" t="str">
        <f t="shared" si="2"/>
        <v/>
      </c>
      <c r="BL34" s="43" t="str">
        <f>IF(OR(B34="",BL3=0)=TRUE,"",(SUMIFS(BJ4:BJ4,BJ34:BJ34,"&lt;&gt;e")))</f>
        <v/>
      </c>
      <c r="BM34" s="44" t="str">
        <f t="shared" si="7"/>
        <v/>
      </c>
      <c r="BN34" s="45" t="str">
        <f>IF(BM34="","",(BM34*BN3))</f>
        <v/>
      </c>
      <c r="BO34" s="46">
        <v>29</v>
      </c>
      <c r="BP34" s="54">
        <f t="shared" si="5"/>
        <v>0</v>
      </c>
      <c r="BQ34" s="55" t="str">
        <f t="shared" si="6"/>
        <v/>
      </c>
      <c r="BS34" s="100">
        <v>0.32</v>
      </c>
      <c r="BT34" s="101">
        <v>60</v>
      </c>
    </row>
    <row r="35" spans="1:72" ht="15" customHeight="1" thickBot="1">
      <c r="A35" s="29">
        <v>30</v>
      </c>
      <c r="B35" s="68"/>
      <c r="C35" s="69"/>
      <c r="D35" s="69"/>
      <c r="E35" s="69"/>
      <c r="F35" s="69"/>
      <c r="G35" s="69"/>
      <c r="H35" s="69"/>
      <c r="I35" s="69"/>
      <c r="J35" s="69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1"/>
      <c r="Z35" s="71"/>
      <c r="AA35" s="71"/>
      <c r="AB35" s="71"/>
      <c r="AC35" s="71"/>
      <c r="AD35" s="71"/>
      <c r="AE35" s="71"/>
      <c r="AF35" s="71"/>
      <c r="AG35" s="72" t="str">
        <f t="shared" si="0"/>
        <v/>
      </c>
      <c r="AH35" s="73" t="str">
        <f>IF(OR(B35="",AH3=0)=TRUE,"",(SUMIFS(C4:AF4,C35:AF35,"&lt;&gt;e")))</f>
        <v/>
      </c>
      <c r="AI35" s="74" t="str">
        <f t="shared" si="3"/>
        <v/>
      </c>
      <c r="AJ35" s="75" t="str">
        <f>IF(AI35="","",(AI35*AJ3))</f>
        <v/>
      </c>
      <c r="AK35" s="27"/>
      <c r="AL35" s="59">
        <v>30</v>
      </c>
      <c r="AM35" s="76"/>
      <c r="AN35" s="76"/>
      <c r="AO35" s="76"/>
      <c r="AP35" s="76"/>
      <c r="AQ35" s="76"/>
      <c r="AR35" s="76"/>
      <c r="AS35" s="76"/>
      <c r="AT35" s="76"/>
      <c r="AU35" s="77"/>
      <c r="AV35" s="77"/>
      <c r="AW35" s="77"/>
      <c r="AX35" s="77"/>
      <c r="AY35" s="77"/>
      <c r="AZ35" s="78"/>
      <c r="BA35" s="78"/>
      <c r="BB35" s="78"/>
      <c r="BC35" s="78"/>
      <c r="BD35" s="78"/>
      <c r="BE35" s="72" t="str">
        <f t="shared" si="1"/>
        <v/>
      </c>
      <c r="BF35" s="73" t="str">
        <f>IF(OR(B35="",BF3=0)=TRUE,"",(SUMIFS(AM4:BD4,AM35:BD35,"&lt;&gt;e")))</f>
        <v/>
      </c>
      <c r="BG35" s="74" t="str">
        <f t="shared" si="4"/>
        <v/>
      </c>
      <c r="BH35" s="75" t="str">
        <f>IF(BG35="","",(BG35*BH3))</f>
        <v/>
      </c>
      <c r="BI35" s="27"/>
      <c r="BJ35" s="79"/>
      <c r="BK35" s="80" t="str">
        <f t="shared" si="2"/>
        <v/>
      </c>
      <c r="BL35" s="81" t="str">
        <f>IF(OR(B35="",BL3=0)=TRUE,"",(SUMIFS(BJ4:BJ4,BJ35:BJ35,"&lt;&gt;e")))</f>
        <v/>
      </c>
      <c r="BM35" s="82" t="str">
        <f t="shared" si="7"/>
        <v/>
      </c>
      <c r="BN35" s="83" t="str">
        <f>IF(BM35="","",(BM35*BN3))</f>
        <v/>
      </c>
      <c r="BO35" s="63">
        <v>30</v>
      </c>
      <c r="BP35" s="84">
        <f t="shared" si="5"/>
        <v>0</v>
      </c>
      <c r="BQ35" s="85" t="str">
        <f t="shared" si="6"/>
        <v/>
      </c>
      <c r="BS35" s="100">
        <v>0.33</v>
      </c>
      <c r="BT35" s="101">
        <v>60</v>
      </c>
    </row>
    <row r="36" spans="1:72" ht="15" customHeight="1" thickBot="1">
      <c r="A36" s="151" t="s">
        <v>11</v>
      </c>
      <c r="B36" s="152"/>
      <c r="C36" s="86">
        <f>IF(IF((COUNTIF(C6:C35,"&lt;"&amp;C37))&gt;(COUNTA(B6:B35)/2),"X",((COUNTIF(C6:C35,"&lt;"&amp;C37))))=0,"",IF((COUNTIF(C6:C35,"&lt;"&amp;C37))&gt;(COUNTA(B6:B35)/2),"X",((COUNTIF(C6:C35,"&lt;"&amp;C37)))))</f>
        <v>4</v>
      </c>
      <c r="D36" s="86" t="str">
        <f>IF(IF((COUNTIF(D6:D35,"&lt;"&amp;D37))&gt;(COUNTA(B6:B35)/2),"X",((COUNTIF(D6:D35,"&lt;"&amp;D37))))=0,"",IF((COUNTIF(D6:D35,"&lt;"&amp;D37))&gt;(COUNTA(B6:B35)/2),"X",((COUNTIF(D6:D35,"&lt;"&amp;D37)))))</f>
        <v>X</v>
      </c>
      <c r="E36" s="86">
        <f>IF(IF((COUNTIF(E6:E35,"&lt;"&amp;E37))&gt;(COUNTA(B6:B35)/2),"X",((COUNTIF(E6:E35,"&lt;"&amp;E37))))=0,"",IF((COUNTIF(E6:E35,"&lt;"&amp;E37))&gt;(COUNTA(B6:B35)/2),"X",((COUNTIF(E6:E35,"&lt;"&amp;E37)))))</f>
        <v>4</v>
      </c>
      <c r="F36" s="86" t="str">
        <f>IF(IF((COUNTIF(F6:F35,"&lt;"&amp;F37))&gt;(COUNTA(B6:B35)/2),"X",((COUNTIF(F6:F35,"&lt;"&amp;F37))))=0,"",IF((COUNTIF(F6:F35,"&lt;"&amp;F37))&gt;(COUNTA(B6:B35)/2),"X",((COUNTIF(F6:F35,"&lt;"&amp;F37)))))</f>
        <v>X</v>
      </c>
      <c r="G36" s="86" t="str">
        <f>IF(IF((COUNTIF(G6:G35,"&lt;"&amp;G37))&gt;(COUNTA(B6:B35)/2),"X",((COUNTIF(G6:G35,"&lt;"&amp;G37))))=0,"",IF((COUNTIF(G6:G35,"&lt;"&amp;G37))&gt;(COUNTA(B6:B35)/2),"X",((COUNTIF(G6:G35,"&lt;"&amp;G37)))))</f>
        <v/>
      </c>
      <c r="H36" s="86" t="str">
        <f>IF(IF((COUNTIF(H6:H35,"&lt;"&amp;H37))&gt;(COUNTA(B6:B35)/2),"X",((COUNTIF(H6:H35,"&lt;"&amp;H37))))=0,"",IF((COUNTIF(H6:H35,"&lt;"&amp;H37))&gt;(COUNTA(B6:B35)/2),"X",((COUNTIF(H6:H35,"&lt;"&amp;H37)))))</f>
        <v/>
      </c>
      <c r="I36" s="86" t="str">
        <f>IF(IF((COUNTIF(I6:I35,"&lt;"&amp;I37))&gt;(COUNTA(B6:B35)/2),"X",((COUNTIF(I6:I35,"&lt;"&amp;I37))))=0,"",IF((COUNTIF(I6:I35,"&lt;"&amp;I37))&gt;(COUNTA(B6:B35)/2),"X",((COUNTIF(I6:I35,"&lt;"&amp;I37)))))</f>
        <v/>
      </c>
      <c r="J36" s="86" t="str">
        <f>IF(IF((COUNTIF(J6:J35,"&lt;"&amp;J37))&gt;(COUNTA(B6:B35)/2),"X",((COUNTIF(J6:J35,"&lt;"&amp;J37))))=0,"",IF((COUNTIF(J6:J35,"&lt;"&amp;J37))&gt;(COUNTA(B6:B35)/2),"X",((COUNTIF(J6:J35,"&lt;"&amp;J37)))))</f>
        <v/>
      </c>
      <c r="K36" s="86" t="str">
        <f>IF(IF((COUNTIF(K6:K35,"&lt;"&amp;K37))&gt;(COUNTA(B6:B35)/2),"X",((COUNTIF(K6:K35,"&lt;"&amp;K37))))=0,"",IF((COUNTIF(K6:K35,"&lt;"&amp;K37))&gt;(COUNTA(B6:B35)/2),"X",((COUNTIF(K6:K35,"&lt;"&amp;K37)))))</f>
        <v>X</v>
      </c>
      <c r="L36" s="86" t="str">
        <f>IF(IF((COUNTIF(L6:L35,"&lt;"&amp;L37))&gt;(COUNTA(B6:B35)/2),"X",((COUNTIF(L6:L35,"&lt;"&amp;L37))))=0,"",IF((COUNTIF(L6:L35,"&lt;"&amp;L37))&gt;(COUNTA(B6:B35)/2),"X",((COUNTIF(L6:L35,"&lt;"&amp;L37)))))</f>
        <v>X</v>
      </c>
      <c r="M36" s="86" t="str">
        <f>IF(IF((COUNTIF(M6:M35,"&lt;"&amp;M37))&gt;(COUNTA(B6:B35)/2),"X",((COUNTIF(M6:M35,"&lt;"&amp;M37))))=0,"",IF((COUNTIF(M6:M35,"&lt;"&amp;M37))&gt;(COUNTA(B6:B35)/2),"X",((COUNTIF(M6:M35,"&lt;"&amp;M37)))))</f>
        <v>X</v>
      </c>
      <c r="N36" s="86" t="str">
        <f>IF(IF((COUNTIF(N6:N35,"&lt;"&amp;N37))&gt;(COUNTA(B6:B35)/2),"X",((COUNTIF(N6:N35,"&lt;"&amp;N37))))=0,"",IF((COUNTIF(N6:N35,"&lt;"&amp;N37))&gt;(COUNTA(B6:B35)/2),"X",((COUNTIF(N6:N35,"&lt;"&amp;N37)))))</f>
        <v>X</v>
      </c>
      <c r="O36" s="86" t="str">
        <f>IF(IF((COUNTIF(O6:O35,"&lt;"&amp;O37))&gt;(COUNTA(B6:B35)/2),"X",((COUNTIF(O6:O35,"&lt;"&amp;O37))))=0,"",IF((COUNTIF(O6:O35,"&lt;"&amp;O37))&gt;(COUNTA(B6:B35)/2),"X",((COUNTIF(O6:O35,"&lt;"&amp;O37)))))</f>
        <v>X</v>
      </c>
      <c r="P36" s="86" t="str">
        <f>IF(IF((COUNTIF(P6:P35,"&lt;"&amp;P37))&gt;(COUNTA(B6:B35)/2),"X",((COUNTIF(P6:P35,"&lt;"&amp;P37))))=0,"",IF((COUNTIF(P6:P35,"&lt;"&amp;P37))&gt;(COUNTA(B6:B35)/2),"X",((COUNTIF(P6:P35,"&lt;"&amp;P37)))))</f>
        <v/>
      </c>
      <c r="Q36" s="86" t="str">
        <f t="shared" ref="Q36:R36" si="8">IF(IF((COUNTIF(Q6:Q35,"&lt;"&amp;Q37))&gt;(COUNTA(H6:H35)/2),"X",((COUNTIF(Q6:Q35,"&lt;"&amp;Q37))))=0,"",IF((COUNTIF(Q6:Q35,"&lt;"&amp;Q37))&gt;(COUNTA(H6:H35)/2),"X",((COUNTIF(Q6:Q35,"&lt;"&amp;Q37)))))</f>
        <v/>
      </c>
      <c r="R36" s="86" t="str">
        <f t="shared" si="8"/>
        <v/>
      </c>
      <c r="S36" s="86" t="str">
        <f>IF(IF((COUNTIF(S6:S35,"&lt;"&amp;S37))&gt;(COUNTA(B6:B35)/2),"X",((COUNTIF(S6:S35,"&lt;"&amp;S37))))=0,"",IF((COUNTIF(S6:S35,"&lt;"&amp;S37))&gt;(COUNTA(B6:B35)/2),"X",((COUNTIF(S6:S35,"&lt;"&amp;S37)))))</f>
        <v/>
      </c>
      <c r="T36" s="86" t="str">
        <f>IF(IF((COUNTIF(T6:T35,"&lt;"&amp;T37))&gt;(COUNTA(B6:B35)/2),"X",((COUNTIF(T6:T35,"&lt;"&amp;T37))))=0,"",IF((COUNTIF(T6:T35,"&lt;"&amp;T37))&gt;(COUNTA(B6:B35)/2),"X",((COUNTIF(T6:T35,"&lt;"&amp;T37)))))</f>
        <v/>
      </c>
      <c r="U36" s="86" t="str">
        <f>IF(IF((COUNTIF(U6:U35,"&lt;"&amp;U37))&gt;(COUNTA(B6:B35)/2),"X",((COUNTIF(U6:U35,"&lt;"&amp;U37))))=0,"",IF((COUNTIF(U6:U35,"&lt;"&amp;U37))&gt;(COUNTA(B6:B35)/2),"X",((COUNTIF(U6:U35,"&lt;"&amp;U37)))))</f>
        <v/>
      </c>
      <c r="V36" s="86" t="str">
        <f>IF(IF((COUNTIF(V6:V35,"&lt;"&amp;V37))&gt;(COUNTA(B6:B35)/2),"X",((COUNTIF(V6:V35,"&lt;"&amp;V37))))=0,"",IF((COUNTIF(V6:V35,"&lt;"&amp;V37))&gt;(COUNTA(B6:B35)/2),"X",((COUNTIF(V6:V35,"&lt;"&amp;V37)))))</f>
        <v/>
      </c>
      <c r="W36" s="86" t="str">
        <f>IF(IF((COUNTIF(W6:W35,"&lt;"&amp;W37))&gt;(COUNTA(B6:B35)/2),"X",((COUNTIF(W6:W35,"&lt;"&amp;W37))))=0,"",IF((COUNTIF(W6:W35,"&lt;"&amp;W37))&gt;(COUNTA(B6:B35)/2),"X",((COUNTIF(W6:W35,"&lt;"&amp;W37)))))</f>
        <v/>
      </c>
      <c r="X36" s="86" t="str">
        <f>IF(IF((COUNTIF(X6:X35,"&lt;"&amp;X37))&gt;(COUNTA(B6:B35)/2),"X",((COUNTIF(X6:X35,"&lt;"&amp;X37))))=0,"",IF((COUNTIF(X6:X35,"&lt;"&amp;X37))&gt;(COUNTA(B6:B35)/2),"X",((COUNTIF(X6:X35,"&lt;"&amp;X37)))))</f>
        <v/>
      </c>
      <c r="Y36" s="86" t="str">
        <f>IF(IF((COUNTIF(Y6:Y35,"&lt;"&amp;Y37))&gt;(COUNTA(B6:B35)/2),"X",((COUNTIF(Y6:Y35,"&lt;"&amp;Y37))))=0,"",IF((COUNTIF(Y6:Y35,"&lt;"&amp;Y37))&gt;(COUNTA(B6:B35)/2),"X",((COUNTIF(Y6:Y35,"&lt;"&amp;Y37)))))</f>
        <v/>
      </c>
      <c r="Z36" s="86" t="str">
        <f>IF(IF((COUNTIF(Z6:Z35,"&lt;"&amp;Z37))&gt;(COUNTA(B6:B35)/2),"X",((COUNTIF(Z6:Z35,"&lt;"&amp;Z37))))=0,"",IF((COUNTIF(Z6:Z35,"&lt;"&amp;Z37))&gt;(COUNTA(B6:B35)/2),"X",((COUNTIF(Z6:Z35,"&lt;"&amp;Z37)))))</f>
        <v/>
      </c>
      <c r="AA36" s="86" t="str">
        <f>IF(IF((COUNTIF(AA6:AA35,"&lt;"&amp;AA37))&gt;(COUNTA(B6:B35)/2),"X",((COUNTIF(AA6:AA35,"&lt;"&amp;AA37))))=0,"",IF((COUNTIF(AA6:AA35,"&lt;"&amp;AA37))&gt;(COUNTA(B6:B35)/2),"X",((COUNTIF(AA6:AA35,"&lt;"&amp;AA37)))))</f>
        <v/>
      </c>
      <c r="AB36" s="86" t="str">
        <f>IF(IF((COUNTIF(AB6:AB35,"&lt;"&amp;AB37))&gt;(COUNTA(B6:B35)/2),"X",((COUNTIF(AB6:AB35,"&lt;"&amp;AB37))))=0,"",IF((COUNTIF(AB6:AB35,"&lt;"&amp;AB37))&gt;(COUNTA(B6:B35)/2),"X",((COUNTIF(AB6:AB35,"&lt;"&amp;AB37)))))</f>
        <v/>
      </c>
      <c r="AC36" s="86" t="str">
        <f>IF(IF((COUNTIF(AC6:AC35,"&lt;"&amp;AC37))&gt;(COUNTA(B6:B35)/2),"X",((COUNTIF(AC6:AC35,"&lt;"&amp;AC37))))=0,"",IF((COUNTIF(AC6:AC35,"&lt;"&amp;AC37))&gt;(COUNTA(B6:B35)/2),"X",((COUNTIF(AC6:AC35,"&lt;"&amp;AC37)))))</f>
        <v/>
      </c>
      <c r="AD36" s="86" t="str">
        <f>IF(IF((COUNTIF(AD6:AD35,"&lt;"&amp;AD37))&gt;(COUNTA(B6:B35)/2),"X",((COUNTIF(AD6:AD35,"&lt;"&amp;AD37))))=0,"",IF((COUNTIF(AD6:AD35,"&lt;"&amp;AD37))&gt;(COUNTA(B6:B35)/2),"X",((COUNTIF(AD6:AD35,"&lt;"&amp;AD37)))))</f>
        <v/>
      </c>
      <c r="AE36" s="86" t="str">
        <f>IF(IF((COUNTIF(AE6:AE35,"&lt;"&amp;AE37))&gt;(COUNTA(B6:B35)/2),"X",((COUNTIF(AE6:AE35,"&lt;"&amp;AE37))))=0,"",IF((COUNTIF(AE6:AE35,"&lt;"&amp;AE37))&gt;(COUNTA(B6:B35)/2),"X",((COUNTIF(AE6:AE35,"&lt;"&amp;AE37)))))</f>
        <v/>
      </c>
      <c r="AF36" s="86" t="str">
        <f>IF(IF((COUNTIF(AF6:AF35,"&lt;"&amp;AF37))&gt;(COUNTA(B6:B35)/2),"X",((COUNTIF(AF6:AF35,"&lt;"&amp;AF37))))=0,"",IF((COUNTIF(AF6:AF35,"&lt;"&amp;AF37))&gt;(COUNTA(B6:B35)/2),"X",((COUNTIF(AF6:AF35,"&lt;"&amp;AF37)))))</f>
        <v/>
      </c>
      <c r="AG36" s="87"/>
      <c r="AH36" s="87"/>
      <c r="AI36" s="88">
        <f>IF(AH3=0,"",SUM(AI6:AI35)/COUNTA(B6:B35))</f>
        <v>41.190667739340306</v>
      </c>
      <c r="AJ36" s="87"/>
      <c r="AK36" s="89"/>
      <c r="AL36" s="90"/>
      <c r="AM36" s="91" t="str">
        <f>IF(IF((COUNTIF(AM6:AM35,"&lt;"&amp;AM37))&gt;(COUNTA(B6:B35)/2),"X",((COUNTIF(AM6:AM35,"&lt;"&amp;AM37))))=0,"",IF((COUNTIF(AM6:AM35,"&lt;"&amp;AM37))&gt;(COUNTA(B6:B35)/2),"X",((COUNTIF(AM6:AM35,"&lt;"&amp;AM37)))))</f>
        <v>X</v>
      </c>
      <c r="AN36" s="86">
        <f>IF(IF((COUNTIF(AN6:AN35,"&lt;"&amp;AN37))&gt;(COUNTA(B6:B35)/2),"X",((COUNTIF(AN6:AN35,"&lt;"&amp;AN37))))=0,"",IF((COUNTIF(AN6:AN35,"&lt;"&amp;AN37))&gt;(COUNTA(B6:B35)/2),"X",((COUNTIF(AN6:AN35,"&lt;"&amp;AN37)))))</f>
        <v>5</v>
      </c>
      <c r="AO36" s="86" t="str">
        <f>IF(IF((COUNTIF(AO6:AO35,"&lt;"&amp;AO37))&gt;(COUNTA(B6:B35)/2),"X",((COUNTIF(AO6:AO35,"&lt;"&amp;AO37))))=0,"",IF((COUNTIF(AO6:AO35,"&lt;"&amp;AO37))&gt;(COUNTA(B6:B35)/2),"X",((COUNTIF(AO6:AO35,"&lt;"&amp;AO37)))))</f>
        <v/>
      </c>
      <c r="AP36" s="86" t="str">
        <f>IF(IF((COUNTIF(AP6:AP35,"&lt;"&amp;AP37))&gt;(COUNTA(B6:B35)/2),"X",((COUNTIF(AP6:AP35,"&lt;"&amp;AP37))))=0,"",IF((COUNTIF(AP6:AP35,"&lt;"&amp;AP37))&gt;(COUNTA(B6:B35)/2),"X",((COUNTIF(AP6:AP35,"&lt;"&amp;AP37)))))</f>
        <v/>
      </c>
      <c r="AQ36" s="86" t="str">
        <f>IF(IF((COUNTIF(AQ6:AQ35,"&lt;"&amp;AQ37))&gt;(COUNTA(B6:B35)/2),"X",((COUNTIF(AQ6:AQ35,"&lt;"&amp;AQ37))))=0,"",IF((COUNTIF(AQ6:AQ35,"&lt;"&amp;AQ37))&gt;(COUNTA(B6:B35)/2),"X",((COUNTIF(AQ6:AQ35,"&lt;"&amp;AQ37)))))</f>
        <v/>
      </c>
      <c r="AR36" s="86" t="str">
        <f>IF(IF((COUNTIF(AR6:AR35,"&lt;"&amp;AR37))&gt;(COUNTA(B6:B35)/2),"X",((COUNTIF(AR6:AR35,"&lt;"&amp;AR37))))=0,"",IF((COUNTIF(AR6:AR35,"&lt;"&amp;AR37))&gt;(COUNTA(B6:B35)/2),"X",((COUNTIF(AR6:AR35,"&lt;"&amp;AR37)))))</f>
        <v/>
      </c>
      <c r="AS36" s="86" t="str">
        <f>IF(IF((COUNTIF(AS6:AS35,"&lt;"&amp;AS37))&gt;(COUNTA(B6:B35)/2),"X",((COUNTIF(AS6:AS35,"&lt;"&amp;AS37))))=0,"",IF((COUNTIF(AS6:AS35,"&lt;"&amp;AS37))&gt;(COUNTA(B6:B35)/2),"X",((COUNTIF(AS6:AS35,"&lt;"&amp;AS37)))))</f>
        <v/>
      </c>
      <c r="AT36" s="86" t="str">
        <f>IF(IF((COUNTIF(AT6:AT35,"&lt;"&amp;AT37))&gt;(COUNTA(B6:B35)/2),"X",((COUNTIF(AT6:AT35,"&lt;"&amp;AT37))))=0,"",IF((COUNTIF(AT6:AT35,"&lt;"&amp;AT37))&gt;(COUNTA(B6:B35)/2),"X",((COUNTIF(AT6:AT35,"&lt;"&amp;AT37)))))</f>
        <v/>
      </c>
      <c r="AU36" s="86" t="str">
        <f>IF(IF((COUNTIF(AU6:AU35,"&lt;"&amp;AU37))&gt;(COUNTA(B6:B35)/2),"X",((COUNTIF(AU6:AU35,"&lt;"&amp;AU37))))=0,"",IF((COUNTIF(AU6:AU35,"&lt;"&amp;AU37))&gt;(COUNTA(B6:B35)/2),"X",((COUNTIF(AU6:AU35,"&lt;"&amp;AU37)))))</f>
        <v/>
      </c>
      <c r="AV36" s="86" t="str">
        <f>IF(IF((COUNTIF(AV6:AV35,"&lt;"&amp;AV37))&gt;(COUNTA(B6:B35)/2),"X",((COUNTIF(AV6:AV35,"&lt;"&amp;AV37))))=0,"",IF((COUNTIF(AV6:AV35,"&lt;"&amp;AV37))&gt;(COUNTA(B6:B35)/2),"X",((COUNTIF(AV6:AV35,"&lt;"&amp;AV37)))))</f>
        <v/>
      </c>
      <c r="AW36" s="86" t="str">
        <f>IF(IF((COUNTIF(AW6:AW35,"&lt;"&amp;AW37))&gt;(COUNTA(B6:B35)/2),"X",((COUNTIF(AW6:AW35,"&lt;"&amp;AW37))))=0,"",IF((COUNTIF(AW6:AW35,"&lt;"&amp;AW37))&gt;(COUNTA(B6:B35)/2),"X",((COUNTIF(AW6:AW35,"&lt;"&amp;AW37)))))</f>
        <v/>
      </c>
      <c r="AX36" s="86" t="str">
        <f>IF(IF((COUNTIF(AX6:AX35,"&lt;"&amp;AX37))&gt;(COUNTA(B6:B35)/2),"X",((COUNTIF(AX6:AX35,"&lt;"&amp;AX37))))=0,"",IF((COUNTIF(AX6:AX35,"&lt;"&amp;AX37))&gt;(COUNTA(B6:B35)/2),"X",((COUNTIF(AX6:AX35,"&lt;"&amp;AX37)))))</f>
        <v/>
      </c>
      <c r="AY36" s="86" t="str">
        <f>IF(IF((COUNTIF(AY6:AY35,"&lt;"&amp;AY37))&gt;(COUNTA(B6:B35)/2),"X",((COUNTIF(AY6:AY35,"&lt;"&amp;AY37))))=0,"",IF((COUNTIF(AY6:AY35,"&lt;"&amp;AY37))&gt;(COUNTA(B6:B35)/2),"X",((COUNTIF(AY6:AY35,"&lt;"&amp;AY37)))))</f>
        <v/>
      </c>
      <c r="AZ36" s="86" t="str">
        <f>IF(IF((COUNTIF(AZ6:AZ35,"&lt;"&amp;AZ37))&gt;(COUNTA(B6:B35)/2),"X",((COUNTIF(AZ6:AZ35,"&lt;"&amp;AZ37))))=0,"",IF((COUNTIF(AZ6:AZ35,"&lt;"&amp;AZ37))&gt;(COUNTA(B6:B35)/2),"X",((COUNTIF(AZ6:AZ35,"&lt;"&amp;AZ37)))))</f>
        <v/>
      </c>
      <c r="BA36" s="86" t="str">
        <f>IF(IF((COUNTIF(BA6:BA35,"&lt;"&amp;BA37))&gt;(COUNTA(B6:B35)/2),"X",((COUNTIF(BA6:BA35,"&lt;"&amp;BA37))))=0,"",IF((COUNTIF(BA6:BA35,"&lt;"&amp;BA37))&gt;(COUNTA(B6:B35)/2),"X",((COUNTIF(BA6:BA35,"&lt;"&amp;BA37)))))</f>
        <v/>
      </c>
      <c r="BB36" s="86" t="str">
        <f>IF(IF((COUNTIF(BB6:BB35,"&lt;"&amp;BB37))&gt;(COUNTA(B6:B35)/2),"X",((COUNTIF(BB6:BB35,"&lt;"&amp;BB37))))=0,"",IF((COUNTIF(BB6:BB35,"&lt;"&amp;BB37))&gt;(COUNTA(B6:B35)/2),"X",((COUNTIF(BB6:BB35,"&lt;"&amp;BB37)))))</f>
        <v/>
      </c>
      <c r="BC36" s="86" t="str">
        <f>IF(IF((COUNTIF(BC6:BC35,"&lt;"&amp;BC37))&gt;(COUNTA(B6:B35)/2),"X",((COUNTIF(BC6:BC35,"&lt;"&amp;BC37))))=0,"",IF((COUNTIF(BC6:BC35,"&lt;"&amp;BC37))&gt;(COUNTA(B6:B35)/2),"X",((COUNTIF(BC6:BC35,"&lt;"&amp;BC37)))))</f>
        <v/>
      </c>
      <c r="BD36" s="86" t="str">
        <f>IF(IF((COUNTIF(BD6:BD35,"&lt;"&amp;BD37))&gt;(COUNTA(B6:B35)/2),"X",((COUNTIF(BD6:BD35,"&lt;"&amp;BD37))))=0,"",IF((COUNTIF(BD6:BD35,"&lt;"&amp;BD37))&gt;(COUNTA(B6:B35)/2),"X",((COUNTIF(BD6:BD35,"&lt;"&amp;BD37)))))</f>
        <v/>
      </c>
      <c r="BE36" s="87"/>
      <c r="BF36" s="87"/>
      <c r="BG36" s="88">
        <f>IF(BF3=0,"",SUM(BG6:BG35)/COUNTA(B6:B35))</f>
        <v>50.909090909090907</v>
      </c>
      <c r="BH36" s="87"/>
      <c r="BI36" s="89"/>
      <c r="BJ36" s="86" t="str">
        <f>IF(IF((COUNTIF(BJ6:BJ35,"&lt;"&amp;BJ37))&gt;(COUNTA(B6:B35)/2),"X",((COUNTIF(BJ6:BJ35,"&lt;"&amp;BJ37))))=0,"",IF((COUNTIF(BJ6:BJ35,"&lt;"&amp;BJ37))&gt;(COUNTA(B6:B35)/2),"X",((COUNTIF(BJ6:BJ35,"&lt;"&amp;BJ37)))))</f>
        <v>X</v>
      </c>
      <c r="BK36" s="87"/>
      <c r="BL36" s="87"/>
      <c r="BM36" s="88">
        <f>IF(BL3=0,"",SUM(BM6:BM35)/COUNTA(B6:B35))</f>
        <v>55.000000000000007</v>
      </c>
      <c r="BN36" s="87"/>
      <c r="BO36" s="92"/>
      <c r="BP36" s="88">
        <f>IF(BL3=0,"",SUM(BP6:BP35)/COUNTA(B6:B35))</f>
        <v>49.778181818181821</v>
      </c>
      <c r="BQ36" s="93">
        <f>IF(BL3=0,"",SUM(BQ6:BQ35)/COUNTA(B6:B35))</f>
        <v>72.909090909090907</v>
      </c>
      <c r="BS36" s="100">
        <v>0.34</v>
      </c>
      <c r="BT36" s="101">
        <v>60</v>
      </c>
    </row>
    <row r="37" spans="1:72" ht="16.5" hidden="1">
      <c r="C37" s="94">
        <f>0.6*C4</f>
        <v>6</v>
      </c>
      <c r="D37" s="94">
        <f t="shared" ref="D37:AF37" si="9">0.6*D4</f>
        <v>9</v>
      </c>
      <c r="E37" s="94">
        <f t="shared" si="9"/>
        <v>6</v>
      </c>
      <c r="F37" s="94">
        <f t="shared" si="9"/>
        <v>12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6</v>
      </c>
      <c r="L37" s="94">
        <f t="shared" si="9"/>
        <v>6.6</v>
      </c>
      <c r="M37" s="94">
        <f t="shared" si="9"/>
        <v>7.1999999999999993</v>
      </c>
      <c r="N37" s="94">
        <f t="shared" si="9"/>
        <v>6</v>
      </c>
      <c r="O37" s="94">
        <f t="shared" si="9"/>
        <v>9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94">
        <f t="shared" si="9"/>
        <v>0</v>
      </c>
      <c r="Y37" s="94">
        <f t="shared" si="9"/>
        <v>0</v>
      </c>
      <c r="Z37" s="94">
        <f t="shared" si="9"/>
        <v>0</v>
      </c>
      <c r="AA37" s="94">
        <f t="shared" si="9"/>
        <v>0</v>
      </c>
      <c r="AB37" s="94">
        <f t="shared" si="9"/>
        <v>0</v>
      </c>
      <c r="AC37" s="94">
        <f t="shared" si="9"/>
        <v>0</v>
      </c>
      <c r="AD37" s="94">
        <f t="shared" si="9"/>
        <v>0</v>
      </c>
      <c r="AE37" s="94">
        <f t="shared" si="9"/>
        <v>0</v>
      </c>
      <c r="AF37" s="94">
        <f t="shared" si="9"/>
        <v>0</v>
      </c>
      <c r="AG37" s="94"/>
      <c r="AH37" s="94"/>
      <c r="AI37" s="94"/>
      <c r="AJ37" s="94"/>
      <c r="AK37" s="94"/>
      <c r="AL37" s="95"/>
      <c r="AM37" s="94">
        <f>0.6*AM4</f>
        <v>6</v>
      </c>
      <c r="AN37" s="94">
        <f t="shared" ref="AN37:BD37" si="10">0.6*AN4</f>
        <v>6</v>
      </c>
      <c r="AO37" s="94">
        <f t="shared" si="10"/>
        <v>0</v>
      </c>
      <c r="AP37" s="94">
        <f t="shared" si="10"/>
        <v>0</v>
      </c>
      <c r="AQ37" s="94">
        <f t="shared" si="10"/>
        <v>0</v>
      </c>
      <c r="AR37" s="94">
        <f t="shared" si="10"/>
        <v>0</v>
      </c>
      <c r="AS37" s="94">
        <f t="shared" si="10"/>
        <v>0</v>
      </c>
      <c r="AT37" s="94">
        <f t="shared" si="10"/>
        <v>0</v>
      </c>
      <c r="AU37" s="94">
        <f t="shared" si="10"/>
        <v>0</v>
      </c>
      <c r="AV37" s="94">
        <f t="shared" si="10"/>
        <v>0</v>
      </c>
      <c r="AW37" s="94">
        <f t="shared" si="10"/>
        <v>0</v>
      </c>
      <c r="AX37" s="94">
        <f t="shared" si="10"/>
        <v>0</v>
      </c>
      <c r="AY37" s="94">
        <f t="shared" si="10"/>
        <v>0</v>
      </c>
      <c r="AZ37" s="94">
        <f t="shared" si="10"/>
        <v>0</v>
      </c>
      <c r="BA37" s="94">
        <f t="shared" si="10"/>
        <v>0</v>
      </c>
      <c r="BB37" s="94">
        <f t="shared" si="10"/>
        <v>0</v>
      </c>
      <c r="BC37" s="94">
        <f t="shared" si="10"/>
        <v>0</v>
      </c>
      <c r="BD37" s="94">
        <f t="shared" si="10"/>
        <v>0</v>
      </c>
      <c r="BE37" s="94"/>
      <c r="BF37" s="94"/>
      <c r="BG37" s="94"/>
      <c r="BH37" s="94"/>
      <c r="BI37" s="94"/>
      <c r="BJ37" s="94">
        <f>0.6*BJ4</f>
        <v>12</v>
      </c>
      <c r="BK37" s="95"/>
      <c r="BL37" s="95"/>
      <c r="BM37" s="95"/>
      <c r="BN37" s="95"/>
      <c r="BO37" s="95"/>
      <c r="BP37" s="94"/>
      <c r="BS37" s="100">
        <v>0.35</v>
      </c>
      <c r="BT37" s="101">
        <v>99</v>
      </c>
    </row>
    <row r="38" spans="1:72" ht="16.5" hidden="1">
      <c r="C38" s="96">
        <f>C4</f>
        <v>10</v>
      </c>
      <c r="D38" s="96">
        <f t="shared" ref="D38:AF38" si="11">D4</f>
        <v>15</v>
      </c>
      <c r="E38" s="96">
        <f t="shared" si="11"/>
        <v>10</v>
      </c>
      <c r="F38" s="96">
        <f t="shared" si="11"/>
        <v>20</v>
      </c>
      <c r="G38" s="96">
        <f t="shared" si="11"/>
        <v>0</v>
      </c>
      <c r="H38" s="96">
        <f t="shared" si="11"/>
        <v>0</v>
      </c>
      <c r="I38" s="96">
        <f t="shared" si="11"/>
        <v>0</v>
      </c>
      <c r="J38" s="96">
        <f t="shared" si="11"/>
        <v>0</v>
      </c>
      <c r="K38" s="96">
        <f t="shared" si="11"/>
        <v>10</v>
      </c>
      <c r="L38" s="96">
        <f t="shared" si="11"/>
        <v>11</v>
      </c>
      <c r="M38" s="96">
        <f t="shared" si="11"/>
        <v>12</v>
      </c>
      <c r="N38" s="96">
        <f t="shared" si="11"/>
        <v>10</v>
      </c>
      <c r="O38" s="96">
        <f t="shared" si="11"/>
        <v>15</v>
      </c>
      <c r="P38" s="96">
        <f t="shared" si="11"/>
        <v>0</v>
      </c>
      <c r="Q38" s="96">
        <f t="shared" si="11"/>
        <v>0</v>
      </c>
      <c r="R38" s="96">
        <f t="shared" si="11"/>
        <v>0</v>
      </c>
      <c r="S38" s="96">
        <f t="shared" si="11"/>
        <v>0</v>
      </c>
      <c r="T38" s="96">
        <f t="shared" si="11"/>
        <v>0</v>
      </c>
      <c r="U38" s="96">
        <f t="shared" si="11"/>
        <v>0</v>
      </c>
      <c r="V38" s="96">
        <f t="shared" si="11"/>
        <v>0</v>
      </c>
      <c r="W38" s="96">
        <f t="shared" si="11"/>
        <v>0</v>
      </c>
      <c r="X38" s="96">
        <f t="shared" si="11"/>
        <v>0</v>
      </c>
      <c r="Y38" s="96">
        <f t="shared" si="11"/>
        <v>0</v>
      </c>
      <c r="Z38" s="96">
        <f t="shared" si="11"/>
        <v>0</v>
      </c>
      <c r="AA38" s="96">
        <f t="shared" si="11"/>
        <v>0</v>
      </c>
      <c r="AB38" s="96">
        <f t="shared" si="11"/>
        <v>0</v>
      </c>
      <c r="AC38" s="96">
        <f t="shared" si="11"/>
        <v>0</v>
      </c>
      <c r="AD38" s="96">
        <f t="shared" si="11"/>
        <v>0</v>
      </c>
      <c r="AE38" s="96">
        <f t="shared" si="11"/>
        <v>0</v>
      </c>
      <c r="AF38" s="96">
        <f t="shared" si="11"/>
        <v>0</v>
      </c>
      <c r="AG38" s="94"/>
      <c r="AH38" s="94"/>
      <c r="AI38" s="94"/>
      <c r="AJ38" s="94"/>
      <c r="AK38" s="94"/>
      <c r="AL38" s="95"/>
      <c r="AM38" s="96">
        <f t="shared" ref="AM38:BD38" si="12">AM4</f>
        <v>10</v>
      </c>
      <c r="AN38" s="94">
        <f t="shared" si="12"/>
        <v>10</v>
      </c>
      <c r="AO38" s="94">
        <f t="shared" si="12"/>
        <v>0</v>
      </c>
      <c r="AP38" s="94">
        <f t="shared" si="12"/>
        <v>0</v>
      </c>
      <c r="AQ38" s="94">
        <f t="shared" si="12"/>
        <v>0</v>
      </c>
      <c r="AR38" s="94">
        <f t="shared" si="12"/>
        <v>0</v>
      </c>
      <c r="AS38" s="94">
        <f t="shared" si="12"/>
        <v>0</v>
      </c>
      <c r="AT38" s="94">
        <f t="shared" si="12"/>
        <v>0</v>
      </c>
      <c r="AU38" s="94">
        <f t="shared" si="12"/>
        <v>0</v>
      </c>
      <c r="AV38" s="94">
        <f t="shared" si="12"/>
        <v>0</v>
      </c>
      <c r="AW38" s="94">
        <f t="shared" si="12"/>
        <v>0</v>
      </c>
      <c r="AX38" s="94">
        <f t="shared" si="12"/>
        <v>0</v>
      </c>
      <c r="AY38" s="94">
        <f t="shared" si="12"/>
        <v>0</v>
      </c>
      <c r="AZ38" s="94">
        <f t="shared" si="12"/>
        <v>0</v>
      </c>
      <c r="BA38" s="94">
        <f t="shared" si="12"/>
        <v>0</v>
      </c>
      <c r="BB38" s="94">
        <f t="shared" si="12"/>
        <v>0</v>
      </c>
      <c r="BC38" s="94">
        <f t="shared" si="12"/>
        <v>0</v>
      </c>
      <c r="BD38" s="94">
        <f t="shared" si="12"/>
        <v>0</v>
      </c>
      <c r="BE38" s="94"/>
      <c r="BF38" s="94"/>
      <c r="BG38" s="94"/>
      <c r="BH38" s="94"/>
      <c r="BI38" s="94"/>
      <c r="BJ38" s="94">
        <f t="shared" ref="BJ38" si="13">BJ4</f>
        <v>20</v>
      </c>
      <c r="BK38" s="95"/>
      <c r="BL38" s="95"/>
      <c r="BM38" s="95"/>
      <c r="BN38" s="95"/>
      <c r="BO38" s="95"/>
      <c r="BP38" s="94"/>
      <c r="BS38" s="100">
        <v>0.36</v>
      </c>
      <c r="BT38" s="101">
        <v>99</v>
      </c>
    </row>
    <row r="39" spans="1:72" ht="16.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S39" s="100">
        <v>0.37</v>
      </c>
      <c r="BT39" s="101">
        <v>60</v>
      </c>
    </row>
    <row r="40" spans="1:72" ht="16.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S40" s="100">
        <v>0.38</v>
      </c>
      <c r="BT40" s="101">
        <v>60</v>
      </c>
    </row>
    <row r="41" spans="1:72" ht="16.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S41" s="100">
        <v>0.39</v>
      </c>
      <c r="BT41" s="101">
        <v>60</v>
      </c>
    </row>
    <row r="42" spans="1:72" ht="16.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S42" s="100">
        <v>0.4</v>
      </c>
      <c r="BT42" s="101">
        <v>60</v>
      </c>
    </row>
    <row r="43" spans="1:72">
      <c r="BS43" s="100">
        <v>0.41</v>
      </c>
      <c r="BT43" s="101">
        <v>60</v>
      </c>
    </row>
    <row r="44" spans="1:72">
      <c r="BS44" s="100">
        <v>0.42</v>
      </c>
      <c r="BT44" s="101">
        <v>60</v>
      </c>
    </row>
    <row r="45" spans="1:72">
      <c r="BS45" s="100">
        <v>0.43</v>
      </c>
      <c r="BT45" s="101">
        <v>60</v>
      </c>
    </row>
    <row r="46" spans="1:72">
      <c r="BS46" s="100">
        <v>0.44</v>
      </c>
      <c r="BT46" s="101">
        <v>60</v>
      </c>
    </row>
    <row r="47" spans="1:72">
      <c r="BS47" s="100">
        <v>0.45</v>
      </c>
      <c r="BT47" s="101">
        <v>60</v>
      </c>
    </row>
    <row r="48" spans="1:72">
      <c r="BS48" s="100">
        <v>0.46</v>
      </c>
      <c r="BT48" s="101">
        <v>60</v>
      </c>
    </row>
    <row r="49" spans="71:72">
      <c r="BS49" s="100">
        <v>0.47</v>
      </c>
      <c r="BT49" s="101">
        <v>60</v>
      </c>
    </row>
    <row r="50" spans="71:72">
      <c r="BS50" s="100">
        <v>0.48</v>
      </c>
      <c r="BT50" s="101">
        <v>60</v>
      </c>
    </row>
    <row r="51" spans="71:72">
      <c r="BS51" s="100">
        <v>0.49</v>
      </c>
      <c r="BT51" s="101">
        <v>60</v>
      </c>
    </row>
    <row r="52" spans="71:72">
      <c r="BS52" s="100">
        <v>0.5</v>
      </c>
      <c r="BT52" s="101">
        <v>60</v>
      </c>
    </row>
    <row r="53" spans="71:72">
      <c r="BS53" s="100">
        <v>0.51</v>
      </c>
      <c r="BT53" s="101">
        <v>60</v>
      </c>
    </row>
    <row r="54" spans="71:72">
      <c r="BS54" s="100">
        <v>0.52</v>
      </c>
      <c r="BT54" s="101">
        <v>60</v>
      </c>
    </row>
    <row r="55" spans="71:72">
      <c r="BS55" s="100">
        <v>0.53</v>
      </c>
      <c r="BT55" s="101">
        <v>60</v>
      </c>
    </row>
    <row r="56" spans="71:72">
      <c r="BS56" s="100">
        <v>0.54</v>
      </c>
      <c r="BT56" s="101">
        <v>60</v>
      </c>
    </row>
    <row r="57" spans="71:72">
      <c r="BS57" s="100">
        <v>0.55000000000000004</v>
      </c>
      <c r="BT57" s="101">
        <v>60</v>
      </c>
    </row>
    <row r="58" spans="71:72">
      <c r="BS58" s="100">
        <v>0.56000000000000005</v>
      </c>
      <c r="BT58" s="101">
        <v>60</v>
      </c>
    </row>
    <row r="59" spans="71:72">
      <c r="BS59" s="100">
        <v>0.56999999999999995</v>
      </c>
      <c r="BT59" s="101">
        <v>60</v>
      </c>
    </row>
    <row r="60" spans="71:72">
      <c r="BS60" s="100">
        <v>0.57999999999999996</v>
      </c>
      <c r="BT60" s="101">
        <v>60</v>
      </c>
    </row>
    <row r="61" spans="71:72">
      <c r="BS61" s="100">
        <v>0.59</v>
      </c>
      <c r="BT61" s="101">
        <v>60</v>
      </c>
    </row>
    <row r="62" spans="71:72">
      <c r="BS62" s="100">
        <v>0.6</v>
      </c>
      <c r="BT62" s="101">
        <v>60</v>
      </c>
    </row>
    <row r="63" spans="71:72">
      <c r="BS63" s="100">
        <v>0.61</v>
      </c>
      <c r="BT63" s="101">
        <v>60</v>
      </c>
    </row>
    <row r="64" spans="71:72">
      <c r="BS64" s="100">
        <v>0.62</v>
      </c>
      <c r="BT64" s="101">
        <v>60</v>
      </c>
    </row>
    <row r="65" spans="71:72">
      <c r="BS65" s="100">
        <v>0.63</v>
      </c>
      <c r="BT65" s="101">
        <v>60</v>
      </c>
    </row>
    <row r="66" spans="71:72">
      <c r="BS66" s="100">
        <v>0.64</v>
      </c>
      <c r="BT66" s="101">
        <v>60</v>
      </c>
    </row>
    <row r="67" spans="71:72">
      <c r="BS67" s="100">
        <v>0.65</v>
      </c>
      <c r="BT67" s="101">
        <v>60</v>
      </c>
    </row>
    <row r="68" spans="71:72">
      <c r="BS68" s="100">
        <v>0.66</v>
      </c>
      <c r="BT68" s="101">
        <v>60</v>
      </c>
    </row>
    <row r="69" spans="71:72">
      <c r="BS69" s="100">
        <v>0.67</v>
      </c>
      <c r="BT69" s="101">
        <v>60</v>
      </c>
    </row>
    <row r="70" spans="71:72">
      <c r="BS70" s="100">
        <v>0.68</v>
      </c>
      <c r="BT70" s="101">
        <v>60</v>
      </c>
    </row>
    <row r="71" spans="71:72">
      <c r="BS71" s="100">
        <v>0.69</v>
      </c>
      <c r="BT71" s="101">
        <v>60</v>
      </c>
    </row>
    <row r="72" spans="71:72">
      <c r="BS72" s="100">
        <v>0.7</v>
      </c>
      <c r="BT72" s="101">
        <v>60</v>
      </c>
    </row>
    <row r="73" spans="71:72">
      <c r="BS73" s="100">
        <v>0.71</v>
      </c>
      <c r="BT73" s="101">
        <v>60</v>
      </c>
    </row>
    <row r="74" spans="71:72">
      <c r="BS74" s="100">
        <v>0.72</v>
      </c>
      <c r="BT74" s="101">
        <v>60</v>
      </c>
    </row>
    <row r="75" spans="71:72">
      <c r="BS75" s="100">
        <v>0.73</v>
      </c>
      <c r="BT75" s="101">
        <v>60</v>
      </c>
    </row>
    <row r="76" spans="71:72">
      <c r="BS76" s="100">
        <v>0.74</v>
      </c>
      <c r="BT76" s="101">
        <v>60</v>
      </c>
    </row>
    <row r="77" spans="71:72">
      <c r="BS77" s="100">
        <v>0.75</v>
      </c>
      <c r="BT77" s="101">
        <v>60</v>
      </c>
    </row>
    <row r="78" spans="71:72">
      <c r="BS78" s="100">
        <v>0.76</v>
      </c>
      <c r="BT78" s="101">
        <v>60</v>
      </c>
    </row>
    <row r="79" spans="71:72">
      <c r="BS79" s="100">
        <v>0.77</v>
      </c>
      <c r="BT79" s="101">
        <v>60</v>
      </c>
    </row>
    <row r="80" spans="71:72">
      <c r="BS80" s="100">
        <v>0.78</v>
      </c>
      <c r="BT80" s="101">
        <v>60</v>
      </c>
    </row>
    <row r="81" spans="71:72">
      <c r="BS81" s="100">
        <v>0.79</v>
      </c>
      <c r="BT81" s="101">
        <v>60</v>
      </c>
    </row>
    <row r="82" spans="71:72">
      <c r="BS82" s="100">
        <v>0.8</v>
      </c>
      <c r="BT82" s="101">
        <v>60</v>
      </c>
    </row>
    <row r="83" spans="71:72">
      <c r="BS83" s="100">
        <v>0.81</v>
      </c>
      <c r="BT83" s="101">
        <v>60</v>
      </c>
    </row>
    <row r="84" spans="71:72">
      <c r="BS84" s="100">
        <v>0.82</v>
      </c>
      <c r="BT84" s="101">
        <v>60</v>
      </c>
    </row>
    <row r="85" spans="71:72">
      <c r="BS85" s="100">
        <v>0.83</v>
      </c>
      <c r="BT85" s="101">
        <v>60</v>
      </c>
    </row>
    <row r="86" spans="71:72">
      <c r="BS86" s="100">
        <v>0.84</v>
      </c>
      <c r="BT86" s="101">
        <v>60</v>
      </c>
    </row>
    <row r="87" spans="71:72">
      <c r="BS87" s="100">
        <v>0.85</v>
      </c>
      <c r="BT87" s="101">
        <v>60</v>
      </c>
    </row>
    <row r="88" spans="71:72">
      <c r="BS88" s="100">
        <v>0.86</v>
      </c>
      <c r="BT88" s="101">
        <v>60</v>
      </c>
    </row>
    <row r="89" spans="71:72">
      <c r="BS89" s="100">
        <v>0.87</v>
      </c>
      <c r="BT89" s="101">
        <v>60</v>
      </c>
    </row>
    <row r="90" spans="71:72">
      <c r="BS90" s="100">
        <v>0.88</v>
      </c>
      <c r="BT90" s="101">
        <v>60</v>
      </c>
    </row>
    <row r="91" spans="71:72">
      <c r="BS91" s="100">
        <v>0.89</v>
      </c>
      <c r="BT91" s="101">
        <v>60</v>
      </c>
    </row>
    <row r="92" spans="71:72">
      <c r="BS92" s="100">
        <v>0.9</v>
      </c>
      <c r="BT92" s="101">
        <v>60</v>
      </c>
    </row>
    <row r="93" spans="71:72">
      <c r="BS93" s="100">
        <v>0.91</v>
      </c>
      <c r="BT93" s="101">
        <v>60</v>
      </c>
    </row>
    <row r="94" spans="71:72">
      <c r="BS94" s="100">
        <v>0.92</v>
      </c>
      <c r="BT94" s="101">
        <v>60</v>
      </c>
    </row>
    <row r="95" spans="71:72">
      <c r="BS95" s="100">
        <v>0.93</v>
      </c>
      <c r="BT95" s="101">
        <v>60</v>
      </c>
    </row>
    <row r="96" spans="71:72">
      <c r="BS96" s="100">
        <v>0.94</v>
      </c>
      <c r="BT96" s="101">
        <v>60</v>
      </c>
    </row>
    <row r="97" spans="71:72">
      <c r="BS97" s="100">
        <v>0.95</v>
      </c>
      <c r="BT97" s="101">
        <v>60</v>
      </c>
    </row>
    <row r="98" spans="71:72">
      <c r="BS98" s="100">
        <v>0.96</v>
      </c>
      <c r="BT98" s="101">
        <v>60</v>
      </c>
    </row>
    <row r="99" spans="71:72">
      <c r="BS99" s="100">
        <v>0.97</v>
      </c>
      <c r="BT99" s="101">
        <v>60</v>
      </c>
    </row>
    <row r="100" spans="71:72">
      <c r="BS100" s="100">
        <v>0.98</v>
      </c>
      <c r="BT100" s="101">
        <v>60</v>
      </c>
    </row>
    <row r="101" spans="71:72">
      <c r="BS101" s="100">
        <v>0.99</v>
      </c>
      <c r="BT101" s="101">
        <v>60</v>
      </c>
    </row>
    <row r="102" spans="71:72">
      <c r="BS102" s="100">
        <v>1</v>
      </c>
      <c r="BT102" s="101">
        <v>60</v>
      </c>
    </row>
    <row r="103" spans="71:72">
      <c r="BS103" s="100">
        <v>1.01</v>
      </c>
      <c r="BT103" s="101">
        <v>60</v>
      </c>
    </row>
    <row r="104" spans="71:72">
      <c r="BS104" s="100">
        <v>1.02</v>
      </c>
      <c r="BT104" s="101">
        <v>60</v>
      </c>
    </row>
    <row r="105" spans="71:72">
      <c r="BS105" s="100">
        <v>1.03</v>
      </c>
      <c r="BT105" s="101">
        <v>60</v>
      </c>
    </row>
    <row r="106" spans="71:72">
      <c r="BS106" s="100">
        <v>1.04</v>
      </c>
      <c r="BT106" s="101">
        <v>60</v>
      </c>
    </row>
    <row r="107" spans="71:72">
      <c r="BS107" s="100">
        <v>1.05</v>
      </c>
      <c r="BT107" s="101">
        <v>60</v>
      </c>
    </row>
    <row r="108" spans="71:72">
      <c r="BS108" s="100">
        <v>1.06</v>
      </c>
      <c r="BT108" s="101">
        <v>60</v>
      </c>
    </row>
    <row r="109" spans="71:72">
      <c r="BS109" s="100">
        <v>1.07</v>
      </c>
      <c r="BT109" s="101">
        <v>60</v>
      </c>
    </row>
    <row r="110" spans="71:72">
      <c r="BS110" s="100">
        <v>1.08</v>
      </c>
      <c r="BT110" s="101">
        <v>60</v>
      </c>
    </row>
    <row r="111" spans="71:72">
      <c r="BS111" s="100">
        <v>1.0900000000000001</v>
      </c>
      <c r="BT111" s="101">
        <v>60</v>
      </c>
    </row>
    <row r="112" spans="71:72">
      <c r="BS112" s="100">
        <v>1.1000000000000001</v>
      </c>
      <c r="BT112" s="101">
        <v>60</v>
      </c>
    </row>
    <row r="113" spans="71:72">
      <c r="BS113" s="100">
        <v>1.1100000000000001</v>
      </c>
      <c r="BT113" s="101">
        <v>60</v>
      </c>
    </row>
    <row r="114" spans="71:72">
      <c r="BS114" s="100">
        <v>1.1200000000000001</v>
      </c>
      <c r="BT114" s="101">
        <v>60</v>
      </c>
    </row>
    <row r="115" spans="71:72">
      <c r="BS115" s="100">
        <v>1.1299999999999999</v>
      </c>
      <c r="BT115" s="101">
        <v>60</v>
      </c>
    </row>
    <row r="116" spans="71:72">
      <c r="BS116" s="100">
        <v>1.1399999999999999</v>
      </c>
      <c r="BT116" s="101">
        <v>60</v>
      </c>
    </row>
    <row r="117" spans="71:72">
      <c r="BS117" s="100">
        <v>1.1499999999999999</v>
      </c>
      <c r="BT117" s="101">
        <v>60</v>
      </c>
    </row>
    <row r="118" spans="71:72">
      <c r="BS118" s="100">
        <v>1.1599999999999999</v>
      </c>
      <c r="BT118" s="101">
        <v>60</v>
      </c>
    </row>
    <row r="119" spans="71:72">
      <c r="BS119" s="100">
        <v>1.17</v>
      </c>
      <c r="BT119" s="101">
        <v>60</v>
      </c>
    </row>
    <row r="120" spans="71:72">
      <c r="BS120" s="100">
        <v>1.18</v>
      </c>
      <c r="BT120" s="101">
        <v>60</v>
      </c>
    </row>
    <row r="121" spans="71:72">
      <c r="BS121" s="100">
        <v>1.19</v>
      </c>
      <c r="BT121" s="101">
        <v>60</v>
      </c>
    </row>
    <row r="122" spans="71:72">
      <c r="BS122" s="100">
        <v>1.2</v>
      </c>
      <c r="BT122" s="101">
        <v>60</v>
      </c>
    </row>
    <row r="123" spans="71:72">
      <c r="BS123" s="100">
        <v>1.21</v>
      </c>
      <c r="BT123" s="101">
        <v>60</v>
      </c>
    </row>
    <row r="124" spans="71:72">
      <c r="BS124" s="100">
        <v>1.22</v>
      </c>
      <c r="BT124" s="101">
        <v>60</v>
      </c>
    </row>
    <row r="125" spans="71:72">
      <c r="BS125" s="100">
        <v>1.23</v>
      </c>
      <c r="BT125" s="101">
        <v>60</v>
      </c>
    </row>
    <row r="126" spans="71:72">
      <c r="BS126" s="100">
        <v>1.24</v>
      </c>
      <c r="BT126" s="101">
        <v>60</v>
      </c>
    </row>
    <row r="127" spans="71:72">
      <c r="BS127" s="100">
        <v>1.25</v>
      </c>
      <c r="BT127" s="101">
        <v>60</v>
      </c>
    </row>
    <row r="128" spans="71:72">
      <c r="BS128" s="100">
        <v>1.26</v>
      </c>
      <c r="BT128" s="101">
        <v>60</v>
      </c>
    </row>
    <row r="129" spans="71:72">
      <c r="BS129" s="100">
        <v>1.27</v>
      </c>
      <c r="BT129" s="101">
        <v>60</v>
      </c>
    </row>
    <row r="130" spans="71:72">
      <c r="BS130" s="100">
        <v>1.28</v>
      </c>
      <c r="BT130" s="101">
        <v>60</v>
      </c>
    </row>
    <row r="131" spans="71:72">
      <c r="BS131" s="100">
        <v>1.29</v>
      </c>
      <c r="BT131" s="101">
        <v>60</v>
      </c>
    </row>
    <row r="132" spans="71:72">
      <c r="BS132" s="100">
        <v>1.3</v>
      </c>
      <c r="BT132" s="101">
        <v>60</v>
      </c>
    </row>
    <row r="133" spans="71:72">
      <c r="BS133" s="100">
        <v>1.31</v>
      </c>
      <c r="BT133" s="101">
        <v>60</v>
      </c>
    </row>
    <row r="134" spans="71:72">
      <c r="BS134" s="100">
        <v>1.32</v>
      </c>
      <c r="BT134" s="101">
        <v>60</v>
      </c>
    </row>
    <row r="135" spans="71:72">
      <c r="BS135" s="100">
        <v>1.33</v>
      </c>
      <c r="BT135" s="101">
        <v>60</v>
      </c>
    </row>
    <row r="136" spans="71:72">
      <c r="BS136" s="100">
        <v>1.34</v>
      </c>
      <c r="BT136" s="101">
        <v>60</v>
      </c>
    </row>
    <row r="137" spans="71:72">
      <c r="BS137" s="100">
        <v>1.35</v>
      </c>
      <c r="BT137" s="101">
        <v>60</v>
      </c>
    </row>
    <row r="138" spans="71:72">
      <c r="BS138" s="100">
        <v>1.36</v>
      </c>
      <c r="BT138" s="101">
        <v>60</v>
      </c>
    </row>
    <row r="139" spans="71:72">
      <c r="BS139" s="100">
        <v>1.37</v>
      </c>
      <c r="BT139" s="101">
        <v>60</v>
      </c>
    </row>
    <row r="140" spans="71:72">
      <c r="BS140" s="100">
        <v>1.38</v>
      </c>
      <c r="BT140" s="101">
        <v>60</v>
      </c>
    </row>
    <row r="141" spans="71:72">
      <c r="BS141" s="100">
        <v>1.39</v>
      </c>
      <c r="BT141" s="101">
        <v>60</v>
      </c>
    </row>
    <row r="142" spans="71:72">
      <c r="BS142" s="100">
        <v>1.4</v>
      </c>
      <c r="BT142" s="101">
        <v>60</v>
      </c>
    </row>
    <row r="143" spans="71:72">
      <c r="BS143" s="100">
        <v>1.41</v>
      </c>
      <c r="BT143" s="101">
        <v>60</v>
      </c>
    </row>
    <row r="144" spans="71:72">
      <c r="BS144" s="100">
        <v>1.42</v>
      </c>
      <c r="BT144" s="101">
        <v>60</v>
      </c>
    </row>
    <row r="145" spans="71:72">
      <c r="BS145" s="100">
        <v>1.43</v>
      </c>
      <c r="BT145" s="101">
        <v>60</v>
      </c>
    </row>
    <row r="146" spans="71:72">
      <c r="BS146" s="100">
        <v>1.44</v>
      </c>
      <c r="BT146" s="101">
        <v>60</v>
      </c>
    </row>
    <row r="147" spans="71:72">
      <c r="BS147" s="100">
        <v>1.45</v>
      </c>
      <c r="BT147" s="101">
        <v>60</v>
      </c>
    </row>
    <row r="148" spans="71:72">
      <c r="BS148" s="100">
        <v>1.46</v>
      </c>
      <c r="BT148" s="101">
        <v>60</v>
      </c>
    </row>
    <row r="149" spans="71:72">
      <c r="BS149" s="100">
        <v>1.47</v>
      </c>
      <c r="BT149" s="101">
        <v>60</v>
      </c>
    </row>
    <row r="150" spans="71:72">
      <c r="BS150" s="100">
        <v>1.48</v>
      </c>
      <c r="BT150" s="101">
        <v>60</v>
      </c>
    </row>
    <row r="151" spans="71:72">
      <c r="BS151" s="100">
        <v>1.49</v>
      </c>
      <c r="BT151" s="101">
        <v>60</v>
      </c>
    </row>
    <row r="152" spans="71:72">
      <c r="BS152" s="100">
        <v>1.5</v>
      </c>
      <c r="BT152" s="101">
        <v>60</v>
      </c>
    </row>
    <row r="153" spans="71:72">
      <c r="BS153" s="100">
        <v>1.51</v>
      </c>
      <c r="BT153" s="101">
        <v>60</v>
      </c>
    </row>
    <row r="154" spans="71:72">
      <c r="BS154" s="100">
        <v>1.52</v>
      </c>
      <c r="BT154" s="101">
        <v>60</v>
      </c>
    </row>
    <row r="155" spans="71:72">
      <c r="BS155" s="100">
        <v>1.53</v>
      </c>
      <c r="BT155" s="101">
        <v>60</v>
      </c>
    </row>
    <row r="156" spans="71:72">
      <c r="BS156" s="100">
        <v>1.54</v>
      </c>
      <c r="BT156" s="101">
        <v>60</v>
      </c>
    </row>
    <row r="157" spans="71:72">
      <c r="BS157" s="100">
        <v>1.55</v>
      </c>
      <c r="BT157" s="101">
        <v>60</v>
      </c>
    </row>
    <row r="158" spans="71:72">
      <c r="BS158" s="100">
        <v>1.56</v>
      </c>
      <c r="BT158" s="101">
        <v>60</v>
      </c>
    </row>
    <row r="159" spans="71:72">
      <c r="BS159" s="100">
        <v>1.57</v>
      </c>
      <c r="BT159" s="101">
        <v>60</v>
      </c>
    </row>
    <row r="160" spans="71:72">
      <c r="BS160" s="100">
        <v>1.58</v>
      </c>
      <c r="BT160" s="101">
        <v>60</v>
      </c>
    </row>
    <row r="161" spans="71:72">
      <c r="BS161" s="100">
        <v>1.59</v>
      </c>
      <c r="BT161" s="101">
        <v>60</v>
      </c>
    </row>
    <row r="162" spans="71:72">
      <c r="BS162" s="100">
        <v>1.6</v>
      </c>
      <c r="BT162" s="101">
        <v>60</v>
      </c>
    </row>
    <row r="163" spans="71:72">
      <c r="BS163" s="100">
        <v>1.61</v>
      </c>
      <c r="BT163" s="101">
        <v>60</v>
      </c>
    </row>
    <row r="164" spans="71:72">
      <c r="BS164" s="100">
        <v>1.62</v>
      </c>
      <c r="BT164" s="101">
        <v>60</v>
      </c>
    </row>
    <row r="165" spans="71:72">
      <c r="BS165" s="100">
        <v>1.63</v>
      </c>
      <c r="BT165" s="101">
        <v>60</v>
      </c>
    </row>
    <row r="166" spans="71:72">
      <c r="BS166" s="100">
        <v>1.64</v>
      </c>
      <c r="BT166" s="101">
        <v>60</v>
      </c>
    </row>
    <row r="167" spans="71:72">
      <c r="BS167" s="100">
        <v>1.65</v>
      </c>
      <c r="BT167" s="101">
        <v>60</v>
      </c>
    </row>
    <row r="168" spans="71:72">
      <c r="BS168" s="100">
        <v>1.66</v>
      </c>
      <c r="BT168" s="101">
        <v>60</v>
      </c>
    </row>
    <row r="169" spans="71:72">
      <c r="BS169" s="100">
        <v>1.67</v>
      </c>
      <c r="BT169" s="101">
        <v>60</v>
      </c>
    </row>
    <row r="170" spans="71:72">
      <c r="BS170" s="100">
        <v>1.68</v>
      </c>
      <c r="BT170" s="101">
        <v>60</v>
      </c>
    </row>
    <row r="171" spans="71:72">
      <c r="BS171" s="100">
        <v>1.69</v>
      </c>
      <c r="BT171" s="101">
        <v>60</v>
      </c>
    </row>
    <row r="172" spans="71:72">
      <c r="BS172" s="100">
        <v>1.7</v>
      </c>
      <c r="BT172" s="101">
        <v>60</v>
      </c>
    </row>
    <row r="173" spans="71:72">
      <c r="BS173" s="100">
        <v>1.71</v>
      </c>
      <c r="BT173" s="101">
        <v>60</v>
      </c>
    </row>
    <row r="174" spans="71:72">
      <c r="BS174" s="100">
        <v>1.72</v>
      </c>
      <c r="BT174" s="101">
        <v>60</v>
      </c>
    </row>
    <row r="175" spans="71:72">
      <c r="BS175" s="100">
        <v>1.73</v>
      </c>
      <c r="BT175" s="101">
        <v>60</v>
      </c>
    </row>
    <row r="176" spans="71:72">
      <c r="BS176" s="100">
        <v>1.74</v>
      </c>
      <c r="BT176" s="101">
        <v>60</v>
      </c>
    </row>
    <row r="177" spans="71:72">
      <c r="BS177" s="100">
        <v>1.75</v>
      </c>
      <c r="BT177" s="101">
        <v>60</v>
      </c>
    </row>
    <row r="178" spans="71:72">
      <c r="BS178" s="100">
        <v>1.76</v>
      </c>
      <c r="BT178" s="101">
        <v>60</v>
      </c>
    </row>
    <row r="179" spans="71:72">
      <c r="BS179" s="100">
        <v>1.77</v>
      </c>
      <c r="BT179" s="101">
        <v>60</v>
      </c>
    </row>
    <row r="180" spans="71:72">
      <c r="BS180" s="100">
        <v>1.78</v>
      </c>
      <c r="BT180" s="101">
        <v>60</v>
      </c>
    </row>
    <row r="181" spans="71:72">
      <c r="BS181" s="100">
        <v>1.79</v>
      </c>
      <c r="BT181" s="101">
        <v>60</v>
      </c>
    </row>
    <row r="182" spans="71:72">
      <c r="BS182" s="100">
        <v>1.8</v>
      </c>
      <c r="BT182" s="101">
        <v>60</v>
      </c>
    </row>
    <row r="183" spans="71:72">
      <c r="BS183" s="100">
        <v>1.81</v>
      </c>
      <c r="BT183" s="101">
        <v>60</v>
      </c>
    </row>
    <row r="184" spans="71:72">
      <c r="BS184" s="100">
        <v>1.82</v>
      </c>
      <c r="BT184" s="101">
        <v>60</v>
      </c>
    </row>
    <row r="185" spans="71:72">
      <c r="BS185" s="100">
        <v>1.83</v>
      </c>
      <c r="BT185" s="101">
        <v>60</v>
      </c>
    </row>
    <row r="186" spans="71:72">
      <c r="BS186" s="100">
        <v>1.84</v>
      </c>
      <c r="BT186" s="101">
        <v>60</v>
      </c>
    </row>
    <row r="187" spans="71:72">
      <c r="BS187" s="100">
        <v>1.85</v>
      </c>
      <c r="BT187" s="101">
        <v>60</v>
      </c>
    </row>
    <row r="188" spans="71:72">
      <c r="BS188" s="100">
        <v>1.86</v>
      </c>
      <c r="BT188" s="101">
        <v>60</v>
      </c>
    </row>
    <row r="189" spans="71:72">
      <c r="BS189" s="100">
        <v>1.87</v>
      </c>
      <c r="BT189" s="101">
        <v>60</v>
      </c>
    </row>
    <row r="190" spans="71:72">
      <c r="BS190" s="100">
        <v>1.88</v>
      </c>
      <c r="BT190" s="101">
        <v>60</v>
      </c>
    </row>
    <row r="191" spans="71:72">
      <c r="BS191" s="100">
        <v>1.89</v>
      </c>
      <c r="BT191" s="101">
        <v>60</v>
      </c>
    </row>
    <row r="192" spans="71:72">
      <c r="BS192" s="100">
        <v>1.9</v>
      </c>
      <c r="BT192" s="101">
        <v>60</v>
      </c>
    </row>
    <row r="193" spans="71:72">
      <c r="BS193" s="100">
        <v>1.91</v>
      </c>
      <c r="BT193" s="101">
        <v>60</v>
      </c>
    </row>
    <row r="194" spans="71:72">
      <c r="BS194" s="100">
        <v>1.92</v>
      </c>
      <c r="BT194" s="101">
        <v>60</v>
      </c>
    </row>
    <row r="195" spans="71:72">
      <c r="BS195" s="100">
        <v>1.93</v>
      </c>
      <c r="BT195" s="101">
        <v>60</v>
      </c>
    </row>
    <row r="196" spans="71:72">
      <c r="BS196" s="100">
        <v>1.94</v>
      </c>
      <c r="BT196" s="101">
        <v>60</v>
      </c>
    </row>
    <row r="197" spans="71:72">
      <c r="BS197" s="100">
        <v>1.95</v>
      </c>
      <c r="BT197" s="101">
        <v>60</v>
      </c>
    </row>
    <row r="198" spans="71:72">
      <c r="BS198" s="100">
        <v>1.96</v>
      </c>
      <c r="BT198" s="101">
        <v>60</v>
      </c>
    </row>
    <row r="199" spans="71:72">
      <c r="BS199" s="100">
        <v>1.97</v>
      </c>
      <c r="BT199" s="101">
        <v>60</v>
      </c>
    </row>
    <row r="200" spans="71:72">
      <c r="BS200" s="100">
        <v>1.98</v>
      </c>
      <c r="BT200" s="101">
        <v>60</v>
      </c>
    </row>
    <row r="201" spans="71:72">
      <c r="BS201" s="100">
        <v>1.99</v>
      </c>
      <c r="BT201" s="101">
        <v>60</v>
      </c>
    </row>
    <row r="202" spans="71:72">
      <c r="BS202" s="100">
        <v>2</v>
      </c>
      <c r="BT202" s="101">
        <v>60</v>
      </c>
    </row>
    <row r="203" spans="71:72">
      <c r="BS203" s="100">
        <v>2.0099999999999998</v>
      </c>
      <c r="BT203" s="101">
        <v>60</v>
      </c>
    </row>
    <row r="204" spans="71:72">
      <c r="BS204" s="100">
        <v>2.02</v>
      </c>
      <c r="BT204" s="101">
        <v>60</v>
      </c>
    </row>
    <row r="205" spans="71:72">
      <c r="BS205" s="100">
        <v>2.0299999999999998</v>
      </c>
      <c r="BT205" s="101">
        <v>60</v>
      </c>
    </row>
    <row r="206" spans="71:72">
      <c r="BS206" s="100">
        <v>2.04</v>
      </c>
      <c r="BT206" s="101">
        <v>60</v>
      </c>
    </row>
    <row r="207" spans="71:72">
      <c r="BS207" s="100">
        <v>2.0499999999999998</v>
      </c>
      <c r="BT207" s="101">
        <v>60</v>
      </c>
    </row>
    <row r="208" spans="71:72">
      <c r="BS208" s="100">
        <v>2.06</v>
      </c>
      <c r="BT208" s="101">
        <v>60</v>
      </c>
    </row>
    <row r="209" spans="71:72">
      <c r="BS209" s="100">
        <v>2.0699999999999998</v>
      </c>
      <c r="BT209" s="101">
        <v>60</v>
      </c>
    </row>
    <row r="210" spans="71:72">
      <c r="BS210" s="100">
        <v>2.08</v>
      </c>
      <c r="BT210" s="101">
        <v>60</v>
      </c>
    </row>
    <row r="211" spans="71:72">
      <c r="BS211" s="100">
        <v>2.09</v>
      </c>
      <c r="BT211" s="101">
        <v>60</v>
      </c>
    </row>
    <row r="212" spans="71:72">
      <c r="BS212" s="100">
        <v>2.1</v>
      </c>
      <c r="BT212" s="101">
        <v>60</v>
      </c>
    </row>
    <row r="213" spans="71:72">
      <c r="BS213" s="100">
        <v>2.11</v>
      </c>
      <c r="BT213" s="101">
        <v>60</v>
      </c>
    </row>
    <row r="214" spans="71:72">
      <c r="BS214" s="100">
        <v>2.12</v>
      </c>
      <c r="BT214" s="101">
        <v>60</v>
      </c>
    </row>
    <row r="215" spans="71:72">
      <c r="BS215" s="100">
        <v>2.13</v>
      </c>
      <c r="BT215" s="101">
        <v>60</v>
      </c>
    </row>
    <row r="216" spans="71:72">
      <c r="BS216" s="100">
        <v>2.14</v>
      </c>
      <c r="BT216" s="101">
        <v>60</v>
      </c>
    </row>
    <row r="217" spans="71:72">
      <c r="BS217" s="100">
        <v>2.15</v>
      </c>
      <c r="BT217" s="101">
        <v>60</v>
      </c>
    </row>
    <row r="218" spans="71:72">
      <c r="BS218" s="100">
        <v>2.16</v>
      </c>
      <c r="BT218" s="101">
        <v>60</v>
      </c>
    </row>
    <row r="219" spans="71:72">
      <c r="BS219" s="100">
        <v>2.17</v>
      </c>
      <c r="BT219" s="101">
        <v>60</v>
      </c>
    </row>
    <row r="220" spans="71:72">
      <c r="BS220" s="100">
        <v>2.1800000000000002</v>
      </c>
      <c r="BT220" s="101">
        <v>60</v>
      </c>
    </row>
    <row r="221" spans="71:72">
      <c r="BS221" s="100">
        <v>2.19</v>
      </c>
      <c r="BT221" s="101">
        <v>60</v>
      </c>
    </row>
    <row r="222" spans="71:72">
      <c r="BS222" s="100">
        <v>2.2000000000000002</v>
      </c>
      <c r="BT222" s="101">
        <v>60</v>
      </c>
    </row>
    <row r="223" spans="71:72">
      <c r="BS223" s="100">
        <v>2.21</v>
      </c>
      <c r="BT223" s="101">
        <v>60</v>
      </c>
    </row>
    <row r="224" spans="71:72">
      <c r="BS224" s="100">
        <v>2.2200000000000002</v>
      </c>
      <c r="BT224" s="101">
        <v>60</v>
      </c>
    </row>
    <row r="225" spans="71:72">
      <c r="BS225" s="100">
        <v>2.23</v>
      </c>
      <c r="BT225" s="101">
        <v>60</v>
      </c>
    </row>
    <row r="226" spans="71:72">
      <c r="BS226" s="100">
        <v>2.2400000000000002</v>
      </c>
      <c r="BT226" s="101">
        <v>60</v>
      </c>
    </row>
    <row r="227" spans="71:72">
      <c r="BS227" s="100">
        <v>2.25</v>
      </c>
      <c r="BT227" s="101">
        <v>60</v>
      </c>
    </row>
    <row r="228" spans="71:72">
      <c r="BS228" s="100">
        <v>2.2599999999999998</v>
      </c>
      <c r="BT228" s="101">
        <v>60</v>
      </c>
    </row>
    <row r="229" spans="71:72">
      <c r="BS229" s="100">
        <v>2.27</v>
      </c>
      <c r="BT229" s="101">
        <v>60</v>
      </c>
    </row>
    <row r="230" spans="71:72">
      <c r="BS230" s="100">
        <v>2.2799999999999998</v>
      </c>
      <c r="BT230" s="101">
        <v>60</v>
      </c>
    </row>
    <row r="231" spans="71:72">
      <c r="BS231" s="100">
        <v>2.29</v>
      </c>
      <c r="BT231" s="101">
        <v>60</v>
      </c>
    </row>
    <row r="232" spans="71:72">
      <c r="BS232" s="100">
        <v>2.2999999999999998</v>
      </c>
      <c r="BT232" s="101">
        <v>60</v>
      </c>
    </row>
    <row r="233" spans="71:72">
      <c r="BS233" s="100">
        <v>2.31</v>
      </c>
      <c r="BT233" s="101">
        <v>60</v>
      </c>
    </row>
    <row r="234" spans="71:72">
      <c r="BS234" s="100">
        <v>2.3199999999999998</v>
      </c>
      <c r="BT234" s="101">
        <v>60</v>
      </c>
    </row>
    <row r="235" spans="71:72">
      <c r="BS235" s="100">
        <v>2.33</v>
      </c>
      <c r="BT235" s="101">
        <v>60</v>
      </c>
    </row>
    <row r="236" spans="71:72">
      <c r="BS236" s="100">
        <v>2.34</v>
      </c>
      <c r="BT236" s="101">
        <v>60</v>
      </c>
    </row>
    <row r="237" spans="71:72">
      <c r="BS237" s="100">
        <v>2.35</v>
      </c>
      <c r="BT237" s="101">
        <v>60</v>
      </c>
    </row>
    <row r="238" spans="71:72">
      <c r="BS238" s="100">
        <v>2.36</v>
      </c>
      <c r="BT238" s="101">
        <v>60</v>
      </c>
    </row>
    <row r="239" spans="71:72">
      <c r="BS239" s="100">
        <v>2.37</v>
      </c>
      <c r="BT239" s="101">
        <v>60</v>
      </c>
    </row>
    <row r="240" spans="71:72">
      <c r="BS240" s="100">
        <v>2.38</v>
      </c>
      <c r="BT240" s="101">
        <v>60</v>
      </c>
    </row>
    <row r="241" spans="71:72">
      <c r="BS241" s="100">
        <v>2.39</v>
      </c>
      <c r="BT241" s="101">
        <v>60</v>
      </c>
    </row>
    <row r="242" spans="71:72">
      <c r="BS242" s="100">
        <v>2.4</v>
      </c>
      <c r="BT242" s="101">
        <v>60</v>
      </c>
    </row>
    <row r="243" spans="71:72">
      <c r="BS243" s="100">
        <v>2.41</v>
      </c>
      <c r="BT243" s="101">
        <v>60</v>
      </c>
    </row>
    <row r="244" spans="71:72">
      <c r="BS244" s="100">
        <v>2.42</v>
      </c>
      <c r="BT244" s="101">
        <v>60</v>
      </c>
    </row>
    <row r="245" spans="71:72">
      <c r="BS245" s="100">
        <v>2.4300000000000002</v>
      </c>
      <c r="BT245" s="101">
        <v>60</v>
      </c>
    </row>
    <row r="246" spans="71:72">
      <c r="BS246" s="100">
        <v>2.44</v>
      </c>
      <c r="BT246" s="101">
        <v>60</v>
      </c>
    </row>
    <row r="247" spans="71:72">
      <c r="BS247" s="100">
        <v>2.4500000000000002</v>
      </c>
      <c r="BT247" s="101">
        <v>60</v>
      </c>
    </row>
    <row r="248" spans="71:72">
      <c r="BS248" s="100">
        <v>2.46</v>
      </c>
      <c r="BT248" s="101">
        <v>60</v>
      </c>
    </row>
    <row r="249" spans="71:72">
      <c r="BS249" s="100">
        <v>2.4700000000000002</v>
      </c>
      <c r="BT249" s="101">
        <v>60</v>
      </c>
    </row>
    <row r="250" spans="71:72">
      <c r="BS250" s="100">
        <v>2.48</v>
      </c>
      <c r="BT250" s="101">
        <v>60</v>
      </c>
    </row>
    <row r="251" spans="71:72">
      <c r="BS251" s="100">
        <v>2.4900000000000002</v>
      </c>
      <c r="BT251" s="101">
        <v>60</v>
      </c>
    </row>
    <row r="252" spans="71:72">
      <c r="BS252" s="100">
        <v>2.5</v>
      </c>
      <c r="BT252" s="101">
        <v>60</v>
      </c>
    </row>
    <row r="253" spans="71:72">
      <c r="BS253" s="100">
        <v>2.5099999999999998</v>
      </c>
      <c r="BT253" s="101">
        <v>60</v>
      </c>
    </row>
    <row r="254" spans="71:72">
      <c r="BS254" s="100">
        <v>2.52</v>
      </c>
      <c r="BT254" s="101">
        <v>60</v>
      </c>
    </row>
    <row r="255" spans="71:72">
      <c r="BS255" s="100">
        <v>2.5299999999999998</v>
      </c>
      <c r="BT255" s="101">
        <v>60</v>
      </c>
    </row>
    <row r="256" spans="71:72">
      <c r="BS256" s="100">
        <v>2.54</v>
      </c>
      <c r="BT256" s="101">
        <v>60</v>
      </c>
    </row>
    <row r="257" spans="71:72">
      <c r="BS257" s="100">
        <v>2.5499999999999998</v>
      </c>
      <c r="BT257" s="101">
        <v>60</v>
      </c>
    </row>
    <row r="258" spans="71:72">
      <c r="BS258" s="100">
        <v>2.56</v>
      </c>
      <c r="BT258" s="101">
        <v>60</v>
      </c>
    </row>
    <row r="259" spans="71:72">
      <c r="BS259" s="100">
        <v>2.57</v>
      </c>
      <c r="BT259" s="101">
        <v>60</v>
      </c>
    </row>
    <row r="260" spans="71:72">
      <c r="BS260" s="100">
        <v>2.58</v>
      </c>
      <c r="BT260" s="101">
        <v>60</v>
      </c>
    </row>
    <row r="261" spans="71:72">
      <c r="BS261" s="100">
        <v>2.59</v>
      </c>
      <c r="BT261" s="101">
        <v>60</v>
      </c>
    </row>
    <row r="262" spans="71:72">
      <c r="BS262" s="100">
        <v>2.6</v>
      </c>
      <c r="BT262" s="101">
        <v>60</v>
      </c>
    </row>
    <row r="263" spans="71:72">
      <c r="BS263" s="100">
        <v>2.61</v>
      </c>
      <c r="BT263" s="101">
        <v>60</v>
      </c>
    </row>
    <row r="264" spans="71:72">
      <c r="BS264" s="100">
        <v>2.62</v>
      </c>
      <c r="BT264" s="101">
        <v>60</v>
      </c>
    </row>
    <row r="265" spans="71:72">
      <c r="BS265" s="100">
        <v>2.63</v>
      </c>
      <c r="BT265" s="101">
        <v>60</v>
      </c>
    </row>
    <row r="266" spans="71:72">
      <c r="BS266" s="100">
        <v>2.64</v>
      </c>
      <c r="BT266" s="101">
        <v>60</v>
      </c>
    </row>
    <row r="267" spans="71:72">
      <c r="BS267" s="100">
        <v>2.65</v>
      </c>
      <c r="BT267" s="101">
        <v>60</v>
      </c>
    </row>
    <row r="268" spans="71:72">
      <c r="BS268" s="100">
        <v>2.66</v>
      </c>
      <c r="BT268" s="101">
        <v>60</v>
      </c>
    </row>
    <row r="269" spans="71:72">
      <c r="BS269" s="100">
        <v>2.67</v>
      </c>
      <c r="BT269" s="101">
        <v>60</v>
      </c>
    </row>
    <row r="270" spans="71:72">
      <c r="BS270" s="100">
        <v>2.68</v>
      </c>
      <c r="BT270" s="101">
        <v>60</v>
      </c>
    </row>
    <row r="271" spans="71:72">
      <c r="BS271" s="100">
        <v>2.69</v>
      </c>
      <c r="BT271" s="101">
        <v>60</v>
      </c>
    </row>
    <row r="272" spans="71:72">
      <c r="BS272" s="100">
        <v>2.7</v>
      </c>
      <c r="BT272" s="101">
        <v>60</v>
      </c>
    </row>
    <row r="273" spans="71:72">
      <c r="BS273" s="100">
        <v>2.71</v>
      </c>
      <c r="BT273" s="101">
        <v>60</v>
      </c>
    </row>
    <row r="274" spans="71:72">
      <c r="BS274" s="100">
        <v>2.72</v>
      </c>
      <c r="BT274" s="101">
        <v>60</v>
      </c>
    </row>
    <row r="275" spans="71:72">
      <c r="BS275" s="100">
        <v>2.73</v>
      </c>
      <c r="BT275" s="101">
        <v>60</v>
      </c>
    </row>
    <row r="276" spans="71:72">
      <c r="BS276" s="100">
        <v>2.74</v>
      </c>
      <c r="BT276" s="101">
        <v>60</v>
      </c>
    </row>
    <row r="277" spans="71:72">
      <c r="BS277" s="100">
        <v>2.75</v>
      </c>
      <c r="BT277" s="101">
        <v>60</v>
      </c>
    </row>
    <row r="278" spans="71:72">
      <c r="BS278" s="100">
        <v>2.76</v>
      </c>
      <c r="BT278" s="101">
        <v>60</v>
      </c>
    </row>
    <row r="279" spans="71:72">
      <c r="BS279" s="100">
        <v>2.77</v>
      </c>
      <c r="BT279" s="101">
        <v>60</v>
      </c>
    </row>
    <row r="280" spans="71:72">
      <c r="BS280" s="100">
        <v>2.78</v>
      </c>
      <c r="BT280" s="101">
        <v>60</v>
      </c>
    </row>
    <row r="281" spans="71:72">
      <c r="BS281" s="100">
        <v>2.79</v>
      </c>
      <c r="BT281" s="101">
        <v>60</v>
      </c>
    </row>
    <row r="282" spans="71:72">
      <c r="BS282" s="100">
        <v>2.8</v>
      </c>
      <c r="BT282" s="101">
        <v>60</v>
      </c>
    </row>
    <row r="283" spans="71:72">
      <c r="BS283" s="100">
        <v>2.81</v>
      </c>
      <c r="BT283" s="101">
        <v>60</v>
      </c>
    </row>
    <row r="284" spans="71:72">
      <c r="BS284" s="100">
        <v>2.82</v>
      </c>
      <c r="BT284" s="101">
        <v>60</v>
      </c>
    </row>
    <row r="285" spans="71:72">
      <c r="BS285" s="100">
        <v>2.83</v>
      </c>
      <c r="BT285" s="101">
        <v>60</v>
      </c>
    </row>
    <row r="286" spans="71:72">
      <c r="BS286" s="100">
        <v>2.84</v>
      </c>
      <c r="BT286" s="101">
        <v>60</v>
      </c>
    </row>
    <row r="287" spans="71:72">
      <c r="BS287" s="100">
        <v>2.85</v>
      </c>
      <c r="BT287" s="101">
        <v>60</v>
      </c>
    </row>
    <row r="288" spans="71:72">
      <c r="BS288" s="100">
        <v>2.86</v>
      </c>
      <c r="BT288" s="101">
        <v>60</v>
      </c>
    </row>
    <row r="289" spans="71:72">
      <c r="BS289" s="100">
        <v>2.87</v>
      </c>
      <c r="BT289" s="101">
        <v>60</v>
      </c>
    </row>
    <row r="290" spans="71:72">
      <c r="BS290" s="100">
        <v>2.88</v>
      </c>
      <c r="BT290" s="101">
        <v>60</v>
      </c>
    </row>
    <row r="291" spans="71:72">
      <c r="BS291" s="100">
        <v>2.89</v>
      </c>
      <c r="BT291" s="101">
        <v>60</v>
      </c>
    </row>
    <row r="292" spans="71:72">
      <c r="BS292" s="100">
        <v>2.9</v>
      </c>
      <c r="BT292" s="101">
        <v>60</v>
      </c>
    </row>
    <row r="293" spans="71:72">
      <c r="BS293" s="100">
        <v>2.91</v>
      </c>
      <c r="BT293" s="101">
        <v>60</v>
      </c>
    </row>
    <row r="294" spans="71:72">
      <c r="BS294" s="100">
        <v>2.92</v>
      </c>
      <c r="BT294" s="101">
        <v>60</v>
      </c>
    </row>
    <row r="295" spans="71:72">
      <c r="BS295" s="100">
        <v>2.93</v>
      </c>
      <c r="BT295" s="101">
        <v>60</v>
      </c>
    </row>
    <row r="296" spans="71:72">
      <c r="BS296" s="100">
        <v>2.94</v>
      </c>
      <c r="BT296" s="101">
        <v>60</v>
      </c>
    </row>
    <row r="297" spans="71:72">
      <c r="BS297" s="100">
        <v>2.95</v>
      </c>
      <c r="BT297" s="101">
        <v>60</v>
      </c>
    </row>
    <row r="298" spans="71:72">
      <c r="BS298" s="100">
        <v>2.96</v>
      </c>
      <c r="BT298" s="101">
        <v>60</v>
      </c>
    </row>
    <row r="299" spans="71:72">
      <c r="BS299" s="100">
        <v>2.97</v>
      </c>
      <c r="BT299" s="101">
        <v>60</v>
      </c>
    </row>
    <row r="300" spans="71:72">
      <c r="BS300" s="100">
        <v>2.98</v>
      </c>
      <c r="BT300" s="101">
        <v>60</v>
      </c>
    </row>
    <row r="301" spans="71:72">
      <c r="BS301" s="100">
        <v>2.99</v>
      </c>
      <c r="BT301" s="101">
        <v>60</v>
      </c>
    </row>
    <row r="302" spans="71:72">
      <c r="BS302" s="100">
        <v>3</v>
      </c>
      <c r="BT302" s="101">
        <v>60</v>
      </c>
    </row>
    <row r="303" spans="71:72">
      <c r="BS303" s="100">
        <v>3.01</v>
      </c>
      <c r="BT303" s="101">
        <v>60</v>
      </c>
    </row>
    <row r="304" spans="71:72">
      <c r="BS304" s="100">
        <v>3.02</v>
      </c>
      <c r="BT304" s="101">
        <v>60</v>
      </c>
    </row>
    <row r="305" spans="71:72">
      <c r="BS305" s="100">
        <v>3.03</v>
      </c>
      <c r="BT305" s="101">
        <v>60</v>
      </c>
    </row>
    <row r="306" spans="71:72">
      <c r="BS306" s="100">
        <v>3.04</v>
      </c>
      <c r="BT306" s="101">
        <v>60</v>
      </c>
    </row>
    <row r="307" spans="71:72">
      <c r="BS307" s="100">
        <v>3.05</v>
      </c>
      <c r="BT307" s="101">
        <v>60</v>
      </c>
    </row>
    <row r="308" spans="71:72">
      <c r="BS308" s="100">
        <v>3.06</v>
      </c>
      <c r="BT308" s="101">
        <v>60</v>
      </c>
    </row>
    <row r="309" spans="71:72">
      <c r="BS309" s="100">
        <v>3.07</v>
      </c>
      <c r="BT309" s="101">
        <v>60</v>
      </c>
    </row>
    <row r="310" spans="71:72">
      <c r="BS310" s="100">
        <v>3.08</v>
      </c>
      <c r="BT310" s="101">
        <v>60</v>
      </c>
    </row>
    <row r="311" spans="71:72">
      <c r="BS311" s="100">
        <v>3.09</v>
      </c>
      <c r="BT311" s="101">
        <v>60</v>
      </c>
    </row>
    <row r="312" spans="71:72">
      <c r="BS312" s="100">
        <v>3.1</v>
      </c>
      <c r="BT312" s="101">
        <v>60</v>
      </c>
    </row>
    <row r="313" spans="71:72">
      <c r="BS313" s="100">
        <v>3.11</v>
      </c>
      <c r="BT313" s="101">
        <v>60</v>
      </c>
    </row>
    <row r="314" spans="71:72">
      <c r="BS314" s="100">
        <v>3.12</v>
      </c>
      <c r="BT314" s="101">
        <v>60</v>
      </c>
    </row>
    <row r="315" spans="71:72">
      <c r="BS315" s="100">
        <v>3.13</v>
      </c>
      <c r="BT315" s="101">
        <v>60</v>
      </c>
    </row>
    <row r="316" spans="71:72">
      <c r="BS316" s="100">
        <v>3.14</v>
      </c>
      <c r="BT316" s="101">
        <v>60</v>
      </c>
    </row>
    <row r="317" spans="71:72">
      <c r="BS317" s="100">
        <v>3.15</v>
      </c>
      <c r="BT317" s="101">
        <v>60</v>
      </c>
    </row>
    <row r="318" spans="71:72">
      <c r="BS318" s="100">
        <v>3.16</v>
      </c>
      <c r="BT318" s="101">
        <v>60</v>
      </c>
    </row>
    <row r="319" spans="71:72">
      <c r="BS319" s="100">
        <v>3.17</v>
      </c>
      <c r="BT319" s="101">
        <v>60</v>
      </c>
    </row>
    <row r="320" spans="71:72">
      <c r="BS320" s="100">
        <v>3.18</v>
      </c>
      <c r="BT320" s="101">
        <v>60</v>
      </c>
    </row>
    <row r="321" spans="71:72">
      <c r="BS321" s="100">
        <v>3.19</v>
      </c>
      <c r="BT321" s="101">
        <v>60</v>
      </c>
    </row>
    <row r="322" spans="71:72">
      <c r="BS322" s="100">
        <v>3.2</v>
      </c>
      <c r="BT322" s="101">
        <v>60</v>
      </c>
    </row>
    <row r="323" spans="71:72">
      <c r="BS323" s="100">
        <v>3.21</v>
      </c>
      <c r="BT323" s="101">
        <v>60</v>
      </c>
    </row>
    <row r="324" spans="71:72">
      <c r="BS324" s="100">
        <v>3.22</v>
      </c>
      <c r="BT324" s="101">
        <v>60</v>
      </c>
    </row>
    <row r="325" spans="71:72">
      <c r="BS325" s="100">
        <v>3.23</v>
      </c>
      <c r="BT325" s="101">
        <v>60</v>
      </c>
    </row>
    <row r="326" spans="71:72">
      <c r="BS326" s="100">
        <v>3.24</v>
      </c>
      <c r="BT326" s="101">
        <v>60</v>
      </c>
    </row>
    <row r="327" spans="71:72">
      <c r="BS327" s="100">
        <v>3.25</v>
      </c>
      <c r="BT327" s="101">
        <v>60</v>
      </c>
    </row>
    <row r="328" spans="71:72">
      <c r="BS328" s="100">
        <v>3.26</v>
      </c>
      <c r="BT328" s="101">
        <v>60</v>
      </c>
    </row>
    <row r="329" spans="71:72">
      <c r="BS329" s="100">
        <v>3.27</v>
      </c>
      <c r="BT329" s="101">
        <v>60</v>
      </c>
    </row>
    <row r="330" spans="71:72">
      <c r="BS330" s="100">
        <v>3.28</v>
      </c>
      <c r="BT330" s="101">
        <v>60</v>
      </c>
    </row>
    <row r="331" spans="71:72">
      <c r="BS331" s="100">
        <v>3.29</v>
      </c>
      <c r="BT331" s="101">
        <v>60</v>
      </c>
    </row>
    <row r="332" spans="71:72">
      <c r="BS332" s="100">
        <v>3.3</v>
      </c>
      <c r="BT332" s="101">
        <v>60</v>
      </c>
    </row>
    <row r="333" spans="71:72">
      <c r="BS333" s="100">
        <v>3.31</v>
      </c>
      <c r="BT333" s="101">
        <v>60</v>
      </c>
    </row>
    <row r="334" spans="71:72">
      <c r="BS334" s="100">
        <v>3.32</v>
      </c>
      <c r="BT334" s="101">
        <v>60</v>
      </c>
    </row>
    <row r="335" spans="71:72">
      <c r="BS335" s="100">
        <v>3.33</v>
      </c>
      <c r="BT335" s="101">
        <v>60</v>
      </c>
    </row>
    <row r="336" spans="71:72">
      <c r="BS336" s="100">
        <v>3.34</v>
      </c>
      <c r="BT336" s="101">
        <v>60</v>
      </c>
    </row>
    <row r="337" spans="71:72">
      <c r="BS337" s="100">
        <v>3.35</v>
      </c>
      <c r="BT337" s="101">
        <v>60</v>
      </c>
    </row>
    <row r="338" spans="71:72">
      <c r="BS338" s="100">
        <v>3.36</v>
      </c>
      <c r="BT338" s="101">
        <v>60</v>
      </c>
    </row>
    <row r="339" spans="71:72">
      <c r="BS339" s="100">
        <v>3.37</v>
      </c>
      <c r="BT339" s="101">
        <v>60</v>
      </c>
    </row>
    <row r="340" spans="71:72">
      <c r="BS340" s="100">
        <v>3.38</v>
      </c>
      <c r="BT340" s="101">
        <v>60</v>
      </c>
    </row>
    <row r="341" spans="71:72">
      <c r="BS341" s="100">
        <v>3.39</v>
      </c>
      <c r="BT341" s="101">
        <v>60</v>
      </c>
    </row>
    <row r="342" spans="71:72">
      <c r="BS342" s="100">
        <v>3.4</v>
      </c>
      <c r="BT342" s="101">
        <v>60</v>
      </c>
    </row>
    <row r="343" spans="71:72">
      <c r="BS343" s="100">
        <v>3.41</v>
      </c>
      <c r="BT343" s="101">
        <v>60</v>
      </c>
    </row>
    <row r="344" spans="71:72">
      <c r="BS344" s="100">
        <v>3.42</v>
      </c>
      <c r="BT344" s="101">
        <v>60</v>
      </c>
    </row>
    <row r="345" spans="71:72">
      <c r="BS345" s="100">
        <v>3.43</v>
      </c>
      <c r="BT345" s="101">
        <v>60</v>
      </c>
    </row>
    <row r="346" spans="71:72">
      <c r="BS346" s="100">
        <v>3.44</v>
      </c>
      <c r="BT346" s="101">
        <v>60</v>
      </c>
    </row>
    <row r="347" spans="71:72">
      <c r="BS347" s="100">
        <v>3.45</v>
      </c>
      <c r="BT347" s="101">
        <v>60</v>
      </c>
    </row>
    <row r="348" spans="71:72">
      <c r="BS348" s="100">
        <v>3.46</v>
      </c>
      <c r="BT348" s="101">
        <v>60</v>
      </c>
    </row>
    <row r="349" spans="71:72">
      <c r="BS349" s="100">
        <v>3.47</v>
      </c>
      <c r="BT349" s="101">
        <v>60</v>
      </c>
    </row>
    <row r="350" spans="71:72">
      <c r="BS350" s="100">
        <v>3.48</v>
      </c>
      <c r="BT350" s="101">
        <v>60</v>
      </c>
    </row>
    <row r="351" spans="71:72">
      <c r="BS351" s="100">
        <v>3.49</v>
      </c>
      <c r="BT351" s="101">
        <v>60</v>
      </c>
    </row>
    <row r="352" spans="71:72">
      <c r="BS352" s="100">
        <v>3.5</v>
      </c>
      <c r="BT352" s="101">
        <v>60</v>
      </c>
    </row>
    <row r="353" spans="71:72">
      <c r="BS353" s="100">
        <v>3.51</v>
      </c>
      <c r="BT353" s="101">
        <v>60</v>
      </c>
    </row>
    <row r="354" spans="71:72">
      <c r="BS354" s="100">
        <v>3.52</v>
      </c>
      <c r="BT354" s="101">
        <v>60</v>
      </c>
    </row>
    <row r="355" spans="71:72">
      <c r="BS355" s="100">
        <v>3.53</v>
      </c>
      <c r="BT355" s="101">
        <v>60</v>
      </c>
    </row>
    <row r="356" spans="71:72">
      <c r="BS356" s="100">
        <v>3.54</v>
      </c>
      <c r="BT356" s="101">
        <v>60</v>
      </c>
    </row>
    <row r="357" spans="71:72">
      <c r="BS357" s="100">
        <v>3.55</v>
      </c>
      <c r="BT357" s="101">
        <v>60</v>
      </c>
    </row>
    <row r="358" spans="71:72">
      <c r="BS358" s="100">
        <v>3.56</v>
      </c>
      <c r="BT358" s="101">
        <v>60</v>
      </c>
    </row>
    <row r="359" spans="71:72">
      <c r="BS359" s="100">
        <v>3.57</v>
      </c>
      <c r="BT359" s="101">
        <v>60</v>
      </c>
    </row>
    <row r="360" spans="71:72">
      <c r="BS360" s="100">
        <v>3.58</v>
      </c>
      <c r="BT360" s="101">
        <v>60</v>
      </c>
    </row>
    <row r="361" spans="71:72">
      <c r="BS361" s="100">
        <v>3.59</v>
      </c>
      <c r="BT361" s="101">
        <v>60</v>
      </c>
    </row>
    <row r="362" spans="71:72">
      <c r="BS362" s="100">
        <v>3.6</v>
      </c>
      <c r="BT362" s="101">
        <v>60</v>
      </c>
    </row>
    <row r="363" spans="71:72">
      <c r="BS363" s="100">
        <v>3.61</v>
      </c>
      <c r="BT363" s="101">
        <v>60</v>
      </c>
    </row>
    <row r="364" spans="71:72">
      <c r="BS364" s="100">
        <v>3.62</v>
      </c>
      <c r="BT364" s="101">
        <v>60</v>
      </c>
    </row>
    <row r="365" spans="71:72">
      <c r="BS365" s="100">
        <v>3.63</v>
      </c>
      <c r="BT365" s="101">
        <v>60</v>
      </c>
    </row>
    <row r="366" spans="71:72">
      <c r="BS366" s="100">
        <v>3.64</v>
      </c>
      <c r="BT366" s="101">
        <v>60</v>
      </c>
    </row>
    <row r="367" spans="71:72">
      <c r="BS367" s="100">
        <v>3.65</v>
      </c>
      <c r="BT367" s="101">
        <v>60</v>
      </c>
    </row>
    <row r="368" spans="71:72">
      <c r="BS368" s="100">
        <v>3.66</v>
      </c>
      <c r="BT368" s="101">
        <v>60</v>
      </c>
    </row>
    <row r="369" spans="71:72">
      <c r="BS369" s="100">
        <v>3.67</v>
      </c>
      <c r="BT369" s="101">
        <v>60</v>
      </c>
    </row>
    <row r="370" spans="71:72">
      <c r="BS370" s="100">
        <v>3.68</v>
      </c>
      <c r="BT370" s="101">
        <v>60</v>
      </c>
    </row>
    <row r="371" spans="71:72">
      <c r="BS371" s="100">
        <v>3.69</v>
      </c>
      <c r="BT371" s="101">
        <v>60</v>
      </c>
    </row>
    <row r="372" spans="71:72">
      <c r="BS372" s="100">
        <v>3.7</v>
      </c>
      <c r="BT372" s="101">
        <v>60</v>
      </c>
    </row>
    <row r="373" spans="71:72">
      <c r="BS373" s="100">
        <v>3.71</v>
      </c>
      <c r="BT373" s="101">
        <v>60</v>
      </c>
    </row>
    <row r="374" spans="71:72">
      <c r="BS374" s="100">
        <v>3.72</v>
      </c>
      <c r="BT374" s="101">
        <v>60</v>
      </c>
    </row>
    <row r="375" spans="71:72">
      <c r="BS375" s="100">
        <v>3.73</v>
      </c>
      <c r="BT375" s="101">
        <v>60</v>
      </c>
    </row>
    <row r="376" spans="71:72">
      <c r="BS376" s="100">
        <v>3.74</v>
      </c>
      <c r="BT376" s="101">
        <v>60</v>
      </c>
    </row>
    <row r="377" spans="71:72">
      <c r="BS377" s="100">
        <v>3.75</v>
      </c>
      <c r="BT377" s="101">
        <v>60</v>
      </c>
    </row>
    <row r="378" spans="71:72">
      <c r="BS378" s="100">
        <v>3.76</v>
      </c>
      <c r="BT378" s="101">
        <v>60</v>
      </c>
    </row>
    <row r="379" spans="71:72">
      <c r="BS379" s="100">
        <v>3.77</v>
      </c>
      <c r="BT379" s="101">
        <v>60</v>
      </c>
    </row>
    <row r="380" spans="71:72">
      <c r="BS380" s="100">
        <v>3.78</v>
      </c>
      <c r="BT380" s="101">
        <v>60</v>
      </c>
    </row>
    <row r="381" spans="71:72">
      <c r="BS381" s="100">
        <v>3.79</v>
      </c>
      <c r="BT381" s="101">
        <v>60</v>
      </c>
    </row>
    <row r="382" spans="71:72">
      <c r="BS382" s="100">
        <v>3.8</v>
      </c>
      <c r="BT382" s="101">
        <v>60</v>
      </c>
    </row>
    <row r="383" spans="71:72">
      <c r="BS383" s="100">
        <v>3.81</v>
      </c>
      <c r="BT383" s="101">
        <v>60</v>
      </c>
    </row>
    <row r="384" spans="71:72">
      <c r="BS384" s="100">
        <v>3.82</v>
      </c>
      <c r="BT384" s="101">
        <v>60</v>
      </c>
    </row>
    <row r="385" spans="71:72">
      <c r="BS385" s="100">
        <v>3.83</v>
      </c>
      <c r="BT385" s="101">
        <v>60</v>
      </c>
    </row>
    <row r="386" spans="71:72">
      <c r="BS386" s="100">
        <v>3.84</v>
      </c>
      <c r="BT386" s="101">
        <v>60</v>
      </c>
    </row>
    <row r="387" spans="71:72">
      <c r="BS387" s="100">
        <v>3.85</v>
      </c>
      <c r="BT387" s="101">
        <v>60</v>
      </c>
    </row>
    <row r="388" spans="71:72">
      <c r="BS388" s="100">
        <v>3.86</v>
      </c>
      <c r="BT388" s="101">
        <v>60</v>
      </c>
    </row>
    <row r="389" spans="71:72">
      <c r="BS389" s="100">
        <v>3.87</v>
      </c>
      <c r="BT389" s="101">
        <v>60</v>
      </c>
    </row>
    <row r="390" spans="71:72">
      <c r="BS390" s="100">
        <v>3.88</v>
      </c>
      <c r="BT390" s="101">
        <v>60</v>
      </c>
    </row>
    <row r="391" spans="71:72">
      <c r="BS391" s="100">
        <v>3.89</v>
      </c>
      <c r="BT391" s="101">
        <v>60</v>
      </c>
    </row>
    <row r="392" spans="71:72">
      <c r="BS392" s="100">
        <v>3.9</v>
      </c>
      <c r="BT392" s="101">
        <v>60</v>
      </c>
    </row>
    <row r="393" spans="71:72">
      <c r="BS393" s="100">
        <v>3.91</v>
      </c>
      <c r="BT393" s="101">
        <v>60</v>
      </c>
    </row>
    <row r="394" spans="71:72">
      <c r="BS394" s="100">
        <v>3.92</v>
      </c>
      <c r="BT394" s="101">
        <v>60</v>
      </c>
    </row>
    <row r="395" spans="71:72">
      <c r="BS395" s="100">
        <v>3.93</v>
      </c>
      <c r="BT395" s="101">
        <v>60</v>
      </c>
    </row>
    <row r="396" spans="71:72">
      <c r="BS396" s="100">
        <v>3.94</v>
      </c>
      <c r="BT396" s="101">
        <v>60</v>
      </c>
    </row>
    <row r="397" spans="71:72">
      <c r="BS397" s="100">
        <v>3.95</v>
      </c>
      <c r="BT397" s="101">
        <v>60</v>
      </c>
    </row>
    <row r="398" spans="71:72">
      <c r="BS398" s="100">
        <v>3.96</v>
      </c>
      <c r="BT398" s="101">
        <v>60</v>
      </c>
    </row>
    <row r="399" spans="71:72">
      <c r="BS399" s="100">
        <v>3.97</v>
      </c>
      <c r="BT399" s="101">
        <v>60</v>
      </c>
    </row>
    <row r="400" spans="71:72">
      <c r="BS400" s="100">
        <v>3.98</v>
      </c>
      <c r="BT400" s="101">
        <v>60</v>
      </c>
    </row>
    <row r="401" spans="71:72">
      <c r="BS401" s="100">
        <v>3.99</v>
      </c>
      <c r="BT401" s="101">
        <v>60</v>
      </c>
    </row>
    <row r="402" spans="71:72">
      <c r="BS402" s="98">
        <v>4</v>
      </c>
      <c r="BT402" s="99">
        <v>61</v>
      </c>
    </row>
    <row r="403" spans="71:72">
      <c r="BS403" s="98">
        <v>4.01</v>
      </c>
      <c r="BT403" s="99">
        <v>61</v>
      </c>
    </row>
    <row r="404" spans="71:72">
      <c r="BS404" s="98">
        <v>4.0199999999999996</v>
      </c>
      <c r="BT404" s="99">
        <v>61</v>
      </c>
    </row>
    <row r="405" spans="71:72">
      <c r="BS405" s="98">
        <v>4.03</v>
      </c>
      <c r="BT405" s="99">
        <v>61</v>
      </c>
    </row>
    <row r="406" spans="71:72">
      <c r="BS406" s="98">
        <v>4.04</v>
      </c>
      <c r="BT406" s="99">
        <v>61</v>
      </c>
    </row>
    <row r="407" spans="71:72">
      <c r="BS407" s="98">
        <v>4.05</v>
      </c>
      <c r="BT407" s="99">
        <v>61</v>
      </c>
    </row>
    <row r="408" spans="71:72">
      <c r="BS408" s="98">
        <v>4.0599999999999996</v>
      </c>
      <c r="BT408" s="99">
        <v>61</v>
      </c>
    </row>
    <row r="409" spans="71:72">
      <c r="BS409" s="98">
        <v>4.07</v>
      </c>
      <c r="BT409" s="99">
        <v>61</v>
      </c>
    </row>
    <row r="410" spans="71:72">
      <c r="BS410" s="98">
        <v>4.08</v>
      </c>
      <c r="BT410" s="99">
        <v>61</v>
      </c>
    </row>
    <row r="411" spans="71:72">
      <c r="BS411" s="98">
        <v>4.09</v>
      </c>
      <c r="BT411" s="99">
        <v>61</v>
      </c>
    </row>
    <row r="412" spans="71:72">
      <c r="BS412" s="98">
        <v>4.0999999999999996</v>
      </c>
      <c r="BT412" s="99">
        <v>61</v>
      </c>
    </row>
    <row r="413" spans="71:72">
      <c r="BS413" s="98">
        <v>4.1100000000000003</v>
      </c>
      <c r="BT413" s="99">
        <v>61</v>
      </c>
    </row>
    <row r="414" spans="71:72">
      <c r="BS414" s="98">
        <v>4.12</v>
      </c>
      <c r="BT414" s="99">
        <v>61</v>
      </c>
    </row>
    <row r="415" spans="71:72">
      <c r="BS415" s="98">
        <v>4.13</v>
      </c>
      <c r="BT415" s="99">
        <v>61</v>
      </c>
    </row>
    <row r="416" spans="71:72">
      <c r="BS416" s="98">
        <v>4.1399999999999997</v>
      </c>
      <c r="BT416" s="99">
        <v>61</v>
      </c>
    </row>
    <row r="417" spans="71:72">
      <c r="BS417" s="98">
        <v>4.1500000000000004</v>
      </c>
      <c r="BT417" s="99">
        <v>61</v>
      </c>
    </row>
    <row r="418" spans="71:72">
      <c r="BS418" s="98">
        <v>4.16</v>
      </c>
      <c r="BT418" s="99">
        <v>61</v>
      </c>
    </row>
    <row r="419" spans="71:72">
      <c r="BS419" s="98">
        <v>4.17</v>
      </c>
      <c r="BT419" s="99">
        <v>61</v>
      </c>
    </row>
    <row r="420" spans="71:72">
      <c r="BS420" s="98">
        <v>4.18</v>
      </c>
      <c r="BT420" s="99">
        <v>61</v>
      </c>
    </row>
    <row r="421" spans="71:72">
      <c r="BS421" s="98">
        <v>4.1900000000000004</v>
      </c>
      <c r="BT421" s="99">
        <v>61</v>
      </c>
    </row>
    <row r="422" spans="71:72">
      <c r="BS422" s="98">
        <v>4.2</v>
      </c>
      <c r="BT422" s="99">
        <v>61</v>
      </c>
    </row>
    <row r="423" spans="71:72">
      <c r="BS423" s="98">
        <v>4.21</v>
      </c>
      <c r="BT423" s="99">
        <v>61</v>
      </c>
    </row>
    <row r="424" spans="71:72">
      <c r="BS424" s="98">
        <v>4.22</v>
      </c>
      <c r="BT424" s="99">
        <v>61</v>
      </c>
    </row>
    <row r="425" spans="71:72">
      <c r="BS425" s="98">
        <v>4.2300000000000004</v>
      </c>
      <c r="BT425" s="99">
        <v>61</v>
      </c>
    </row>
    <row r="426" spans="71:72">
      <c r="BS426" s="98">
        <v>4.24</v>
      </c>
      <c r="BT426" s="99">
        <v>61</v>
      </c>
    </row>
    <row r="427" spans="71:72">
      <c r="BS427" s="98">
        <v>4.25</v>
      </c>
      <c r="BT427" s="99">
        <v>61</v>
      </c>
    </row>
    <row r="428" spans="71:72">
      <c r="BS428" s="98">
        <v>4.26</v>
      </c>
      <c r="BT428" s="99">
        <v>61</v>
      </c>
    </row>
    <row r="429" spans="71:72">
      <c r="BS429" s="98">
        <v>4.2699999999999996</v>
      </c>
      <c r="BT429" s="99">
        <v>61</v>
      </c>
    </row>
    <row r="430" spans="71:72">
      <c r="BS430" s="98">
        <v>4.28</v>
      </c>
      <c r="BT430" s="99">
        <v>61</v>
      </c>
    </row>
    <row r="431" spans="71:72">
      <c r="BS431" s="98">
        <v>4.29</v>
      </c>
      <c r="BT431" s="99">
        <v>61</v>
      </c>
    </row>
    <row r="432" spans="71:72">
      <c r="BS432" s="98">
        <v>4.3</v>
      </c>
      <c r="BT432" s="99">
        <v>61</v>
      </c>
    </row>
    <row r="433" spans="71:72">
      <c r="BS433" s="98">
        <v>4.3099999999999996</v>
      </c>
      <c r="BT433" s="99">
        <v>61</v>
      </c>
    </row>
    <row r="434" spans="71:72">
      <c r="BS434" s="98">
        <v>4.32</v>
      </c>
      <c r="BT434" s="99">
        <v>61</v>
      </c>
    </row>
    <row r="435" spans="71:72">
      <c r="BS435" s="98">
        <v>4.33</v>
      </c>
      <c r="BT435" s="99">
        <v>61</v>
      </c>
    </row>
    <row r="436" spans="71:72">
      <c r="BS436" s="98">
        <v>4.34</v>
      </c>
      <c r="BT436" s="99">
        <v>61</v>
      </c>
    </row>
    <row r="437" spans="71:72">
      <c r="BS437" s="98">
        <v>4.3499999999999996</v>
      </c>
      <c r="BT437" s="99">
        <v>61</v>
      </c>
    </row>
    <row r="438" spans="71:72">
      <c r="BS438" s="98">
        <v>4.3600000000000003</v>
      </c>
      <c r="BT438" s="99">
        <v>61</v>
      </c>
    </row>
    <row r="439" spans="71:72">
      <c r="BS439" s="98">
        <v>4.37</v>
      </c>
      <c r="BT439" s="99">
        <v>61</v>
      </c>
    </row>
    <row r="440" spans="71:72">
      <c r="BS440" s="98">
        <v>4.38</v>
      </c>
      <c r="BT440" s="99">
        <v>61</v>
      </c>
    </row>
    <row r="441" spans="71:72">
      <c r="BS441" s="98">
        <v>4.3899999999999997</v>
      </c>
      <c r="BT441" s="99">
        <v>61</v>
      </c>
    </row>
    <row r="442" spans="71:72">
      <c r="BS442" s="98">
        <v>4.4000000000000004</v>
      </c>
      <c r="BT442" s="99">
        <v>61</v>
      </c>
    </row>
    <row r="443" spans="71:72">
      <c r="BS443" s="98">
        <v>4.41</v>
      </c>
      <c r="BT443" s="99">
        <v>61</v>
      </c>
    </row>
    <row r="444" spans="71:72">
      <c r="BS444" s="98">
        <v>4.42</v>
      </c>
      <c r="BT444" s="99">
        <v>61</v>
      </c>
    </row>
    <row r="445" spans="71:72">
      <c r="BS445" s="98">
        <v>4.43</v>
      </c>
      <c r="BT445" s="99">
        <v>61</v>
      </c>
    </row>
    <row r="446" spans="71:72">
      <c r="BS446" s="98">
        <v>4.4400000000000004</v>
      </c>
      <c r="BT446" s="99">
        <v>61</v>
      </c>
    </row>
    <row r="447" spans="71:72">
      <c r="BS447" s="98">
        <v>4.45</v>
      </c>
      <c r="BT447" s="99">
        <v>61</v>
      </c>
    </row>
    <row r="448" spans="71:72">
      <c r="BS448" s="98">
        <v>4.46</v>
      </c>
      <c r="BT448" s="99">
        <v>61</v>
      </c>
    </row>
    <row r="449" spans="71:72">
      <c r="BS449" s="98">
        <v>4.47</v>
      </c>
      <c r="BT449" s="99">
        <v>61</v>
      </c>
    </row>
    <row r="450" spans="71:72">
      <c r="BS450" s="98">
        <v>4.4800000000000004</v>
      </c>
      <c r="BT450" s="99">
        <v>61</v>
      </c>
    </row>
    <row r="451" spans="71:72">
      <c r="BS451" s="98">
        <v>4.49</v>
      </c>
      <c r="BT451" s="99">
        <v>61</v>
      </c>
    </row>
    <row r="452" spans="71:72">
      <c r="BS452" s="98">
        <v>4.5</v>
      </c>
      <c r="BT452" s="99">
        <v>61</v>
      </c>
    </row>
    <row r="453" spans="71:72">
      <c r="BS453" s="98">
        <v>4.51</v>
      </c>
      <c r="BT453" s="99">
        <v>61</v>
      </c>
    </row>
    <row r="454" spans="71:72">
      <c r="BS454" s="98">
        <v>4.5199999999999996</v>
      </c>
      <c r="BT454" s="99">
        <v>61</v>
      </c>
    </row>
    <row r="455" spans="71:72">
      <c r="BS455" s="98">
        <v>4.53</v>
      </c>
      <c r="BT455" s="99">
        <v>61</v>
      </c>
    </row>
    <row r="456" spans="71:72">
      <c r="BS456" s="98">
        <v>4.54</v>
      </c>
      <c r="BT456" s="99">
        <v>61</v>
      </c>
    </row>
    <row r="457" spans="71:72">
      <c r="BS457" s="98">
        <v>4.55</v>
      </c>
      <c r="BT457" s="99">
        <v>61</v>
      </c>
    </row>
    <row r="458" spans="71:72">
      <c r="BS458" s="98">
        <v>4.5599999999999996</v>
      </c>
      <c r="BT458" s="99">
        <v>61</v>
      </c>
    </row>
    <row r="459" spans="71:72">
      <c r="BS459" s="98">
        <v>4.57</v>
      </c>
      <c r="BT459" s="99">
        <v>61</v>
      </c>
    </row>
    <row r="460" spans="71:72">
      <c r="BS460" s="98">
        <v>4.58</v>
      </c>
      <c r="BT460" s="99">
        <v>61</v>
      </c>
    </row>
    <row r="461" spans="71:72">
      <c r="BS461" s="98">
        <v>4.59</v>
      </c>
      <c r="BT461" s="99">
        <v>61</v>
      </c>
    </row>
    <row r="462" spans="71:72">
      <c r="BS462" s="98">
        <v>4.5999999999999996</v>
      </c>
      <c r="BT462" s="99">
        <v>61</v>
      </c>
    </row>
    <row r="463" spans="71:72">
      <c r="BS463" s="98">
        <v>4.6100000000000003</v>
      </c>
      <c r="BT463" s="99">
        <v>61</v>
      </c>
    </row>
    <row r="464" spans="71:72">
      <c r="BS464" s="98">
        <v>4.62</v>
      </c>
      <c r="BT464" s="99">
        <v>61</v>
      </c>
    </row>
    <row r="465" spans="71:72">
      <c r="BS465" s="98">
        <v>4.63</v>
      </c>
      <c r="BT465" s="99">
        <v>61</v>
      </c>
    </row>
    <row r="466" spans="71:72">
      <c r="BS466" s="98">
        <v>4.6399999999999997</v>
      </c>
      <c r="BT466" s="99">
        <v>61</v>
      </c>
    </row>
    <row r="467" spans="71:72">
      <c r="BS467" s="98">
        <v>4.6500000000000004</v>
      </c>
      <c r="BT467" s="99">
        <v>61</v>
      </c>
    </row>
    <row r="468" spans="71:72">
      <c r="BS468" s="98">
        <v>4.66</v>
      </c>
      <c r="BT468" s="99">
        <v>61</v>
      </c>
    </row>
    <row r="469" spans="71:72">
      <c r="BS469" s="98">
        <v>4.67</v>
      </c>
      <c r="BT469" s="99">
        <v>61</v>
      </c>
    </row>
    <row r="470" spans="71:72">
      <c r="BS470" s="98">
        <v>4.68</v>
      </c>
      <c r="BT470" s="99">
        <v>61</v>
      </c>
    </row>
    <row r="471" spans="71:72">
      <c r="BS471" s="98">
        <v>4.6900000000000004</v>
      </c>
      <c r="BT471" s="99">
        <v>61</v>
      </c>
    </row>
    <row r="472" spans="71:72">
      <c r="BS472" s="98">
        <v>4.7</v>
      </c>
      <c r="BT472" s="99">
        <v>61</v>
      </c>
    </row>
    <row r="473" spans="71:72">
      <c r="BS473" s="98">
        <v>4.71</v>
      </c>
      <c r="BT473" s="99">
        <v>61</v>
      </c>
    </row>
    <row r="474" spans="71:72">
      <c r="BS474" s="98">
        <v>4.72</v>
      </c>
      <c r="BT474" s="99">
        <v>61</v>
      </c>
    </row>
    <row r="475" spans="71:72">
      <c r="BS475" s="98">
        <v>4.7300000000000004</v>
      </c>
      <c r="BT475" s="99">
        <v>61</v>
      </c>
    </row>
    <row r="476" spans="71:72">
      <c r="BS476" s="98">
        <v>4.74</v>
      </c>
      <c r="BT476" s="99">
        <v>61</v>
      </c>
    </row>
    <row r="477" spans="71:72">
      <c r="BS477" s="98">
        <v>4.75</v>
      </c>
      <c r="BT477" s="99">
        <v>61</v>
      </c>
    </row>
    <row r="478" spans="71:72">
      <c r="BS478" s="98">
        <v>4.76</v>
      </c>
      <c r="BT478" s="99">
        <v>61</v>
      </c>
    </row>
    <row r="479" spans="71:72">
      <c r="BS479" s="98">
        <v>4.7699999999999996</v>
      </c>
      <c r="BT479" s="99">
        <v>61</v>
      </c>
    </row>
    <row r="480" spans="71:72">
      <c r="BS480" s="98">
        <v>4.78</v>
      </c>
      <c r="BT480" s="99">
        <v>61</v>
      </c>
    </row>
    <row r="481" spans="71:72">
      <c r="BS481" s="98">
        <v>4.79</v>
      </c>
      <c r="BT481" s="99">
        <v>61</v>
      </c>
    </row>
    <row r="482" spans="71:72">
      <c r="BS482" s="98">
        <v>4.8</v>
      </c>
      <c r="BT482" s="99">
        <v>61</v>
      </c>
    </row>
    <row r="483" spans="71:72">
      <c r="BS483" s="98">
        <v>4.8099999999999996</v>
      </c>
      <c r="BT483" s="99">
        <v>61</v>
      </c>
    </row>
    <row r="484" spans="71:72">
      <c r="BS484" s="98">
        <v>4.82</v>
      </c>
      <c r="BT484" s="99">
        <v>61</v>
      </c>
    </row>
    <row r="485" spans="71:72">
      <c r="BS485" s="98">
        <v>4.83</v>
      </c>
      <c r="BT485" s="99">
        <v>61</v>
      </c>
    </row>
    <row r="486" spans="71:72">
      <c r="BS486" s="98">
        <v>4.84</v>
      </c>
      <c r="BT486" s="99">
        <v>61</v>
      </c>
    </row>
    <row r="487" spans="71:72">
      <c r="BS487" s="98">
        <v>4.8499999999999996</v>
      </c>
      <c r="BT487" s="99">
        <v>61</v>
      </c>
    </row>
    <row r="488" spans="71:72">
      <c r="BS488" s="98">
        <v>4.8600000000000003</v>
      </c>
      <c r="BT488" s="99">
        <v>61</v>
      </c>
    </row>
    <row r="489" spans="71:72">
      <c r="BS489" s="98">
        <v>4.87</v>
      </c>
      <c r="BT489" s="99">
        <v>61</v>
      </c>
    </row>
    <row r="490" spans="71:72">
      <c r="BS490" s="98">
        <v>4.88</v>
      </c>
      <c r="BT490" s="99">
        <v>61</v>
      </c>
    </row>
    <row r="491" spans="71:72">
      <c r="BS491" s="98">
        <v>4.8899999999999997</v>
      </c>
      <c r="BT491" s="99">
        <v>61</v>
      </c>
    </row>
    <row r="492" spans="71:72">
      <c r="BS492" s="98">
        <v>4.9000000000000004</v>
      </c>
      <c r="BT492" s="99">
        <v>61</v>
      </c>
    </row>
    <row r="493" spans="71:72">
      <c r="BS493" s="98">
        <v>4.91</v>
      </c>
      <c r="BT493" s="99">
        <v>61</v>
      </c>
    </row>
    <row r="494" spans="71:72">
      <c r="BS494" s="98">
        <v>4.92</v>
      </c>
      <c r="BT494" s="99">
        <v>61</v>
      </c>
    </row>
    <row r="495" spans="71:72">
      <c r="BS495" s="98">
        <v>4.93</v>
      </c>
      <c r="BT495" s="99">
        <v>61</v>
      </c>
    </row>
    <row r="496" spans="71:72">
      <c r="BS496" s="98">
        <v>4.9400000000000004</v>
      </c>
      <c r="BT496" s="99">
        <v>61</v>
      </c>
    </row>
    <row r="497" spans="71:72">
      <c r="BS497" s="98">
        <v>4.95</v>
      </c>
      <c r="BT497" s="99">
        <v>61</v>
      </c>
    </row>
    <row r="498" spans="71:72">
      <c r="BS498" s="98">
        <v>4.96</v>
      </c>
      <c r="BT498" s="99">
        <v>61</v>
      </c>
    </row>
    <row r="499" spans="71:72">
      <c r="BS499" s="98">
        <v>4.97</v>
      </c>
      <c r="BT499" s="99">
        <v>61</v>
      </c>
    </row>
    <row r="500" spans="71:72">
      <c r="BS500" s="98">
        <v>4.9800000000000004</v>
      </c>
      <c r="BT500" s="99">
        <v>61</v>
      </c>
    </row>
    <row r="501" spans="71:72">
      <c r="BS501" s="98">
        <v>4.99</v>
      </c>
      <c r="BT501" s="99">
        <v>61</v>
      </c>
    </row>
    <row r="502" spans="71:72">
      <c r="BS502" s="98">
        <v>5</v>
      </c>
      <c r="BT502" s="99">
        <v>61</v>
      </c>
    </row>
    <row r="503" spans="71:72">
      <c r="BS503" s="98">
        <v>5.01</v>
      </c>
      <c r="BT503" s="99">
        <v>61</v>
      </c>
    </row>
    <row r="504" spans="71:72">
      <c r="BS504" s="98">
        <v>5.0199999999999996</v>
      </c>
      <c r="BT504" s="99">
        <v>61</v>
      </c>
    </row>
    <row r="505" spans="71:72">
      <c r="BS505" s="98">
        <v>5.03</v>
      </c>
      <c r="BT505" s="99">
        <v>61</v>
      </c>
    </row>
    <row r="506" spans="71:72">
      <c r="BS506" s="98">
        <v>5.04</v>
      </c>
      <c r="BT506" s="99">
        <v>61</v>
      </c>
    </row>
    <row r="507" spans="71:72">
      <c r="BS507" s="98">
        <v>5.05</v>
      </c>
      <c r="BT507" s="99">
        <v>61</v>
      </c>
    </row>
    <row r="508" spans="71:72">
      <c r="BS508" s="98">
        <v>5.0599999999999996</v>
      </c>
      <c r="BT508" s="99">
        <v>61</v>
      </c>
    </row>
    <row r="509" spans="71:72">
      <c r="BS509" s="98">
        <v>5.07</v>
      </c>
      <c r="BT509" s="99">
        <v>61</v>
      </c>
    </row>
    <row r="510" spans="71:72">
      <c r="BS510" s="98">
        <v>5.08</v>
      </c>
      <c r="BT510" s="99">
        <v>61</v>
      </c>
    </row>
    <row r="511" spans="71:72">
      <c r="BS511" s="98">
        <v>5.09</v>
      </c>
      <c r="BT511" s="99">
        <v>61</v>
      </c>
    </row>
    <row r="512" spans="71:72">
      <c r="BS512" s="98">
        <v>5.0999999999999996</v>
      </c>
      <c r="BT512" s="99">
        <v>61</v>
      </c>
    </row>
    <row r="513" spans="71:72">
      <c r="BS513" s="98">
        <v>5.1100000000000003</v>
      </c>
      <c r="BT513" s="99">
        <v>61</v>
      </c>
    </row>
    <row r="514" spans="71:72">
      <c r="BS514" s="98">
        <v>5.12</v>
      </c>
      <c r="BT514" s="99">
        <v>61</v>
      </c>
    </row>
    <row r="515" spans="71:72">
      <c r="BS515" s="98">
        <v>5.13</v>
      </c>
      <c r="BT515" s="99">
        <v>61</v>
      </c>
    </row>
    <row r="516" spans="71:72">
      <c r="BS516" s="98">
        <v>5.14</v>
      </c>
      <c r="BT516" s="99">
        <v>61</v>
      </c>
    </row>
    <row r="517" spans="71:72">
      <c r="BS517" s="98">
        <v>5.15</v>
      </c>
      <c r="BT517" s="99">
        <v>61</v>
      </c>
    </row>
    <row r="518" spans="71:72">
      <c r="BS518" s="98">
        <v>5.16</v>
      </c>
      <c r="BT518" s="99">
        <v>61</v>
      </c>
    </row>
    <row r="519" spans="71:72">
      <c r="BS519" s="98">
        <v>5.17</v>
      </c>
      <c r="BT519" s="99">
        <v>61</v>
      </c>
    </row>
    <row r="520" spans="71:72">
      <c r="BS520" s="98">
        <v>5.18</v>
      </c>
      <c r="BT520" s="99">
        <v>61</v>
      </c>
    </row>
    <row r="521" spans="71:72">
      <c r="BS521" s="98">
        <v>5.19</v>
      </c>
      <c r="BT521" s="99">
        <v>61</v>
      </c>
    </row>
    <row r="522" spans="71:72">
      <c r="BS522" s="98">
        <v>5.2</v>
      </c>
      <c r="BT522" s="99">
        <v>61</v>
      </c>
    </row>
    <row r="523" spans="71:72">
      <c r="BS523" s="98">
        <v>5.21</v>
      </c>
      <c r="BT523" s="99">
        <v>61</v>
      </c>
    </row>
    <row r="524" spans="71:72">
      <c r="BS524" s="98">
        <v>5.22</v>
      </c>
      <c r="BT524" s="99">
        <v>61</v>
      </c>
    </row>
    <row r="525" spans="71:72">
      <c r="BS525" s="98">
        <v>5.23</v>
      </c>
      <c r="BT525" s="99">
        <v>61</v>
      </c>
    </row>
    <row r="526" spans="71:72">
      <c r="BS526" s="98">
        <v>5.24</v>
      </c>
      <c r="BT526" s="99">
        <v>61</v>
      </c>
    </row>
    <row r="527" spans="71:72">
      <c r="BS527" s="98">
        <v>5.25</v>
      </c>
      <c r="BT527" s="99">
        <v>61</v>
      </c>
    </row>
    <row r="528" spans="71:72">
      <c r="BS528" s="98">
        <v>5.26</v>
      </c>
      <c r="BT528" s="99">
        <v>61</v>
      </c>
    </row>
    <row r="529" spans="71:72">
      <c r="BS529" s="98">
        <v>5.27</v>
      </c>
      <c r="BT529" s="99">
        <v>61</v>
      </c>
    </row>
    <row r="530" spans="71:72">
      <c r="BS530" s="98">
        <v>5.28</v>
      </c>
      <c r="BT530" s="99">
        <v>61</v>
      </c>
    </row>
    <row r="531" spans="71:72">
      <c r="BS531" s="98">
        <v>5.29</v>
      </c>
      <c r="BT531" s="99">
        <v>61</v>
      </c>
    </row>
    <row r="532" spans="71:72">
      <c r="BS532" s="98">
        <v>5.3</v>
      </c>
      <c r="BT532" s="99">
        <v>61</v>
      </c>
    </row>
    <row r="533" spans="71:72">
      <c r="BS533" s="98">
        <v>5.31</v>
      </c>
      <c r="BT533" s="99">
        <v>61</v>
      </c>
    </row>
    <row r="534" spans="71:72">
      <c r="BS534" s="98">
        <v>5.32</v>
      </c>
      <c r="BT534" s="99">
        <v>61</v>
      </c>
    </row>
    <row r="535" spans="71:72">
      <c r="BS535" s="98">
        <v>5.33</v>
      </c>
      <c r="BT535" s="99">
        <v>61</v>
      </c>
    </row>
    <row r="536" spans="71:72">
      <c r="BS536" s="98">
        <v>5.34</v>
      </c>
      <c r="BT536" s="99">
        <v>61</v>
      </c>
    </row>
    <row r="537" spans="71:72">
      <c r="BS537" s="98">
        <v>5.35</v>
      </c>
      <c r="BT537" s="99">
        <v>61</v>
      </c>
    </row>
    <row r="538" spans="71:72">
      <c r="BS538" s="98">
        <v>5.36</v>
      </c>
      <c r="BT538" s="99">
        <v>61</v>
      </c>
    </row>
    <row r="539" spans="71:72">
      <c r="BS539" s="98">
        <v>5.37</v>
      </c>
      <c r="BT539" s="99">
        <v>61</v>
      </c>
    </row>
    <row r="540" spans="71:72">
      <c r="BS540" s="98">
        <v>5.38</v>
      </c>
      <c r="BT540" s="99">
        <v>61</v>
      </c>
    </row>
    <row r="541" spans="71:72">
      <c r="BS541" s="98">
        <v>5.39</v>
      </c>
      <c r="BT541" s="99">
        <v>61</v>
      </c>
    </row>
    <row r="542" spans="71:72">
      <c r="BS542" s="98">
        <v>5.4</v>
      </c>
      <c r="BT542" s="99">
        <v>61</v>
      </c>
    </row>
    <row r="543" spans="71:72">
      <c r="BS543" s="98">
        <v>5.41</v>
      </c>
      <c r="BT543" s="99">
        <v>61</v>
      </c>
    </row>
    <row r="544" spans="71:72">
      <c r="BS544" s="98">
        <v>5.42</v>
      </c>
      <c r="BT544" s="99">
        <v>61</v>
      </c>
    </row>
    <row r="545" spans="71:72">
      <c r="BS545" s="98">
        <v>5.43</v>
      </c>
      <c r="BT545" s="99">
        <v>61</v>
      </c>
    </row>
    <row r="546" spans="71:72">
      <c r="BS546" s="98">
        <v>5.44</v>
      </c>
      <c r="BT546" s="99">
        <v>61</v>
      </c>
    </row>
    <row r="547" spans="71:72">
      <c r="BS547" s="98">
        <v>5.45</v>
      </c>
      <c r="BT547" s="99">
        <v>61</v>
      </c>
    </row>
    <row r="548" spans="71:72">
      <c r="BS548" s="98">
        <v>5.46</v>
      </c>
      <c r="BT548" s="99">
        <v>61</v>
      </c>
    </row>
    <row r="549" spans="71:72">
      <c r="BS549" s="98">
        <v>5.47</v>
      </c>
      <c r="BT549" s="99">
        <v>61</v>
      </c>
    </row>
    <row r="550" spans="71:72">
      <c r="BS550" s="98">
        <v>5.48</v>
      </c>
      <c r="BT550" s="99">
        <v>61</v>
      </c>
    </row>
    <row r="551" spans="71:72">
      <c r="BS551" s="98">
        <v>5.49</v>
      </c>
      <c r="BT551" s="99">
        <v>61</v>
      </c>
    </row>
    <row r="552" spans="71:72">
      <c r="BS552" s="98">
        <v>5.5</v>
      </c>
      <c r="BT552" s="99">
        <v>61</v>
      </c>
    </row>
    <row r="553" spans="71:72">
      <c r="BS553" s="98">
        <v>5.51</v>
      </c>
      <c r="BT553" s="99">
        <v>61</v>
      </c>
    </row>
    <row r="554" spans="71:72">
      <c r="BS554" s="98">
        <v>5.52</v>
      </c>
      <c r="BT554" s="99">
        <v>61</v>
      </c>
    </row>
    <row r="555" spans="71:72">
      <c r="BS555" s="98">
        <v>5.53</v>
      </c>
      <c r="BT555" s="99">
        <v>61</v>
      </c>
    </row>
    <row r="556" spans="71:72">
      <c r="BS556" s="98">
        <v>5.54</v>
      </c>
      <c r="BT556" s="99">
        <v>61</v>
      </c>
    </row>
    <row r="557" spans="71:72">
      <c r="BS557" s="98">
        <v>5.55</v>
      </c>
      <c r="BT557" s="99">
        <v>61</v>
      </c>
    </row>
    <row r="558" spans="71:72">
      <c r="BS558" s="98">
        <v>5.56</v>
      </c>
      <c r="BT558" s="99">
        <v>61</v>
      </c>
    </row>
    <row r="559" spans="71:72">
      <c r="BS559" s="98">
        <v>5.57</v>
      </c>
      <c r="BT559" s="99">
        <v>61</v>
      </c>
    </row>
    <row r="560" spans="71:72">
      <c r="BS560" s="98">
        <v>5.58</v>
      </c>
      <c r="BT560" s="99">
        <v>61</v>
      </c>
    </row>
    <row r="561" spans="71:72">
      <c r="BS561" s="98">
        <v>5.59</v>
      </c>
      <c r="BT561" s="99">
        <v>61</v>
      </c>
    </row>
    <row r="562" spans="71:72">
      <c r="BS562" s="98">
        <v>5.6</v>
      </c>
      <c r="BT562" s="99">
        <v>61</v>
      </c>
    </row>
    <row r="563" spans="71:72">
      <c r="BS563" s="98">
        <v>5.61</v>
      </c>
      <c r="BT563" s="99">
        <v>61</v>
      </c>
    </row>
    <row r="564" spans="71:72">
      <c r="BS564" s="98">
        <v>5.62</v>
      </c>
      <c r="BT564" s="99">
        <v>61</v>
      </c>
    </row>
    <row r="565" spans="71:72">
      <c r="BS565" s="98">
        <v>5.63</v>
      </c>
      <c r="BT565" s="99">
        <v>61</v>
      </c>
    </row>
    <row r="566" spans="71:72">
      <c r="BS566" s="98">
        <v>5.64</v>
      </c>
      <c r="BT566" s="99">
        <v>61</v>
      </c>
    </row>
    <row r="567" spans="71:72">
      <c r="BS567" s="98">
        <v>5.65</v>
      </c>
      <c r="BT567" s="99">
        <v>61</v>
      </c>
    </row>
    <row r="568" spans="71:72">
      <c r="BS568" s="98">
        <v>5.66</v>
      </c>
      <c r="BT568" s="99">
        <v>61</v>
      </c>
    </row>
    <row r="569" spans="71:72">
      <c r="BS569" s="98">
        <v>5.67</v>
      </c>
      <c r="BT569" s="99">
        <v>61</v>
      </c>
    </row>
    <row r="570" spans="71:72">
      <c r="BS570" s="98">
        <v>5.68</v>
      </c>
      <c r="BT570" s="99">
        <v>61</v>
      </c>
    </row>
    <row r="571" spans="71:72">
      <c r="BS571" s="98">
        <v>5.69</v>
      </c>
      <c r="BT571" s="99">
        <v>61</v>
      </c>
    </row>
    <row r="572" spans="71:72">
      <c r="BS572" s="98">
        <v>5.7</v>
      </c>
      <c r="BT572" s="99">
        <v>61</v>
      </c>
    </row>
    <row r="573" spans="71:72">
      <c r="BS573" s="98">
        <v>5.71</v>
      </c>
      <c r="BT573" s="99">
        <v>61</v>
      </c>
    </row>
    <row r="574" spans="71:72">
      <c r="BS574" s="98">
        <v>5.72</v>
      </c>
      <c r="BT574" s="99">
        <v>61</v>
      </c>
    </row>
    <row r="575" spans="71:72">
      <c r="BS575" s="98">
        <v>5.73</v>
      </c>
      <c r="BT575" s="99">
        <v>61</v>
      </c>
    </row>
    <row r="576" spans="71:72">
      <c r="BS576" s="98">
        <v>5.74</v>
      </c>
      <c r="BT576" s="99">
        <v>61</v>
      </c>
    </row>
    <row r="577" spans="71:72">
      <c r="BS577" s="98">
        <v>5.75</v>
      </c>
      <c r="BT577" s="99">
        <v>61</v>
      </c>
    </row>
    <row r="578" spans="71:72">
      <c r="BS578" s="98">
        <v>5.76</v>
      </c>
      <c r="BT578" s="99">
        <v>61</v>
      </c>
    </row>
    <row r="579" spans="71:72">
      <c r="BS579" s="98">
        <v>5.77</v>
      </c>
      <c r="BT579" s="99">
        <v>61</v>
      </c>
    </row>
    <row r="580" spans="71:72">
      <c r="BS580" s="98">
        <v>5.78</v>
      </c>
      <c r="BT580" s="99">
        <v>61</v>
      </c>
    </row>
    <row r="581" spans="71:72">
      <c r="BS581" s="98">
        <v>5.79</v>
      </c>
      <c r="BT581" s="99">
        <v>61</v>
      </c>
    </row>
    <row r="582" spans="71:72">
      <c r="BS582" s="98">
        <v>5.8</v>
      </c>
      <c r="BT582" s="99">
        <v>61</v>
      </c>
    </row>
    <row r="583" spans="71:72">
      <c r="BS583" s="98">
        <v>5.81</v>
      </c>
      <c r="BT583" s="99">
        <v>61</v>
      </c>
    </row>
    <row r="584" spans="71:72">
      <c r="BS584" s="98">
        <v>5.82</v>
      </c>
      <c r="BT584" s="99">
        <v>61</v>
      </c>
    </row>
    <row r="585" spans="71:72">
      <c r="BS585" s="98">
        <v>5.83</v>
      </c>
      <c r="BT585" s="99">
        <v>61</v>
      </c>
    </row>
    <row r="586" spans="71:72">
      <c r="BS586" s="98">
        <v>5.84</v>
      </c>
      <c r="BT586" s="99">
        <v>61</v>
      </c>
    </row>
    <row r="587" spans="71:72">
      <c r="BS587" s="98">
        <v>5.85</v>
      </c>
      <c r="BT587" s="99">
        <v>61</v>
      </c>
    </row>
    <row r="588" spans="71:72">
      <c r="BS588" s="98">
        <v>5.86</v>
      </c>
      <c r="BT588" s="99">
        <v>61</v>
      </c>
    </row>
    <row r="589" spans="71:72">
      <c r="BS589" s="98">
        <v>5.87</v>
      </c>
      <c r="BT589" s="99">
        <v>61</v>
      </c>
    </row>
    <row r="590" spans="71:72">
      <c r="BS590" s="98">
        <v>5.88</v>
      </c>
      <c r="BT590" s="99">
        <v>61</v>
      </c>
    </row>
    <row r="591" spans="71:72">
      <c r="BS591" s="98">
        <v>5.89</v>
      </c>
      <c r="BT591" s="99">
        <v>61</v>
      </c>
    </row>
    <row r="592" spans="71:72">
      <c r="BS592" s="98">
        <v>5.9</v>
      </c>
      <c r="BT592" s="99">
        <v>61</v>
      </c>
    </row>
    <row r="593" spans="71:72">
      <c r="BS593" s="98">
        <v>5.91</v>
      </c>
      <c r="BT593" s="99">
        <v>61</v>
      </c>
    </row>
    <row r="594" spans="71:72">
      <c r="BS594" s="98">
        <v>5.92</v>
      </c>
      <c r="BT594" s="99">
        <v>61</v>
      </c>
    </row>
    <row r="595" spans="71:72">
      <c r="BS595" s="98">
        <v>5.93</v>
      </c>
      <c r="BT595" s="99">
        <v>61</v>
      </c>
    </row>
    <row r="596" spans="71:72">
      <c r="BS596" s="98">
        <v>5.94</v>
      </c>
      <c r="BT596" s="99">
        <v>61</v>
      </c>
    </row>
    <row r="597" spans="71:72">
      <c r="BS597" s="98">
        <v>5.95</v>
      </c>
      <c r="BT597" s="99">
        <v>61</v>
      </c>
    </row>
    <row r="598" spans="71:72">
      <c r="BS598" s="98">
        <v>5.96</v>
      </c>
      <c r="BT598" s="99">
        <v>61</v>
      </c>
    </row>
    <row r="599" spans="71:72">
      <c r="BS599" s="98">
        <v>5.97</v>
      </c>
      <c r="BT599" s="99">
        <v>61</v>
      </c>
    </row>
    <row r="600" spans="71:72">
      <c r="BS600" s="98">
        <v>5.98</v>
      </c>
      <c r="BT600" s="99">
        <v>61</v>
      </c>
    </row>
    <row r="601" spans="71:72">
      <c r="BS601" s="98">
        <v>5.99</v>
      </c>
      <c r="BT601" s="99">
        <v>61</v>
      </c>
    </row>
    <row r="602" spans="71:72">
      <c r="BS602" s="98">
        <v>6</v>
      </c>
      <c r="BT602" s="99">
        <v>61</v>
      </c>
    </row>
    <row r="603" spans="71:72">
      <c r="BS603" s="98">
        <v>6.01</v>
      </c>
      <c r="BT603" s="99">
        <v>61</v>
      </c>
    </row>
    <row r="604" spans="71:72">
      <c r="BS604" s="98">
        <v>6.02</v>
      </c>
      <c r="BT604" s="99">
        <v>61</v>
      </c>
    </row>
    <row r="605" spans="71:72">
      <c r="BS605" s="98">
        <v>6.03</v>
      </c>
      <c r="BT605" s="99">
        <v>61</v>
      </c>
    </row>
    <row r="606" spans="71:72">
      <c r="BS606" s="98">
        <v>6.04</v>
      </c>
      <c r="BT606" s="99">
        <v>61</v>
      </c>
    </row>
    <row r="607" spans="71:72">
      <c r="BS607" s="98">
        <v>6.05</v>
      </c>
      <c r="BT607" s="99">
        <v>61</v>
      </c>
    </row>
    <row r="608" spans="71:72">
      <c r="BS608" s="98">
        <v>6.06</v>
      </c>
      <c r="BT608" s="99">
        <v>61</v>
      </c>
    </row>
    <row r="609" spans="71:72">
      <c r="BS609" s="98">
        <v>6.07</v>
      </c>
      <c r="BT609" s="99">
        <v>61</v>
      </c>
    </row>
    <row r="610" spans="71:72">
      <c r="BS610" s="98">
        <v>6.08</v>
      </c>
      <c r="BT610" s="99">
        <v>61</v>
      </c>
    </row>
    <row r="611" spans="71:72">
      <c r="BS611" s="98">
        <v>6.09</v>
      </c>
      <c r="BT611" s="99">
        <v>61</v>
      </c>
    </row>
    <row r="612" spans="71:72">
      <c r="BS612" s="98">
        <v>6.1</v>
      </c>
      <c r="BT612" s="99">
        <v>61</v>
      </c>
    </row>
    <row r="613" spans="71:72">
      <c r="BS613" s="98">
        <v>6.11</v>
      </c>
      <c r="BT613" s="99">
        <v>61</v>
      </c>
    </row>
    <row r="614" spans="71:72">
      <c r="BS614" s="98">
        <v>6.12</v>
      </c>
      <c r="BT614" s="99">
        <v>61</v>
      </c>
    </row>
    <row r="615" spans="71:72">
      <c r="BS615" s="98">
        <v>6.13</v>
      </c>
      <c r="BT615" s="99">
        <v>61</v>
      </c>
    </row>
    <row r="616" spans="71:72">
      <c r="BS616" s="98">
        <v>6.14</v>
      </c>
      <c r="BT616" s="99">
        <v>61</v>
      </c>
    </row>
    <row r="617" spans="71:72">
      <c r="BS617" s="98">
        <v>6.15</v>
      </c>
      <c r="BT617" s="99">
        <v>61</v>
      </c>
    </row>
    <row r="618" spans="71:72">
      <c r="BS618" s="98">
        <v>6.16</v>
      </c>
      <c r="BT618" s="99">
        <v>61</v>
      </c>
    </row>
    <row r="619" spans="71:72">
      <c r="BS619" s="98">
        <v>6.17</v>
      </c>
      <c r="BT619" s="99">
        <v>61</v>
      </c>
    </row>
    <row r="620" spans="71:72">
      <c r="BS620" s="98">
        <v>6.18</v>
      </c>
      <c r="BT620" s="99">
        <v>61</v>
      </c>
    </row>
    <row r="621" spans="71:72">
      <c r="BS621" s="98">
        <v>6.19</v>
      </c>
      <c r="BT621" s="99">
        <v>61</v>
      </c>
    </row>
    <row r="622" spans="71:72">
      <c r="BS622" s="98">
        <v>6.2</v>
      </c>
      <c r="BT622" s="99">
        <v>61</v>
      </c>
    </row>
    <row r="623" spans="71:72">
      <c r="BS623" s="98">
        <v>6.21</v>
      </c>
      <c r="BT623" s="99">
        <v>61</v>
      </c>
    </row>
    <row r="624" spans="71:72">
      <c r="BS624" s="98">
        <v>6.22</v>
      </c>
      <c r="BT624" s="99">
        <v>61</v>
      </c>
    </row>
    <row r="625" spans="71:72">
      <c r="BS625" s="98">
        <v>6.23</v>
      </c>
      <c r="BT625" s="99">
        <v>61</v>
      </c>
    </row>
    <row r="626" spans="71:72">
      <c r="BS626" s="98">
        <v>6.24</v>
      </c>
      <c r="BT626" s="99">
        <v>61</v>
      </c>
    </row>
    <row r="627" spans="71:72">
      <c r="BS627" s="98">
        <v>6.25</v>
      </c>
      <c r="BT627" s="99">
        <v>61</v>
      </c>
    </row>
    <row r="628" spans="71:72">
      <c r="BS628" s="98">
        <v>6.26</v>
      </c>
      <c r="BT628" s="99">
        <v>61</v>
      </c>
    </row>
    <row r="629" spans="71:72">
      <c r="BS629" s="98">
        <v>6.27</v>
      </c>
      <c r="BT629" s="99">
        <v>61</v>
      </c>
    </row>
    <row r="630" spans="71:72">
      <c r="BS630" s="98">
        <v>6.28</v>
      </c>
      <c r="BT630" s="99">
        <v>61</v>
      </c>
    </row>
    <row r="631" spans="71:72">
      <c r="BS631" s="98">
        <v>6.29</v>
      </c>
      <c r="BT631" s="99">
        <v>61</v>
      </c>
    </row>
    <row r="632" spans="71:72">
      <c r="BS632" s="98">
        <v>6.3</v>
      </c>
      <c r="BT632" s="99">
        <v>61</v>
      </c>
    </row>
    <row r="633" spans="71:72">
      <c r="BS633" s="98">
        <v>6.31</v>
      </c>
      <c r="BT633" s="99">
        <v>61</v>
      </c>
    </row>
    <row r="634" spans="71:72">
      <c r="BS634" s="98">
        <v>6.32</v>
      </c>
      <c r="BT634" s="99">
        <v>61</v>
      </c>
    </row>
    <row r="635" spans="71:72">
      <c r="BS635" s="98">
        <v>6.33</v>
      </c>
      <c r="BT635" s="99">
        <v>61</v>
      </c>
    </row>
    <row r="636" spans="71:72">
      <c r="BS636" s="98">
        <v>6.34</v>
      </c>
      <c r="BT636" s="99">
        <v>61</v>
      </c>
    </row>
    <row r="637" spans="71:72">
      <c r="BS637" s="98">
        <v>6.35</v>
      </c>
      <c r="BT637" s="99">
        <v>61</v>
      </c>
    </row>
    <row r="638" spans="71:72">
      <c r="BS638" s="98">
        <v>6.36</v>
      </c>
      <c r="BT638" s="99">
        <v>61</v>
      </c>
    </row>
    <row r="639" spans="71:72">
      <c r="BS639" s="98">
        <v>6.37</v>
      </c>
      <c r="BT639" s="99">
        <v>61</v>
      </c>
    </row>
    <row r="640" spans="71:72">
      <c r="BS640" s="98">
        <v>6.38</v>
      </c>
      <c r="BT640" s="99">
        <v>61</v>
      </c>
    </row>
    <row r="641" spans="71:72">
      <c r="BS641" s="98">
        <v>6.39</v>
      </c>
      <c r="BT641" s="99">
        <v>61</v>
      </c>
    </row>
    <row r="642" spans="71:72">
      <c r="BS642" s="98">
        <v>6.4</v>
      </c>
      <c r="BT642" s="99">
        <v>61</v>
      </c>
    </row>
    <row r="643" spans="71:72">
      <c r="BS643" s="98">
        <v>6.41</v>
      </c>
      <c r="BT643" s="99">
        <v>61</v>
      </c>
    </row>
    <row r="644" spans="71:72">
      <c r="BS644" s="98">
        <v>6.42</v>
      </c>
      <c r="BT644" s="99">
        <v>61</v>
      </c>
    </row>
    <row r="645" spans="71:72">
      <c r="BS645" s="98">
        <v>6.43</v>
      </c>
      <c r="BT645" s="99">
        <v>61</v>
      </c>
    </row>
    <row r="646" spans="71:72">
      <c r="BS646" s="98">
        <v>6.44</v>
      </c>
      <c r="BT646" s="99">
        <v>61</v>
      </c>
    </row>
    <row r="647" spans="71:72">
      <c r="BS647" s="98">
        <v>6.45</v>
      </c>
      <c r="BT647" s="99">
        <v>61</v>
      </c>
    </row>
    <row r="648" spans="71:72">
      <c r="BS648" s="98">
        <v>6.46</v>
      </c>
      <c r="BT648" s="99">
        <v>61</v>
      </c>
    </row>
    <row r="649" spans="71:72">
      <c r="BS649" s="98">
        <v>6.47</v>
      </c>
      <c r="BT649" s="99">
        <v>61</v>
      </c>
    </row>
    <row r="650" spans="71:72">
      <c r="BS650" s="98">
        <v>6.48</v>
      </c>
      <c r="BT650" s="99">
        <v>61</v>
      </c>
    </row>
    <row r="651" spans="71:72">
      <c r="BS651" s="98">
        <v>6.49</v>
      </c>
      <c r="BT651" s="99">
        <v>61</v>
      </c>
    </row>
    <row r="652" spans="71:72">
      <c r="BS652" s="98">
        <v>6.5</v>
      </c>
      <c r="BT652" s="99">
        <v>61</v>
      </c>
    </row>
    <row r="653" spans="71:72">
      <c r="BS653" s="98">
        <v>6.51</v>
      </c>
      <c r="BT653" s="99">
        <v>61</v>
      </c>
    </row>
    <row r="654" spans="71:72">
      <c r="BS654" s="98">
        <v>6.52</v>
      </c>
      <c r="BT654" s="99">
        <v>61</v>
      </c>
    </row>
    <row r="655" spans="71:72">
      <c r="BS655" s="98">
        <v>6.53</v>
      </c>
      <c r="BT655" s="99">
        <v>61</v>
      </c>
    </row>
    <row r="656" spans="71:72">
      <c r="BS656" s="98">
        <v>6.54</v>
      </c>
      <c r="BT656" s="99">
        <v>61</v>
      </c>
    </row>
    <row r="657" spans="71:72">
      <c r="BS657" s="98">
        <v>6.55</v>
      </c>
      <c r="BT657" s="99">
        <v>61</v>
      </c>
    </row>
    <row r="658" spans="71:72">
      <c r="BS658" s="98">
        <v>6.56</v>
      </c>
      <c r="BT658" s="99">
        <v>61</v>
      </c>
    </row>
    <row r="659" spans="71:72">
      <c r="BS659" s="98">
        <v>6.57</v>
      </c>
      <c r="BT659" s="99">
        <v>61</v>
      </c>
    </row>
    <row r="660" spans="71:72">
      <c r="BS660" s="98">
        <v>6.58</v>
      </c>
      <c r="BT660" s="99">
        <v>61</v>
      </c>
    </row>
    <row r="661" spans="71:72">
      <c r="BS661" s="98">
        <v>6.59</v>
      </c>
      <c r="BT661" s="99">
        <v>61</v>
      </c>
    </row>
    <row r="662" spans="71:72">
      <c r="BS662" s="98">
        <v>6.6</v>
      </c>
      <c r="BT662" s="99">
        <v>61</v>
      </c>
    </row>
    <row r="663" spans="71:72">
      <c r="BS663" s="98">
        <v>6.61</v>
      </c>
      <c r="BT663" s="99">
        <v>61</v>
      </c>
    </row>
    <row r="664" spans="71:72">
      <c r="BS664" s="98">
        <v>6.62</v>
      </c>
      <c r="BT664" s="99">
        <v>61</v>
      </c>
    </row>
    <row r="665" spans="71:72">
      <c r="BS665" s="98">
        <v>6.63</v>
      </c>
      <c r="BT665" s="99">
        <v>61</v>
      </c>
    </row>
    <row r="666" spans="71:72">
      <c r="BS666" s="98">
        <v>6.64</v>
      </c>
      <c r="BT666" s="99">
        <v>61</v>
      </c>
    </row>
    <row r="667" spans="71:72">
      <c r="BS667" s="98">
        <v>6.65</v>
      </c>
      <c r="BT667" s="99">
        <v>61</v>
      </c>
    </row>
    <row r="668" spans="71:72">
      <c r="BS668" s="98">
        <v>6.66</v>
      </c>
      <c r="BT668" s="99">
        <v>61</v>
      </c>
    </row>
    <row r="669" spans="71:72">
      <c r="BS669" s="98">
        <v>6.67</v>
      </c>
      <c r="BT669" s="99">
        <v>61</v>
      </c>
    </row>
    <row r="670" spans="71:72">
      <c r="BS670" s="98">
        <v>6.68</v>
      </c>
      <c r="BT670" s="99">
        <v>61</v>
      </c>
    </row>
    <row r="671" spans="71:72">
      <c r="BS671" s="98">
        <v>6.69</v>
      </c>
      <c r="BT671" s="99">
        <v>61</v>
      </c>
    </row>
    <row r="672" spans="71:72">
      <c r="BS672" s="98">
        <v>6.7</v>
      </c>
      <c r="BT672" s="99">
        <v>61</v>
      </c>
    </row>
    <row r="673" spans="71:72">
      <c r="BS673" s="98">
        <v>6.71</v>
      </c>
      <c r="BT673" s="99">
        <v>61</v>
      </c>
    </row>
    <row r="674" spans="71:72">
      <c r="BS674" s="98">
        <v>6.72</v>
      </c>
      <c r="BT674" s="99">
        <v>61</v>
      </c>
    </row>
    <row r="675" spans="71:72">
      <c r="BS675" s="98">
        <v>6.73</v>
      </c>
      <c r="BT675" s="99">
        <v>61</v>
      </c>
    </row>
    <row r="676" spans="71:72">
      <c r="BS676" s="98">
        <v>6.74</v>
      </c>
      <c r="BT676" s="99">
        <v>61</v>
      </c>
    </row>
    <row r="677" spans="71:72">
      <c r="BS677" s="98">
        <v>6.75</v>
      </c>
      <c r="BT677" s="99">
        <v>61</v>
      </c>
    </row>
    <row r="678" spans="71:72">
      <c r="BS678" s="98">
        <v>6.76</v>
      </c>
      <c r="BT678" s="99">
        <v>61</v>
      </c>
    </row>
    <row r="679" spans="71:72">
      <c r="BS679" s="98">
        <v>6.77</v>
      </c>
      <c r="BT679" s="99">
        <v>61</v>
      </c>
    </row>
    <row r="680" spans="71:72">
      <c r="BS680" s="98">
        <v>6.78</v>
      </c>
      <c r="BT680" s="99">
        <v>61</v>
      </c>
    </row>
    <row r="681" spans="71:72">
      <c r="BS681" s="98">
        <v>6.79</v>
      </c>
      <c r="BT681" s="99">
        <v>61</v>
      </c>
    </row>
    <row r="682" spans="71:72">
      <c r="BS682" s="98">
        <v>6.8</v>
      </c>
      <c r="BT682" s="99">
        <v>61</v>
      </c>
    </row>
    <row r="683" spans="71:72">
      <c r="BS683" s="98">
        <v>6.81</v>
      </c>
      <c r="BT683" s="99">
        <v>61</v>
      </c>
    </row>
    <row r="684" spans="71:72">
      <c r="BS684" s="98">
        <v>6.82</v>
      </c>
      <c r="BT684" s="99">
        <v>61</v>
      </c>
    </row>
    <row r="685" spans="71:72">
      <c r="BS685" s="98">
        <v>6.83</v>
      </c>
      <c r="BT685" s="99">
        <v>61</v>
      </c>
    </row>
    <row r="686" spans="71:72">
      <c r="BS686" s="98">
        <v>6.84</v>
      </c>
      <c r="BT686" s="99">
        <v>61</v>
      </c>
    </row>
    <row r="687" spans="71:72">
      <c r="BS687" s="98">
        <v>6.85</v>
      </c>
      <c r="BT687" s="99">
        <v>61</v>
      </c>
    </row>
    <row r="688" spans="71:72">
      <c r="BS688" s="98">
        <v>6.86</v>
      </c>
      <c r="BT688" s="99">
        <v>61</v>
      </c>
    </row>
    <row r="689" spans="71:72">
      <c r="BS689" s="98">
        <v>6.87</v>
      </c>
      <c r="BT689" s="99">
        <v>61</v>
      </c>
    </row>
    <row r="690" spans="71:72">
      <c r="BS690" s="98">
        <v>6.88</v>
      </c>
      <c r="BT690" s="99">
        <v>61</v>
      </c>
    </row>
    <row r="691" spans="71:72">
      <c r="BS691" s="98">
        <v>6.89</v>
      </c>
      <c r="BT691" s="99">
        <v>61</v>
      </c>
    </row>
    <row r="692" spans="71:72">
      <c r="BS692" s="98">
        <v>6.9</v>
      </c>
      <c r="BT692" s="99">
        <v>61</v>
      </c>
    </row>
    <row r="693" spans="71:72">
      <c r="BS693" s="98">
        <v>6.91</v>
      </c>
      <c r="BT693" s="99">
        <v>61</v>
      </c>
    </row>
    <row r="694" spans="71:72">
      <c r="BS694" s="98">
        <v>6.92</v>
      </c>
      <c r="BT694" s="99">
        <v>61</v>
      </c>
    </row>
    <row r="695" spans="71:72">
      <c r="BS695" s="98">
        <v>6.93</v>
      </c>
      <c r="BT695" s="99">
        <v>61</v>
      </c>
    </row>
    <row r="696" spans="71:72">
      <c r="BS696" s="98">
        <v>6.94</v>
      </c>
      <c r="BT696" s="99">
        <v>61</v>
      </c>
    </row>
    <row r="697" spans="71:72">
      <c r="BS697" s="98">
        <v>6.95</v>
      </c>
      <c r="BT697" s="99">
        <v>61</v>
      </c>
    </row>
    <row r="698" spans="71:72">
      <c r="BS698" s="98">
        <v>6.96</v>
      </c>
      <c r="BT698" s="99">
        <v>61</v>
      </c>
    </row>
    <row r="699" spans="71:72">
      <c r="BS699" s="98">
        <v>6.97</v>
      </c>
      <c r="BT699" s="99">
        <v>61</v>
      </c>
    </row>
    <row r="700" spans="71:72">
      <c r="BS700" s="98">
        <v>6.98</v>
      </c>
      <c r="BT700" s="99">
        <v>61</v>
      </c>
    </row>
    <row r="701" spans="71:72">
      <c r="BS701" s="98">
        <v>6.99</v>
      </c>
      <c r="BT701" s="99">
        <v>61</v>
      </c>
    </row>
    <row r="702" spans="71:72">
      <c r="BS702" s="98">
        <v>7</v>
      </c>
      <c r="BT702" s="99">
        <v>61</v>
      </c>
    </row>
    <row r="703" spans="71:72">
      <c r="BS703" s="98">
        <v>7.01</v>
      </c>
      <c r="BT703" s="99">
        <v>61</v>
      </c>
    </row>
    <row r="704" spans="71:72">
      <c r="BS704" s="98">
        <v>7.02</v>
      </c>
      <c r="BT704" s="99">
        <v>61</v>
      </c>
    </row>
    <row r="705" spans="71:72">
      <c r="BS705" s="98">
        <v>7.03</v>
      </c>
      <c r="BT705" s="99">
        <v>61</v>
      </c>
    </row>
    <row r="706" spans="71:72">
      <c r="BS706" s="98">
        <v>7.04</v>
      </c>
      <c r="BT706" s="99">
        <v>61</v>
      </c>
    </row>
    <row r="707" spans="71:72">
      <c r="BS707" s="98">
        <v>7.05</v>
      </c>
      <c r="BT707" s="99">
        <v>61</v>
      </c>
    </row>
    <row r="708" spans="71:72">
      <c r="BS708" s="98">
        <v>7.06</v>
      </c>
      <c r="BT708" s="99">
        <v>61</v>
      </c>
    </row>
    <row r="709" spans="71:72">
      <c r="BS709" s="98">
        <v>7.07</v>
      </c>
      <c r="BT709" s="99">
        <v>61</v>
      </c>
    </row>
    <row r="710" spans="71:72">
      <c r="BS710" s="98">
        <v>7.08</v>
      </c>
      <c r="BT710" s="99">
        <v>61</v>
      </c>
    </row>
    <row r="711" spans="71:72">
      <c r="BS711" s="98">
        <v>7.09</v>
      </c>
      <c r="BT711" s="99">
        <v>61</v>
      </c>
    </row>
    <row r="712" spans="71:72">
      <c r="BS712" s="98">
        <v>7.1</v>
      </c>
      <c r="BT712" s="99">
        <v>61</v>
      </c>
    </row>
    <row r="713" spans="71:72">
      <c r="BS713" s="98">
        <v>7.11</v>
      </c>
      <c r="BT713" s="99">
        <v>61</v>
      </c>
    </row>
    <row r="714" spans="71:72">
      <c r="BS714" s="98">
        <v>7.12</v>
      </c>
      <c r="BT714" s="99">
        <v>61</v>
      </c>
    </row>
    <row r="715" spans="71:72">
      <c r="BS715" s="98">
        <v>7.13</v>
      </c>
      <c r="BT715" s="99">
        <v>61</v>
      </c>
    </row>
    <row r="716" spans="71:72">
      <c r="BS716" s="98">
        <v>7.14</v>
      </c>
      <c r="BT716" s="99">
        <v>61</v>
      </c>
    </row>
    <row r="717" spans="71:72">
      <c r="BS717" s="98">
        <v>7.15</v>
      </c>
      <c r="BT717" s="99">
        <v>61</v>
      </c>
    </row>
    <row r="718" spans="71:72">
      <c r="BS718" s="98">
        <v>7.16</v>
      </c>
      <c r="BT718" s="99">
        <v>61</v>
      </c>
    </row>
    <row r="719" spans="71:72">
      <c r="BS719" s="98">
        <v>7.17</v>
      </c>
      <c r="BT719" s="99">
        <v>61</v>
      </c>
    </row>
    <row r="720" spans="71:72">
      <c r="BS720" s="98">
        <v>7.18</v>
      </c>
      <c r="BT720" s="99">
        <v>61</v>
      </c>
    </row>
    <row r="721" spans="71:72">
      <c r="BS721" s="98">
        <v>7.19</v>
      </c>
      <c r="BT721" s="99">
        <v>61</v>
      </c>
    </row>
    <row r="722" spans="71:72">
      <c r="BS722" s="98">
        <v>7.2</v>
      </c>
      <c r="BT722" s="99">
        <v>61</v>
      </c>
    </row>
    <row r="723" spans="71:72">
      <c r="BS723" s="98">
        <v>7.21</v>
      </c>
      <c r="BT723" s="99">
        <v>61</v>
      </c>
    </row>
    <row r="724" spans="71:72">
      <c r="BS724" s="98">
        <v>7.22</v>
      </c>
      <c r="BT724" s="99">
        <v>61</v>
      </c>
    </row>
    <row r="725" spans="71:72">
      <c r="BS725" s="98">
        <v>7.23</v>
      </c>
      <c r="BT725" s="99">
        <v>61</v>
      </c>
    </row>
    <row r="726" spans="71:72">
      <c r="BS726" s="98">
        <v>7.24</v>
      </c>
      <c r="BT726" s="99">
        <v>61</v>
      </c>
    </row>
    <row r="727" spans="71:72">
      <c r="BS727" s="98">
        <v>7.25</v>
      </c>
      <c r="BT727" s="99">
        <v>61</v>
      </c>
    </row>
    <row r="728" spans="71:72">
      <c r="BS728" s="98">
        <v>7.26</v>
      </c>
      <c r="BT728" s="99">
        <v>61</v>
      </c>
    </row>
    <row r="729" spans="71:72">
      <c r="BS729" s="98">
        <v>7.27</v>
      </c>
      <c r="BT729" s="99">
        <v>61</v>
      </c>
    </row>
    <row r="730" spans="71:72">
      <c r="BS730" s="98">
        <v>7.28</v>
      </c>
      <c r="BT730" s="99">
        <v>61</v>
      </c>
    </row>
    <row r="731" spans="71:72">
      <c r="BS731" s="98">
        <v>7.29</v>
      </c>
      <c r="BT731" s="99">
        <v>61</v>
      </c>
    </row>
    <row r="732" spans="71:72">
      <c r="BS732" s="98">
        <v>7.3</v>
      </c>
      <c r="BT732" s="99">
        <v>61</v>
      </c>
    </row>
    <row r="733" spans="71:72">
      <c r="BS733" s="98">
        <v>7.31</v>
      </c>
      <c r="BT733" s="99">
        <v>61</v>
      </c>
    </row>
    <row r="734" spans="71:72">
      <c r="BS734" s="98">
        <v>7.32</v>
      </c>
      <c r="BT734" s="99">
        <v>61</v>
      </c>
    </row>
    <row r="735" spans="71:72">
      <c r="BS735" s="98">
        <v>7.33</v>
      </c>
      <c r="BT735" s="99">
        <v>61</v>
      </c>
    </row>
    <row r="736" spans="71:72">
      <c r="BS736" s="98">
        <v>7.34</v>
      </c>
      <c r="BT736" s="99">
        <v>61</v>
      </c>
    </row>
    <row r="737" spans="71:72">
      <c r="BS737" s="98">
        <v>7.35</v>
      </c>
      <c r="BT737" s="99">
        <v>61</v>
      </c>
    </row>
    <row r="738" spans="71:72">
      <c r="BS738" s="98">
        <v>7.36</v>
      </c>
      <c r="BT738" s="99">
        <v>61</v>
      </c>
    </row>
    <row r="739" spans="71:72">
      <c r="BS739" s="98">
        <v>7.37</v>
      </c>
      <c r="BT739" s="99">
        <v>61</v>
      </c>
    </row>
    <row r="740" spans="71:72">
      <c r="BS740" s="98">
        <v>7.38</v>
      </c>
      <c r="BT740" s="99">
        <v>61</v>
      </c>
    </row>
    <row r="741" spans="71:72">
      <c r="BS741" s="98">
        <v>7.39</v>
      </c>
      <c r="BT741" s="99">
        <v>61</v>
      </c>
    </row>
    <row r="742" spans="71:72">
      <c r="BS742" s="98">
        <v>7.4</v>
      </c>
      <c r="BT742" s="99">
        <v>61</v>
      </c>
    </row>
    <row r="743" spans="71:72">
      <c r="BS743" s="98">
        <v>7.41</v>
      </c>
      <c r="BT743" s="99">
        <v>61</v>
      </c>
    </row>
    <row r="744" spans="71:72">
      <c r="BS744" s="98">
        <v>7.42</v>
      </c>
      <c r="BT744" s="99">
        <v>61</v>
      </c>
    </row>
    <row r="745" spans="71:72">
      <c r="BS745" s="98">
        <v>7.43</v>
      </c>
      <c r="BT745" s="99">
        <v>61</v>
      </c>
    </row>
    <row r="746" spans="71:72">
      <c r="BS746" s="98">
        <v>7.44</v>
      </c>
      <c r="BT746" s="99">
        <v>61</v>
      </c>
    </row>
    <row r="747" spans="71:72">
      <c r="BS747" s="98">
        <v>7.45</v>
      </c>
      <c r="BT747" s="99">
        <v>61</v>
      </c>
    </row>
    <row r="748" spans="71:72">
      <c r="BS748" s="98">
        <v>7.46</v>
      </c>
      <c r="BT748" s="99">
        <v>61</v>
      </c>
    </row>
    <row r="749" spans="71:72">
      <c r="BS749" s="98">
        <v>7.47</v>
      </c>
      <c r="BT749" s="99">
        <v>61</v>
      </c>
    </row>
    <row r="750" spans="71:72">
      <c r="BS750" s="98">
        <v>7.48</v>
      </c>
      <c r="BT750" s="99">
        <v>61</v>
      </c>
    </row>
    <row r="751" spans="71:72">
      <c r="BS751" s="98">
        <v>7.49</v>
      </c>
      <c r="BT751" s="99">
        <v>61</v>
      </c>
    </row>
    <row r="752" spans="71:72">
      <c r="BS752" s="98">
        <v>7.5</v>
      </c>
      <c r="BT752" s="99">
        <v>61</v>
      </c>
    </row>
    <row r="753" spans="71:72">
      <c r="BS753" s="98">
        <v>7.51</v>
      </c>
      <c r="BT753" s="99">
        <v>61</v>
      </c>
    </row>
    <row r="754" spans="71:72">
      <c r="BS754" s="98">
        <v>7.52</v>
      </c>
      <c r="BT754" s="99">
        <v>61</v>
      </c>
    </row>
    <row r="755" spans="71:72">
      <c r="BS755" s="98">
        <v>7.53</v>
      </c>
      <c r="BT755" s="99">
        <v>61</v>
      </c>
    </row>
    <row r="756" spans="71:72">
      <c r="BS756" s="98">
        <v>7.54</v>
      </c>
      <c r="BT756" s="99">
        <v>61</v>
      </c>
    </row>
    <row r="757" spans="71:72">
      <c r="BS757" s="98">
        <v>7.55</v>
      </c>
      <c r="BT757" s="99">
        <v>61</v>
      </c>
    </row>
    <row r="758" spans="71:72">
      <c r="BS758" s="98">
        <v>7.56</v>
      </c>
      <c r="BT758" s="99">
        <v>61</v>
      </c>
    </row>
    <row r="759" spans="71:72">
      <c r="BS759" s="98">
        <v>7.57</v>
      </c>
      <c r="BT759" s="99">
        <v>61</v>
      </c>
    </row>
    <row r="760" spans="71:72">
      <c r="BS760" s="98">
        <v>7.58</v>
      </c>
      <c r="BT760" s="99">
        <v>61</v>
      </c>
    </row>
    <row r="761" spans="71:72">
      <c r="BS761" s="98">
        <v>7.59</v>
      </c>
      <c r="BT761" s="99">
        <v>61</v>
      </c>
    </row>
    <row r="762" spans="71:72">
      <c r="BS762" s="98">
        <v>7.6</v>
      </c>
      <c r="BT762" s="99">
        <v>61</v>
      </c>
    </row>
    <row r="763" spans="71:72">
      <c r="BS763" s="98">
        <v>7.61</v>
      </c>
      <c r="BT763" s="99">
        <v>61</v>
      </c>
    </row>
    <row r="764" spans="71:72">
      <c r="BS764" s="98">
        <v>7.62</v>
      </c>
      <c r="BT764" s="99">
        <v>61</v>
      </c>
    </row>
    <row r="765" spans="71:72">
      <c r="BS765" s="98">
        <v>7.63</v>
      </c>
      <c r="BT765" s="99">
        <v>61</v>
      </c>
    </row>
    <row r="766" spans="71:72">
      <c r="BS766" s="98">
        <v>7.64</v>
      </c>
      <c r="BT766" s="99">
        <v>61</v>
      </c>
    </row>
    <row r="767" spans="71:72">
      <c r="BS767" s="98">
        <v>7.65</v>
      </c>
      <c r="BT767" s="99">
        <v>61</v>
      </c>
    </row>
    <row r="768" spans="71:72">
      <c r="BS768" s="98">
        <v>7.66</v>
      </c>
      <c r="BT768" s="99">
        <v>61</v>
      </c>
    </row>
    <row r="769" spans="71:72">
      <c r="BS769" s="98">
        <v>7.67</v>
      </c>
      <c r="BT769" s="99">
        <v>61</v>
      </c>
    </row>
    <row r="770" spans="71:72">
      <c r="BS770" s="98">
        <v>7.68</v>
      </c>
      <c r="BT770" s="99">
        <v>61</v>
      </c>
    </row>
    <row r="771" spans="71:72">
      <c r="BS771" s="98">
        <v>7.69</v>
      </c>
      <c r="BT771" s="99">
        <v>61</v>
      </c>
    </row>
    <row r="772" spans="71:72">
      <c r="BS772" s="98">
        <v>7.7</v>
      </c>
      <c r="BT772" s="99">
        <v>61</v>
      </c>
    </row>
    <row r="773" spans="71:72">
      <c r="BS773" s="98">
        <v>7.71</v>
      </c>
      <c r="BT773" s="99">
        <v>61</v>
      </c>
    </row>
    <row r="774" spans="71:72">
      <c r="BS774" s="98">
        <v>7.72</v>
      </c>
      <c r="BT774" s="99">
        <v>61</v>
      </c>
    </row>
    <row r="775" spans="71:72">
      <c r="BS775" s="98">
        <v>7.73</v>
      </c>
      <c r="BT775" s="99">
        <v>61</v>
      </c>
    </row>
    <row r="776" spans="71:72">
      <c r="BS776" s="98">
        <v>7.74</v>
      </c>
      <c r="BT776" s="99">
        <v>61</v>
      </c>
    </row>
    <row r="777" spans="71:72">
      <c r="BS777" s="98">
        <v>7.75</v>
      </c>
      <c r="BT777" s="99">
        <v>61</v>
      </c>
    </row>
    <row r="778" spans="71:72">
      <c r="BS778" s="98">
        <v>7.76</v>
      </c>
      <c r="BT778" s="99">
        <v>61</v>
      </c>
    </row>
    <row r="779" spans="71:72">
      <c r="BS779" s="98">
        <v>7.77</v>
      </c>
      <c r="BT779" s="99">
        <v>61</v>
      </c>
    </row>
    <row r="780" spans="71:72">
      <c r="BS780" s="98">
        <v>7.78</v>
      </c>
      <c r="BT780" s="99">
        <v>61</v>
      </c>
    </row>
    <row r="781" spans="71:72">
      <c r="BS781" s="98">
        <v>7.79</v>
      </c>
      <c r="BT781" s="99">
        <v>61</v>
      </c>
    </row>
    <row r="782" spans="71:72">
      <c r="BS782" s="98">
        <v>7.8</v>
      </c>
      <c r="BT782" s="99">
        <v>61</v>
      </c>
    </row>
    <row r="783" spans="71:72">
      <c r="BS783" s="98">
        <v>7.81</v>
      </c>
      <c r="BT783" s="99">
        <v>61</v>
      </c>
    </row>
    <row r="784" spans="71:72">
      <c r="BS784" s="98">
        <v>7.82</v>
      </c>
      <c r="BT784" s="99">
        <v>61</v>
      </c>
    </row>
    <row r="785" spans="71:72">
      <c r="BS785" s="98">
        <v>7.83</v>
      </c>
      <c r="BT785" s="99">
        <v>61</v>
      </c>
    </row>
    <row r="786" spans="71:72">
      <c r="BS786" s="98">
        <v>7.84</v>
      </c>
      <c r="BT786" s="99">
        <v>61</v>
      </c>
    </row>
    <row r="787" spans="71:72">
      <c r="BS787" s="98">
        <v>7.85</v>
      </c>
      <c r="BT787" s="99">
        <v>61</v>
      </c>
    </row>
    <row r="788" spans="71:72">
      <c r="BS788" s="98">
        <v>7.86</v>
      </c>
      <c r="BT788" s="99">
        <v>61</v>
      </c>
    </row>
    <row r="789" spans="71:72">
      <c r="BS789" s="98">
        <v>7.87</v>
      </c>
      <c r="BT789" s="99">
        <v>61</v>
      </c>
    </row>
    <row r="790" spans="71:72">
      <c r="BS790" s="98">
        <v>7.88</v>
      </c>
      <c r="BT790" s="99">
        <v>61</v>
      </c>
    </row>
    <row r="791" spans="71:72">
      <c r="BS791" s="98">
        <v>7.89</v>
      </c>
      <c r="BT791" s="99">
        <v>61</v>
      </c>
    </row>
    <row r="792" spans="71:72">
      <c r="BS792" s="98">
        <v>7.9</v>
      </c>
      <c r="BT792" s="99">
        <v>61</v>
      </c>
    </row>
    <row r="793" spans="71:72">
      <c r="BS793" s="98">
        <v>7.91</v>
      </c>
      <c r="BT793" s="99">
        <v>61</v>
      </c>
    </row>
    <row r="794" spans="71:72">
      <c r="BS794" s="98">
        <v>7.92</v>
      </c>
      <c r="BT794" s="99">
        <v>61</v>
      </c>
    </row>
    <row r="795" spans="71:72">
      <c r="BS795" s="98">
        <v>7.93</v>
      </c>
      <c r="BT795" s="99">
        <v>61</v>
      </c>
    </row>
    <row r="796" spans="71:72">
      <c r="BS796" s="98">
        <v>7.94</v>
      </c>
      <c r="BT796" s="99">
        <v>61</v>
      </c>
    </row>
    <row r="797" spans="71:72">
      <c r="BS797" s="98">
        <v>7.95</v>
      </c>
      <c r="BT797" s="99">
        <v>61</v>
      </c>
    </row>
    <row r="798" spans="71:72">
      <c r="BS798" s="98">
        <v>7.96</v>
      </c>
      <c r="BT798" s="99">
        <v>61</v>
      </c>
    </row>
    <row r="799" spans="71:72">
      <c r="BS799" s="98">
        <v>7.97</v>
      </c>
      <c r="BT799" s="99">
        <v>61</v>
      </c>
    </row>
    <row r="800" spans="71:72">
      <c r="BS800" s="98">
        <v>7.98</v>
      </c>
      <c r="BT800" s="99">
        <v>61</v>
      </c>
    </row>
    <row r="801" spans="71:72">
      <c r="BS801" s="98">
        <v>7.99</v>
      </c>
      <c r="BT801" s="99">
        <v>61</v>
      </c>
    </row>
    <row r="802" spans="71:72">
      <c r="BS802" s="100">
        <v>8</v>
      </c>
      <c r="BT802" s="101">
        <v>62</v>
      </c>
    </row>
    <row r="803" spans="71:72">
      <c r="BS803" s="100">
        <v>8.01</v>
      </c>
      <c r="BT803" s="101">
        <v>62</v>
      </c>
    </row>
    <row r="804" spans="71:72">
      <c r="BS804" s="100">
        <v>8.02</v>
      </c>
      <c r="BT804" s="101">
        <v>62</v>
      </c>
    </row>
    <row r="805" spans="71:72">
      <c r="BS805" s="100">
        <v>8.0299999999999994</v>
      </c>
      <c r="BT805" s="101">
        <v>62</v>
      </c>
    </row>
    <row r="806" spans="71:72">
      <c r="BS806" s="100">
        <v>8.0399999999999991</v>
      </c>
      <c r="BT806" s="101">
        <v>62</v>
      </c>
    </row>
    <row r="807" spans="71:72">
      <c r="BS807" s="100">
        <v>8.0500000000000007</v>
      </c>
      <c r="BT807" s="101">
        <v>62</v>
      </c>
    </row>
    <row r="808" spans="71:72">
      <c r="BS808" s="100">
        <v>8.06</v>
      </c>
      <c r="BT808" s="101">
        <v>62</v>
      </c>
    </row>
    <row r="809" spans="71:72">
      <c r="BS809" s="100">
        <v>8.07</v>
      </c>
      <c r="BT809" s="101">
        <v>62</v>
      </c>
    </row>
    <row r="810" spans="71:72">
      <c r="BS810" s="100">
        <v>8.08</v>
      </c>
      <c r="BT810" s="101">
        <v>62</v>
      </c>
    </row>
    <row r="811" spans="71:72">
      <c r="BS811" s="100">
        <v>8.09</v>
      </c>
      <c r="BT811" s="101">
        <v>62</v>
      </c>
    </row>
    <row r="812" spans="71:72">
      <c r="BS812" s="100">
        <v>8.1</v>
      </c>
      <c r="BT812" s="101">
        <v>62</v>
      </c>
    </row>
    <row r="813" spans="71:72">
      <c r="BS813" s="100">
        <v>8.11</v>
      </c>
      <c r="BT813" s="101">
        <v>62</v>
      </c>
    </row>
    <row r="814" spans="71:72">
      <c r="BS814" s="100">
        <v>8.1199999999999992</v>
      </c>
      <c r="BT814" s="101">
        <v>62</v>
      </c>
    </row>
    <row r="815" spans="71:72">
      <c r="BS815" s="100">
        <v>8.1300000000000008</v>
      </c>
      <c r="BT815" s="101">
        <v>62</v>
      </c>
    </row>
    <row r="816" spans="71:72">
      <c r="BS816" s="100">
        <v>8.14</v>
      </c>
      <c r="BT816" s="101">
        <v>62</v>
      </c>
    </row>
    <row r="817" spans="71:72">
      <c r="BS817" s="100">
        <v>8.15</v>
      </c>
      <c r="BT817" s="101">
        <v>62</v>
      </c>
    </row>
    <row r="818" spans="71:72">
      <c r="BS818" s="100">
        <v>8.16</v>
      </c>
      <c r="BT818" s="101">
        <v>62</v>
      </c>
    </row>
    <row r="819" spans="71:72">
      <c r="BS819" s="100">
        <v>8.17</v>
      </c>
      <c r="BT819" s="101">
        <v>62</v>
      </c>
    </row>
    <row r="820" spans="71:72">
      <c r="BS820" s="100">
        <v>8.18</v>
      </c>
      <c r="BT820" s="101">
        <v>62</v>
      </c>
    </row>
    <row r="821" spans="71:72">
      <c r="BS821" s="100">
        <v>8.19</v>
      </c>
      <c r="BT821" s="101">
        <v>62</v>
      </c>
    </row>
    <row r="822" spans="71:72">
      <c r="BS822" s="100">
        <v>8.1999999999999993</v>
      </c>
      <c r="BT822" s="101">
        <v>62</v>
      </c>
    </row>
    <row r="823" spans="71:72">
      <c r="BS823" s="100">
        <v>8.2100000000000009</v>
      </c>
      <c r="BT823" s="101">
        <v>62</v>
      </c>
    </row>
    <row r="824" spans="71:72">
      <c r="BS824" s="100">
        <v>8.2200000000000006</v>
      </c>
      <c r="BT824" s="101">
        <v>62</v>
      </c>
    </row>
    <row r="825" spans="71:72">
      <c r="BS825" s="100">
        <v>8.23</v>
      </c>
      <c r="BT825" s="101">
        <v>62</v>
      </c>
    </row>
    <row r="826" spans="71:72">
      <c r="BS826" s="100">
        <v>8.24</v>
      </c>
      <c r="BT826" s="101">
        <v>62</v>
      </c>
    </row>
    <row r="827" spans="71:72">
      <c r="BS827" s="100">
        <v>8.25</v>
      </c>
      <c r="BT827" s="101">
        <v>62</v>
      </c>
    </row>
    <row r="828" spans="71:72">
      <c r="BS828" s="100">
        <v>8.26</v>
      </c>
      <c r="BT828" s="101">
        <v>62</v>
      </c>
    </row>
    <row r="829" spans="71:72">
      <c r="BS829" s="100">
        <v>8.27</v>
      </c>
      <c r="BT829" s="101">
        <v>62</v>
      </c>
    </row>
    <row r="830" spans="71:72">
      <c r="BS830" s="100">
        <v>8.2799999999999994</v>
      </c>
      <c r="BT830" s="101">
        <v>62</v>
      </c>
    </row>
    <row r="831" spans="71:72">
      <c r="BS831" s="100">
        <v>8.2899999999999991</v>
      </c>
      <c r="BT831" s="101">
        <v>62</v>
      </c>
    </row>
    <row r="832" spans="71:72">
      <c r="BS832" s="100">
        <v>8.3000000000000007</v>
      </c>
      <c r="BT832" s="101">
        <v>62</v>
      </c>
    </row>
    <row r="833" spans="71:72">
      <c r="BS833" s="100">
        <v>8.31</v>
      </c>
      <c r="BT833" s="101">
        <v>62</v>
      </c>
    </row>
    <row r="834" spans="71:72">
      <c r="BS834" s="100">
        <v>8.32</v>
      </c>
      <c r="BT834" s="101">
        <v>62</v>
      </c>
    </row>
    <row r="835" spans="71:72">
      <c r="BS835" s="100">
        <v>8.33</v>
      </c>
      <c r="BT835" s="101">
        <v>62</v>
      </c>
    </row>
    <row r="836" spans="71:72">
      <c r="BS836" s="100">
        <v>8.34</v>
      </c>
      <c r="BT836" s="101">
        <v>62</v>
      </c>
    </row>
    <row r="837" spans="71:72">
      <c r="BS837" s="100">
        <v>8.35</v>
      </c>
      <c r="BT837" s="101">
        <v>62</v>
      </c>
    </row>
    <row r="838" spans="71:72">
      <c r="BS838" s="100">
        <v>8.36</v>
      </c>
      <c r="BT838" s="101">
        <v>62</v>
      </c>
    </row>
    <row r="839" spans="71:72">
      <c r="BS839" s="100">
        <v>8.3699999999999992</v>
      </c>
      <c r="BT839" s="101">
        <v>62</v>
      </c>
    </row>
    <row r="840" spans="71:72">
      <c r="BS840" s="100">
        <v>8.3800000000000008</v>
      </c>
      <c r="BT840" s="101">
        <v>62</v>
      </c>
    </row>
    <row r="841" spans="71:72">
      <c r="BS841" s="100">
        <v>8.39</v>
      </c>
      <c r="BT841" s="101">
        <v>62</v>
      </c>
    </row>
    <row r="842" spans="71:72">
      <c r="BS842" s="100">
        <v>8.4</v>
      </c>
      <c r="BT842" s="101">
        <v>62</v>
      </c>
    </row>
    <row r="843" spans="71:72">
      <c r="BS843" s="100">
        <v>8.41</v>
      </c>
      <c r="BT843" s="101">
        <v>62</v>
      </c>
    </row>
    <row r="844" spans="71:72">
      <c r="BS844" s="100">
        <v>8.42</v>
      </c>
      <c r="BT844" s="101">
        <v>62</v>
      </c>
    </row>
    <row r="845" spans="71:72">
      <c r="BS845" s="100">
        <v>8.43</v>
      </c>
      <c r="BT845" s="101">
        <v>62</v>
      </c>
    </row>
    <row r="846" spans="71:72">
      <c r="BS846" s="100">
        <v>8.44</v>
      </c>
      <c r="BT846" s="101">
        <v>62</v>
      </c>
    </row>
    <row r="847" spans="71:72">
      <c r="BS847" s="100">
        <v>8.4499999999999993</v>
      </c>
      <c r="BT847" s="101">
        <v>62</v>
      </c>
    </row>
    <row r="848" spans="71:72">
      <c r="BS848" s="100">
        <v>8.4600000000000009</v>
      </c>
      <c r="BT848" s="101">
        <v>62</v>
      </c>
    </row>
    <row r="849" spans="71:72">
      <c r="BS849" s="100">
        <v>8.4700000000000006</v>
      </c>
      <c r="BT849" s="101">
        <v>62</v>
      </c>
    </row>
    <row r="850" spans="71:72">
      <c r="BS850" s="100">
        <v>8.48</v>
      </c>
      <c r="BT850" s="101">
        <v>62</v>
      </c>
    </row>
    <row r="851" spans="71:72">
      <c r="BS851" s="100">
        <v>8.49</v>
      </c>
      <c r="BT851" s="101">
        <v>62</v>
      </c>
    </row>
    <row r="852" spans="71:72">
      <c r="BS852" s="100">
        <v>8.5</v>
      </c>
      <c r="BT852" s="101">
        <v>62</v>
      </c>
    </row>
    <row r="853" spans="71:72">
      <c r="BS853" s="100">
        <v>8.51</v>
      </c>
      <c r="BT853" s="101">
        <v>62</v>
      </c>
    </row>
    <row r="854" spans="71:72">
      <c r="BS854" s="100">
        <v>8.52</v>
      </c>
      <c r="BT854" s="101">
        <v>62</v>
      </c>
    </row>
    <row r="855" spans="71:72">
      <c r="BS855" s="100">
        <v>8.5299999999999994</v>
      </c>
      <c r="BT855" s="101">
        <v>62</v>
      </c>
    </row>
    <row r="856" spans="71:72">
      <c r="BS856" s="100">
        <v>8.5399999999999991</v>
      </c>
      <c r="BT856" s="101">
        <v>62</v>
      </c>
    </row>
    <row r="857" spans="71:72">
      <c r="BS857" s="100">
        <v>8.5500000000000007</v>
      </c>
      <c r="BT857" s="101">
        <v>62</v>
      </c>
    </row>
    <row r="858" spans="71:72">
      <c r="BS858" s="100">
        <v>8.56</v>
      </c>
      <c r="BT858" s="101">
        <v>62</v>
      </c>
    </row>
    <row r="859" spans="71:72">
      <c r="BS859" s="100">
        <v>8.57</v>
      </c>
      <c r="BT859" s="101">
        <v>62</v>
      </c>
    </row>
    <row r="860" spans="71:72">
      <c r="BS860" s="100">
        <v>8.58</v>
      </c>
      <c r="BT860" s="101">
        <v>62</v>
      </c>
    </row>
    <row r="861" spans="71:72">
      <c r="BS861" s="100">
        <v>8.59</v>
      </c>
      <c r="BT861" s="101">
        <v>62</v>
      </c>
    </row>
    <row r="862" spans="71:72">
      <c r="BS862" s="100">
        <v>8.6</v>
      </c>
      <c r="BT862" s="101">
        <v>62</v>
      </c>
    </row>
    <row r="863" spans="71:72">
      <c r="BS863" s="100">
        <v>8.61</v>
      </c>
      <c r="BT863" s="101">
        <v>62</v>
      </c>
    </row>
    <row r="864" spans="71:72">
      <c r="BS864" s="100">
        <v>8.6199999999999992</v>
      </c>
      <c r="BT864" s="101">
        <v>62</v>
      </c>
    </row>
    <row r="865" spans="71:72">
      <c r="BS865" s="100">
        <v>8.6300000000000008</v>
      </c>
      <c r="BT865" s="101">
        <v>62</v>
      </c>
    </row>
    <row r="866" spans="71:72">
      <c r="BS866" s="100">
        <v>8.64</v>
      </c>
      <c r="BT866" s="101">
        <v>62</v>
      </c>
    </row>
    <row r="867" spans="71:72">
      <c r="BS867" s="100">
        <v>8.65</v>
      </c>
      <c r="BT867" s="101">
        <v>62</v>
      </c>
    </row>
    <row r="868" spans="71:72">
      <c r="BS868" s="100">
        <v>8.66</v>
      </c>
      <c r="BT868" s="101">
        <v>62</v>
      </c>
    </row>
    <row r="869" spans="71:72">
      <c r="BS869" s="100">
        <v>8.67</v>
      </c>
      <c r="BT869" s="101">
        <v>62</v>
      </c>
    </row>
    <row r="870" spans="71:72">
      <c r="BS870" s="100">
        <v>8.68</v>
      </c>
      <c r="BT870" s="101">
        <v>62</v>
      </c>
    </row>
    <row r="871" spans="71:72">
      <c r="BS871" s="100">
        <v>8.69</v>
      </c>
      <c r="BT871" s="101">
        <v>62</v>
      </c>
    </row>
    <row r="872" spans="71:72">
      <c r="BS872" s="100">
        <v>8.6999999999999993</v>
      </c>
      <c r="BT872" s="101">
        <v>62</v>
      </c>
    </row>
    <row r="873" spans="71:72">
      <c r="BS873" s="100">
        <v>8.7100000000000009</v>
      </c>
      <c r="BT873" s="101">
        <v>62</v>
      </c>
    </row>
    <row r="874" spans="71:72">
      <c r="BS874" s="100">
        <v>8.7200000000000006</v>
      </c>
      <c r="BT874" s="101">
        <v>62</v>
      </c>
    </row>
    <row r="875" spans="71:72">
      <c r="BS875" s="100">
        <v>8.73</v>
      </c>
      <c r="BT875" s="101">
        <v>62</v>
      </c>
    </row>
    <row r="876" spans="71:72">
      <c r="BS876" s="100">
        <v>8.74</v>
      </c>
      <c r="BT876" s="101">
        <v>62</v>
      </c>
    </row>
    <row r="877" spans="71:72">
      <c r="BS877" s="100">
        <v>8.75</v>
      </c>
      <c r="BT877" s="101">
        <v>62</v>
      </c>
    </row>
    <row r="878" spans="71:72">
      <c r="BS878" s="100">
        <v>8.76</v>
      </c>
      <c r="BT878" s="101">
        <v>62</v>
      </c>
    </row>
    <row r="879" spans="71:72">
      <c r="BS879" s="100">
        <v>8.77</v>
      </c>
      <c r="BT879" s="101">
        <v>62</v>
      </c>
    </row>
    <row r="880" spans="71:72">
      <c r="BS880" s="100">
        <v>8.7799999999999994</v>
      </c>
      <c r="BT880" s="101">
        <v>62</v>
      </c>
    </row>
    <row r="881" spans="71:72">
      <c r="BS881" s="100">
        <v>8.7899999999999991</v>
      </c>
      <c r="BT881" s="101">
        <v>62</v>
      </c>
    </row>
    <row r="882" spans="71:72">
      <c r="BS882" s="100">
        <v>8.8000000000000007</v>
      </c>
      <c r="BT882" s="101">
        <v>62</v>
      </c>
    </row>
    <row r="883" spans="71:72">
      <c r="BS883" s="100">
        <v>8.81</v>
      </c>
      <c r="BT883" s="101">
        <v>62</v>
      </c>
    </row>
    <row r="884" spans="71:72">
      <c r="BS884" s="100">
        <v>8.82</v>
      </c>
      <c r="BT884" s="101">
        <v>62</v>
      </c>
    </row>
    <row r="885" spans="71:72">
      <c r="BS885" s="100">
        <v>8.83</v>
      </c>
      <c r="BT885" s="101">
        <v>62</v>
      </c>
    </row>
    <row r="886" spans="71:72">
      <c r="BS886" s="100">
        <v>8.84</v>
      </c>
      <c r="BT886" s="101">
        <v>62</v>
      </c>
    </row>
    <row r="887" spans="71:72">
      <c r="BS887" s="100">
        <v>8.85</v>
      </c>
      <c r="BT887" s="101">
        <v>62</v>
      </c>
    </row>
    <row r="888" spans="71:72">
      <c r="BS888" s="100">
        <v>8.86</v>
      </c>
      <c r="BT888" s="101">
        <v>62</v>
      </c>
    </row>
    <row r="889" spans="71:72">
      <c r="BS889" s="100">
        <v>8.8699999999999992</v>
      </c>
      <c r="BT889" s="101">
        <v>62</v>
      </c>
    </row>
    <row r="890" spans="71:72">
      <c r="BS890" s="100">
        <v>8.8800000000000008</v>
      </c>
      <c r="BT890" s="101">
        <v>62</v>
      </c>
    </row>
    <row r="891" spans="71:72">
      <c r="BS891" s="100">
        <v>8.89</v>
      </c>
      <c r="BT891" s="101">
        <v>62</v>
      </c>
    </row>
    <row r="892" spans="71:72">
      <c r="BS892" s="100">
        <v>8.9</v>
      </c>
      <c r="BT892" s="101">
        <v>62</v>
      </c>
    </row>
    <row r="893" spans="71:72">
      <c r="BS893" s="100">
        <v>8.91</v>
      </c>
      <c r="BT893" s="101">
        <v>62</v>
      </c>
    </row>
    <row r="894" spans="71:72">
      <c r="BS894" s="100">
        <v>8.92</v>
      </c>
      <c r="BT894" s="101">
        <v>62</v>
      </c>
    </row>
    <row r="895" spans="71:72">
      <c r="BS895" s="100">
        <v>8.93</v>
      </c>
      <c r="BT895" s="101">
        <v>62</v>
      </c>
    </row>
    <row r="896" spans="71:72">
      <c r="BS896" s="100">
        <v>8.94</v>
      </c>
      <c r="BT896" s="101">
        <v>62</v>
      </c>
    </row>
    <row r="897" spans="71:72">
      <c r="BS897" s="100">
        <v>8.9499999999999993</v>
      </c>
      <c r="BT897" s="101">
        <v>62</v>
      </c>
    </row>
    <row r="898" spans="71:72">
      <c r="BS898" s="100">
        <v>8.9600000000000009</v>
      </c>
      <c r="BT898" s="101">
        <v>62</v>
      </c>
    </row>
    <row r="899" spans="71:72">
      <c r="BS899" s="100">
        <v>8.9700000000000006</v>
      </c>
      <c r="BT899" s="101">
        <v>62</v>
      </c>
    </row>
    <row r="900" spans="71:72">
      <c r="BS900" s="100">
        <v>8.98</v>
      </c>
      <c r="BT900" s="101">
        <v>62</v>
      </c>
    </row>
    <row r="901" spans="71:72">
      <c r="BS901" s="100">
        <v>8.99</v>
      </c>
      <c r="BT901" s="101">
        <v>62</v>
      </c>
    </row>
    <row r="902" spans="71:72">
      <c r="BS902" s="100">
        <v>9</v>
      </c>
      <c r="BT902" s="101">
        <v>62</v>
      </c>
    </row>
    <row r="903" spans="71:72">
      <c r="BS903" s="100">
        <v>9.01</v>
      </c>
      <c r="BT903" s="101">
        <v>62</v>
      </c>
    </row>
    <row r="904" spans="71:72">
      <c r="BS904" s="100">
        <v>9.02</v>
      </c>
      <c r="BT904" s="101">
        <v>62</v>
      </c>
    </row>
    <row r="905" spans="71:72">
      <c r="BS905" s="100">
        <v>9.0299999999999994</v>
      </c>
      <c r="BT905" s="101">
        <v>62</v>
      </c>
    </row>
    <row r="906" spans="71:72">
      <c r="BS906" s="100">
        <v>9.0399999999999991</v>
      </c>
      <c r="BT906" s="101">
        <v>62</v>
      </c>
    </row>
    <row r="907" spans="71:72">
      <c r="BS907" s="100">
        <v>9.0500000000000007</v>
      </c>
      <c r="BT907" s="101">
        <v>62</v>
      </c>
    </row>
    <row r="908" spans="71:72">
      <c r="BS908" s="100">
        <v>9.06</v>
      </c>
      <c r="BT908" s="101">
        <v>62</v>
      </c>
    </row>
    <row r="909" spans="71:72">
      <c r="BS909" s="100">
        <v>9.07</v>
      </c>
      <c r="BT909" s="101">
        <v>62</v>
      </c>
    </row>
    <row r="910" spans="71:72">
      <c r="BS910" s="100">
        <v>9.08</v>
      </c>
      <c r="BT910" s="101">
        <v>62</v>
      </c>
    </row>
    <row r="911" spans="71:72">
      <c r="BS911" s="100">
        <v>9.09</v>
      </c>
      <c r="BT911" s="101">
        <v>62</v>
      </c>
    </row>
    <row r="912" spans="71:72">
      <c r="BS912" s="100">
        <v>9.1</v>
      </c>
      <c r="BT912" s="101">
        <v>62</v>
      </c>
    </row>
    <row r="913" spans="71:72">
      <c r="BS913" s="100">
        <v>9.11</v>
      </c>
      <c r="BT913" s="101">
        <v>62</v>
      </c>
    </row>
    <row r="914" spans="71:72">
      <c r="BS914" s="100">
        <v>9.1199999999999992</v>
      </c>
      <c r="BT914" s="101">
        <v>62</v>
      </c>
    </row>
    <row r="915" spans="71:72">
      <c r="BS915" s="100">
        <v>9.1300000000000008</v>
      </c>
      <c r="BT915" s="101">
        <v>62</v>
      </c>
    </row>
    <row r="916" spans="71:72">
      <c r="BS916" s="100">
        <v>9.14</v>
      </c>
      <c r="BT916" s="101">
        <v>62</v>
      </c>
    </row>
    <row r="917" spans="71:72">
      <c r="BS917" s="100">
        <v>9.15</v>
      </c>
      <c r="BT917" s="101">
        <v>62</v>
      </c>
    </row>
    <row r="918" spans="71:72">
      <c r="BS918" s="100">
        <v>9.16</v>
      </c>
      <c r="BT918" s="101">
        <v>62</v>
      </c>
    </row>
    <row r="919" spans="71:72">
      <c r="BS919" s="100">
        <v>9.17</v>
      </c>
      <c r="BT919" s="101">
        <v>62</v>
      </c>
    </row>
    <row r="920" spans="71:72">
      <c r="BS920" s="100">
        <v>9.18</v>
      </c>
      <c r="BT920" s="101">
        <v>62</v>
      </c>
    </row>
    <row r="921" spans="71:72">
      <c r="BS921" s="100">
        <v>9.19</v>
      </c>
      <c r="BT921" s="101">
        <v>62</v>
      </c>
    </row>
    <row r="922" spans="71:72">
      <c r="BS922" s="100">
        <v>9.1999999999999993</v>
      </c>
      <c r="BT922" s="101">
        <v>62</v>
      </c>
    </row>
    <row r="923" spans="71:72">
      <c r="BS923" s="100">
        <v>9.2100000000000009</v>
      </c>
      <c r="BT923" s="101">
        <v>62</v>
      </c>
    </row>
    <row r="924" spans="71:72">
      <c r="BS924" s="100">
        <v>9.2200000000000006</v>
      </c>
      <c r="BT924" s="101">
        <v>62</v>
      </c>
    </row>
    <row r="925" spans="71:72">
      <c r="BS925" s="100">
        <v>9.23</v>
      </c>
      <c r="BT925" s="101">
        <v>62</v>
      </c>
    </row>
    <row r="926" spans="71:72">
      <c r="BS926" s="100">
        <v>9.24</v>
      </c>
      <c r="BT926" s="101">
        <v>62</v>
      </c>
    </row>
    <row r="927" spans="71:72">
      <c r="BS927" s="100">
        <v>9.25</v>
      </c>
      <c r="BT927" s="101">
        <v>62</v>
      </c>
    </row>
    <row r="928" spans="71:72">
      <c r="BS928" s="100">
        <v>9.26</v>
      </c>
      <c r="BT928" s="101">
        <v>62</v>
      </c>
    </row>
    <row r="929" spans="71:72">
      <c r="BS929" s="100">
        <v>9.27</v>
      </c>
      <c r="BT929" s="101">
        <v>62</v>
      </c>
    </row>
    <row r="930" spans="71:72">
      <c r="BS930" s="100">
        <v>9.2799999999999994</v>
      </c>
      <c r="BT930" s="101">
        <v>62</v>
      </c>
    </row>
    <row r="931" spans="71:72">
      <c r="BS931" s="100">
        <v>9.2899999999999991</v>
      </c>
      <c r="BT931" s="101">
        <v>62</v>
      </c>
    </row>
    <row r="932" spans="71:72">
      <c r="BS932" s="100">
        <v>9.3000000000000007</v>
      </c>
      <c r="BT932" s="101">
        <v>62</v>
      </c>
    </row>
    <row r="933" spans="71:72">
      <c r="BS933" s="100">
        <v>9.31</v>
      </c>
      <c r="BT933" s="101">
        <v>62</v>
      </c>
    </row>
    <row r="934" spans="71:72">
      <c r="BS934" s="100">
        <v>9.32</v>
      </c>
      <c r="BT934" s="101">
        <v>62</v>
      </c>
    </row>
    <row r="935" spans="71:72">
      <c r="BS935" s="100">
        <v>9.33</v>
      </c>
      <c r="BT935" s="101">
        <v>62</v>
      </c>
    </row>
    <row r="936" spans="71:72">
      <c r="BS936" s="100">
        <v>9.34</v>
      </c>
      <c r="BT936" s="101">
        <v>62</v>
      </c>
    </row>
    <row r="937" spans="71:72">
      <c r="BS937" s="100">
        <v>9.35</v>
      </c>
      <c r="BT937" s="101">
        <v>62</v>
      </c>
    </row>
    <row r="938" spans="71:72">
      <c r="BS938" s="100">
        <v>9.36</v>
      </c>
      <c r="BT938" s="101">
        <v>62</v>
      </c>
    </row>
    <row r="939" spans="71:72">
      <c r="BS939" s="100">
        <v>9.3699999999999992</v>
      </c>
      <c r="BT939" s="101">
        <v>62</v>
      </c>
    </row>
    <row r="940" spans="71:72">
      <c r="BS940" s="100">
        <v>9.3800000000000008</v>
      </c>
      <c r="BT940" s="101">
        <v>62</v>
      </c>
    </row>
    <row r="941" spans="71:72">
      <c r="BS941" s="100">
        <v>9.39</v>
      </c>
      <c r="BT941" s="101">
        <v>62</v>
      </c>
    </row>
    <row r="942" spans="71:72">
      <c r="BS942" s="100">
        <v>9.4</v>
      </c>
      <c r="BT942" s="101">
        <v>62</v>
      </c>
    </row>
    <row r="943" spans="71:72">
      <c r="BS943" s="100">
        <v>9.41</v>
      </c>
      <c r="BT943" s="101">
        <v>62</v>
      </c>
    </row>
    <row r="944" spans="71:72">
      <c r="BS944" s="100">
        <v>9.42</v>
      </c>
      <c r="BT944" s="101">
        <v>62</v>
      </c>
    </row>
    <row r="945" spans="71:72">
      <c r="BS945" s="100">
        <v>9.43</v>
      </c>
      <c r="BT945" s="101">
        <v>62</v>
      </c>
    </row>
    <row r="946" spans="71:72">
      <c r="BS946" s="100">
        <v>9.44</v>
      </c>
      <c r="BT946" s="101">
        <v>62</v>
      </c>
    </row>
    <row r="947" spans="71:72">
      <c r="BS947" s="100">
        <v>9.4499999999999993</v>
      </c>
      <c r="BT947" s="101">
        <v>62</v>
      </c>
    </row>
    <row r="948" spans="71:72">
      <c r="BS948" s="100">
        <v>9.4600000000000009</v>
      </c>
      <c r="BT948" s="101">
        <v>62</v>
      </c>
    </row>
    <row r="949" spans="71:72">
      <c r="BS949" s="100">
        <v>9.4700000000000006</v>
      </c>
      <c r="BT949" s="101">
        <v>62</v>
      </c>
    </row>
    <row r="950" spans="71:72">
      <c r="BS950" s="100">
        <v>9.48</v>
      </c>
      <c r="BT950" s="101">
        <v>62</v>
      </c>
    </row>
    <row r="951" spans="71:72">
      <c r="BS951" s="100">
        <v>9.49</v>
      </c>
      <c r="BT951" s="101">
        <v>62</v>
      </c>
    </row>
    <row r="952" spans="71:72">
      <c r="BS952" s="100">
        <v>9.5</v>
      </c>
      <c r="BT952" s="101">
        <v>62</v>
      </c>
    </row>
    <row r="953" spans="71:72">
      <c r="BS953" s="100">
        <v>9.51</v>
      </c>
      <c r="BT953" s="101">
        <v>62</v>
      </c>
    </row>
    <row r="954" spans="71:72">
      <c r="BS954" s="100">
        <v>9.52</v>
      </c>
      <c r="BT954" s="101">
        <v>62</v>
      </c>
    </row>
    <row r="955" spans="71:72">
      <c r="BS955" s="100">
        <v>9.5299999999999994</v>
      </c>
      <c r="BT955" s="101">
        <v>62</v>
      </c>
    </row>
    <row r="956" spans="71:72">
      <c r="BS956" s="100">
        <v>9.5399999999999991</v>
      </c>
      <c r="BT956" s="101">
        <v>62</v>
      </c>
    </row>
    <row r="957" spans="71:72">
      <c r="BS957" s="100">
        <v>9.5500000000000007</v>
      </c>
      <c r="BT957" s="101">
        <v>62</v>
      </c>
    </row>
    <row r="958" spans="71:72">
      <c r="BS958" s="100">
        <v>9.56</v>
      </c>
      <c r="BT958" s="101">
        <v>62</v>
      </c>
    </row>
    <row r="959" spans="71:72">
      <c r="BS959" s="100">
        <v>9.57</v>
      </c>
      <c r="BT959" s="101">
        <v>62</v>
      </c>
    </row>
    <row r="960" spans="71:72">
      <c r="BS960" s="100">
        <v>9.58</v>
      </c>
      <c r="BT960" s="101">
        <v>62</v>
      </c>
    </row>
    <row r="961" spans="71:72">
      <c r="BS961" s="100">
        <v>9.59</v>
      </c>
      <c r="BT961" s="101">
        <v>62</v>
      </c>
    </row>
    <row r="962" spans="71:72">
      <c r="BS962" s="100">
        <v>9.6</v>
      </c>
      <c r="BT962" s="101">
        <v>62</v>
      </c>
    </row>
    <row r="963" spans="71:72">
      <c r="BS963" s="100">
        <v>9.61</v>
      </c>
      <c r="BT963" s="101">
        <v>62</v>
      </c>
    </row>
    <row r="964" spans="71:72">
      <c r="BS964" s="100">
        <v>9.6199999999999992</v>
      </c>
      <c r="BT964" s="101">
        <v>62</v>
      </c>
    </row>
    <row r="965" spans="71:72">
      <c r="BS965" s="100">
        <v>9.6300000000000008</v>
      </c>
      <c r="BT965" s="101">
        <v>62</v>
      </c>
    </row>
    <row r="966" spans="71:72">
      <c r="BS966" s="100">
        <v>9.64</v>
      </c>
      <c r="BT966" s="101">
        <v>62</v>
      </c>
    </row>
    <row r="967" spans="71:72">
      <c r="BS967" s="100">
        <v>9.65</v>
      </c>
      <c r="BT967" s="101">
        <v>62</v>
      </c>
    </row>
    <row r="968" spans="71:72">
      <c r="BS968" s="100">
        <v>9.66</v>
      </c>
      <c r="BT968" s="101">
        <v>62</v>
      </c>
    </row>
    <row r="969" spans="71:72">
      <c r="BS969" s="100">
        <v>9.67</v>
      </c>
      <c r="BT969" s="101">
        <v>62</v>
      </c>
    </row>
    <row r="970" spans="71:72">
      <c r="BS970" s="100">
        <v>9.68</v>
      </c>
      <c r="BT970" s="101">
        <v>62</v>
      </c>
    </row>
    <row r="971" spans="71:72">
      <c r="BS971" s="100">
        <v>9.69</v>
      </c>
      <c r="BT971" s="101">
        <v>62</v>
      </c>
    </row>
    <row r="972" spans="71:72">
      <c r="BS972" s="100">
        <v>9.6999999999999993</v>
      </c>
      <c r="BT972" s="101">
        <v>62</v>
      </c>
    </row>
    <row r="973" spans="71:72">
      <c r="BS973" s="100">
        <v>9.7100000000000009</v>
      </c>
      <c r="BT973" s="101">
        <v>62</v>
      </c>
    </row>
    <row r="974" spans="71:72">
      <c r="BS974" s="100">
        <v>9.7200000000000006</v>
      </c>
      <c r="BT974" s="101">
        <v>62</v>
      </c>
    </row>
    <row r="975" spans="71:72">
      <c r="BS975" s="100">
        <v>9.73</v>
      </c>
      <c r="BT975" s="101">
        <v>62</v>
      </c>
    </row>
    <row r="976" spans="71:72">
      <c r="BS976" s="100">
        <v>9.74</v>
      </c>
      <c r="BT976" s="101">
        <v>62</v>
      </c>
    </row>
    <row r="977" spans="71:72">
      <c r="BS977" s="100">
        <v>9.75</v>
      </c>
      <c r="BT977" s="101">
        <v>62</v>
      </c>
    </row>
    <row r="978" spans="71:72">
      <c r="BS978" s="100">
        <v>9.76</v>
      </c>
      <c r="BT978" s="101">
        <v>62</v>
      </c>
    </row>
    <row r="979" spans="71:72">
      <c r="BS979" s="100">
        <v>9.77</v>
      </c>
      <c r="BT979" s="101">
        <v>62</v>
      </c>
    </row>
    <row r="980" spans="71:72">
      <c r="BS980" s="100">
        <v>9.7799999999999994</v>
      </c>
      <c r="BT980" s="101">
        <v>62</v>
      </c>
    </row>
    <row r="981" spans="71:72">
      <c r="BS981" s="100">
        <v>9.7899999999999991</v>
      </c>
      <c r="BT981" s="101">
        <v>62</v>
      </c>
    </row>
    <row r="982" spans="71:72">
      <c r="BS982" s="100">
        <v>9.8000000000000007</v>
      </c>
      <c r="BT982" s="101">
        <v>62</v>
      </c>
    </row>
    <row r="983" spans="71:72">
      <c r="BS983" s="100">
        <v>9.81</v>
      </c>
      <c r="BT983" s="101">
        <v>62</v>
      </c>
    </row>
    <row r="984" spans="71:72">
      <c r="BS984" s="100">
        <v>9.82</v>
      </c>
      <c r="BT984" s="101">
        <v>62</v>
      </c>
    </row>
    <row r="985" spans="71:72">
      <c r="BS985" s="100">
        <v>9.83</v>
      </c>
      <c r="BT985" s="101">
        <v>62</v>
      </c>
    </row>
    <row r="986" spans="71:72">
      <c r="BS986" s="100">
        <v>9.84</v>
      </c>
      <c r="BT986" s="101">
        <v>62</v>
      </c>
    </row>
    <row r="987" spans="71:72">
      <c r="BS987" s="100">
        <v>9.85</v>
      </c>
      <c r="BT987" s="101">
        <v>62</v>
      </c>
    </row>
    <row r="988" spans="71:72">
      <c r="BS988" s="100">
        <v>9.86</v>
      </c>
      <c r="BT988" s="101">
        <v>62</v>
      </c>
    </row>
    <row r="989" spans="71:72">
      <c r="BS989" s="100">
        <v>9.8699999999999992</v>
      </c>
      <c r="BT989" s="101">
        <v>62</v>
      </c>
    </row>
    <row r="990" spans="71:72">
      <c r="BS990" s="100">
        <v>9.8800000000000008</v>
      </c>
      <c r="BT990" s="101">
        <v>62</v>
      </c>
    </row>
    <row r="991" spans="71:72">
      <c r="BS991" s="100">
        <v>9.89</v>
      </c>
      <c r="BT991" s="101">
        <v>62</v>
      </c>
    </row>
    <row r="992" spans="71:72">
      <c r="BS992" s="100">
        <v>9.9</v>
      </c>
      <c r="BT992" s="101">
        <v>62</v>
      </c>
    </row>
    <row r="993" spans="71:72">
      <c r="BS993" s="100">
        <v>9.91</v>
      </c>
      <c r="BT993" s="101">
        <v>62</v>
      </c>
    </row>
    <row r="994" spans="71:72">
      <c r="BS994" s="100">
        <v>9.92</v>
      </c>
      <c r="BT994" s="101">
        <v>62</v>
      </c>
    </row>
    <row r="995" spans="71:72">
      <c r="BS995" s="100">
        <v>9.93</v>
      </c>
      <c r="BT995" s="101">
        <v>62</v>
      </c>
    </row>
    <row r="996" spans="71:72">
      <c r="BS996" s="100">
        <v>9.94</v>
      </c>
      <c r="BT996" s="101">
        <v>62</v>
      </c>
    </row>
    <row r="997" spans="71:72">
      <c r="BS997" s="100">
        <v>9.9499999999999993</v>
      </c>
      <c r="BT997" s="101">
        <v>62</v>
      </c>
    </row>
    <row r="998" spans="71:72">
      <c r="BS998" s="100">
        <v>9.9600000000000009</v>
      </c>
      <c r="BT998" s="101">
        <v>62</v>
      </c>
    </row>
    <row r="999" spans="71:72">
      <c r="BS999" s="100">
        <v>9.9700000000000006</v>
      </c>
      <c r="BT999" s="101">
        <v>62</v>
      </c>
    </row>
    <row r="1000" spans="71:72">
      <c r="BS1000" s="100">
        <v>9.98</v>
      </c>
      <c r="BT1000" s="101">
        <v>62</v>
      </c>
    </row>
    <row r="1001" spans="71:72">
      <c r="BS1001" s="100">
        <v>9.99</v>
      </c>
      <c r="BT1001" s="101">
        <v>62</v>
      </c>
    </row>
    <row r="1002" spans="71:72">
      <c r="BS1002" s="100">
        <v>10</v>
      </c>
      <c r="BT1002" s="101">
        <v>62</v>
      </c>
    </row>
    <row r="1003" spans="71:72">
      <c r="BS1003" s="100">
        <v>10.01</v>
      </c>
      <c r="BT1003" s="101">
        <v>62</v>
      </c>
    </row>
    <row r="1004" spans="71:72">
      <c r="BS1004" s="100">
        <v>10.02</v>
      </c>
      <c r="BT1004" s="101">
        <v>62</v>
      </c>
    </row>
    <row r="1005" spans="71:72">
      <c r="BS1005" s="100">
        <v>10.029999999999999</v>
      </c>
      <c r="BT1005" s="101">
        <v>62</v>
      </c>
    </row>
    <row r="1006" spans="71:72">
      <c r="BS1006" s="100">
        <v>10.039999999999999</v>
      </c>
      <c r="BT1006" s="101">
        <v>62</v>
      </c>
    </row>
    <row r="1007" spans="71:72">
      <c r="BS1007" s="100">
        <v>10.050000000000001</v>
      </c>
      <c r="BT1007" s="101">
        <v>62</v>
      </c>
    </row>
    <row r="1008" spans="71:72">
      <c r="BS1008" s="100">
        <v>10.06</v>
      </c>
      <c r="BT1008" s="101">
        <v>62</v>
      </c>
    </row>
    <row r="1009" spans="71:72">
      <c r="BS1009" s="100">
        <v>10.07</v>
      </c>
      <c r="BT1009" s="101">
        <v>62</v>
      </c>
    </row>
    <row r="1010" spans="71:72">
      <c r="BS1010" s="100">
        <v>10.08</v>
      </c>
      <c r="BT1010" s="101">
        <v>62</v>
      </c>
    </row>
    <row r="1011" spans="71:72">
      <c r="BS1011" s="100">
        <v>10.09</v>
      </c>
      <c r="BT1011" s="101">
        <v>62</v>
      </c>
    </row>
    <row r="1012" spans="71:72">
      <c r="BS1012" s="100">
        <v>10.1</v>
      </c>
      <c r="BT1012" s="101">
        <v>62</v>
      </c>
    </row>
    <row r="1013" spans="71:72">
      <c r="BS1013" s="100">
        <v>10.11</v>
      </c>
      <c r="BT1013" s="101">
        <v>62</v>
      </c>
    </row>
    <row r="1014" spans="71:72">
      <c r="BS1014" s="100">
        <v>10.119999999999999</v>
      </c>
      <c r="BT1014" s="101">
        <v>62</v>
      </c>
    </row>
    <row r="1015" spans="71:72">
      <c r="BS1015" s="100">
        <v>10.130000000000001</v>
      </c>
      <c r="BT1015" s="101">
        <v>62</v>
      </c>
    </row>
    <row r="1016" spans="71:72">
      <c r="BS1016" s="100">
        <v>10.14</v>
      </c>
      <c r="BT1016" s="101">
        <v>62</v>
      </c>
    </row>
    <row r="1017" spans="71:72">
      <c r="BS1017" s="100">
        <v>10.15</v>
      </c>
      <c r="BT1017" s="101">
        <v>62</v>
      </c>
    </row>
    <row r="1018" spans="71:72">
      <c r="BS1018" s="100">
        <v>10.16</v>
      </c>
      <c r="BT1018" s="101">
        <v>62</v>
      </c>
    </row>
    <row r="1019" spans="71:72">
      <c r="BS1019" s="100">
        <v>10.17</v>
      </c>
      <c r="BT1019" s="101">
        <v>62</v>
      </c>
    </row>
    <row r="1020" spans="71:72">
      <c r="BS1020" s="100">
        <v>10.18</v>
      </c>
      <c r="BT1020" s="101">
        <v>62</v>
      </c>
    </row>
    <row r="1021" spans="71:72">
      <c r="BS1021" s="100">
        <v>10.19</v>
      </c>
      <c r="BT1021" s="101">
        <v>62</v>
      </c>
    </row>
    <row r="1022" spans="71:72">
      <c r="BS1022" s="100">
        <v>10.199999999999999</v>
      </c>
      <c r="BT1022" s="101">
        <v>62</v>
      </c>
    </row>
    <row r="1023" spans="71:72">
      <c r="BS1023" s="100">
        <v>10.210000000000001</v>
      </c>
      <c r="BT1023" s="101">
        <v>62</v>
      </c>
    </row>
    <row r="1024" spans="71:72">
      <c r="BS1024" s="100">
        <v>10.220000000000001</v>
      </c>
      <c r="BT1024" s="101">
        <v>62</v>
      </c>
    </row>
    <row r="1025" spans="71:72">
      <c r="BS1025" s="100">
        <v>10.23</v>
      </c>
      <c r="BT1025" s="101">
        <v>62</v>
      </c>
    </row>
    <row r="1026" spans="71:72">
      <c r="BS1026" s="100">
        <v>10.24</v>
      </c>
      <c r="BT1026" s="101">
        <v>62</v>
      </c>
    </row>
    <row r="1027" spans="71:72">
      <c r="BS1027" s="100">
        <v>10.25</v>
      </c>
      <c r="BT1027" s="101">
        <v>62</v>
      </c>
    </row>
    <row r="1028" spans="71:72">
      <c r="BS1028" s="100">
        <v>10.26</v>
      </c>
      <c r="BT1028" s="101">
        <v>62</v>
      </c>
    </row>
    <row r="1029" spans="71:72">
      <c r="BS1029" s="100">
        <v>10.27</v>
      </c>
      <c r="BT1029" s="101">
        <v>62</v>
      </c>
    </row>
    <row r="1030" spans="71:72">
      <c r="BS1030" s="100">
        <v>10.28</v>
      </c>
      <c r="BT1030" s="101">
        <v>62</v>
      </c>
    </row>
    <row r="1031" spans="71:72">
      <c r="BS1031" s="100">
        <v>10.29</v>
      </c>
      <c r="BT1031" s="101">
        <v>62</v>
      </c>
    </row>
    <row r="1032" spans="71:72">
      <c r="BS1032" s="100">
        <v>10.3</v>
      </c>
      <c r="BT1032" s="101">
        <v>62</v>
      </c>
    </row>
    <row r="1033" spans="71:72">
      <c r="BS1033" s="100">
        <v>10.31</v>
      </c>
      <c r="BT1033" s="101">
        <v>62</v>
      </c>
    </row>
    <row r="1034" spans="71:72">
      <c r="BS1034" s="100">
        <v>10.32</v>
      </c>
      <c r="BT1034" s="101">
        <v>62</v>
      </c>
    </row>
    <row r="1035" spans="71:72">
      <c r="BS1035" s="100">
        <v>10.33</v>
      </c>
      <c r="BT1035" s="101">
        <v>62</v>
      </c>
    </row>
    <row r="1036" spans="71:72">
      <c r="BS1036" s="100">
        <v>10.34</v>
      </c>
      <c r="BT1036" s="101">
        <v>62</v>
      </c>
    </row>
    <row r="1037" spans="71:72">
      <c r="BS1037" s="100">
        <v>10.35</v>
      </c>
      <c r="BT1037" s="101">
        <v>62</v>
      </c>
    </row>
    <row r="1038" spans="71:72">
      <c r="BS1038" s="100">
        <v>10.36</v>
      </c>
      <c r="BT1038" s="101">
        <v>62</v>
      </c>
    </row>
    <row r="1039" spans="71:72">
      <c r="BS1039" s="100">
        <v>10.37</v>
      </c>
      <c r="BT1039" s="101">
        <v>62</v>
      </c>
    </row>
    <row r="1040" spans="71:72">
      <c r="BS1040" s="100">
        <v>10.38</v>
      </c>
      <c r="BT1040" s="101">
        <v>62</v>
      </c>
    </row>
    <row r="1041" spans="71:72">
      <c r="BS1041" s="100">
        <v>10.39</v>
      </c>
      <c r="BT1041" s="101">
        <v>62</v>
      </c>
    </row>
    <row r="1042" spans="71:72">
      <c r="BS1042" s="100">
        <v>10.4</v>
      </c>
      <c r="BT1042" s="101">
        <v>62</v>
      </c>
    </row>
    <row r="1043" spans="71:72">
      <c r="BS1043" s="100">
        <v>10.41</v>
      </c>
      <c r="BT1043" s="101">
        <v>62</v>
      </c>
    </row>
    <row r="1044" spans="71:72">
      <c r="BS1044" s="100">
        <v>10.42</v>
      </c>
      <c r="BT1044" s="101">
        <v>62</v>
      </c>
    </row>
    <row r="1045" spans="71:72">
      <c r="BS1045" s="100">
        <v>10.43</v>
      </c>
      <c r="BT1045" s="101">
        <v>62</v>
      </c>
    </row>
    <row r="1046" spans="71:72">
      <c r="BS1046" s="100">
        <v>10.44</v>
      </c>
      <c r="BT1046" s="101">
        <v>62</v>
      </c>
    </row>
    <row r="1047" spans="71:72">
      <c r="BS1047" s="100">
        <v>10.45</v>
      </c>
      <c r="BT1047" s="101">
        <v>62</v>
      </c>
    </row>
    <row r="1048" spans="71:72">
      <c r="BS1048" s="100">
        <v>10.46</v>
      </c>
      <c r="BT1048" s="101">
        <v>62</v>
      </c>
    </row>
    <row r="1049" spans="71:72">
      <c r="BS1049" s="100">
        <v>10.47</v>
      </c>
      <c r="BT1049" s="101">
        <v>62</v>
      </c>
    </row>
    <row r="1050" spans="71:72">
      <c r="BS1050" s="100">
        <v>10.48</v>
      </c>
      <c r="BT1050" s="101">
        <v>62</v>
      </c>
    </row>
    <row r="1051" spans="71:72">
      <c r="BS1051" s="100">
        <v>10.49</v>
      </c>
      <c r="BT1051" s="101">
        <v>62</v>
      </c>
    </row>
    <row r="1052" spans="71:72">
      <c r="BS1052" s="100">
        <v>10.5</v>
      </c>
      <c r="BT1052" s="101">
        <v>62</v>
      </c>
    </row>
    <row r="1053" spans="71:72">
      <c r="BS1053" s="100">
        <v>10.51</v>
      </c>
      <c r="BT1053" s="101">
        <v>62</v>
      </c>
    </row>
    <row r="1054" spans="71:72">
      <c r="BS1054" s="100">
        <v>10.52</v>
      </c>
      <c r="BT1054" s="101">
        <v>62</v>
      </c>
    </row>
    <row r="1055" spans="71:72">
      <c r="BS1055" s="100">
        <v>10.53</v>
      </c>
      <c r="BT1055" s="101">
        <v>62</v>
      </c>
    </row>
    <row r="1056" spans="71:72">
      <c r="BS1056" s="100">
        <v>10.54</v>
      </c>
      <c r="BT1056" s="101">
        <v>62</v>
      </c>
    </row>
    <row r="1057" spans="71:72">
      <c r="BS1057" s="100">
        <v>10.55</v>
      </c>
      <c r="BT1057" s="101">
        <v>62</v>
      </c>
    </row>
    <row r="1058" spans="71:72">
      <c r="BS1058" s="100">
        <v>10.56</v>
      </c>
      <c r="BT1058" s="101">
        <v>62</v>
      </c>
    </row>
    <row r="1059" spans="71:72">
      <c r="BS1059" s="100">
        <v>10.57</v>
      </c>
      <c r="BT1059" s="101">
        <v>62</v>
      </c>
    </row>
    <row r="1060" spans="71:72">
      <c r="BS1060" s="100">
        <v>10.58</v>
      </c>
      <c r="BT1060" s="101">
        <v>62</v>
      </c>
    </row>
    <row r="1061" spans="71:72">
      <c r="BS1061" s="100">
        <v>10.59</v>
      </c>
      <c r="BT1061" s="101">
        <v>62</v>
      </c>
    </row>
    <row r="1062" spans="71:72">
      <c r="BS1062" s="100">
        <v>10.6</v>
      </c>
      <c r="BT1062" s="101">
        <v>62</v>
      </c>
    </row>
    <row r="1063" spans="71:72">
      <c r="BS1063" s="100">
        <v>10.61</v>
      </c>
      <c r="BT1063" s="101">
        <v>62</v>
      </c>
    </row>
    <row r="1064" spans="71:72">
      <c r="BS1064" s="100">
        <v>10.62</v>
      </c>
      <c r="BT1064" s="101">
        <v>62</v>
      </c>
    </row>
    <row r="1065" spans="71:72">
      <c r="BS1065" s="100">
        <v>10.63</v>
      </c>
      <c r="BT1065" s="101">
        <v>62</v>
      </c>
    </row>
    <row r="1066" spans="71:72">
      <c r="BS1066" s="100">
        <v>10.64</v>
      </c>
      <c r="BT1066" s="101">
        <v>62</v>
      </c>
    </row>
    <row r="1067" spans="71:72">
      <c r="BS1067" s="100">
        <v>10.65</v>
      </c>
      <c r="BT1067" s="101">
        <v>62</v>
      </c>
    </row>
    <row r="1068" spans="71:72">
      <c r="BS1068" s="100">
        <v>10.66</v>
      </c>
      <c r="BT1068" s="101">
        <v>62</v>
      </c>
    </row>
    <row r="1069" spans="71:72">
      <c r="BS1069" s="100">
        <v>10.67</v>
      </c>
      <c r="BT1069" s="101">
        <v>62</v>
      </c>
    </row>
    <row r="1070" spans="71:72">
      <c r="BS1070" s="100">
        <v>10.68</v>
      </c>
      <c r="BT1070" s="101">
        <v>62</v>
      </c>
    </row>
    <row r="1071" spans="71:72">
      <c r="BS1071" s="100">
        <v>10.69</v>
      </c>
      <c r="BT1071" s="101">
        <v>62</v>
      </c>
    </row>
    <row r="1072" spans="71:72">
      <c r="BS1072" s="100">
        <v>10.7</v>
      </c>
      <c r="BT1072" s="101">
        <v>62</v>
      </c>
    </row>
    <row r="1073" spans="71:72">
      <c r="BS1073" s="100">
        <v>10.71</v>
      </c>
      <c r="BT1073" s="101">
        <v>62</v>
      </c>
    </row>
    <row r="1074" spans="71:72">
      <c r="BS1074" s="100">
        <v>10.72</v>
      </c>
      <c r="BT1074" s="101">
        <v>62</v>
      </c>
    </row>
    <row r="1075" spans="71:72">
      <c r="BS1075" s="100">
        <v>10.73</v>
      </c>
      <c r="BT1075" s="101">
        <v>62</v>
      </c>
    </row>
    <row r="1076" spans="71:72">
      <c r="BS1076" s="100">
        <v>10.74</v>
      </c>
      <c r="BT1076" s="101">
        <v>62</v>
      </c>
    </row>
    <row r="1077" spans="71:72">
      <c r="BS1077" s="100">
        <v>10.75</v>
      </c>
      <c r="BT1077" s="101">
        <v>62</v>
      </c>
    </row>
    <row r="1078" spans="71:72">
      <c r="BS1078" s="100">
        <v>10.76</v>
      </c>
      <c r="BT1078" s="101">
        <v>62</v>
      </c>
    </row>
    <row r="1079" spans="71:72">
      <c r="BS1079" s="100">
        <v>10.77</v>
      </c>
      <c r="BT1079" s="101">
        <v>62</v>
      </c>
    </row>
    <row r="1080" spans="71:72">
      <c r="BS1080" s="100">
        <v>10.78</v>
      </c>
      <c r="BT1080" s="101">
        <v>62</v>
      </c>
    </row>
    <row r="1081" spans="71:72">
      <c r="BS1081" s="100">
        <v>10.79</v>
      </c>
      <c r="BT1081" s="101">
        <v>62</v>
      </c>
    </row>
    <row r="1082" spans="71:72">
      <c r="BS1082" s="100">
        <v>10.8</v>
      </c>
      <c r="BT1082" s="101">
        <v>62</v>
      </c>
    </row>
    <row r="1083" spans="71:72">
      <c r="BS1083" s="100">
        <v>10.81</v>
      </c>
      <c r="BT1083" s="101">
        <v>62</v>
      </c>
    </row>
    <row r="1084" spans="71:72">
      <c r="BS1084" s="100">
        <v>10.82</v>
      </c>
      <c r="BT1084" s="101">
        <v>62</v>
      </c>
    </row>
    <row r="1085" spans="71:72">
      <c r="BS1085" s="100">
        <v>10.83</v>
      </c>
      <c r="BT1085" s="101">
        <v>62</v>
      </c>
    </row>
    <row r="1086" spans="71:72">
      <c r="BS1086" s="100">
        <v>10.84</v>
      </c>
      <c r="BT1086" s="101">
        <v>62</v>
      </c>
    </row>
    <row r="1087" spans="71:72">
      <c r="BS1087" s="100">
        <v>10.85</v>
      </c>
      <c r="BT1087" s="101">
        <v>62</v>
      </c>
    </row>
    <row r="1088" spans="71:72">
      <c r="BS1088" s="100">
        <v>10.86</v>
      </c>
      <c r="BT1088" s="101">
        <v>62</v>
      </c>
    </row>
    <row r="1089" spans="71:72">
      <c r="BS1089" s="100">
        <v>10.87</v>
      </c>
      <c r="BT1089" s="101">
        <v>62</v>
      </c>
    </row>
    <row r="1090" spans="71:72">
      <c r="BS1090" s="100">
        <v>10.88</v>
      </c>
      <c r="BT1090" s="101">
        <v>62</v>
      </c>
    </row>
    <row r="1091" spans="71:72">
      <c r="BS1091" s="100">
        <v>10.89</v>
      </c>
      <c r="BT1091" s="101">
        <v>62</v>
      </c>
    </row>
    <row r="1092" spans="71:72">
      <c r="BS1092" s="100">
        <v>10.9</v>
      </c>
      <c r="BT1092" s="101">
        <v>62</v>
      </c>
    </row>
    <row r="1093" spans="71:72">
      <c r="BS1093" s="100">
        <v>10.91</v>
      </c>
      <c r="BT1093" s="101">
        <v>62</v>
      </c>
    </row>
    <row r="1094" spans="71:72">
      <c r="BS1094" s="100">
        <v>10.92</v>
      </c>
      <c r="BT1094" s="101">
        <v>62</v>
      </c>
    </row>
    <row r="1095" spans="71:72">
      <c r="BS1095" s="100">
        <v>10.93</v>
      </c>
      <c r="BT1095" s="101">
        <v>62</v>
      </c>
    </row>
    <row r="1096" spans="71:72">
      <c r="BS1096" s="100">
        <v>10.94</v>
      </c>
      <c r="BT1096" s="101">
        <v>62</v>
      </c>
    </row>
    <row r="1097" spans="71:72">
      <c r="BS1097" s="100">
        <v>10.95</v>
      </c>
      <c r="BT1097" s="101">
        <v>62</v>
      </c>
    </row>
    <row r="1098" spans="71:72">
      <c r="BS1098" s="100">
        <v>10.96</v>
      </c>
      <c r="BT1098" s="101">
        <v>62</v>
      </c>
    </row>
    <row r="1099" spans="71:72">
      <c r="BS1099" s="100">
        <v>10.97</v>
      </c>
      <c r="BT1099" s="101">
        <v>62</v>
      </c>
    </row>
    <row r="1100" spans="71:72">
      <c r="BS1100" s="100">
        <v>10.98</v>
      </c>
      <c r="BT1100" s="101">
        <v>62</v>
      </c>
    </row>
    <row r="1101" spans="71:72">
      <c r="BS1101" s="100">
        <v>10.99</v>
      </c>
      <c r="BT1101" s="101">
        <v>62</v>
      </c>
    </row>
    <row r="1102" spans="71:72">
      <c r="BS1102" s="100">
        <v>11</v>
      </c>
      <c r="BT1102" s="101">
        <v>62</v>
      </c>
    </row>
    <row r="1103" spans="71:72">
      <c r="BS1103" s="100">
        <v>11.01</v>
      </c>
      <c r="BT1103" s="101">
        <v>62</v>
      </c>
    </row>
    <row r="1104" spans="71:72">
      <c r="BS1104" s="100">
        <v>11.02</v>
      </c>
      <c r="BT1104" s="101">
        <v>62</v>
      </c>
    </row>
    <row r="1105" spans="71:72">
      <c r="BS1105" s="100">
        <v>11.03</v>
      </c>
      <c r="BT1105" s="101">
        <v>62</v>
      </c>
    </row>
    <row r="1106" spans="71:72">
      <c r="BS1106" s="100">
        <v>11.04</v>
      </c>
      <c r="BT1106" s="101">
        <v>62</v>
      </c>
    </row>
    <row r="1107" spans="71:72">
      <c r="BS1107" s="100">
        <v>11.05</v>
      </c>
      <c r="BT1107" s="101">
        <v>62</v>
      </c>
    </row>
    <row r="1108" spans="71:72">
      <c r="BS1108" s="100">
        <v>11.06</v>
      </c>
      <c r="BT1108" s="101">
        <v>62</v>
      </c>
    </row>
    <row r="1109" spans="71:72">
      <c r="BS1109" s="100">
        <v>11.07</v>
      </c>
      <c r="BT1109" s="101">
        <v>62</v>
      </c>
    </row>
    <row r="1110" spans="71:72">
      <c r="BS1110" s="100">
        <v>11.08</v>
      </c>
      <c r="BT1110" s="101">
        <v>62</v>
      </c>
    </row>
    <row r="1111" spans="71:72">
      <c r="BS1111" s="100">
        <v>11.09</v>
      </c>
      <c r="BT1111" s="101">
        <v>62</v>
      </c>
    </row>
    <row r="1112" spans="71:72">
      <c r="BS1112" s="100">
        <v>11.1</v>
      </c>
      <c r="BT1112" s="101">
        <v>62</v>
      </c>
    </row>
    <row r="1113" spans="71:72">
      <c r="BS1113" s="100">
        <v>11.11</v>
      </c>
      <c r="BT1113" s="101">
        <v>62</v>
      </c>
    </row>
    <row r="1114" spans="71:72">
      <c r="BS1114" s="100">
        <v>11.12</v>
      </c>
      <c r="BT1114" s="101">
        <v>62</v>
      </c>
    </row>
    <row r="1115" spans="71:72">
      <c r="BS1115" s="100">
        <v>11.13</v>
      </c>
      <c r="BT1115" s="101">
        <v>62</v>
      </c>
    </row>
    <row r="1116" spans="71:72">
      <c r="BS1116" s="100">
        <v>11.14</v>
      </c>
      <c r="BT1116" s="101">
        <v>62</v>
      </c>
    </row>
    <row r="1117" spans="71:72">
      <c r="BS1117" s="100">
        <v>11.15</v>
      </c>
      <c r="BT1117" s="101">
        <v>62</v>
      </c>
    </row>
    <row r="1118" spans="71:72">
      <c r="BS1118" s="100">
        <v>11.16</v>
      </c>
      <c r="BT1118" s="101">
        <v>62</v>
      </c>
    </row>
    <row r="1119" spans="71:72">
      <c r="BS1119" s="100">
        <v>11.17</v>
      </c>
      <c r="BT1119" s="101">
        <v>62</v>
      </c>
    </row>
    <row r="1120" spans="71:72">
      <c r="BS1120" s="100">
        <v>11.18</v>
      </c>
      <c r="BT1120" s="101">
        <v>62</v>
      </c>
    </row>
    <row r="1121" spans="71:72">
      <c r="BS1121" s="100">
        <v>11.19</v>
      </c>
      <c r="BT1121" s="101">
        <v>62</v>
      </c>
    </row>
    <row r="1122" spans="71:72">
      <c r="BS1122" s="100">
        <v>11.2</v>
      </c>
      <c r="BT1122" s="101">
        <v>62</v>
      </c>
    </row>
    <row r="1123" spans="71:72">
      <c r="BS1123" s="100">
        <v>11.21</v>
      </c>
      <c r="BT1123" s="101">
        <v>62</v>
      </c>
    </row>
    <row r="1124" spans="71:72">
      <c r="BS1124" s="100">
        <v>11.22</v>
      </c>
      <c r="BT1124" s="101">
        <v>62</v>
      </c>
    </row>
    <row r="1125" spans="71:72">
      <c r="BS1125" s="100">
        <v>11.23</v>
      </c>
      <c r="BT1125" s="101">
        <v>62</v>
      </c>
    </row>
    <row r="1126" spans="71:72">
      <c r="BS1126" s="100">
        <v>11.24</v>
      </c>
      <c r="BT1126" s="101">
        <v>62</v>
      </c>
    </row>
    <row r="1127" spans="71:72">
      <c r="BS1127" s="100">
        <v>11.25</v>
      </c>
      <c r="BT1127" s="101">
        <v>62</v>
      </c>
    </row>
    <row r="1128" spans="71:72">
      <c r="BS1128" s="100">
        <v>11.26</v>
      </c>
      <c r="BT1128" s="101">
        <v>62</v>
      </c>
    </row>
    <row r="1129" spans="71:72">
      <c r="BS1129" s="100">
        <v>11.27</v>
      </c>
      <c r="BT1129" s="101">
        <v>62</v>
      </c>
    </row>
    <row r="1130" spans="71:72">
      <c r="BS1130" s="100">
        <v>11.28</v>
      </c>
      <c r="BT1130" s="101">
        <v>62</v>
      </c>
    </row>
    <row r="1131" spans="71:72">
      <c r="BS1131" s="100">
        <v>11.29</v>
      </c>
      <c r="BT1131" s="101">
        <v>62</v>
      </c>
    </row>
    <row r="1132" spans="71:72">
      <c r="BS1132" s="100">
        <v>11.3</v>
      </c>
      <c r="BT1132" s="101">
        <v>62</v>
      </c>
    </row>
    <row r="1133" spans="71:72">
      <c r="BS1133" s="100">
        <v>11.31</v>
      </c>
      <c r="BT1133" s="101">
        <v>62</v>
      </c>
    </row>
    <row r="1134" spans="71:72">
      <c r="BS1134" s="100">
        <v>11.32</v>
      </c>
      <c r="BT1134" s="101">
        <v>62</v>
      </c>
    </row>
    <row r="1135" spans="71:72">
      <c r="BS1135" s="100">
        <v>11.33</v>
      </c>
      <c r="BT1135" s="101">
        <v>62</v>
      </c>
    </row>
    <row r="1136" spans="71:72">
      <c r="BS1136" s="100">
        <v>11.34</v>
      </c>
      <c r="BT1136" s="101">
        <v>62</v>
      </c>
    </row>
    <row r="1137" spans="71:72">
      <c r="BS1137" s="100">
        <v>11.35</v>
      </c>
      <c r="BT1137" s="101">
        <v>62</v>
      </c>
    </row>
    <row r="1138" spans="71:72">
      <c r="BS1138" s="100">
        <v>11.36</v>
      </c>
      <c r="BT1138" s="101">
        <v>62</v>
      </c>
    </row>
    <row r="1139" spans="71:72">
      <c r="BS1139" s="100">
        <v>11.37</v>
      </c>
      <c r="BT1139" s="101">
        <v>62</v>
      </c>
    </row>
    <row r="1140" spans="71:72">
      <c r="BS1140" s="100">
        <v>11.38</v>
      </c>
      <c r="BT1140" s="101">
        <v>62</v>
      </c>
    </row>
    <row r="1141" spans="71:72">
      <c r="BS1141" s="100">
        <v>11.39</v>
      </c>
      <c r="BT1141" s="101">
        <v>62</v>
      </c>
    </row>
    <row r="1142" spans="71:72">
      <c r="BS1142" s="100">
        <v>11.4</v>
      </c>
      <c r="BT1142" s="101">
        <v>62</v>
      </c>
    </row>
    <row r="1143" spans="71:72">
      <c r="BS1143" s="100">
        <v>11.41</v>
      </c>
      <c r="BT1143" s="101">
        <v>62</v>
      </c>
    </row>
    <row r="1144" spans="71:72">
      <c r="BS1144" s="100">
        <v>11.42</v>
      </c>
      <c r="BT1144" s="101">
        <v>62</v>
      </c>
    </row>
    <row r="1145" spans="71:72">
      <c r="BS1145" s="100">
        <v>11.43</v>
      </c>
      <c r="BT1145" s="101">
        <v>62</v>
      </c>
    </row>
    <row r="1146" spans="71:72">
      <c r="BS1146" s="100">
        <v>11.44</v>
      </c>
      <c r="BT1146" s="101">
        <v>62</v>
      </c>
    </row>
    <row r="1147" spans="71:72">
      <c r="BS1147" s="100">
        <v>11.45</v>
      </c>
      <c r="BT1147" s="101">
        <v>62</v>
      </c>
    </row>
    <row r="1148" spans="71:72">
      <c r="BS1148" s="100">
        <v>11.46</v>
      </c>
      <c r="BT1148" s="101">
        <v>62</v>
      </c>
    </row>
    <row r="1149" spans="71:72">
      <c r="BS1149" s="100">
        <v>11.47</v>
      </c>
      <c r="BT1149" s="101">
        <v>62</v>
      </c>
    </row>
    <row r="1150" spans="71:72">
      <c r="BS1150" s="100">
        <v>11.48</v>
      </c>
      <c r="BT1150" s="101">
        <v>62</v>
      </c>
    </row>
    <row r="1151" spans="71:72">
      <c r="BS1151" s="100">
        <v>11.49</v>
      </c>
      <c r="BT1151" s="101">
        <v>62</v>
      </c>
    </row>
    <row r="1152" spans="71:72">
      <c r="BS1152" s="100">
        <v>11.5</v>
      </c>
      <c r="BT1152" s="101">
        <v>62</v>
      </c>
    </row>
    <row r="1153" spans="71:72">
      <c r="BS1153" s="100">
        <v>11.51</v>
      </c>
      <c r="BT1153" s="101">
        <v>62</v>
      </c>
    </row>
    <row r="1154" spans="71:72">
      <c r="BS1154" s="100">
        <v>11.52</v>
      </c>
      <c r="BT1154" s="101">
        <v>62</v>
      </c>
    </row>
    <row r="1155" spans="71:72">
      <c r="BS1155" s="100">
        <v>11.53</v>
      </c>
      <c r="BT1155" s="101">
        <v>62</v>
      </c>
    </row>
    <row r="1156" spans="71:72">
      <c r="BS1156" s="100">
        <v>11.54</v>
      </c>
      <c r="BT1156" s="101">
        <v>62</v>
      </c>
    </row>
    <row r="1157" spans="71:72">
      <c r="BS1157" s="100">
        <v>11.55</v>
      </c>
      <c r="BT1157" s="101">
        <v>62</v>
      </c>
    </row>
    <row r="1158" spans="71:72">
      <c r="BS1158" s="100">
        <v>11.56</v>
      </c>
      <c r="BT1158" s="101">
        <v>62</v>
      </c>
    </row>
    <row r="1159" spans="71:72">
      <c r="BS1159" s="100">
        <v>11.57</v>
      </c>
      <c r="BT1159" s="101">
        <v>62</v>
      </c>
    </row>
    <row r="1160" spans="71:72">
      <c r="BS1160" s="100">
        <v>11.58</v>
      </c>
      <c r="BT1160" s="101">
        <v>62</v>
      </c>
    </row>
    <row r="1161" spans="71:72">
      <c r="BS1161" s="100">
        <v>11.59</v>
      </c>
      <c r="BT1161" s="101">
        <v>62</v>
      </c>
    </row>
    <row r="1162" spans="71:72">
      <c r="BS1162" s="100">
        <v>11.6</v>
      </c>
      <c r="BT1162" s="101">
        <v>62</v>
      </c>
    </row>
    <row r="1163" spans="71:72">
      <c r="BS1163" s="100">
        <v>11.61</v>
      </c>
      <c r="BT1163" s="101">
        <v>62</v>
      </c>
    </row>
    <row r="1164" spans="71:72">
      <c r="BS1164" s="100">
        <v>11.62</v>
      </c>
      <c r="BT1164" s="101">
        <v>62</v>
      </c>
    </row>
    <row r="1165" spans="71:72">
      <c r="BS1165" s="100">
        <v>11.63</v>
      </c>
      <c r="BT1165" s="101">
        <v>62</v>
      </c>
    </row>
    <row r="1166" spans="71:72">
      <c r="BS1166" s="100">
        <v>11.64</v>
      </c>
      <c r="BT1166" s="101">
        <v>62</v>
      </c>
    </row>
    <row r="1167" spans="71:72">
      <c r="BS1167" s="100">
        <v>11.65</v>
      </c>
      <c r="BT1167" s="101">
        <v>62</v>
      </c>
    </row>
    <row r="1168" spans="71:72">
      <c r="BS1168" s="100">
        <v>11.66</v>
      </c>
      <c r="BT1168" s="101">
        <v>62</v>
      </c>
    </row>
    <row r="1169" spans="71:72">
      <c r="BS1169" s="100">
        <v>11.67</v>
      </c>
      <c r="BT1169" s="101">
        <v>62</v>
      </c>
    </row>
    <row r="1170" spans="71:72">
      <c r="BS1170" s="100">
        <v>11.68</v>
      </c>
      <c r="BT1170" s="101">
        <v>62</v>
      </c>
    </row>
    <row r="1171" spans="71:72">
      <c r="BS1171" s="100">
        <v>11.69</v>
      </c>
      <c r="BT1171" s="101">
        <v>62</v>
      </c>
    </row>
    <row r="1172" spans="71:72">
      <c r="BS1172" s="100">
        <v>11.7</v>
      </c>
      <c r="BT1172" s="101">
        <v>62</v>
      </c>
    </row>
    <row r="1173" spans="71:72">
      <c r="BS1173" s="100">
        <v>11.71</v>
      </c>
      <c r="BT1173" s="101">
        <v>62</v>
      </c>
    </row>
    <row r="1174" spans="71:72">
      <c r="BS1174" s="100">
        <v>11.72</v>
      </c>
      <c r="BT1174" s="101">
        <v>62</v>
      </c>
    </row>
    <row r="1175" spans="71:72">
      <c r="BS1175" s="100">
        <v>11.73</v>
      </c>
      <c r="BT1175" s="101">
        <v>62</v>
      </c>
    </row>
    <row r="1176" spans="71:72">
      <c r="BS1176" s="100">
        <v>11.74</v>
      </c>
      <c r="BT1176" s="101">
        <v>62</v>
      </c>
    </row>
    <row r="1177" spans="71:72">
      <c r="BS1177" s="100">
        <v>11.75</v>
      </c>
      <c r="BT1177" s="101">
        <v>62</v>
      </c>
    </row>
    <row r="1178" spans="71:72">
      <c r="BS1178" s="100">
        <v>11.76</v>
      </c>
      <c r="BT1178" s="101">
        <v>62</v>
      </c>
    </row>
    <row r="1179" spans="71:72">
      <c r="BS1179" s="100">
        <v>11.77</v>
      </c>
      <c r="BT1179" s="101">
        <v>62</v>
      </c>
    </row>
    <row r="1180" spans="71:72">
      <c r="BS1180" s="100">
        <v>11.78</v>
      </c>
      <c r="BT1180" s="101">
        <v>62</v>
      </c>
    </row>
    <row r="1181" spans="71:72">
      <c r="BS1181" s="100">
        <v>11.79</v>
      </c>
      <c r="BT1181" s="101">
        <v>62</v>
      </c>
    </row>
    <row r="1182" spans="71:72">
      <c r="BS1182" s="100">
        <v>11.8</v>
      </c>
      <c r="BT1182" s="101">
        <v>62</v>
      </c>
    </row>
    <row r="1183" spans="71:72">
      <c r="BS1183" s="100">
        <v>11.81</v>
      </c>
      <c r="BT1183" s="101">
        <v>62</v>
      </c>
    </row>
    <row r="1184" spans="71:72">
      <c r="BS1184" s="100">
        <v>11.82</v>
      </c>
      <c r="BT1184" s="101">
        <v>62</v>
      </c>
    </row>
    <row r="1185" spans="71:72">
      <c r="BS1185" s="100">
        <v>11.83</v>
      </c>
      <c r="BT1185" s="101">
        <v>62</v>
      </c>
    </row>
    <row r="1186" spans="71:72">
      <c r="BS1186" s="100">
        <v>11.84</v>
      </c>
      <c r="BT1186" s="101">
        <v>62</v>
      </c>
    </row>
    <row r="1187" spans="71:72">
      <c r="BS1187" s="100">
        <v>11.85</v>
      </c>
      <c r="BT1187" s="101">
        <v>62</v>
      </c>
    </row>
    <row r="1188" spans="71:72">
      <c r="BS1188" s="100">
        <v>11.86</v>
      </c>
      <c r="BT1188" s="101">
        <v>62</v>
      </c>
    </row>
    <row r="1189" spans="71:72">
      <c r="BS1189" s="100">
        <v>11.87</v>
      </c>
      <c r="BT1189" s="101">
        <v>62</v>
      </c>
    </row>
    <row r="1190" spans="71:72">
      <c r="BS1190" s="100">
        <v>11.88</v>
      </c>
      <c r="BT1190" s="101">
        <v>62</v>
      </c>
    </row>
    <row r="1191" spans="71:72">
      <c r="BS1191" s="100">
        <v>11.89</v>
      </c>
      <c r="BT1191" s="101">
        <v>62</v>
      </c>
    </row>
    <row r="1192" spans="71:72">
      <c r="BS1192" s="100">
        <v>11.9</v>
      </c>
      <c r="BT1192" s="101">
        <v>62</v>
      </c>
    </row>
    <row r="1193" spans="71:72">
      <c r="BS1193" s="100">
        <v>11.91</v>
      </c>
      <c r="BT1193" s="101">
        <v>62</v>
      </c>
    </row>
    <row r="1194" spans="71:72">
      <c r="BS1194" s="100">
        <v>11.92</v>
      </c>
      <c r="BT1194" s="101">
        <v>62</v>
      </c>
    </row>
    <row r="1195" spans="71:72">
      <c r="BS1195" s="100">
        <v>11.93</v>
      </c>
      <c r="BT1195" s="101">
        <v>62</v>
      </c>
    </row>
    <row r="1196" spans="71:72">
      <c r="BS1196" s="100">
        <v>11.94</v>
      </c>
      <c r="BT1196" s="101">
        <v>62</v>
      </c>
    </row>
    <row r="1197" spans="71:72">
      <c r="BS1197" s="100">
        <v>11.95</v>
      </c>
      <c r="BT1197" s="101">
        <v>62</v>
      </c>
    </row>
    <row r="1198" spans="71:72">
      <c r="BS1198" s="100">
        <v>11.96</v>
      </c>
      <c r="BT1198" s="101">
        <v>62</v>
      </c>
    </row>
    <row r="1199" spans="71:72">
      <c r="BS1199" s="100">
        <v>11.97</v>
      </c>
      <c r="BT1199" s="101">
        <v>62</v>
      </c>
    </row>
    <row r="1200" spans="71:72">
      <c r="BS1200" s="100">
        <v>11.98</v>
      </c>
      <c r="BT1200" s="101">
        <v>62</v>
      </c>
    </row>
    <row r="1201" spans="71:72">
      <c r="BS1201" s="100">
        <v>11.99</v>
      </c>
      <c r="BT1201" s="101">
        <v>62</v>
      </c>
    </row>
    <row r="1202" spans="71:72">
      <c r="BS1202" s="98">
        <v>12</v>
      </c>
      <c r="BT1202" s="99">
        <v>63</v>
      </c>
    </row>
    <row r="1203" spans="71:72">
      <c r="BS1203" s="98">
        <v>12.01</v>
      </c>
      <c r="BT1203" s="99">
        <v>63</v>
      </c>
    </row>
    <row r="1204" spans="71:72">
      <c r="BS1204" s="98">
        <v>12.02</v>
      </c>
      <c r="BT1204" s="99">
        <v>63</v>
      </c>
    </row>
    <row r="1205" spans="71:72">
      <c r="BS1205" s="98">
        <v>12.03</v>
      </c>
      <c r="BT1205" s="99">
        <v>63</v>
      </c>
    </row>
    <row r="1206" spans="71:72">
      <c r="BS1206" s="98">
        <v>12.04</v>
      </c>
      <c r="BT1206" s="99">
        <v>63</v>
      </c>
    </row>
    <row r="1207" spans="71:72">
      <c r="BS1207" s="98">
        <v>12.05</v>
      </c>
      <c r="BT1207" s="99">
        <v>63</v>
      </c>
    </row>
    <row r="1208" spans="71:72">
      <c r="BS1208" s="98">
        <v>12.06</v>
      </c>
      <c r="BT1208" s="99">
        <v>63</v>
      </c>
    </row>
    <row r="1209" spans="71:72">
      <c r="BS1209" s="98">
        <v>12.07</v>
      </c>
      <c r="BT1209" s="99">
        <v>63</v>
      </c>
    </row>
    <row r="1210" spans="71:72">
      <c r="BS1210" s="98">
        <v>12.08</v>
      </c>
      <c r="BT1210" s="99">
        <v>63</v>
      </c>
    </row>
    <row r="1211" spans="71:72">
      <c r="BS1211" s="98">
        <v>12.09</v>
      </c>
      <c r="BT1211" s="99">
        <v>63</v>
      </c>
    </row>
    <row r="1212" spans="71:72">
      <c r="BS1212" s="98">
        <v>12.1</v>
      </c>
      <c r="BT1212" s="99">
        <v>63</v>
      </c>
    </row>
    <row r="1213" spans="71:72">
      <c r="BS1213" s="98">
        <v>12.11</v>
      </c>
      <c r="BT1213" s="99">
        <v>63</v>
      </c>
    </row>
    <row r="1214" spans="71:72">
      <c r="BS1214" s="98">
        <v>12.12</v>
      </c>
      <c r="BT1214" s="99">
        <v>63</v>
      </c>
    </row>
    <row r="1215" spans="71:72">
      <c r="BS1215" s="98">
        <v>12.13</v>
      </c>
      <c r="BT1215" s="99">
        <v>63</v>
      </c>
    </row>
    <row r="1216" spans="71:72">
      <c r="BS1216" s="98">
        <v>12.14</v>
      </c>
      <c r="BT1216" s="99">
        <v>63</v>
      </c>
    </row>
    <row r="1217" spans="71:72">
      <c r="BS1217" s="98">
        <v>12.15</v>
      </c>
      <c r="BT1217" s="99">
        <v>63</v>
      </c>
    </row>
    <row r="1218" spans="71:72">
      <c r="BS1218" s="98">
        <v>12.16</v>
      </c>
      <c r="BT1218" s="99">
        <v>63</v>
      </c>
    </row>
    <row r="1219" spans="71:72">
      <c r="BS1219" s="98">
        <v>12.17</v>
      </c>
      <c r="BT1219" s="99">
        <v>63</v>
      </c>
    </row>
    <row r="1220" spans="71:72">
      <c r="BS1220" s="98">
        <v>12.18</v>
      </c>
      <c r="BT1220" s="99">
        <v>63</v>
      </c>
    </row>
    <row r="1221" spans="71:72">
      <c r="BS1221" s="98">
        <v>12.19</v>
      </c>
      <c r="BT1221" s="99">
        <v>63</v>
      </c>
    </row>
    <row r="1222" spans="71:72">
      <c r="BS1222" s="98">
        <v>12.2</v>
      </c>
      <c r="BT1222" s="99">
        <v>63</v>
      </c>
    </row>
    <row r="1223" spans="71:72">
      <c r="BS1223" s="98">
        <v>12.21</v>
      </c>
      <c r="BT1223" s="99">
        <v>63</v>
      </c>
    </row>
    <row r="1224" spans="71:72">
      <c r="BS1224" s="98">
        <v>12.22</v>
      </c>
      <c r="BT1224" s="99">
        <v>63</v>
      </c>
    </row>
    <row r="1225" spans="71:72">
      <c r="BS1225" s="98">
        <v>12.23</v>
      </c>
      <c r="BT1225" s="99">
        <v>63</v>
      </c>
    </row>
    <row r="1226" spans="71:72">
      <c r="BS1226" s="98">
        <v>12.24</v>
      </c>
      <c r="BT1226" s="99">
        <v>63</v>
      </c>
    </row>
    <row r="1227" spans="71:72">
      <c r="BS1227" s="98">
        <v>12.25</v>
      </c>
      <c r="BT1227" s="99">
        <v>63</v>
      </c>
    </row>
    <row r="1228" spans="71:72">
      <c r="BS1228" s="98">
        <v>12.26</v>
      </c>
      <c r="BT1228" s="99">
        <v>63</v>
      </c>
    </row>
    <row r="1229" spans="71:72">
      <c r="BS1229" s="98">
        <v>12.27</v>
      </c>
      <c r="BT1229" s="99">
        <v>63</v>
      </c>
    </row>
    <row r="1230" spans="71:72">
      <c r="BS1230" s="98">
        <v>12.28</v>
      </c>
      <c r="BT1230" s="99">
        <v>63</v>
      </c>
    </row>
    <row r="1231" spans="71:72">
      <c r="BS1231" s="98">
        <v>12.29</v>
      </c>
      <c r="BT1231" s="99">
        <v>63</v>
      </c>
    </row>
    <row r="1232" spans="71:72">
      <c r="BS1232" s="98">
        <v>12.3</v>
      </c>
      <c r="BT1232" s="99">
        <v>63</v>
      </c>
    </row>
    <row r="1233" spans="71:72">
      <c r="BS1233" s="98">
        <v>12.31</v>
      </c>
      <c r="BT1233" s="99">
        <v>63</v>
      </c>
    </row>
    <row r="1234" spans="71:72">
      <c r="BS1234" s="98">
        <v>12.32</v>
      </c>
      <c r="BT1234" s="99">
        <v>63</v>
      </c>
    </row>
    <row r="1235" spans="71:72">
      <c r="BS1235" s="98">
        <v>12.33</v>
      </c>
      <c r="BT1235" s="99">
        <v>63</v>
      </c>
    </row>
    <row r="1236" spans="71:72">
      <c r="BS1236" s="98">
        <v>12.34</v>
      </c>
      <c r="BT1236" s="99">
        <v>63</v>
      </c>
    </row>
    <row r="1237" spans="71:72">
      <c r="BS1237" s="98">
        <v>12.35</v>
      </c>
      <c r="BT1237" s="99">
        <v>63</v>
      </c>
    </row>
    <row r="1238" spans="71:72">
      <c r="BS1238" s="98">
        <v>12.36</v>
      </c>
      <c r="BT1238" s="99">
        <v>63</v>
      </c>
    </row>
    <row r="1239" spans="71:72">
      <c r="BS1239" s="98">
        <v>12.37</v>
      </c>
      <c r="BT1239" s="99">
        <v>63</v>
      </c>
    </row>
    <row r="1240" spans="71:72">
      <c r="BS1240" s="98">
        <v>12.38</v>
      </c>
      <c r="BT1240" s="99">
        <v>63</v>
      </c>
    </row>
    <row r="1241" spans="71:72">
      <c r="BS1241" s="98">
        <v>12.39</v>
      </c>
      <c r="BT1241" s="99">
        <v>63</v>
      </c>
    </row>
    <row r="1242" spans="71:72">
      <c r="BS1242" s="98">
        <v>12.4</v>
      </c>
      <c r="BT1242" s="99">
        <v>63</v>
      </c>
    </row>
    <row r="1243" spans="71:72">
      <c r="BS1243" s="98">
        <v>12.41</v>
      </c>
      <c r="BT1243" s="99">
        <v>63</v>
      </c>
    </row>
    <row r="1244" spans="71:72">
      <c r="BS1244" s="98">
        <v>12.42</v>
      </c>
      <c r="BT1244" s="99">
        <v>63</v>
      </c>
    </row>
    <row r="1245" spans="71:72">
      <c r="BS1245" s="98">
        <v>12.43</v>
      </c>
      <c r="BT1245" s="99">
        <v>63</v>
      </c>
    </row>
    <row r="1246" spans="71:72">
      <c r="BS1246" s="98">
        <v>12.44</v>
      </c>
      <c r="BT1246" s="99">
        <v>63</v>
      </c>
    </row>
    <row r="1247" spans="71:72">
      <c r="BS1247" s="98">
        <v>12.45</v>
      </c>
      <c r="BT1247" s="99">
        <v>63</v>
      </c>
    </row>
    <row r="1248" spans="71:72">
      <c r="BS1248" s="98">
        <v>12.46</v>
      </c>
      <c r="BT1248" s="99">
        <v>63</v>
      </c>
    </row>
    <row r="1249" spans="71:72">
      <c r="BS1249" s="98">
        <v>12.47</v>
      </c>
      <c r="BT1249" s="99">
        <v>63</v>
      </c>
    </row>
    <row r="1250" spans="71:72">
      <c r="BS1250" s="98">
        <v>12.48</v>
      </c>
      <c r="BT1250" s="99">
        <v>63</v>
      </c>
    </row>
    <row r="1251" spans="71:72">
      <c r="BS1251" s="98">
        <v>12.49</v>
      </c>
      <c r="BT1251" s="99">
        <v>63</v>
      </c>
    </row>
    <row r="1252" spans="71:72">
      <c r="BS1252" s="98">
        <v>12.5</v>
      </c>
      <c r="BT1252" s="99">
        <v>63</v>
      </c>
    </row>
    <row r="1253" spans="71:72">
      <c r="BS1253" s="98">
        <v>12.51</v>
      </c>
      <c r="BT1253" s="99">
        <v>63</v>
      </c>
    </row>
    <row r="1254" spans="71:72">
      <c r="BS1254" s="98">
        <v>12.52</v>
      </c>
      <c r="BT1254" s="99">
        <v>63</v>
      </c>
    </row>
    <row r="1255" spans="71:72">
      <c r="BS1255" s="98">
        <v>12.53</v>
      </c>
      <c r="BT1255" s="99">
        <v>63</v>
      </c>
    </row>
    <row r="1256" spans="71:72">
      <c r="BS1256" s="98">
        <v>12.54</v>
      </c>
      <c r="BT1256" s="99">
        <v>63</v>
      </c>
    </row>
    <row r="1257" spans="71:72">
      <c r="BS1257" s="98">
        <v>12.55</v>
      </c>
      <c r="BT1257" s="99">
        <v>63</v>
      </c>
    </row>
    <row r="1258" spans="71:72">
      <c r="BS1258" s="98">
        <v>12.56</v>
      </c>
      <c r="BT1258" s="99">
        <v>63</v>
      </c>
    </row>
    <row r="1259" spans="71:72">
      <c r="BS1259" s="98">
        <v>12.57</v>
      </c>
      <c r="BT1259" s="99">
        <v>63</v>
      </c>
    </row>
    <row r="1260" spans="71:72">
      <c r="BS1260" s="98">
        <v>12.58</v>
      </c>
      <c r="BT1260" s="99">
        <v>63</v>
      </c>
    </row>
    <row r="1261" spans="71:72">
      <c r="BS1261" s="98">
        <v>12.59</v>
      </c>
      <c r="BT1261" s="99">
        <v>63</v>
      </c>
    </row>
    <row r="1262" spans="71:72">
      <c r="BS1262" s="98">
        <v>12.6</v>
      </c>
      <c r="BT1262" s="99">
        <v>63</v>
      </c>
    </row>
    <row r="1263" spans="71:72">
      <c r="BS1263" s="98">
        <v>12.61</v>
      </c>
      <c r="BT1263" s="99">
        <v>63</v>
      </c>
    </row>
    <row r="1264" spans="71:72">
      <c r="BS1264" s="98">
        <v>12.62</v>
      </c>
      <c r="BT1264" s="99">
        <v>63</v>
      </c>
    </row>
    <row r="1265" spans="71:72">
      <c r="BS1265" s="98">
        <v>12.63</v>
      </c>
      <c r="BT1265" s="99">
        <v>63</v>
      </c>
    </row>
    <row r="1266" spans="71:72">
      <c r="BS1266" s="98">
        <v>12.64</v>
      </c>
      <c r="BT1266" s="99">
        <v>63</v>
      </c>
    </row>
    <row r="1267" spans="71:72">
      <c r="BS1267" s="98">
        <v>12.65</v>
      </c>
      <c r="BT1267" s="99">
        <v>63</v>
      </c>
    </row>
    <row r="1268" spans="71:72">
      <c r="BS1268" s="98">
        <v>12.66</v>
      </c>
      <c r="BT1268" s="99">
        <v>63</v>
      </c>
    </row>
    <row r="1269" spans="71:72">
      <c r="BS1269" s="98">
        <v>12.67</v>
      </c>
      <c r="BT1269" s="99">
        <v>63</v>
      </c>
    </row>
    <row r="1270" spans="71:72">
      <c r="BS1270" s="98">
        <v>12.68</v>
      </c>
      <c r="BT1270" s="99">
        <v>63</v>
      </c>
    </row>
    <row r="1271" spans="71:72">
      <c r="BS1271" s="98">
        <v>12.69</v>
      </c>
      <c r="BT1271" s="99">
        <v>63</v>
      </c>
    </row>
    <row r="1272" spans="71:72">
      <c r="BS1272" s="98">
        <v>12.7</v>
      </c>
      <c r="BT1272" s="99">
        <v>63</v>
      </c>
    </row>
    <row r="1273" spans="71:72">
      <c r="BS1273" s="98">
        <v>12.71</v>
      </c>
      <c r="BT1273" s="99">
        <v>63</v>
      </c>
    </row>
    <row r="1274" spans="71:72">
      <c r="BS1274" s="98">
        <v>12.72</v>
      </c>
      <c r="BT1274" s="99">
        <v>63</v>
      </c>
    </row>
    <row r="1275" spans="71:72">
      <c r="BS1275" s="98">
        <v>12.73</v>
      </c>
      <c r="BT1275" s="99">
        <v>63</v>
      </c>
    </row>
    <row r="1276" spans="71:72">
      <c r="BS1276" s="98">
        <v>12.74</v>
      </c>
      <c r="BT1276" s="99">
        <v>63</v>
      </c>
    </row>
    <row r="1277" spans="71:72">
      <c r="BS1277" s="98">
        <v>12.75</v>
      </c>
      <c r="BT1277" s="99">
        <v>63</v>
      </c>
    </row>
    <row r="1278" spans="71:72">
      <c r="BS1278" s="98">
        <v>12.76</v>
      </c>
      <c r="BT1278" s="99">
        <v>63</v>
      </c>
    </row>
    <row r="1279" spans="71:72">
      <c r="BS1279" s="98">
        <v>12.77</v>
      </c>
      <c r="BT1279" s="99">
        <v>63</v>
      </c>
    </row>
    <row r="1280" spans="71:72">
      <c r="BS1280" s="98">
        <v>12.78</v>
      </c>
      <c r="BT1280" s="99">
        <v>63</v>
      </c>
    </row>
    <row r="1281" spans="71:72">
      <c r="BS1281" s="98">
        <v>12.79</v>
      </c>
      <c r="BT1281" s="99">
        <v>63</v>
      </c>
    </row>
    <row r="1282" spans="71:72">
      <c r="BS1282" s="98">
        <v>12.8</v>
      </c>
      <c r="BT1282" s="99">
        <v>63</v>
      </c>
    </row>
    <row r="1283" spans="71:72">
      <c r="BS1283" s="98">
        <v>12.81</v>
      </c>
      <c r="BT1283" s="99">
        <v>63</v>
      </c>
    </row>
    <row r="1284" spans="71:72">
      <c r="BS1284" s="98">
        <v>12.82</v>
      </c>
      <c r="BT1284" s="99">
        <v>63</v>
      </c>
    </row>
    <row r="1285" spans="71:72">
      <c r="BS1285" s="98">
        <v>12.83</v>
      </c>
      <c r="BT1285" s="99">
        <v>63</v>
      </c>
    </row>
    <row r="1286" spans="71:72">
      <c r="BS1286" s="98">
        <v>12.84</v>
      </c>
      <c r="BT1286" s="99">
        <v>63</v>
      </c>
    </row>
    <row r="1287" spans="71:72">
      <c r="BS1287" s="98">
        <v>12.85</v>
      </c>
      <c r="BT1287" s="99">
        <v>63</v>
      </c>
    </row>
    <row r="1288" spans="71:72">
      <c r="BS1288" s="98">
        <v>12.86</v>
      </c>
      <c r="BT1288" s="99">
        <v>63</v>
      </c>
    </row>
    <row r="1289" spans="71:72">
      <c r="BS1289" s="98">
        <v>12.87</v>
      </c>
      <c r="BT1289" s="99">
        <v>63</v>
      </c>
    </row>
    <row r="1290" spans="71:72">
      <c r="BS1290" s="98">
        <v>12.88</v>
      </c>
      <c r="BT1290" s="99">
        <v>63</v>
      </c>
    </row>
    <row r="1291" spans="71:72">
      <c r="BS1291" s="98">
        <v>12.89</v>
      </c>
      <c r="BT1291" s="99">
        <v>63</v>
      </c>
    </row>
    <row r="1292" spans="71:72">
      <c r="BS1292" s="98">
        <v>12.9</v>
      </c>
      <c r="BT1292" s="99">
        <v>63</v>
      </c>
    </row>
    <row r="1293" spans="71:72">
      <c r="BS1293" s="98">
        <v>12.91</v>
      </c>
      <c r="BT1293" s="99">
        <v>63</v>
      </c>
    </row>
    <row r="1294" spans="71:72">
      <c r="BS1294" s="98">
        <v>12.92</v>
      </c>
      <c r="BT1294" s="99">
        <v>63</v>
      </c>
    </row>
    <row r="1295" spans="71:72">
      <c r="BS1295" s="98">
        <v>12.93</v>
      </c>
      <c r="BT1295" s="99">
        <v>63</v>
      </c>
    </row>
    <row r="1296" spans="71:72">
      <c r="BS1296" s="98">
        <v>12.94</v>
      </c>
      <c r="BT1296" s="99">
        <v>63</v>
      </c>
    </row>
    <row r="1297" spans="71:72">
      <c r="BS1297" s="98">
        <v>12.95</v>
      </c>
      <c r="BT1297" s="99">
        <v>63</v>
      </c>
    </row>
    <row r="1298" spans="71:72">
      <c r="BS1298" s="98">
        <v>12.96</v>
      </c>
      <c r="BT1298" s="99">
        <v>63</v>
      </c>
    </row>
    <row r="1299" spans="71:72">
      <c r="BS1299" s="98">
        <v>12.97</v>
      </c>
      <c r="BT1299" s="99">
        <v>63</v>
      </c>
    </row>
    <row r="1300" spans="71:72">
      <c r="BS1300" s="98">
        <v>12.98</v>
      </c>
      <c r="BT1300" s="99">
        <v>63</v>
      </c>
    </row>
    <row r="1301" spans="71:72">
      <c r="BS1301" s="98">
        <v>12.99</v>
      </c>
      <c r="BT1301" s="99">
        <v>63</v>
      </c>
    </row>
    <row r="1302" spans="71:72">
      <c r="BS1302" s="98">
        <v>13</v>
      </c>
      <c r="BT1302" s="99">
        <v>63</v>
      </c>
    </row>
    <row r="1303" spans="71:72">
      <c r="BS1303" s="98">
        <v>13.01</v>
      </c>
      <c r="BT1303" s="99">
        <v>63</v>
      </c>
    </row>
    <row r="1304" spans="71:72">
      <c r="BS1304" s="98">
        <v>13.02</v>
      </c>
      <c r="BT1304" s="99">
        <v>63</v>
      </c>
    </row>
    <row r="1305" spans="71:72">
      <c r="BS1305" s="98">
        <v>13.03</v>
      </c>
      <c r="BT1305" s="99">
        <v>63</v>
      </c>
    </row>
    <row r="1306" spans="71:72">
      <c r="BS1306" s="98">
        <v>13.04</v>
      </c>
      <c r="BT1306" s="99">
        <v>63</v>
      </c>
    </row>
    <row r="1307" spans="71:72">
      <c r="BS1307" s="98">
        <v>13.05</v>
      </c>
      <c r="BT1307" s="99">
        <v>63</v>
      </c>
    </row>
    <row r="1308" spans="71:72">
      <c r="BS1308" s="98">
        <v>13.06</v>
      </c>
      <c r="BT1308" s="99">
        <v>63</v>
      </c>
    </row>
    <row r="1309" spans="71:72">
      <c r="BS1309" s="98">
        <v>13.07</v>
      </c>
      <c r="BT1309" s="99">
        <v>63</v>
      </c>
    </row>
    <row r="1310" spans="71:72">
      <c r="BS1310" s="98">
        <v>13.08</v>
      </c>
      <c r="BT1310" s="99">
        <v>63</v>
      </c>
    </row>
    <row r="1311" spans="71:72">
      <c r="BS1311" s="98">
        <v>13.09</v>
      </c>
      <c r="BT1311" s="99">
        <v>63</v>
      </c>
    </row>
    <row r="1312" spans="71:72">
      <c r="BS1312" s="98">
        <v>13.1</v>
      </c>
      <c r="BT1312" s="99">
        <v>63</v>
      </c>
    </row>
    <row r="1313" spans="71:72">
      <c r="BS1313" s="98">
        <v>13.11</v>
      </c>
      <c r="BT1313" s="99">
        <v>63</v>
      </c>
    </row>
    <row r="1314" spans="71:72">
      <c r="BS1314" s="98">
        <v>13.12</v>
      </c>
      <c r="BT1314" s="99">
        <v>63</v>
      </c>
    </row>
    <row r="1315" spans="71:72">
      <c r="BS1315" s="98">
        <v>13.13</v>
      </c>
      <c r="BT1315" s="99">
        <v>63</v>
      </c>
    </row>
    <row r="1316" spans="71:72">
      <c r="BS1316" s="98">
        <v>13.14</v>
      </c>
      <c r="BT1316" s="99">
        <v>63</v>
      </c>
    </row>
    <row r="1317" spans="71:72">
      <c r="BS1317" s="98">
        <v>13.15</v>
      </c>
      <c r="BT1317" s="99">
        <v>63</v>
      </c>
    </row>
    <row r="1318" spans="71:72">
      <c r="BS1318" s="98">
        <v>13.16</v>
      </c>
      <c r="BT1318" s="99">
        <v>63</v>
      </c>
    </row>
    <row r="1319" spans="71:72">
      <c r="BS1319" s="98">
        <v>13.17</v>
      </c>
      <c r="BT1319" s="99">
        <v>63</v>
      </c>
    </row>
    <row r="1320" spans="71:72">
      <c r="BS1320" s="98">
        <v>13.18</v>
      </c>
      <c r="BT1320" s="99">
        <v>63</v>
      </c>
    </row>
    <row r="1321" spans="71:72">
      <c r="BS1321" s="98">
        <v>13.19</v>
      </c>
      <c r="BT1321" s="99">
        <v>63</v>
      </c>
    </row>
    <row r="1322" spans="71:72">
      <c r="BS1322" s="98">
        <v>13.2</v>
      </c>
      <c r="BT1322" s="99">
        <v>63</v>
      </c>
    </row>
    <row r="1323" spans="71:72">
      <c r="BS1323" s="98">
        <v>13.21</v>
      </c>
      <c r="BT1323" s="99">
        <v>63</v>
      </c>
    </row>
    <row r="1324" spans="71:72">
      <c r="BS1324" s="98">
        <v>13.22</v>
      </c>
      <c r="BT1324" s="99">
        <v>63</v>
      </c>
    </row>
    <row r="1325" spans="71:72">
      <c r="BS1325" s="98">
        <v>13.23</v>
      </c>
      <c r="BT1325" s="99">
        <v>63</v>
      </c>
    </row>
    <row r="1326" spans="71:72">
      <c r="BS1326" s="98">
        <v>13.24</v>
      </c>
      <c r="BT1326" s="99">
        <v>63</v>
      </c>
    </row>
    <row r="1327" spans="71:72">
      <c r="BS1327" s="98">
        <v>13.25</v>
      </c>
      <c r="BT1327" s="99">
        <v>63</v>
      </c>
    </row>
    <row r="1328" spans="71:72">
      <c r="BS1328" s="98">
        <v>13.26</v>
      </c>
      <c r="BT1328" s="99">
        <v>63</v>
      </c>
    </row>
    <row r="1329" spans="71:72">
      <c r="BS1329" s="98">
        <v>13.27</v>
      </c>
      <c r="BT1329" s="99">
        <v>63</v>
      </c>
    </row>
    <row r="1330" spans="71:72">
      <c r="BS1330" s="98">
        <v>13.28</v>
      </c>
      <c r="BT1330" s="99">
        <v>63</v>
      </c>
    </row>
    <row r="1331" spans="71:72">
      <c r="BS1331" s="98">
        <v>13.29</v>
      </c>
      <c r="BT1331" s="99">
        <v>63</v>
      </c>
    </row>
    <row r="1332" spans="71:72">
      <c r="BS1332" s="98">
        <v>13.3</v>
      </c>
      <c r="BT1332" s="99">
        <v>63</v>
      </c>
    </row>
    <row r="1333" spans="71:72">
      <c r="BS1333" s="98">
        <v>13.31</v>
      </c>
      <c r="BT1333" s="99">
        <v>63</v>
      </c>
    </row>
    <row r="1334" spans="71:72">
      <c r="BS1334" s="98">
        <v>13.32</v>
      </c>
      <c r="BT1334" s="99">
        <v>63</v>
      </c>
    </row>
    <row r="1335" spans="71:72">
      <c r="BS1335" s="98">
        <v>13.33</v>
      </c>
      <c r="BT1335" s="99">
        <v>63</v>
      </c>
    </row>
    <row r="1336" spans="71:72">
      <c r="BS1336" s="98">
        <v>13.34</v>
      </c>
      <c r="BT1336" s="99">
        <v>63</v>
      </c>
    </row>
    <row r="1337" spans="71:72">
      <c r="BS1337" s="98">
        <v>13.35</v>
      </c>
      <c r="BT1337" s="99">
        <v>63</v>
      </c>
    </row>
    <row r="1338" spans="71:72">
      <c r="BS1338" s="98">
        <v>13.36</v>
      </c>
      <c r="BT1338" s="99">
        <v>63</v>
      </c>
    </row>
    <row r="1339" spans="71:72">
      <c r="BS1339" s="98">
        <v>13.37</v>
      </c>
      <c r="BT1339" s="99">
        <v>63</v>
      </c>
    </row>
    <row r="1340" spans="71:72">
      <c r="BS1340" s="98">
        <v>13.38</v>
      </c>
      <c r="BT1340" s="99">
        <v>63</v>
      </c>
    </row>
    <row r="1341" spans="71:72">
      <c r="BS1341" s="98">
        <v>13.39</v>
      </c>
      <c r="BT1341" s="99">
        <v>63</v>
      </c>
    </row>
    <row r="1342" spans="71:72">
      <c r="BS1342" s="98">
        <v>13.4</v>
      </c>
      <c r="BT1342" s="99">
        <v>63</v>
      </c>
    </row>
    <row r="1343" spans="71:72">
      <c r="BS1343" s="98">
        <v>13.41</v>
      </c>
      <c r="BT1343" s="99">
        <v>63</v>
      </c>
    </row>
    <row r="1344" spans="71:72">
      <c r="BS1344" s="98">
        <v>13.42</v>
      </c>
      <c r="BT1344" s="99">
        <v>63</v>
      </c>
    </row>
    <row r="1345" spans="71:72">
      <c r="BS1345" s="98">
        <v>13.43</v>
      </c>
      <c r="BT1345" s="99">
        <v>63</v>
      </c>
    </row>
    <row r="1346" spans="71:72">
      <c r="BS1346" s="98">
        <v>13.44</v>
      </c>
      <c r="BT1346" s="99">
        <v>63</v>
      </c>
    </row>
    <row r="1347" spans="71:72">
      <c r="BS1347" s="98">
        <v>13.45</v>
      </c>
      <c r="BT1347" s="99">
        <v>63</v>
      </c>
    </row>
    <row r="1348" spans="71:72">
      <c r="BS1348" s="98">
        <v>13.46</v>
      </c>
      <c r="BT1348" s="99">
        <v>63</v>
      </c>
    </row>
    <row r="1349" spans="71:72">
      <c r="BS1349" s="98">
        <v>13.47</v>
      </c>
      <c r="BT1349" s="99">
        <v>63</v>
      </c>
    </row>
    <row r="1350" spans="71:72">
      <c r="BS1350" s="98">
        <v>13.48</v>
      </c>
      <c r="BT1350" s="99">
        <v>63</v>
      </c>
    </row>
    <row r="1351" spans="71:72">
      <c r="BS1351" s="98">
        <v>13.49</v>
      </c>
      <c r="BT1351" s="99">
        <v>63</v>
      </c>
    </row>
    <row r="1352" spans="71:72">
      <c r="BS1352" s="98">
        <v>13.5</v>
      </c>
      <c r="BT1352" s="99">
        <v>63</v>
      </c>
    </row>
    <row r="1353" spans="71:72">
      <c r="BS1353" s="98">
        <v>13.51</v>
      </c>
      <c r="BT1353" s="99">
        <v>63</v>
      </c>
    </row>
    <row r="1354" spans="71:72">
      <c r="BS1354" s="98">
        <v>13.52</v>
      </c>
      <c r="BT1354" s="99">
        <v>63</v>
      </c>
    </row>
    <row r="1355" spans="71:72">
      <c r="BS1355" s="98">
        <v>13.53</v>
      </c>
      <c r="BT1355" s="99">
        <v>63</v>
      </c>
    </row>
    <row r="1356" spans="71:72">
      <c r="BS1356" s="98">
        <v>13.54</v>
      </c>
      <c r="BT1356" s="99">
        <v>63</v>
      </c>
    </row>
    <row r="1357" spans="71:72">
      <c r="BS1357" s="98">
        <v>13.55</v>
      </c>
      <c r="BT1357" s="99">
        <v>63</v>
      </c>
    </row>
    <row r="1358" spans="71:72">
      <c r="BS1358" s="98">
        <v>13.56</v>
      </c>
      <c r="BT1358" s="99">
        <v>63</v>
      </c>
    </row>
    <row r="1359" spans="71:72">
      <c r="BS1359" s="98">
        <v>13.57</v>
      </c>
      <c r="BT1359" s="99">
        <v>63</v>
      </c>
    </row>
    <row r="1360" spans="71:72">
      <c r="BS1360" s="98">
        <v>13.58</v>
      </c>
      <c r="BT1360" s="99">
        <v>63</v>
      </c>
    </row>
    <row r="1361" spans="71:72">
      <c r="BS1361" s="98">
        <v>13.59</v>
      </c>
      <c r="BT1361" s="99">
        <v>63</v>
      </c>
    </row>
    <row r="1362" spans="71:72">
      <c r="BS1362" s="98">
        <v>13.6</v>
      </c>
      <c r="BT1362" s="99">
        <v>63</v>
      </c>
    </row>
    <row r="1363" spans="71:72">
      <c r="BS1363" s="98">
        <v>13.61</v>
      </c>
      <c r="BT1363" s="99">
        <v>63</v>
      </c>
    </row>
    <row r="1364" spans="71:72">
      <c r="BS1364" s="98">
        <v>13.62</v>
      </c>
      <c r="BT1364" s="99">
        <v>63</v>
      </c>
    </row>
    <row r="1365" spans="71:72">
      <c r="BS1365" s="98">
        <v>13.63</v>
      </c>
      <c r="BT1365" s="99">
        <v>63</v>
      </c>
    </row>
    <row r="1366" spans="71:72">
      <c r="BS1366" s="98">
        <v>13.64</v>
      </c>
      <c r="BT1366" s="99">
        <v>63</v>
      </c>
    </row>
    <row r="1367" spans="71:72">
      <c r="BS1367" s="98">
        <v>13.65</v>
      </c>
      <c r="BT1367" s="99">
        <v>63</v>
      </c>
    </row>
    <row r="1368" spans="71:72">
      <c r="BS1368" s="98">
        <v>13.66</v>
      </c>
      <c r="BT1368" s="99">
        <v>63</v>
      </c>
    </row>
    <row r="1369" spans="71:72">
      <c r="BS1369" s="98">
        <v>13.67</v>
      </c>
      <c r="BT1369" s="99">
        <v>63</v>
      </c>
    </row>
    <row r="1370" spans="71:72">
      <c r="BS1370" s="98">
        <v>13.68</v>
      </c>
      <c r="BT1370" s="99">
        <v>63</v>
      </c>
    </row>
    <row r="1371" spans="71:72">
      <c r="BS1371" s="98">
        <v>13.69</v>
      </c>
      <c r="BT1371" s="99">
        <v>63</v>
      </c>
    </row>
    <row r="1372" spans="71:72">
      <c r="BS1372" s="98">
        <v>13.7</v>
      </c>
      <c r="BT1372" s="99">
        <v>63</v>
      </c>
    </row>
    <row r="1373" spans="71:72">
      <c r="BS1373" s="98">
        <v>13.71</v>
      </c>
      <c r="BT1373" s="99">
        <v>63</v>
      </c>
    </row>
    <row r="1374" spans="71:72">
      <c r="BS1374" s="98">
        <v>13.72</v>
      </c>
      <c r="BT1374" s="99">
        <v>63</v>
      </c>
    </row>
    <row r="1375" spans="71:72">
      <c r="BS1375" s="98">
        <v>13.73</v>
      </c>
      <c r="BT1375" s="99">
        <v>63</v>
      </c>
    </row>
    <row r="1376" spans="71:72">
      <c r="BS1376" s="98">
        <v>13.74</v>
      </c>
      <c r="BT1376" s="99">
        <v>63</v>
      </c>
    </row>
    <row r="1377" spans="71:72">
      <c r="BS1377" s="98">
        <v>13.75</v>
      </c>
      <c r="BT1377" s="99">
        <v>63</v>
      </c>
    </row>
    <row r="1378" spans="71:72">
      <c r="BS1378" s="98">
        <v>13.76</v>
      </c>
      <c r="BT1378" s="99">
        <v>63</v>
      </c>
    </row>
    <row r="1379" spans="71:72">
      <c r="BS1379" s="98">
        <v>13.77</v>
      </c>
      <c r="BT1379" s="99">
        <v>63</v>
      </c>
    </row>
    <row r="1380" spans="71:72">
      <c r="BS1380" s="98">
        <v>13.78</v>
      </c>
      <c r="BT1380" s="99">
        <v>63</v>
      </c>
    </row>
    <row r="1381" spans="71:72">
      <c r="BS1381" s="98">
        <v>13.79</v>
      </c>
      <c r="BT1381" s="99">
        <v>63</v>
      </c>
    </row>
    <row r="1382" spans="71:72">
      <c r="BS1382" s="98">
        <v>13.8</v>
      </c>
      <c r="BT1382" s="99">
        <v>63</v>
      </c>
    </row>
    <row r="1383" spans="71:72">
      <c r="BS1383" s="98">
        <v>13.81</v>
      </c>
      <c r="BT1383" s="99">
        <v>63</v>
      </c>
    </row>
    <row r="1384" spans="71:72">
      <c r="BS1384" s="98">
        <v>13.82</v>
      </c>
      <c r="BT1384" s="99">
        <v>63</v>
      </c>
    </row>
    <row r="1385" spans="71:72">
      <c r="BS1385" s="98">
        <v>13.83</v>
      </c>
      <c r="BT1385" s="99">
        <v>63</v>
      </c>
    </row>
    <row r="1386" spans="71:72">
      <c r="BS1386" s="98">
        <v>13.84</v>
      </c>
      <c r="BT1386" s="99">
        <v>63</v>
      </c>
    </row>
    <row r="1387" spans="71:72">
      <c r="BS1387" s="98">
        <v>13.85</v>
      </c>
      <c r="BT1387" s="99">
        <v>63</v>
      </c>
    </row>
    <row r="1388" spans="71:72">
      <c r="BS1388" s="98">
        <v>13.86</v>
      </c>
      <c r="BT1388" s="99">
        <v>63</v>
      </c>
    </row>
    <row r="1389" spans="71:72">
      <c r="BS1389" s="98">
        <v>13.87</v>
      </c>
      <c r="BT1389" s="99">
        <v>63</v>
      </c>
    </row>
    <row r="1390" spans="71:72">
      <c r="BS1390" s="98">
        <v>13.88</v>
      </c>
      <c r="BT1390" s="99">
        <v>63</v>
      </c>
    </row>
    <row r="1391" spans="71:72">
      <c r="BS1391" s="98">
        <v>13.89</v>
      </c>
      <c r="BT1391" s="99">
        <v>63</v>
      </c>
    </row>
    <row r="1392" spans="71:72">
      <c r="BS1392" s="98">
        <v>13.9</v>
      </c>
      <c r="BT1392" s="99">
        <v>63</v>
      </c>
    </row>
    <row r="1393" spans="71:72">
      <c r="BS1393" s="98">
        <v>13.91</v>
      </c>
      <c r="BT1393" s="99">
        <v>63</v>
      </c>
    </row>
    <row r="1394" spans="71:72">
      <c r="BS1394" s="98">
        <v>13.92</v>
      </c>
      <c r="BT1394" s="99">
        <v>63</v>
      </c>
    </row>
    <row r="1395" spans="71:72">
      <c r="BS1395" s="98">
        <v>13.93</v>
      </c>
      <c r="BT1395" s="99">
        <v>63</v>
      </c>
    </row>
    <row r="1396" spans="71:72">
      <c r="BS1396" s="98">
        <v>13.94</v>
      </c>
      <c r="BT1396" s="99">
        <v>63</v>
      </c>
    </row>
    <row r="1397" spans="71:72">
      <c r="BS1397" s="98">
        <v>13.95</v>
      </c>
      <c r="BT1397" s="99">
        <v>63</v>
      </c>
    </row>
    <row r="1398" spans="71:72">
      <c r="BS1398" s="98">
        <v>13.96</v>
      </c>
      <c r="BT1398" s="99">
        <v>63</v>
      </c>
    </row>
    <row r="1399" spans="71:72">
      <c r="BS1399" s="98">
        <v>13.97</v>
      </c>
      <c r="BT1399" s="99">
        <v>63</v>
      </c>
    </row>
    <row r="1400" spans="71:72">
      <c r="BS1400" s="98">
        <v>13.98</v>
      </c>
      <c r="BT1400" s="99">
        <v>63</v>
      </c>
    </row>
    <row r="1401" spans="71:72">
      <c r="BS1401" s="98">
        <v>13.99</v>
      </c>
      <c r="BT1401" s="99">
        <v>63</v>
      </c>
    </row>
    <row r="1402" spans="71:72">
      <c r="BS1402" s="98">
        <v>14</v>
      </c>
      <c r="BT1402" s="99">
        <v>63</v>
      </c>
    </row>
    <row r="1403" spans="71:72">
      <c r="BS1403" s="98">
        <v>14.01</v>
      </c>
      <c r="BT1403" s="99">
        <v>63</v>
      </c>
    </row>
    <row r="1404" spans="71:72">
      <c r="BS1404" s="98">
        <v>14.02</v>
      </c>
      <c r="BT1404" s="99">
        <v>63</v>
      </c>
    </row>
    <row r="1405" spans="71:72">
      <c r="BS1405" s="98">
        <v>14.03</v>
      </c>
      <c r="BT1405" s="99">
        <v>63</v>
      </c>
    </row>
    <row r="1406" spans="71:72">
      <c r="BS1406" s="98">
        <v>14.04</v>
      </c>
      <c r="BT1406" s="99">
        <v>63</v>
      </c>
    </row>
    <row r="1407" spans="71:72">
      <c r="BS1407" s="98">
        <v>14.05</v>
      </c>
      <c r="BT1407" s="99">
        <v>63</v>
      </c>
    </row>
    <row r="1408" spans="71:72">
      <c r="BS1408" s="98">
        <v>14.06</v>
      </c>
      <c r="BT1408" s="99">
        <v>63</v>
      </c>
    </row>
    <row r="1409" spans="71:72">
      <c r="BS1409" s="98">
        <v>14.07</v>
      </c>
      <c r="BT1409" s="99">
        <v>63</v>
      </c>
    </row>
    <row r="1410" spans="71:72">
      <c r="BS1410" s="98">
        <v>14.08</v>
      </c>
      <c r="BT1410" s="99">
        <v>63</v>
      </c>
    </row>
    <row r="1411" spans="71:72">
      <c r="BS1411" s="98">
        <v>14.09</v>
      </c>
      <c r="BT1411" s="99">
        <v>63</v>
      </c>
    </row>
    <row r="1412" spans="71:72">
      <c r="BS1412" s="98">
        <v>14.1</v>
      </c>
      <c r="BT1412" s="99">
        <v>63</v>
      </c>
    </row>
    <row r="1413" spans="71:72">
      <c r="BS1413" s="98">
        <v>14.11</v>
      </c>
      <c r="BT1413" s="99">
        <v>63</v>
      </c>
    </row>
    <row r="1414" spans="71:72">
      <c r="BS1414" s="98">
        <v>14.12</v>
      </c>
      <c r="BT1414" s="99">
        <v>63</v>
      </c>
    </row>
    <row r="1415" spans="71:72">
      <c r="BS1415" s="98">
        <v>14.13</v>
      </c>
      <c r="BT1415" s="99">
        <v>63</v>
      </c>
    </row>
    <row r="1416" spans="71:72">
      <c r="BS1416" s="98">
        <v>14.14</v>
      </c>
      <c r="BT1416" s="99">
        <v>63</v>
      </c>
    </row>
    <row r="1417" spans="71:72">
      <c r="BS1417" s="98">
        <v>14.15</v>
      </c>
      <c r="BT1417" s="99">
        <v>63</v>
      </c>
    </row>
    <row r="1418" spans="71:72">
      <c r="BS1418" s="98">
        <v>14.16</v>
      </c>
      <c r="BT1418" s="99">
        <v>63</v>
      </c>
    </row>
    <row r="1419" spans="71:72">
      <c r="BS1419" s="98">
        <v>14.17</v>
      </c>
      <c r="BT1419" s="99">
        <v>63</v>
      </c>
    </row>
    <row r="1420" spans="71:72">
      <c r="BS1420" s="98">
        <v>14.18</v>
      </c>
      <c r="BT1420" s="99">
        <v>63</v>
      </c>
    </row>
    <row r="1421" spans="71:72">
      <c r="BS1421" s="98">
        <v>14.19</v>
      </c>
      <c r="BT1421" s="99">
        <v>63</v>
      </c>
    </row>
    <row r="1422" spans="71:72">
      <c r="BS1422" s="98">
        <v>14.2</v>
      </c>
      <c r="BT1422" s="99">
        <v>63</v>
      </c>
    </row>
    <row r="1423" spans="71:72">
      <c r="BS1423" s="98">
        <v>14.21</v>
      </c>
      <c r="BT1423" s="99">
        <v>63</v>
      </c>
    </row>
    <row r="1424" spans="71:72">
      <c r="BS1424" s="98">
        <v>14.22</v>
      </c>
      <c r="BT1424" s="99">
        <v>63</v>
      </c>
    </row>
    <row r="1425" spans="71:72">
      <c r="BS1425" s="98">
        <v>14.23</v>
      </c>
      <c r="BT1425" s="99">
        <v>63</v>
      </c>
    </row>
    <row r="1426" spans="71:72">
      <c r="BS1426" s="98">
        <v>14.24</v>
      </c>
      <c r="BT1426" s="99">
        <v>63</v>
      </c>
    </row>
    <row r="1427" spans="71:72">
      <c r="BS1427" s="98">
        <v>14.25</v>
      </c>
      <c r="BT1427" s="99">
        <v>63</v>
      </c>
    </row>
    <row r="1428" spans="71:72">
      <c r="BS1428" s="98">
        <v>14.26</v>
      </c>
      <c r="BT1428" s="99">
        <v>63</v>
      </c>
    </row>
    <row r="1429" spans="71:72">
      <c r="BS1429" s="98">
        <v>14.27</v>
      </c>
      <c r="BT1429" s="99">
        <v>63</v>
      </c>
    </row>
    <row r="1430" spans="71:72">
      <c r="BS1430" s="98">
        <v>14.28</v>
      </c>
      <c r="BT1430" s="99">
        <v>63</v>
      </c>
    </row>
    <row r="1431" spans="71:72">
      <c r="BS1431" s="98">
        <v>14.29</v>
      </c>
      <c r="BT1431" s="99">
        <v>63</v>
      </c>
    </row>
    <row r="1432" spans="71:72">
      <c r="BS1432" s="98">
        <v>14.3</v>
      </c>
      <c r="BT1432" s="99">
        <v>63</v>
      </c>
    </row>
    <row r="1433" spans="71:72">
      <c r="BS1433" s="98">
        <v>14.31</v>
      </c>
      <c r="BT1433" s="99">
        <v>63</v>
      </c>
    </row>
    <row r="1434" spans="71:72">
      <c r="BS1434" s="98">
        <v>14.32</v>
      </c>
      <c r="BT1434" s="99">
        <v>63</v>
      </c>
    </row>
    <row r="1435" spans="71:72">
      <c r="BS1435" s="98">
        <v>14.33</v>
      </c>
      <c r="BT1435" s="99">
        <v>63</v>
      </c>
    </row>
    <row r="1436" spans="71:72">
      <c r="BS1436" s="98">
        <v>14.34</v>
      </c>
      <c r="BT1436" s="99">
        <v>63</v>
      </c>
    </row>
    <row r="1437" spans="71:72">
      <c r="BS1437" s="98">
        <v>14.35</v>
      </c>
      <c r="BT1437" s="99">
        <v>63</v>
      </c>
    </row>
    <row r="1438" spans="71:72">
      <c r="BS1438" s="98">
        <v>14.36</v>
      </c>
      <c r="BT1438" s="99">
        <v>63</v>
      </c>
    </row>
    <row r="1439" spans="71:72">
      <c r="BS1439" s="98">
        <v>14.37</v>
      </c>
      <c r="BT1439" s="99">
        <v>63</v>
      </c>
    </row>
    <row r="1440" spans="71:72">
      <c r="BS1440" s="98">
        <v>14.38</v>
      </c>
      <c r="BT1440" s="99">
        <v>63</v>
      </c>
    </row>
    <row r="1441" spans="71:72">
      <c r="BS1441" s="98">
        <v>14.39</v>
      </c>
      <c r="BT1441" s="99">
        <v>63</v>
      </c>
    </row>
    <row r="1442" spans="71:72">
      <c r="BS1442" s="98">
        <v>14.4</v>
      </c>
      <c r="BT1442" s="99">
        <v>63</v>
      </c>
    </row>
    <row r="1443" spans="71:72">
      <c r="BS1443" s="98">
        <v>14.41</v>
      </c>
      <c r="BT1443" s="99">
        <v>63</v>
      </c>
    </row>
    <row r="1444" spans="71:72">
      <c r="BS1444" s="98">
        <v>14.42</v>
      </c>
      <c r="BT1444" s="99">
        <v>63</v>
      </c>
    </row>
    <row r="1445" spans="71:72">
      <c r="BS1445" s="98">
        <v>14.43</v>
      </c>
      <c r="BT1445" s="99">
        <v>63</v>
      </c>
    </row>
    <row r="1446" spans="71:72">
      <c r="BS1446" s="98">
        <v>14.44</v>
      </c>
      <c r="BT1446" s="99">
        <v>63</v>
      </c>
    </row>
    <row r="1447" spans="71:72">
      <c r="BS1447" s="98">
        <v>14.45</v>
      </c>
      <c r="BT1447" s="99">
        <v>63</v>
      </c>
    </row>
    <row r="1448" spans="71:72">
      <c r="BS1448" s="98">
        <v>14.46</v>
      </c>
      <c r="BT1448" s="99">
        <v>63</v>
      </c>
    </row>
    <row r="1449" spans="71:72">
      <c r="BS1449" s="98">
        <v>14.47</v>
      </c>
      <c r="BT1449" s="99">
        <v>63</v>
      </c>
    </row>
    <row r="1450" spans="71:72">
      <c r="BS1450" s="98">
        <v>14.48</v>
      </c>
      <c r="BT1450" s="99">
        <v>63</v>
      </c>
    </row>
    <row r="1451" spans="71:72">
      <c r="BS1451" s="98">
        <v>14.49</v>
      </c>
      <c r="BT1451" s="99">
        <v>63</v>
      </c>
    </row>
    <row r="1452" spans="71:72">
      <c r="BS1452" s="98">
        <v>14.5</v>
      </c>
      <c r="BT1452" s="99">
        <v>63</v>
      </c>
    </row>
    <row r="1453" spans="71:72">
      <c r="BS1453" s="98">
        <v>14.51</v>
      </c>
      <c r="BT1453" s="99">
        <v>63</v>
      </c>
    </row>
    <row r="1454" spans="71:72">
      <c r="BS1454" s="98">
        <v>14.52</v>
      </c>
      <c r="BT1454" s="99">
        <v>63</v>
      </c>
    </row>
    <row r="1455" spans="71:72">
      <c r="BS1455" s="98">
        <v>14.53</v>
      </c>
      <c r="BT1455" s="99">
        <v>63</v>
      </c>
    </row>
    <row r="1456" spans="71:72">
      <c r="BS1456" s="98">
        <v>14.54</v>
      </c>
      <c r="BT1456" s="99">
        <v>63</v>
      </c>
    </row>
    <row r="1457" spans="71:72">
      <c r="BS1457" s="98">
        <v>14.55</v>
      </c>
      <c r="BT1457" s="99">
        <v>63</v>
      </c>
    </row>
    <row r="1458" spans="71:72">
      <c r="BS1458" s="98">
        <v>14.56</v>
      </c>
      <c r="BT1458" s="99">
        <v>63</v>
      </c>
    </row>
    <row r="1459" spans="71:72">
      <c r="BS1459" s="98">
        <v>14.57</v>
      </c>
      <c r="BT1459" s="99">
        <v>63</v>
      </c>
    </row>
    <row r="1460" spans="71:72">
      <c r="BS1460" s="98">
        <v>14.58</v>
      </c>
      <c r="BT1460" s="99">
        <v>63</v>
      </c>
    </row>
    <row r="1461" spans="71:72">
      <c r="BS1461" s="98">
        <v>14.59</v>
      </c>
      <c r="BT1461" s="99">
        <v>63</v>
      </c>
    </row>
    <row r="1462" spans="71:72">
      <c r="BS1462" s="98">
        <v>14.6</v>
      </c>
      <c r="BT1462" s="99">
        <v>63</v>
      </c>
    </row>
    <row r="1463" spans="71:72">
      <c r="BS1463" s="98">
        <v>14.61</v>
      </c>
      <c r="BT1463" s="99">
        <v>63</v>
      </c>
    </row>
    <row r="1464" spans="71:72">
      <c r="BS1464" s="98">
        <v>14.62</v>
      </c>
      <c r="BT1464" s="99">
        <v>63</v>
      </c>
    </row>
    <row r="1465" spans="71:72">
      <c r="BS1465" s="98">
        <v>14.63</v>
      </c>
      <c r="BT1465" s="99">
        <v>63</v>
      </c>
    </row>
    <row r="1466" spans="71:72">
      <c r="BS1466" s="98">
        <v>14.64</v>
      </c>
      <c r="BT1466" s="99">
        <v>63</v>
      </c>
    </row>
    <row r="1467" spans="71:72">
      <c r="BS1467" s="98">
        <v>14.65</v>
      </c>
      <c r="BT1467" s="99">
        <v>63</v>
      </c>
    </row>
    <row r="1468" spans="71:72">
      <c r="BS1468" s="98">
        <v>14.66</v>
      </c>
      <c r="BT1468" s="99">
        <v>63</v>
      </c>
    </row>
    <row r="1469" spans="71:72">
      <c r="BS1469" s="98">
        <v>14.67</v>
      </c>
      <c r="BT1469" s="99">
        <v>63</v>
      </c>
    </row>
    <row r="1470" spans="71:72">
      <c r="BS1470" s="98">
        <v>14.68</v>
      </c>
      <c r="BT1470" s="99">
        <v>63</v>
      </c>
    </row>
    <row r="1471" spans="71:72">
      <c r="BS1471" s="98">
        <v>14.69</v>
      </c>
      <c r="BT1471" s="99">
        <v>63</v>
      </c>
    </row>
    <row r="1472" spans="71:72">
      <c r="BS1472" s="98">
        <v>14.7</v>
      </c>
      <c r="BT1472" s="99">
        <v>63</v>
      </c>
    </row>
    <row r="1473" spans="71:72">
      <c r="BS1473" s="98">
        <v>14.71</v>
      </c>
      <c r="BT1473" s="99">
        <v>63</v>
      </c>
    </row>
    <row r="1474" spans="71:72">
      <c r="BS1474" s="98">
        <v>14.72</v>
      </c>
      <c r="BT1474" s="99">
        <v>63</v>
      </c>
    </row>
    <row r="1475" spans="71:72">
      <c r="BS1475" s="98">
        <v>14.73</v>
      </c>
      <c r="BT1475" s="99">
        <v>63</v>
      </c>
    </row>
    <row r="1476" spans="71:72">
      <c r="BS1476" s="98">
        <v>14.74</v>
      </c>
      <c r="BT1476" s="99">
        <v>63</v>
      </c>
    </row>
    <row r="1477" spans="71:72">
      <c r="BS1477" s="98">
        <v>14.75</v>
      </c>
      <c r="BT1477" s="99">
        <v>63</v>
      </c>
    </row>
    <row r="1478" spans="71:72">
      <c r="BS1478" s="98">
        <v>14.76</v>
      </c>
      <c r="BT1478" s="99">
        <v>63</v>
      </c>
    </row>
    <row r="1479" spans="71:72">
      <c r="BS1479" s="98">
        <v>14.77</v>
      </c>
      <c r="BT1479" s="99">
        <v>63</v>
      </c>
    </row>
    <row r="1480" spans="71:72">
      <c r="BS1480" s="98">
        <v>14.78</v>
      </c>
      <c r="BT1480" s="99">
        <v>63</v>
      </c>
    </row>
    <row r="1481" spans="71:72">
      <c r="BS1481" s="98">
        <v>14.79</v>
      </c>
      <c r="BT1481" s="99">
        <v>63</v>
      </c>
    </row>
    <row r="1482" spans="71:72">
      <c r="BS1482" s="98">
        <v>14.8</v>
      </c>
      <c r="BT1482" s="99">
        <v>63</v>
      </c>
    </row>
    <row r="1483" spans="71:72">
      <c r="BS1483" s="98">
        <v>14.81</v>
      </c>
      <c r="BT1483" s="99">
        <v>63</v>
      </c>
    </row>
    <row r="1484" spans="71:72">
      <c r="BS1484" s="98">
        <v>14.82</v>
      </c>
      <c r="BT1484" s="99">
        <v>63</v>
      </c>
    </row>
    <row r="1485" spans="71:72">
      <c r="BS1485" s="98">
        <v>14.83</v>
      </c>
      <c r="BT1485" s="99">
        <v>63</v>
      </c>
    </row>
    <row r="1486" spans="71:72">
      <c r="BS1486" s="98">
        <v>14.84</v>
      </c>
      <c r="BT1486" s="99">
        <v>63</v>
      </c>
    </row>
    <row r="1487" spans="71:72">
      <c r="BS1487" s="98">
        <v>14.85</v>
      </c>
      <c r="BT1487" s="99">
        <v>63</v>
      </c>
    </row>
    <row r="1488" spans="71:72">
      <c r="BS1488" s="98">
        <v>14.86</v>
      </c>
      <c r="BT1488" s="99">
        <v>63</v>
      </c>
    </row>
    <row r="1489" spans="71:72">
      <c r="BS1489" s="98">
        <v>14.87</v>
      </c>
      <c r="BT1489" s="99">
        <v>63</v>
      </c>
    </row>
    <row r="1490" spans="71:72">
      <c r="BS1490" s="98">
        <v>14.88</v>
      </c>
      <c r="BT1490" s="99">
        <v>63</v>
      </c>
    </row>
    <row r="1491" spans="71:72">
      <c r="BS1491" s="98">
        <v>14.89</v>
      </c>
      <c r="BT1491" s="99">
        <v>63</v>
      </c>
    </row>
    <row r="1492" spans="71:72">
      <c r="BS1492" s="98">
        <v>14.9</v>
      </c>
      <c r="BT1492" s="99">
        <v>63</v>
      </c>
    </row>
    <row r="1493" spans="71:72">
      <c r="BS1493" s="98">
        <v>14.91</v>
      </c>
      <c r="BT1493" s="99">
        <v>63</v>
      </c>
    </row>
    <row r="1494" spans="71:72">
      <c r="BS1494" s="98">
        <v>14.92</v>
      </c>
      <c r="BT1494" s="99">
        <v>63</v>
      </c>
    </row>
    <row r="1495" spans="71:72">
      <c r="BS1495" s="98">
        <v>14.93</v>
      </c>
      <c r="BT1495" s="99">
        <v>63</v>
      </c>
    </row>
    <row r="1496" spans="71:72">
      <c r="BS1496" s="98">
        <v>14.94</v>
      </c>
      <c r="BT1496" s="99">
        <v>63</v>
      </c>
    </row>
    <row r="1497" spans="71:72">
      <c r="BS1497" s="98">
        <v>14.95</v>
      </c>
      <c r="BT1497" s="99">
        <v>63</v>
      </c>
    </row>
    <row r="1498" spans="71:72">
      <c r="BS1498" s="98">
        <v>14.96</v>
      </c>
      <c r="BT1498" s="99">
        <v>63</v>
      </c>
    </row>
    <row r="1499" spans="71:72">
      <c r="BS1499" s="98">
        <v>14.97</v>
      </c>
      <c r="BT1499" s="99">
        <v>63</v>
      </c>
    </row>
    <row r="1500" spans="71:72">
      <c r="BS1500" s="98">
        <v>14.98</v>
      </c>
      <c r="BT1500" s="99">
        <v>63</v>
      </c>
    </row>
    <row r="1501" spans="71:72">
      <c r="BS1501" s="98">
        <v>14.99</v>
      </c>
      <c r="BT1501" s="99">
        <v>63</v>
      </c>
    </row>
    <row r="1502" spans="71:72">
      <c r="BS1502" s="98">
        <v>15</v>
      </c>
      <c r="BT1502" s="99">
        <v>63</v>
      </c>
    </row>
    <row r="1503" spans="71:72">
      <c r="BS1503" s="98">
        <v>15.01</v>
      </c>
      <c r="BT1503" s="99">
        <v>63</v>
      </c>
    </row>
    <row r="1504" spans="71:72">
      <c r="BS1504" s="98">
        <v>15.02</v>
      </c>
      <c r="BT1504" s="99">
        <v>63</v>
      </c>
    </row>
    <row r="1505" spans="71:72">
      <c r="BS1505" s="98">
        <v>15.03</v>
      </c>
      <c r="BT1505" s="99">
        <v>63</v>
      </c>
    </row>
    <row r="1506" spans="71:72">
      <c r="BS1506" s="98">
        <v>15.04</v>
      </c>
      <c r="BT1506" s="99">
        <v>63</v>
      </c>
    </row>
    <row r="1507" spans="71:72">
      <c r="BS1507" s="98">
        <v>15.05</v>
      </c>
      <c r="BT1507" s="99">
        <v>63</v>
      </c>
    </row>
    <row r="1508" spans="71:72">
      <c r="BS1508" s="98">
        <v>15.06</v>
      </c>
      <c r="BT1508" s="99">
        <v>63</v>
      </c>
    </row>
    <row r="1509" spans="71:72">
      <c r="BS1509" s="98">
        <v>15.07</v>
      </c>
      <c r="BT1509" s="99">
        <v>63</v>
      </c>
    </row>
    <row r="1510" spans="71:72">
      <c r="BS1510" s="98">
        <v>15.08</v>
      </c>
      <c r="BT1510" s="99">
        <v>63</v>
      </c>
    </row>
    <row r="1511" spans="71:72">
      <c r="BS1511" s="98">
        <v>15.09</v>
      </c>
      <c r="BT1511" s="99">
        <v>63</v>
      </c>
    </row>
    <row r="1512" spans="71:72">
      <c r="BS1512" s="98">
        <v>15.1</v>
      </c>
      <c r="BT1512" s="99">
        <v>63</v>
      </c>
    </row>
    <row r="1513" spans="71:72">
      <c r="BS1513" s="98">
        <v>15.11</v>
      </c>
      <c r="BT1513" s="99">
        <v>63</v>
      </c>
    </row>
    <row r="1514" spans="71:72">
      <c r="BS1514" s="98">
        <v>15.12</v>
      </c>
      <c r="BT1514" s="99">
        <v>63</v>
      </c>
    </row>
    <row r="1515" spans="71:72">
      <c r="BS1515" s="98">
        <v>15.13</v>
      </c>
      <c r="BT1515" s="99">
        <v>63</v>
      </c>
    </row>
    <row r="1516" spans="71:72">
      <c r="BS1516" s="98">
        <v>15.14</v>
      </c>
      <c r="BT1516" s="99">
        <v>63</v>
      </c>
    </row>
    <row r="1517" spans="71:72">
      <c r="BS1517" s="98">
        <v>15.15</v>
      </c>
      <c r="BT1517" s="99">
        <v>63</v>
      </c>
    </row>
    <row r="1518" spans="71:72">
      <c r="BS1518" s="98">
        <v>15.16</v>
      </c>
      <c r="BT1518" s="99">
        <v>63</v>
      </c>
    </row>
    <row r="1519" spans="71:72">
      <c r="BS1519" s="98">
        <v>15.17</v>
      </c>
      <c r="BT1519" s="99">
        <v>63</v>
      </c>
    </row>
    <row r="1520" spans="71:72">
      <c r="BS1520" s="98">
        <v>15.18</v>
      </c>
      <c r="BT1520" s="99">
        <v>63</v>
      </c>
    </row>
    <row r="1521" spans="71:72">
      <c r="BS1521" s="98">
        <v>15.19</v>
      </c>
      <c r="BT1521" s="99">
        <v>63</v>
      </c>
    </row>
    <row r="1522" spans="71:72">
      <c r="BS1522" s="98">
        <v>15.2</v>
      </c>
      <c r="BT1522" s="99">
        <v>63</v>
      </c>
    </row>
    <row r="1523" spans="71:72">
      <c r="BS1523" s="98">
        <v>15.21</v>
      </c>
      <c r="BT1523" s="99">
        <v>63</v>
      </c>
    </row>
    <row r="1524" spans="71:72">
      <c r="BS1524" s="98">
        <v>15.22</v>
      </c>
      <c r="BT1524" s="99">
        <v>63</v>
      </c>
    </row>
    <row r="1525" spans="71:72">
      <c r="BS1525" s="98">
        <v>15.23</v>
      </c>
      <c r="BT1525" s="99">
        <v>63</v>
      </c>
    </row>
    <row r="1526" spans="71:72">
      <c r="BS1526" s="98">
        <v>15.24</v>
      </c>
      <c r="BT1526" s="99">
        <v>63</v>
      </c>
    </row>
    <row r="1527" spans="71:72">
      <c r="BS1527" s="98">
        <v>15.25</v>
      </c>
      <c r="BT1527" s="99">
        <v>63</v>
      </c>
    </row>
    <row r="1528" spans="71:72">
      <c r="BS1528" s="98">
        <v>15.26</v>
      </c>
      <c r="BT1528" s="99">
        <v>63</v>
      </c>
    </row>
    <row r="1529" spans="71:72">
      <c r="BS1529" s="98">
        <v>15.27</v>
      </c>
      <c r="BT1529" s="99">
        <v>63</v>
      </c>
    </row>
    <row r="1530" spans="71:72">
      <c r="BS1530" s="98">
        <v>15.28</v>
      </c>
      <c r="BT1530" s="99">
        <v>63</v>
      </c>
    </row>
    <row r="1531" spans="71:72">
      <c r="BS1531" s="98">
        <v>15.29</v>
      </c>
      <c r="BT1531" s="99">
        <v>63</v>
      </c>
    </row>
    <row r="1532" spans="71:72">
      <c r="BS1532" s="98">
        <v>15.3</v>
      </c>
      <c r="BT1532" s="99">
        <v>63</v>
      </c>
    </row>
    <row r="1533" spans="71:72">
      <c r="BS1533" s="98">
        <v>15.31</v>
      </c>
      <c r="BT1533" s="99">
        <v>63</v>
      </c>
    </row>
    <row r="1534" spans="71:72">
      <c r="BS1534" s="98">
        <v>15.32</v>
      </c>
      <c r="BT1534" s="99">
        <v>63</v>
      </c>
    </row>
    <row r="1535" spans="71:72">
      <c r="BS1535" s="98">
        <v>15.33</v>
      </c>
      <c r="BT1535" s="99">
        <v>63</v>
      </c>
    </row>
    <row r="1536" spans="71:72">
      <c r="BS1536" s="98">
        <v>15.34</v>
      </c>
      <c r="BT1536" s="99">
        <v>63</v>
      </c>
    </row>
    <row r="1537" spans="71:72">
      <c r="BS1537" s="98">
        <v>15.35</v>
      </c>
      <c r="BT1537" s="99">
        <v>63</v>
      </c>
    </row>
    <row r="1538" spans="71:72">
      <c r="BS1538" s="98">
        <v>15.36</v>
      </c>
      <c r="BT1538" s="99">
        <v>63</v>
      </c>
    </row>
    <row r="1539" spans="71:72">
      <c r="BS1539" s="98">
        <v>15.37</v>
      </c>
      <c r="BT1539" s="99">
        <v>63</v>
      </c>
    </row>
    <row r="1540" spans="71:72">
      <c r="BS1540" s="98">
        <v>15.38</v>
      </c>
      <c r="BT1540" s="99">
        <v>63</v>
      </c>
    </row>
    <row r="1541" spans="71:72">
      <c r="BS1541" s="98">
        <v>15.39</v>
      </c>
      <c r="BT1541" s="99">
        <v>63</v>
      </c>
    </row>
    <row r="1542" spans="71:72">
      <c r="BS1542" s="98">
        <v>15.4</v>
      </c>
      <c r="BT1542" s="99">
        <v>63</v>
      </c>
    </row>
    <row r="1543" spans="71:72">
      <c r="BS1543" s="98">
        <v>15.41</v>
      </c>
      <c r="BT1543" s="99">
        <v>63</v>
      </c>
    </row>
    <row r="1544" spans="71:72">
      <c r="BS1544" s="98">
        <v>15.42</v>
      </c>
      <c r="BT1544" s="99">
        <v>63</v>
      </c>
    </row>
    <row r="1545" spans="71:72">
      <c r="BS1545" s="98">
        <v>15.43</v>
      </c>
      <c r="BT1545" s="99">
        <v>63</v>
      </c>
    </row>
    <row r="1546" spans="71:72">
      <c r="BS1546" s="98">
        <v>15.44</v>
      </c>
      <c r="BT1546" s="99">
        <v>63</v>
      </c>
    </row>
    <row r="1547" spans="71:72">
      <c r="BS1547" s="98">
        <v>15.45</v>
      </c>
      <c r="BT1547" s="99">
        <v>63</v>
      </c>
    </row>
    <row r="1548" spans="71:72">
      <c r="BS1548" s="98">
        <v>15.46</v>
      </c>
      <c r="BT1548" s="99">
        <v>63</v>
      </c>
    </row>
    <row r="1549" spans="71:72">
      <c r="BS1549" s="98">
        <v>15.47</v>
      </c>
      <c r="BT1549" s="99">
        <v>63</v>
      </c>
    </row>
    <row r="1550" spans="71:72">
      <c r="BS1550" s="98">
        <v>15.48</v>
      </c>
      <c r="BT1550" s="99">
        <v>63</v>
      </c>
    </row>
    <row r="1551" spans="71:72">
      <c r="BS1551" s="98">
        <v>15.49</v>
      </c>
      <c r="BT1551" s="99">
        <v>63</v>
      </c>
    </row>
    <row r="1552" spans="71:72">
      <c r="BS1552" s="98">
        <v>15.5</v>
      </c>
      <c r="BT1552" s="99">
        <v>63</v>
      </c>
    </row>
    <row r="1553" spans="71:72">
      <c r="BS1553" s="98">
        <v>15.51</v>
      </c>
      <c r="BT1553" s="99">
        <v>63</v>
      </c>
    </row>
    <row r="1554" spans="71:72">
      <c r="BS1554" s="98">
        <v>15.52</v>
      </c>
      <c r="BT1554" s="99">
        <v>63</v>
      </c>
    </row>
    <row r="1555" spans="71:72">
      <c r="BS1555" s="98">
        <v>15.53</v>
      </c>
      <c r="BT1555" s="99">
        <v>63</v>
      </c>
    </row>
    <row r="1556" spans="71:72">
      <c r="BS1556" s="98">
        <v>15.54</v>
      </c>
      <c r="BT1556" s="99">
        <v>63</v>
      </c>
    </row>
    <row r="1557" spans="71:72">
      <c r="BS1557" s="98">
        <v>15.55</v>
      </c>
      <c r="BT1557" s="99">
        <v>63</v>
      </c>
    </row>
    <row r="1558" spans="71:72">
      <c r="BS1558" s="98">
        <v>15.56</v>
      </c>
      <c r="BT1558" s="99">
        <v>63</v>
      </c>
    </row>
    <row r="1559" spans="71:72">
      <c r="BS1559" s="98">
        <v>15.57</v>
      </c>
      <c r="BT1559" s="99">
        <v>63</v>
      </c>
    </row>
    <row r="1560" spans="71:72">
      <c r="BS1560" s="98">
        <v>15.58</v>
      </c>
      <c r="BT1560" s="99">
        <v>63</v>
      </c>
    </row>
    <row r="1561" spans="71:72">
      <c r="BS1561" s="98">
        <v>15.59</v>
      </c>
      <c r="BT1561" s="99">
        <v>63</v>
      </c>
    </row>
    <row r="1562" spans="71:72">
      <c r="BS1562" s="98">
        <v>15.6</v>
      </c>
      <c r="BT1562" s="99">
        <v>63</v>
      </c>
    </row>
    <row r="1563" spans="71:72">
      <c r="BS1563" s="98">
        <v>15.61</v>
      </c>
      <c r="BT1563" s="99">
        <v>63</v>
      </c>
    </row>
    <row r="1564" spans="71:72">
      <c r="BS1564" s="98">
        <v>15.62</v>
      </c>
      <c r="BT1564" s="99">
        <v>63</v>
      </c>
    </row>
    <row r="1565" spans="71:72">
      <c r="BS1565" s="98">
        <v>15.63</v>
      </c>
      <c r="BT1565" s="99">
        <v>63</v>
      </c>
    </row>
    <row r="1566" spans="71:72">
      <c r="BS1566" s="98">
        <v>15.64</v>
      </c>
      <c r="BT1566" s="99">
        <v>63</v>
      </c>
    </row>
    <row r="1567" spans="71:72">
      <c r="BS1567" s="98">
        <v>15.65</v>
      </c>
      <c r="BT1567" s="99">
        <v>63</v>
      </c>
    </row>
    <row r="1568" spans="71:72">
      <c r="BS1568" s="98">
        <v>15.66</v>
      </c>
      <c r="BT1568" s="99">
        <v>63</v>
      </c>
    </row>
    <row r="1569" spans="71:72">
      <c r="BS1569" s="98">
        <v>15.67</v>
      </c>
      <c r="BT1569" s="99">
        <v>63</v>
      </c>
    </row>
    <row r="1570" spans="71:72">
      <c r="BS1570" s="98">
        <v>15.68</v>
      </c>
      <c r="BT1570" s="99">
        <v>63</v>
      </c>
    </row>
    <row r="1571" spans="71:72">
      <c r="BS1571" s="98">
        <v>15.69</v>
      </c>
      <c r="BT1571" s="99">
        <v>63</v>
      </c>
    </row>
    <row r="1572" spans="71:72">
      <c r="BS1572" s="98">
        <v>15.7</v>
      </c>
      <c r="BT1572" s="99">
        <v>63</v>
      </c>
    </row>
    <row r="1573" spans="71:72">
      <c r="BS1573" s="98">
        <v>15.71</v>
      </c>
      <c r="BT1573" s="99">
        <v>63</v>
      </c>
    </row>
    <row r="1574" spans="71:72">
      <c r="BS1574" s="98">
        <v>15.72</v>
      </c>
      <c r="BT1574" s="99">
        <v>63</v>
      </c>
    </row>
    <row r="1575" spans="71:72">
      <c r="BS1575" s="98">
        <v>15.73</v>
      </c>
      <c r="BT1575" s="99">
        <v>63</v>
      </c>
    </row>
    <row r="1576" spans="71:72">
      <c r="BS1576" s="98">
        <v>15.74</v>
      </c>
      <c r="BT1576" s="99">
        <v>63</v>
      </c>
    </row>
    <row r="1577" spans="71:72">
      <c r="BS1577" s="98">
        <v>15.75</v>
      </c>
      <c r="BT1577" s="99">
        <v>63</v>
      </c>
    </row>
    <row r="1578" spans="71:72">
      <c r="BS1578" s="98">
        <v>15.76</v>
      </c>
      <c r="BT1578" s="99">
        <v>63</v>
      </c>
    </row>
    <row r="1579" spans="71:72">
      <c r="BS1579" s="98">
        <v>15.77</v>
      </c>
      <c r="BT1579" s="99">
        <v>63</v>
      </c>
    </row>
    <row r="1580" spans="71:72">
      <c r="BS1580" s="98">
        <v>15.78</v>
      </c>
      <c r="BT1580" s="99">
        <v>63</v>
      </c>
    </row>
    <row r="1581" spans="71:72">
      <c r="BS1581" s="98">
        <v>15.79</v>
      </c>
      <c r="BT1581" s="99">
        <v>63</v>
      </c>
    </row>
    <row r="1582" spans="71:72">
      <c r="BS1582" s="98">
        <v>15.8</v>
      </c>
      <c r="BT1582" s="99">
        <v>63</v>
      </c>
    </row>
    <row r="1583" spans="71:72">
      <c r="BS1583" s="98">
        <v>15.81</v>
      </c>
      <c r="BT1583" s="99">
        <v>63</v>
      </c>
    </row>
    <row r="1584" spans="71:72">
      <c r="BS1584" s="98">
        <v>15.82</v>
      </c>
      <c r="BT1584" s="99">
        <v>63</v>
      </c>
    </row>
    <row r="1585" spans="71:72">
      <c r="BS1585" s="98">
        <v>15.83</v>
      </c>
      <c r="BT1585" s="99">
        <v>63</v>
      </c>
    </row>
    <row r="1586" spans="71:72">
      <c r="BS1586" s="98">
        <v>15.84</v>
      </c>
      <c r="BT1586" s="99">
        <v>63</v>
      </c>
    </row>
    <row r="1587" spans="71:72">
      <c r="BS1587" s="98">
        <v>15.85</v>
      </c>
      <c r="BT1587" s="99">
        <v>63</v>
      </c>
    </row>
    <row r="1588" spans="71:72">
      <c r="BS1588" s="98">
        <v>15.86</v>
      </c>
      <c r="BT1588" s="99">
        <v>63</v>
      </c>
    </row>
    <row r="1589" spans="71:72">
      <c r="BS1589" s="98">
        <v>15.87</v>
      </c>
      <c r="BT1589" s="99">
        <v>63</v>
      </c>
    </row>
    <row r="1590" spans="71:72">
      <c r="BS1590" s="98">
        <v>15.88</v>
      </c>
      <c r="BT1590" s="99">
        <v>63</v>
      </c>
    </row>
    <row r="1591" spans="71:72">
      <c r="BS1591" s="98">
        <v>15.89</v>
      </c>
      <c r="BT1591" s="99">
        <v>63</v>
      </c>
    </row>
    <row r="1592" spans="71:72">
      <c r="BS1592" s="98">
        <v>15.9</v>
      </c>
      <c r="BT1592" s="99">
        <v>63</v>
      </c>
    </row>
    <row r="1593" spans="71:72">
      <c r="BS1593" s="98">
        <v>15.91</v>
      </c>
      <c r="BT1593" s="99">
        <v>63</v>
      </c>
    </row>
    <row r="1594" spans="71:72">
      <c r="BS1594" s="98">
        <v>15.92</v>
      </c>
      <c r="BT1594" s="99">
        <v>63</v>
      </c>
    </row>
    <row r="1595" spans="71:72">
      <c r="BS1595" s="98">
        <v>15.93</v>
      </c>
      <c r="BT1595" s="99">
        <v>63</v>
      </c>
    </row>
    <row r="1596" spans="71:72">
      <c r="BS1596" s="98">
        <v>15.94</v>
      </c>
      <c r="BT1596" s="99">
        <v>63</v>
      </c>
    </row>
    <row r="1597" spans="71:72">
      <c r="BS1597" s="98">
        <v>15.95</v>
      </c>
      <c r="BT1597" s="99">
        <v>63</v>
      </c>
    </row>
    <row r="1598" spans="71:72">
      <c r="BS1598" s="98">
        <v>15.96</v>
      </c>
      <c r="BT1598" s="99">
        <v>63</v>
      </c>
    </row>
    <row r="1599" spans="71:72">
      <c r="BS1599" s="98">
        <v>15.97</v>
      </c>
      <c r="BT1599" s="99">
        <v>63</v>
      </c>
    </row>
    <row r="1600" spans="71:72">
      <c r="BS1600" s="98">
        <v>15.98</v>
      </c>
      <c r="BT1600" s="99">
        <v>63</v>
      </c>
    </row>
    <row r="1601" spans="71:72">
      <c r="BS1601" s="98">
        <v>15.99</v>
      </c>
      <c r="BT1601" s="99">
        <v>63</v>
      </c>
    </row>
    <row r="1602" spans="71:72">
      <c r="BS1602" s="100">
        <v>16</v>
      </c>
      <c r="BT1602" s="101">
        <v>64</v>
      </c>
    </row>
    <row r="1603" spans="71:72">
      <c r="BS1603" s="100">
        <v>16.010000000000002</v>
      </c>
      <c r="BT1603" s="101">
        <v>64</v>
      </c>
    </row>
    <row r="1604" spans="71:72">
      <c r="BS1604" s="100">
        <v>16.02</v>
      </c>
      <c r="BT1604" s="101">
        <v>64</v>
      </c>
    </row>
    <row r="1605" spans="71:72">
      <c r="BS1605" s="100">
        <v>16.03</v>
      </c>
      <c r="BT1605" s="101">
        <v>64</v>
      </c>
    </row>
    <row r="1606" spans="71:72">
      <c r="BS1606" s="100">
        <v>16.04</v>
      </c>
      <c r="BT1606" s="101">
        <v>64</v>
      </c>
    </row>
    <row r="1607" spans="71:72">
      <c r="BS1607" s="100">
        <v>16.05</v>
      </c>
      <c r="BT1607" s="101">
        <v>64</v>
      </c>
    </row>
    <row r="1608" spans="71:72">
      <c r="BS1608" s="100">
        <v>16.059999999999999</v>
      </c>
      <c r="BT1608" s="101">
        <v>64</v>
      </c>
    </row>
    <row r="1609" spans="71:72">
      <c r="BS1609" s="100">
        <v>16.07</v>
      </c>
      <c r="BT1609" s="101">
        <v>64</v>
      </c>
    </row>
    <row r="1610" spans="71:72">
      <c r="BS1610" s="100">
        <v>16.079999999999998</v>
      </c>
      <c r="BT1610" s="101">
        <v>64</v>
      </c>
    </row>
    <row r="1611" spans="71:72">
      <c r="BS1611" s="100">
        <v>16.09</v>
      </c>
      <c r="BT1611" s="101">
        <v>64</v>
      </c>
    </row>
    <row r="1612" spans="71:72">
      <c r="BS1612" s="100">
        <v>16.100000000000001</v>
      </c>
      <c r="BT1612" s="101">
        <v>64</v>
      </c>
    </row>
    <row r="1613" spans="71:72">
      <c r="BS1613" s="100">
        <v>16.11</v>
      </c>
      <c r="BT1613" s="101">
        <v>64</v>
      </c>
    </row>
    <row r="1614" spans="71:72">
      <c r="BS1614" s="100">
        <v>16.12</v>
      </c>
      <c r="BT1614" s="101">
        <v>64</v>
      </c>
    </row>
    <row r="1615" spans="71:72">
      <c r="BS1615" s="100">
        <v>16.13</v>
      </c>
      <c r="BT1615" s="101">
        <v>64</v>
      </c>
    </row>
    <row r="1616" spans="71:72">
      <c r="BS1616" s="100">
        <v>16.14</v>
      </c>
      <c r="BT1616" s="101">
        <v>64</v>
      </c>
    </row>
    <row r="1617" spans="71:72">
      <c r="BS1617" s="100">
        <v>16.149999999999999</v>
      </c>
      <c r="BT1617" s="101">
        <v>64</v>
      </c>
    </row>
    <row r="1618" spans="71:72">
      <c r="BS1618" s="100">
        <v>16.16</v>
      </c>
      <c r="BT1618" s="101">
        <v>64</v>
      </c>
    </row>
    <row r="1619" spans="71:72">
      <c r="BS1619" s="100">
        <v>16.170000000000002</v>
      </c>
      <c r="BT1619" s="101">
        <v>64</v>
      </c>
    </row>
    <row r="1620" spans="71:72">
      <c r="BS1620" s="100">
        <v>16.18</v>
      </c>
      <c r="BT1620" s="101">
        <v>64</v>
      </c>
    </row>
    <row r="1621" spans="71:72">
      <c r="BS1621" s="100">
        <v>16.190000000000001</v>
      </c>
      <c r="BT1621" s="101">
        <v>64</v>
      </c>
    </row>
    <row r="1622" spans="71:72">
      <c r="BS1622" s="100">
        <v>16.2</v>
      </c>
      <c r="BT1622" s="101">
        <v>64</v>
      </c>
    </row>
    <row r="1623" spans="71:72">
      <c r="BS1623" s="100">
        <v>16.21</v>
      </c>
      <c r="BT1623" s="101">
        <v>64</v>
      </c>
    </row>
    <row r="1624" spans="71:72">
      <c r="BS1624" s="100">
        <v>16.22</v>
      </c>
      <c r="BT1624" s="101">
        <v>64</v>
      </c>
    </row>
    <row r="1625" spans="71:72">
      <c r="BS1625" s="100">
        <v>16.23</v>
      </c>
      <c r="BT1625" s="101">
        <v>64</v>
      </c>
    </row>
    <row r="1626" spans="71:72">
      <c r="BS1626" s="100">
        <v>16.239999999999998</v>
      </c>
      <c r="BT1626" s="101">
        <v>64</v>
      </c>
    </row>
    <row r="1627" spans="71:72">
      <c r="BS1627" s="100">
        <v>16.25</v>
      </c>
      <c r="BT1627" s="101">
        <v>64</v>
      </c>
    </row>
    <row r="1628" spans="71:72">
      <c r="BS1628" s="100">
        <v>16.260000000000002</v>
      </c>
      <c r="BT1628" s="101">
        <v>64</v>
      </c>
    </row>
    <row r="1629" spans="71:72">
      <c r="BS1629" s="100">
        <v>16.27</v>
      </c>
      <c r="BT1629" s="101">
        <v>64</v>
      </c>
    </row>
    <row r="1630" spans="71:72">
      <c r="BS1630" s="100">
        <v>16.28</v>
      </c>
      <c r="BT1630" s="101">
        <v>64</v>
      </c>
    </row>
    <row r="1631" spans="71:72">
      <c r="BS1631" s="100">
        <v>16.29</v>
      </c>
      <c r="BT1631" s="101">
        <v>64</v>
      </c>
    </row>
    <row r="1632" spans="71:72">
      <c r="BS1632" s="100">
        <v>16.3</v>
      </c>
      <c r="BT1632" s="101">
        <v>64</v>
      </c>
    </row>
    <row r="1633" spans="71:72">
      <c r="BS1633" s="100">
        <v>16.309999999999999</v>
      </c>
      <c r="BT1633" s="101">
        <v>64</v>
      </c>
    </row>
    <row r="1634" spans="71:72">
      <c r="BS1634" s="100">
        <v>16.32</v>
      </c>
      <c r="BT1634" s="101">
        <v>64</v>
      </c>
    </row>
    <row r="1635" spans="71:72">
      <c r="BS1635" s="100">
        <v>16.329999999999998</v>
      </c>
      <c r="BT1635" s="101">
        <v>64</v>
      </c>
    </row>
    <row r="1636" spans="71:72">
      <c r="BS1636" s="100">
        <v>16.34</v>
      </c>
      <c r="BT1636" s="101">
        <v>64</v>
      </c>
    </row>
    <row r="1637" spans="71:72">
      <c r="BS1637" s="100">
        <v>16.350000000000001</v>
      </c>
      <c r="BT1637" s="101">
        <v>64</v>
      </c>
    </row>
    <row r="1638" spans="71:72">
      <c r="BS1638" s="100">
        <v>16.36</v>
      </c>
      <c r="BT1638" s="101">
        <v>64</v>
      </c>
    </row>
    <row r="1639" spans="71:72">
      <c r="BS1639" s="100">
        <v>16.37</v>
      </c>
      <c r="BT1639" s="101">
        <v>64</v>
      </c>
    </row>
    <row r="1640" spans="71:72">
      <c r="BS1640" s="100">
        <v>16.38</v>
      </c>
      <c r="BT1640" s="101">
        <v>64</v>
      </c>
    </row>
    <row r="1641" spans="71:72">
      <c r="BS1641" s="100">
        <v>16.39</v>
      </c>
      <c r="BT1641" s="101">
        <v>64</v>
      </c>
    </row>
    <row r="1642" spans="71:72">
      <c r="BS1642" s="100">
        <v>16.399999999999999</v>
      </c>
      <c r="BT1642" s="101">
        <v>64</v>
      </c>
    </row>
    <row r="1643" spans="71:72">
      <c r="BS1643" s="100">
        <v>16.41</v>
      </c>
      <c r="BT1643" s="101">
        <v>64</v>
      </c>
    </row>
    <row r="1644" spans="71:72">
      <c r="BS1644" s="100">
        <v>16.420000000000002</v>
      </c>
      <c r="BT1644" s="101">
        <v>64</v>
      </c>
    </row>
    <row r="1645" spans="71:72">
      <c r="BS1645" s="100">
        <v>16.43</v>
      </c>
      <c r="BT1645" s="101">
        <v>64</v>
      </c>
    </row>
    <row r="1646" spans="71:72">
      <c r="BS1646" s="100">
        <v>16.440000000000001</v>
      </c>
      <c r="BT1646" s="101">
        <v>64</v>
      </c>
    </row>
    <row r="1647" spans="71:72">
      <c r="BS1647" s="100">
        <v>16.45</v>
      </c>
      <c r="BT1647" s="101">
        <v>64</v>
      </c>
    </row>
    <row r="1648" spans="71:72">
      <c r="BS1648" s="100">
        <v>16.46</v>
      </c>
      <c r="BT1648" s="101">
        <v>64</v>
      </c>
    </row>
    <row r="1649" spans="71:72">
      <c r="BS1649" s="100">
        <v>16.47</v>
      </c>
      <c r="BT1649" s="101">
        <v>64</v>
      </c>
    </row>
    <row r="1650" spans="71:72">
      <c r="BS1650" s="100">
        <v>16.48</v>
      </c>
      <c r="BT1650" s="101">
        <v>64</v>
      </c>
    </row>
    <row r="1651" spans="71:72">
      <c r="BS1651" s="100">
        <v>16.489999999999998</v>
      </c>
      <c r="BT1651" s="101">
        <v>64</v>
      </c>
    </row>
    <row r="1652" spans="71:72">
      <c r="BS1652" s="100">
        <v>16.5</v>
      </c>
      <c r="BT1652" s="101">
        <v>64</v>
      </c>
    </row>
    <row r="1653" spans="71:72">
      <c r="BS1653" s="100">
        <v>16.510000000000002</v>
      </c>
      <c r="BT1653" s="101">
        <v>64</v>
      </c>
    </row>
    <row r="1654" spans="71:72">
      <c r="BS1654" s="100">
        <v>16.52</v>
      </c>
      <c r="BT1654" s="101">
        <v>64</v>
      </c>
    </row>
    <row r="1655" spans="71:72">
      <c r="BS1655" s="100">
        <v>16.53</v>
      </c>
      <c r="BT1655" s="101">
        <v>64</v>
      </c>
    </row>
    <row r="1656" spans="71:72">
      <c r="BS1656" s="100">
        <v>16.54</v>
      </c>
      <c r="BT1656" s="101">
        <v>64</v>
      </c>
    </row>
    <row r="1657" spans="71:72">
      <c r="BS1657" s="100">
        <v>16.55</v>
      </c>
      <c r="BT1657" s="101">
        <v>64</v>
      </c>
    </row>
    <row r="1658" spans="71:72">
      <c r="BS1658" s="100">
        <v>16.559999999999999</v>
      </c>
      <c r="BT1658" s="101">
        <v>64</v>
      </c>
    </row>
    <row r="1659" spans="71:72">
      <c r="BS1659" s="100">
        <v>16.57</v>
      </c>
      <c r="BT1659" s="101">
        <v>64</v>
      </c>
    </row>
    <row r="1660" spans="71:72">
      <c r="BS1660" s="100">
        <v>16.579999999999998</v>
      </c>
      <c r="BT1660" s="101">
        <v>64</v>
      </c>
    </row>
    <row r="1661" spans="71:72">
      <c r="BS1661" s="100">
        <v>16.59</v>
      </c>
      <c r="BT1661" s="101">
        <v>64</v>
      </c>
    </row>
    <row r="1662" spans="71:72">
      <c r="BS1662" s="100">
        <v>16.600000000000001</v>
      </c>
      <c r="BT1662" s="101">
        <v>64</v>
      </c>
    </row>
    <row r="1663" spans="71:72">
      <c r="BS1663" s="100">
        <v>16.61</v>
      </c>
      <c r="BT1663" s="101">
        <v>64</v>
      </c>
    </row>
    <row r="1664" spans="71:72">
      <c r="BS1664" s="100">
        <v>16.62</v>
      </c>
      <c r="BT1664" s="101">
        <v>64</v>
      </c>
    </row>
    <row r="1665" spans="71:72">
      <c r="BS1665" s="100">
        <v>16.63</v>
      </c>
      <c r="BT1665" s="101">
        <v>64</v>
      </c>
    </row>
    <row r="1666" spans="71:72">
      <c r="BS1666" s="100">
        <v>16.64</v>
      </c>
      <c r="BT1666" s="101">
        <v>64</v>
      </c>
    </row>
    <row r="1667" spans="71:72">
      <c r="BS1667" s="100">
        <v>16.649999999999999</v>
      </c>
      <c r="BT1667" s="101">
        <v>64</v>
      </c>
    </row>
    <row r="1668" spans="71:72">
      <c r="BS1668" s="100">
        <v>16.66</v>
      </c>
      <c r="BT1668" s="101">
        <v>64</v>
      </c>
    </row>
    <row r="1669" spans="71:72">
      <c r="BS1669" s="100">
        <v>16.670000000000002</v>
      </c>
      <c r="BT1669" s="101">
        <v>64</v>
      </c>
    </row>
    <row r="1670" spans="71:72">
      <c r="BS1670" s="100">
        <v>16.68</v>
      </c>
      <c r="BT1670" s="101">
        <v>64</v>
      </c>
    </row>
    <row r="1671" spans="71:72">
      <c r="BS1671" s="100">
        <v>16.690000000000001</v>
      </c>
      <c r="BT1671" s="101">
        <v>64</v>
      </c>
    </row>
    <row r="1672" spans="71:72">
      <c r="BS1672" s="100">
        <v>16.7</v>
      </c>
      <c r="BT1672" s="101">
        <v>64</v>
      </c>
    </row>
    <row r="1673" spans="71:72">
      <c r="BS1673" s="100">
        <v>16.71</v>
      </c>
      <c r="BT1673" s="101">
        <v>64</v>
      </c>
    </row>
    <row r="1674" spans="71:72">
      <c r="BS1674" s="100">
        <v>16.72</v>
      </c>
      <c r="BT1674" s="101">
        <v>64</v>
      </c>
    </row>
    <row r="1675" spans="71:72">
      <c r="BS1675" s="100">
        <v>16.73</v>
      </c>
      <c r="BT1675" s="101">
        <v>64</v>
      </c>
    </row>
    <row r="1676" spans="71:72">
      <c r="BS1676" s="100">
        <v>16.739999999999998</v>
      </c>
      <c r="BT1676" s="101">
        <v>64</v>
      </c>
    </row>
    <row r="1677" spans="71:72">
      <c r="BS1677" s="100">
        <v>16.75</v>
      </c>
      <c r="BT1677" s="101">
        <v>64</v>
      </c>
    </row>
    <row r="1678" spans="71:72">
      <c r="BS1678" s="100">
        <v>16.760000000000002</v>
      </c>
      <c r="BT1678" s="101">
        <v>64</v>
      </c>
    </row>
    <row r="1679" spans="71:72">
      <c r="BS1679" s="100">
        <v>16.77</v>
      </c>
      <c r="BT1679" s="101">
        <v>64</v>
      </c>
    </row>
    <row r="1680" spans="71:72">
      <c r="BS1680" s="100">
        <v>16.78</v>
      </c>
      <c r="BT1680" s="101">
        <v>64</v>
      </c>
    </row>
    <row r="1681" spans="71:72">
      <c r="BS1681" s="100">
        <v>16.79</v>
      </c>
      <c r="BT1681" s="101">
        <v>64</v>
      </c>
    </row>
    <row r="1682" spans="71:72">
      <c r="BS1682" s="100">
        <v>16.8</v>
      </c>
      <c r="BT1682" s="101">
        <v>64</v>
      </c>
    </row>
    <row r="1683" spans="71:72">
      <c r="BS1683" s="100">
        <v>16.809999999999999</v>
      </c>
      <c r="BT1683" s="101">
        <v>64</v>
      </c>
    </row>
    <row r="1684" spans="71:72">
      <c r="BS1684" s="100">
        <v>16.82</v>
      </c>
      <c r="BT1684" s="101">
        <v>64</v>
      </c>
    </row>
    <row r="1685" spans="71:72">
      <c r="BS1685" s="100">
        <v>16.829999999999998</v>
      </c>
      <c r="BT1685" s="101">
        <v>64</v>
      </c>
    </row>
    <row r="1686" spans="71:72">
      <c r="BS1686" s="100">
        <v>16.84</v>
      </c>
      <c r="BT1686" s="101">
        <v>64</v>
      </c>
    </row>
    <row r="1687" spans="71:72">
      <c r="BS1687" s="100">
        <v>16.850000000000001</v>
      </c>
      <c r="BT1687" s="101">
        <v>64</v>
      </c>
    </row>
    <row r="1688" spans="71:72">
      <c r="BS1688" s="100">
        <v>16.86</v>
      </c>
      <c r="BT1688" s="101">
        <v>64</v>
      </c>
    </row>
    <row r="1689" spans="71:72">
      <c r="BS1689" s="100">
        <v>16.87</v>
      </c>
      <c r="BT1689" s="101">
        <v>64</v>
      </c>
    </row>
    <row r="1690" spans="71:72">
      <c r="BS1690" s="100">
        <v>16.88</v>
      </c>
      <c r="BT1690" s="101">
        <v>64</v>
      </c>
    </row>
    <row r="1691" spans="71:72">
      <c r="BS1691" s="100">
        <v>16.89</v>
      </c>
      <c r="BT1691" s="101">
        <v>64</v>
      </c>
    </row>
    <row r="1692" spans="71:72">
      <c r="BS1692" s="100">
        <v>16.899999999999999</v>
      </c>
      <c r="BT1692" s="101">
        <v>64</v>
      </c>
    </row>
    <row r="1693" spans="71:72">
      <c r="BS1693" s="100">
        <v>16.91</v>
      </c>
      <c r="BT1693" s="101">
        <v>64</v>
      </c>
    </row>
    <row r="1694" spans="71:72">
      <c r="BS1694" s="100">
        <v>16.920000000000002</v>
      </c>
      <c r="BT1694" s="101">
        <v>64</v>
      </c>
    </row>
    <row r="1695" spans="71:72">
      <c r="BS1695" s="100">
        <v>16.93</v>
      </c>
      <c r="BT1695" s="101">
        <v>64</v>
      </c>
    </row>
    <row r="1696" spans="71:72">
      <c r="BS1696" s="100">
        <v>16.940000000000001</v>
      </c>
      <c r="BT1696" s="101">
        <v>64</v>
      </c>
    </row>
    <row r="1697" spans="71:72">
      <c r="BS1697" s="100">
        <v>16.95</v>
      </c>
      <c r="BT1697" s="101">
        <v>64</v>
      </c>
    </row>
    <row r="1698" spans="71:72">
      <c r="BS1698" s="100">
        <v>16.96</v>
      </c>
      <c r="BT1698" s="101">
        <v>64</v>
      </c>
    </row>
    <row r="1699" spans="71:72">
      <c r="BS1699" s="100">
        <v>16.97</v>
      </c>
      <c r="BT1699" s="101">
        <v>64</v>
      </c>
    </row>
    <row r="1700" spans="71:72">
      <c r="BS1700" s="100">
        <v>16.98</v>
      </c>
      <c r="BT1700" s="101">
        <v>64</v>
      </c>
    </row>
    <row r="1701" spans="71:72">
      <c r="BS1701" s="100">
        <v>16.989999999999998</v>
      </c>
      <c r="BT1701" s="101">
        <v>64</v>
      </c>
    </row>
    <row r="1702" spans="71:72">
      <c r="BS1702" s="100">
        <v>17</v>
      </c>
      <c r="BT1702" s="101">
        <v>64</v>
      </c>
    </row>
    <row r="1703" spans="71:72">
      <c r="BS1703" s="100">
        <v>17.010000000000002</v>
      </c>
      <c r="BT1703" s="101">
        <v>64</v>
      </c>
    </row>
    <row r="1704" spans="71:72">
      <c r="BS1704" s="100">
        <v>17.02</v>
      </c>
      <c r="BT1704" s="101">
        <v>64</v>
      </c>
    </row>
    <row r="1705" spans="71:72">
      <c r="BS1705" s="100">
        <v>17.03</v>
      </c>
      <c r="BT1705" s="101">
        <v>64</v>
      </c>
    </row>
    <row r="1706" spans="71:72">
      <c r="BS1706" s="100">
        <v>17.04</v>
      </c>
      <c r="BT1706" s="101">
        <v>64</v>
      </c>
    </row>
    <row r="1707" spans="71:72">
      <c r="BS1707" s="100">
        <v>17.05</v>
      </c>
      <c r="BT1707" s="101">
        <v>64</v>
      </c>
    </row>
    <row r="1708" spans="71:72">
      <c r="BS1708" s="100">
        <v>17.059999999999999</v>
      </c>
      <c r="BT1708" s="101">
        <v>64</v>
      </c>
    </row>
    <row r="1709" spans="71:72">
      <c r="BS1709" s="100">
        <v>17.07</v>
      </c>
      <c r="BT1709" s="101">
        <v>64</v>
      </c>
    </row>
    <row r="1710" spans="71:72">
      <c r="BS1710" s="100">
        <v>17.079999999999998</v>
      </c>
      <c r="BT1710" s="101">
        <v>64</v>
      </c>
    </row>
    <row r="1711" spans="71:72">
      <c r="BS1711" s="100">
        <v>17.09</v>
      </c>
      <c r="BT1711" s="101">
        <v>64</v>
      </c>
    </row>
    <row r="1712" spans="71:72">
      <c r="BS1712" s="100">
        <v>17.100000000000001</v>
      </c>
      <c r="BT1712" s="101">
        <v>64</v>
      </c>
    </row>
    <row r="1713" spans="71:72">
      <c r="BS1713" s="100">
        <v>17.11</v>
      </c>
      <c r="BT1713" s="101">
        <v>64</v>
      </c>
    </row>
    <row r="1714" spans="71:72">
      <c r="BS1714" s="100">
        <v>17.12</v>
      </c>
      <c r="BT1714" s="101">
        <v>64</v>
      </c>
    </row>
    <row r="1715" spans="71:72">
      <c r="BS1715" s="100">
        <v>17.13</v>
      </c>
      <c r="BT1715" s="101">
        <v>64</v>
      </c>
    </row>
    <row r="1716" spans="71:72">
      <c r="BS1716" s="100">
        <v>17.14</v>
      </c>
      <c r="BT1716" s="101">
        <v>64</v>
      </c>
    </row>
    <row r="1717" spans="71:72">
      <c r="BS1717" s="100">
        <v>17.149999999999999</v>
      </c>
      <c r="BT1717" s="101">
        <v>64</v>
      </c>
    </row>
    <row r="1718" spans="71:72">
      <c r="BS1718" s="100">
        <v>17.16</v>
      </c>
      <c r="BT1718" s="101">
        <v>64</v>
      </c>
    </row>
    <row r="1719" spans="71:72">
      <c r="BS1719" s="100">
        <v>17.170000000000002</v>
      </c>
      <c r="BT1719" s="101">
        <v>64</v>
      </c>
    </row>
    <row r="1720" spans="71:72">
      <c r="BS1720" s="100">
        <v>17.18</v>
      </c>
      <c r="BT1720" s="101">
        <v>64</v>
      </c>
    </row>
    <row r="1721" spans="71:72">
      <c r="BS1721" s="100">
        <v>17.190000000000001</v>
      </c>
      <c r="BT1721" s="101">
        <v>64</v>
      </c>
    </row>
    <row r="1722" spans="71:72">
      <c r="BS1722" s="100">
        <v>17.2</v>
      </c>
      <c r="BT1722" s="101">
        <v>64</v>
      </c>
    </row>
    <row r="1723" spans="71:72">
      <c r="BS1723" s="100">
        <v>17.21</v>
      </c>
      <c r="BT1723" s="101">
        <v>64</v>
      </c>
    </row>
    <row r="1724" spans="71:72">
      <c r="BS1724" s="100">
        <v>17.22</v>
      </c>
      <c r="BT1724" s="101">
        <v>64</v>
      </c>
    </row>
    <row r="1725" spans="71:72">
      <c r="BS1725" s="100">
        <v>17.23</v>
      </c>
      <c r="BT1725" s="101">
        <v>64</v>
      </c>
    </row>
    <row r="1726" spans="71:72">
      <c r="BS1726" s="100">
        <v>17.239999999999998</v>
      </c>
      <c r="BT1726" s="101">
        <v>64</v>
      </c>
    </row>
    <row r="1727" spans="71:72">
      <c r="BS1727" s="100">
        <v>17.25</v>
      </c>
      <c r="BT1727" s="101">
        <v>64</v>
      </c>
    </row>
    <row r="1728" spans="71:72">
      <c r="BS1728" s="100">
        <v>17.260000000000002</v>
      </c>
      <c r="BT1728" s="101">
        <v>64</v>
      </c>
    </row>
    <row r="1729" spans="71:72">
      <c r="BS1729" s="100">
        <v>17.27</v>
      </c>
      <c r="BT1729" s="101">
        <v>64</v>
      </c>
    </row>
    <row r="1730" spans="71:72">
      <c r="BS1730" s="100">
        <v>17.28</v>
      </c>
      <c r="BT1730" s="101">
        <v>64</v>
      </c>
    </row>
    <row r="1731" spans="71:72">
      <c r="BS1731" s="100">
        <v>17.29</v>
      </c>
      <c r="BT1731" s="101">
        <v>64</v>
      </c>
    </row>
    <row r="1732" spans="71:72">
      <c r="BS1732" s="100">
        <v>17.3</v>
      </c>
      <c r="BT1732" s="101">
        <v>64</v>
      </c>
    </row>
    <row r="1733" spans="71:72">
      <c r="BS1733" s="100">
        <v>17.309999999999999</v>
      </c>
      <c r="BT1733" s="101">
        <v>64</v>
      </c>
    </row>
    <row r="1734" spans="71:72">
      <c r="BS1734" s="100">
        <v>17.32</v>
      </c>
      <c r="BT1734" s="101">
        <v>64</v>
      </c>
    </row>
    <row r="1735" spans="71:72">
      <c r="BS1735" s="100">
        <v>17.329999999999998</v>
      </c>
      <c r="BT1735" s="101">
        <v>64</v>
      </c>
    </row>
    <row r="1736" spans="71:72">
      <c r="BS1736" s="100">
        <v>17.34</v>
      </c>
      <c r="BT1736" s="101">
        <v>64</v>
      </c>
    </row>
    <row r="1737" spans="71:72">
      <c r="BS1737" s="100">
        <v>17.350000000000001</v>
      </c>
      <c r="BT1737" s="101">
        <v>64</v>
      </c>
    </row>
    <row r="1738" spans="71:72">
      <c r="BS1738" s="100">
        <v>17.36</v>
      </c>
      <c r="BT1738" s="101">
        <v>64</v>
      </c>
    </row>
    <row r="1739" spans="71:72">
      <c r="BS1739" s="100">
        <v>17.37</v>
      </c>
      <c r="BT1739" s="101">
        <v>64</v>
      </c>
    </row>
    <row r="1740" spans="71:72">
      <c r="BS1740" s="100">
        <v>17.38</v>
      </c>
      <c r="BT1740" s="101">
        <v>64</v>
      </c>
    </row>
    <row r="1741" spans="71:72">
      <c r="BS1741" s="100">
        <v>17.39</v>
      </c>
      <c r="BT1741" s="101">
        <v>64</v>
      </c>
    </row>
    <row r="1742" spans="71:72">
      <c r="BS1742" s="100">
        <v>17.399999999999999</v>
      </c>
      <c r="BT1742" s="101">
        <v>64</v>
      </c>
    </row>
    <row r="1743" spans="71:72">
      <c r="BS1743" s="100">
        <v>17.41</v>
      </c>
      <c r="BT1743" s="101">
        <v>64</v>
      </c>
    </row>
    <row r="1744" spans="71:72">
      <c r="BS1744" s="100">
        <v>17.420000000000002</v>
      </c>
      <c r="BT1744" s="101">
        <v>64</v>
      </c>
    </row>
    <row r="1745" spans="71:72">
      <c r="BS1745" s="100">
        <v>17.43</v>
      </c>
      <c r="BT1745" s="101">
        <v>64</v>
      </c>
    </row>
    <row r="1746" spans="71:72">
      <c r="BS1746" s="100">
        <v>17.440000000000001</v>
      </c>
      <c r="BT1746" s="101">
        <v>64</v>
      </c>
    </row>
    <row r="1747" spans="71:72">
      <c r="BS1747" s="100">
        <v>17.45</v>
      </c>
      <c r="BT1747" s="101">
        <v>64</v>
      </c>
    </row>
    <row r="1748" spans="71:72">
      <c r="BS1748" s="100">
        <v>17.46</v>
      </c>
      <c r="BT1748" s="101">
        <v>64</v>
      </c>
    </row>
    <row r="1749" spans="71:72">
      <c r="BS1749" s="100">
        <v>17.47</v>
      </c>
      <c r="BT1749" s="101">
        <v>64</v>
      </c>
    </row>
    <row r="1750" spans="71:72">
      <c r="BS1750" s="100">
        <v>17.48</v>
      </c>
      <c r="BT1750" s="101">
        <v>64</v>
      </c>
    </row>
    <row r="1751" spans="71:72">
      <c r="BS1751" s="100">
        <v>17.489999999999998</v>
      </c>
      <c r="BT1751" s="101">
        <v>64</v>
      </c>
    </row>
    <row r="1752" spans="71:72">
      <c r="BS1752" s="100">
        <v>17.5</v>
      </c>
      <c r="BT1752" s="101">
        <v>64</v>
      </c>
    </row>
    <row r="1753" spans="71:72">
      <c r="BS1753" s="100">
        <v>17.510000000000002</v>
      </c>
      <c r="BT1753" s="101">
        <v>64</v>
      </c>
    </row>
    <row r="1754" spans="71:72">
      <c r="BS1754" s="100">
        <v>17.52</v>
      </c>
      <c r="BT1754" s="101">
        <v>64</v>
      </c>
    </row>
    <row r="1755" spans="71:72">
      <c r="BS1755" s="100">
        <v>17.53</v>
      </c>
      <c r="BT1755" s="101">
        <v>64</v>
      </c>
    </row>
    <row r="1756" spans="71:72">
      <c r="BS1756" s="100">
        <v>17.54</v>
      </c>
      <c r="BT1756" s="101">
        <v>64</v>
      </c>
    </row>
    <row r="1757" spans="71:72">
      <c r="BS1757" s="100">
        <v>17.55</v>
      </c>
      <c r="BT1757" s="101">
        <v>64</v>
      </c>
    </row>
    <row r="1758" spans="71:72">
      <c r="BS1758" s="100">
        <v>17.559999999999999</v>
      </c>
      <c r="BT1758" s="101">
        <v>64</v>
      </c>
    </row>
    <row r="1759" spans="71:72">
      <c r="BS1759" s="100">
        <v>17.57</v>
      </c>
      <c r="BT1759" s="101">
        <v>64</v>
      </c>
    </row>
    <row r="1760" spans="71:72">
      <c r="BS1760" s="100">
        <v>17.579999999999998</v>
      </c>
      <c r="BT1760" s="101">
        <v>64</v>
      </c>
    </row>
    <row r="1761" spans="71:72">
      <c r="BS1761" s="100">
        <v>17.59</v>
      </c>
      <c r="BT1761" s="101">
        <v>64</v>
      </c>
    </row>
    <row r="1762" spans="71:72">
      <c r="BS1762" s="100">
        <v>17.600000000000001</v>
      </c>
      <c r="BT1762" s="101">
        <v>64</v>
      </c>
    </row>
    <row r="1763" spans="71:72">
      <c r="BS1763" s="100">
        <v>17.61</v>
      </c>
      <c r="BT1763" s="101">
        <v>64</v>
      </c>
    </row>
    <row r="1764" spans="71:72">
      <c r="BS1764" s="100">
        <v>17.62</v>
      </c>
      <c r="BT1764" s="101">
        <v>64</v>
      </c>
    </row>
    <row r="1765" spans="71:72">
      <c r="BS1765" s="100">
        <v>17.63</v>
      </c>
      <c r="BT1765" s="101">
        <v>64</v>
      </c>
    </row>
    <row r="1766" spans="71:72">
      <c r="BS1766" s="100">
        <v>17.64</v>
      </c>
      <c r="BT1766" s="101">
        <v>64</v>
      </c>
    </row>
    <row r="1767" spans="71:72">
      <c r="BS1767" s="100">
        <v>17.649999999999999</v>
      </c>
      <c r="BT1767" s="101">
        <v>64</v>
      </c>
    </row>
    <row r="1768" spans="71:72">
      <c r="BS1768" s="100">
        <v>17.66</v>
      </c>
      <c r="BT1768" s="101">
        <v>64</v>
      </c>
    </row>
    <row r="1769" spans="71:72">
      <c r="BS1769" s="100">
        <v>17.670000000000002</v>
      </c>
      <c r="BT1769" s="101">
        <v>64</v>
      </c>
    </row>
    <row r="1770" spans="71:72">
      <c r="BS1770" s="100">
        <v>17.68</v>
      </c>
      <c r="BT1770" s="101">
        <v>64</v>
      </c>
    </row>
    <row r="1771" spans="71:72">
      <c r="BS1771" s="100">
        <v>17.690000000000001</v>
      </c>
      <c r="BT1771" s="101">
        <v>64</v>
      </c>
    </row>
    <row r="1772" spans="71:72">
      <c r="BS1772" s="100">
        <v>17.7</v>
      </c>
      <c r="BT1772" s="101">
        <v>64</v>
      </c>
    </row>
    <row r="1773" spans="71:72">
      <c r="BS1773" s="100">
        <v>17.71</v>
      </c>
      <c r="BT1773" s="101">
        <v>64</v>
      </c>
    </row>
    <row r="1774" spans="71:72">
      <c r="BS1774" s="100">
        <v>17.72</v>
      </c>
      <c r="BT1774" s="101">
        <v>64</v>
      </c>
    </row>
    <row r="1775" spans="71:72">
      <c r="BS1775" s="100">
        <v>17.73</v>
      </c>
      <c r="BT1775" s="101">
        <v>64</v>
      </c>
    </row>
    <row r="1776" spans="71:72">
      <c r="BS1776" s="100">
        <v>17.739999999999998</v>
      </c>
      <c r="BT1776" s="101">
        <v>64</v>
      </c>
    </row>
    <row r="1777" spans="71:72">
      <c r="BS1777" s="100">
        <v>17.75</v>
      </c>
      <c r="BT1777" s="101">
        <v>64</v>
      </c>
    </row>
    <row r="1778" spans="71:72">
      <c r="BS1778" s="100">
        <v>17.760000000000002</v>
      </c>
      <c r="BT1778" s="101">
        <v>64</v>
      </c>
    </row>
    <row r="1779" spans="71:72">
      <c r="BS1779" s="100">
        <v>17.77</v>
      </c>
      <c r="BT1779" s="101">
        <v>64</v>
      </c>
    </row>
    <row r="1780" spans="71:72">
      <c r="BS1780" s="100">
        <v>17.78</v>
      </c>
      <c r="BT1780" s="101">
        <v>64</v>
      </c>
    </row>
    <row r="1781" spans="71:72">
      <c r="BS1781" s="100">
        <v>17.79</v>
      </c>
      <c r="BT1781" s="101">
        <v>64</v>
      </c>
    </row>
    <row r="1782" spans="71:72">
      <c r="BS1782" s="100">
        <v>17.8</v>
      </c>
      <c r="BT1782" s="101">
        <v>64</v>
      </c>
    </row>
    <row r="1783" spans="71:72">
      <c r="BS1783" s="100">
        <v>17.809999999999999</v>
      </c>
      <c r="BT1783" s="101">
        <v>64</v>
      </c>
    </row>
    <row r="1784" spans="71:72">
      <c r="BS1784" s="100">
        <v>17.82</v>
      </c>
      <c r="BT1784" s="101">
        <v>64</v>
      </c>
    </row>
    <row r="1785" spans="71:72">
      <c r="BS1785" s="100">
        <v>17.829999999999998</v>
      </c>
      <c r="BT1785" s="101">
        <v>64</v>
      </c>
    </row>
    <row r="1786" spans="71:72">
      <c r="BS1786" s="100">
        <v>17.84</v>
      </c>
      <c r="BT1786" s="101">
        <v>64</v>
      </c>
    </row>
    <row r="1787" spans="71:72">
      <c r="BS1787" s="100">
        <v>17.850000000000001</v>
      </c>
      <c r="BT1787" s="101">
        <v>64</v>
      </c>
    </row>
    <row r="1788" spans="71:72">
      <c r="BS1788" s="100">
        <v>17.86</v>
      </c>
      <c r="BT1788" s="101">
        <v>64</v>
      </c>
    </row>
    <row r="1789" spans="71:72">
      <c r="BS1789" s="100">
        <v>17.87</v>
      </c>
      <c r="BT1789" s="101">
        <v>64</v>
      </c>
    </row>
    <row r="1790" spans="71:72">
      <c r="BS1790" s="100">
        <v>17.88</v>
      </c>
      <c r="BT1790" s="101">
        <v>64</v>
      </c>
    </row>
    <row r="1791" spans="71:72">
      <c r="BS1791" s="100">
        <v>17.89</v>
      </c>
      <c r="BT1791" s="101">
        <v>64</v>
      </c>
    </row>
    <row r="1792" spans="71:72">
      <c r="BS1792" s="100">
        <v>17.899999999999999</v>
      </c>
      <c r="BT1792" s="101">
        <v>64</v>
      </c>
    </row>
    <row r="1793" spans="71:72">
      <c r="BS1793" s="100">
        <v>17.91</v>
      </c>
      <c r="BT1793" s="101">
        <v>64</v>
      </c>
    </row>
    <row r="1794" spans="71:72">
      <c r="BS1794" s="100">
        <v>17.920000000000002</v>
      </c>
      <c r="BT1794" s="101">
        <v>64</v>
      </c>
    </row>
    <row r="1795" spans="71:72">
      <c r="BS1795" s="100">
        <v>17.93</v>
      </c>
      <c r="BT1795" s="101">
        <v>64</v>
      </c>
    </row>
    <row r="1796" spans="71:72">
      <c r="BS1796" s="100">
        <v>17.940000000000001</v>
      </c>
      <c r="BT1796" s="101">
        <v>64</v>
      </c>
    </row>
    <row r="1797" spans="71:72">
      <c r="BS1797" s="100">
        <v>17.95</v>
      </c>
      <c r="BT1797" s="101">
        <v>64</v>
      </c>
    </row>
    <row r="1798" spans="71:72">
      <c r="BS1798" s="100">
        <v>17.96</v>
      </c>
      <c r="BT1798" s="101">
        <v>64</v>
      </c>
    </row>
    <row r="1799" spans="71:72">
      <c r="BS1799" s="100">
        <v>17.97</v>
      </c>
      <c r="BT1799" s="101">
        <v>64</v>
      </c>
    </row>
    <row r="1800" spans="71:72">
      <c r="BS1800" s="100">
        <v>17.98</v>
      </c>
      <c r="BT1800" s="101">
        <v>64</v>
      </c>
    </row>
    <row r="1801" spans="71:72">
      <c r="BS1801" s="100">
        <v>17.989999999999998</v>
      </c>
      <c r="BT1801" s="101">
        <v>64</v>
      </c>
    </row>
    <row r="1802" spans="71:72">
      <c r="BS1802" s="100">
        <v>18</v>
      </c>
      <c r="BT1802" s="101">
        <v>64</v>
      </c>
    </row>
    <row r="1803" spans="71:72">
      <c r="BS1803" s="100">
        <v>18.010000000000002</v>
      </c>
      <c r="BT1803" s="101">
        <v>64</v>
      </c>
    </row>
    <row r="1804" spans="71:72">
      <c r="BS1804" s="100">
        <v>18.02</v>
      </c>
      <c r="BT1804" s="101">
        <v>64</v>
      </c>
    </row>
    <row r="1805" spans="71:72">
      <c r="BS1805" s="100">
        <v>18.03</v>
      </c>
      <c r="BT1805" s="101">
        <v>64</v>
      </c>
    </row>
    <row r="1806" spans="71:72">
      <c r="BS1806" s="100">
        <v>18.04</v>
      </c>
      <c r="BT1806" s="101">
        <v>64</v>
      </c>
    </row>
    <row r="1807" spans="71:72">
      <c r="BS1807" s="100">
        <v>18.05</v>
      </c>
      <c r="BT1807" s="101">
        <v>64</v>
      </c>
    </row>
    <row r="1808" spans="71:72">
      <c r="BS1808" s="100">
        <v>18.059999999999999</v>
      </c>
      <c r="BT1808" s="101">
        <v>64</v>
      </c>
    </row>
    <row r="1809" spans="71:72">
      <c r="BS1809" s="100">
        <v>18.07</v>
      </c>
      <c r="BT1809" s="101">
        <v>64</v>
      </c>
    </row>
    <row r="1810" spans="71:72">
      <c r="BS1810" s="100">
        <v>18.079999999999998</v>
      </c>
      <c r="BT1810" s="101">
        <v>64</v>
      </c>
    </row>
    <row r="1811" spans="71:72">
      <c r="BS1811" s="100">
        <v>18.09</v>
      </c>
      <c r="BT1811" s="101">
        <v>64</v>
      </c>
    </row>
    <row r="1812" spans="71:72">
      <c r="BS1812" s="100">
        <v>18.100000000000001</v>
      </c>
      <c r="BT1812" s="101">
        <v>64</v>
      </c>
    </row>
    <row r="1813" spans="71:72">
      <c r="BS1813" s="100">
        <v>18.11</v>
      </c>
      <c r="BT1813" s="101">
        <v>64</v>
      </c>
    </row>
    <row r="1814" spans="71:72">
      <c r="BS1814" s="100">
        <v>18.12</v>
      </c>
      <c r="BT1814" s="101">
        <v>64</v>
      </c>
    </row>
    <row r="1815" spans="71:72">
      <c r="BS1815" s="100">
        <v>18.13</v>
      </c>
      <c r="BT1815" s="101">
        <v>64</v>
      </c>
    </row>
    <row r="1816" spans="71:72">
      <c r="BS1816" s="100">
        <v>18.14</v>
      </c>
      <c r="BT1816" s="101">
        <v>64</v>
      </c>
    </row>
    <row r="1817" spans="71:72">
      <c r="BS1817" s="100">
        <v>18.149999999999999</v>
      </c>
      <c r="BT1817" s="101">
        <v>64</v>
      </c>
    </row>
    <row r="1818" spans="71:72">
      <c r="BS1818" s="100">
        <v>18.16</v>
      </c>
      <c r="BT1818" s="101">
        <v>64</v>
      </c>
    </row>
    <row r="1819" spans="71:72">
      <c r="BS1819" s="100">
        <v>18.170000000000002</v>
      </c>
      <c r="BT1819" s="101">
        <v>64</v>
      </c>
    </row>
    <row r="1820" spans="71:72">
      <c r="BS1820" s="100">
        <v>18.18</v>
      </c>
      <c r="BT1820" s="101">
        <v>64</v>
      </c>
    </row>
    <row r="1821" spans="71:72">
      <c r="BS1821" s="100">
        <v>18.190000000000001</v>
      </c>
      <c r="BT1821" s="101">
        <v>64</v>
      </c>
    </row>
    <row r="1822" spans="71:72">
      <c r="BS1822" s="100">
        <v>18.2</v>
      </c>
      <c r="BT1822" s="101">
        <v>64</v>
      </c>
    </row>
    <row r="1823" spans="71:72">
      <c r="BS1823" s="100">
        <v>18.21</v>
      </c>
      <c r="BT1823" s="101">
        <v>64</v>
      </c>
    </row>
    <row r="1824" spans="71:72">
      <c r="BS1824" s="100">
        <v>18.22</v>
      </c>
      <c r="BT1824" s="101">
        <v>64</v>
      </c>
    </row>
    <row r="1825" spans="71:72">
      <c r="BS1825" s="100">
        <v>18.23</v>
      </c>
      <c r="BT1825" s="101">
        <v>64</v>
      </c>
    </row>
    <row r="1826" spans="71:72">
      <c r="BS1826" s="100">
        <v>18.239999999999998</v>
      </c>
      <c r="BT1826" s="101">
        <v>64</v>
      </c>
    </row>
    <row r="1827" spans="71:72">
      <c r="BS1827" s="100">
        <v>18.25</v>
      </c>
      <c r="BT1827" s="101">
        <v>64</v>
      </c>
    </row>
    <row r="1828" spans="71:72">
      <c r="BS1828" s="100">
        <v>18.260000000000002</v>
      </c>
      <c r="BT1828" s="101">
        <v>64</v>
      </c>
    </row>
    <row r="1829" spans="71:72">
      <c r="BS1829" s="100">
        <v>18.27</v>
      </c>
      <c r="BT1829" s="101">
        <v>64</v>
      </c>
    </row>
    <row r="1830" spans="71:72">
      <c r="BS1830" s="100">
        <v>18.28</v>
      </c>
      <c r="BT1830" s="101">
        <v>64</v>
      </c>
    </row>
    <row r="1831" spans="71:72">
      <c r="BS1831" s="100">
        <v>18.29</v>
      </c>
      <c r="BT1831" s="101">
        <v>64</v>
      </c>
    </row>
    <row r="1832" spans="71:72">
      <c r="BS1832" s="100">
        <v>18.3</v>
      </c>
      <c r="BT1832" s="101">
        <v>64</v>
      </c>
    </row>
    <row r="1833" spans="71:72">
      <c r="BS1833" s="100">
        <v>18.309999999999999</v>
      </c>
      <c r="BT1833" s="101">
        <v>64</v>
      </c>
    </row>
    <row r="1834" spans="71:72">
      <c r="BS1834" s="100">
        <v>18.32</v>
      </c>
      <c r="BT1834" s="101">
        <v>64</v>
      </c>
    </row>
    <row r="1835" spans="71:72">
      <c r="BS1835" s="100">
        <v>18.329999999999998</v>
      </c>
      <c r="BT1835" s="101">
        <v>64</v>
      </c>
    </row>
    <row r="1836" spans="71:72">
      <c r="BS1836" s="100">
        <v>18.34</v>
      </c>
      <c r="BT1836" s="101">
        <v>64</v>
      </c>
    </row>
    <row r="1837" spans="71:72">
      <c r="BS1837" s="100">
        <v>18.350000000000001</v>
      </c>
      <c r="BT1837" s="101">
        <v>64</v>
      </c>
    </row>
    <row r="1838" spans="71:72">
      <c r="BS1838" s="100">
        <v>18.36</v>
      </c>
      <c r="BT1838" s="101">
        <v>64</v>
      </c>
    </row>
    <row r="1839" spans="71:72">
      <c r="BS1839" s="100">
        <v>18.37</v>
      </c>
      <c r="BT1839" s="101">
        <v>64</v>
      </c>
    </row>
    <row r="1840" spans="71:72">
      <c r="BS1840" s="100">
        <v>18.38</v>
      </c>
      <c r="BT1840" s="101">
        <v>64</v>
      </c>
    </row>
    <row r="1841" spans="71:72">
      <c r="BS1841" s="100">
        <v>18.39</v>
      </c>
      <c r="BT1841" s="101">
        <v>64</v>
      </c>
    </row>
    <row r="1842" spans="71:72">
      <c r="BS1842" s="100">
        <v>18.399999999999999</v>
      </c>
      <c r="BT1842" s="101">
        <v>64</v>
      </c>
    </row>
    <row r="1843" spans="71:72">
      <c r="BS1843" s="100">
        <v>18.41</v>
      </c>
      <c r="BT1843" s="101">
        <v>64</v>
      </c>
    </row>
    <row r="1844" spans="71:72">
      <c r="BS1844" s="100">
        <v>18.420000000000002</v>
      </c>
      <c r="BT1844" s="101">
        <v>64</v>
      </c>
    </row>
    <row r="1845" spans="71:72">
      <c r="BS1845" s="100">
        <v>18.43</v>
      </c>
      <c r="BT1845" s="101">
        <v>64</v>
      </c>
    </row>
    <row r="1846" spans="71:72">
      <c r="BS1846" s="100">
        <v>18.440000000000001</v>
      </c>
      <c r="BT1846" s="101">
        <v>64</v>
      </c>
    </row>
    <row r="1847" spans="71:72">
      <c r="BS1847" s="100">
        <v>18.45</v>
      </c>
      <c r="BT1847" s="101">
        <v>64</v>
      </c>
    </row>
    <row r="1848" spans="71:72">
      <c r="BS1848" s="100">
        <v>18.46</v>
      </c>
      <c r="BT1848" s="101">
        <v>64</v>
      </c>
    </row>
    <row r="1849" spans="71:72">
      <c r="BS1849" s="100">
        <v>18.47</v>
      </c>
      <c r="BT1849" s="101">
        <v>64</v>
      </c>
    </row>
    <row r="1850" spans="71:72">
      <c r="BS1850" s="100">
        <v>18.48</v>
      </c>
      <c r="BT1850" s="101">
        <v>64</v>
      </c>
    </row>
    <row r="1851" spans="71:72">
      <c r="BS1851" s="100">
        <v>18.489999999999998</v>
      </c>
      <c r="BT1851" s="101">
        <v>64</v>
      </c>
    </row>
    <row r="1852" spans="71:72">
      <c r="BS1852" s="100">
        <v>18.5</v>
      </c>
      <c r="BT1852" s="101">
        <v>64</v>
      </c>
    </row>
    <row r="1853" spans="71:72">
      <c r="BS1853" s="100">
        <v>18.510000000000002</v>
      </c>
      <c r="BT1853" s="101">
        <v>64</v>
      </c>
    </row>
    <row r="1854" spans="71:72">
      <c r="BS1854" s="100">
        <v>18.52</v>
      </c>
      <c r="BT1854" s="101">
        <v>64</v>
      </c>
    </row>
    <row r="1855" spans="71:72">
      <c r="BS1855" s="100">
        <v>18.53</v>
      </c>
      <c r="BT1855" s="101">
        <v>64</v>
      </c>
    </row>
    <row r="1856" spans="71:72">
      <c r="BS1856" s="100">
        <v>18.54</v>
      </c>
      <c r="BT1856" s="101">
        <v>64</v>
      </c>
    </row>
    <row r="1857" spans="71:72">
      <c r="BS1857" s="100">
        <v>18.55</v>
      </c>
      <c r="BT1857" s="101">
        <v>64</v>
      </c>
    </row>
    <row r="1858" spans="71:72">
      <c r="BS1858" s="100">
        <v>18.559999999999999</v>
      </c>
      <c r="BT1858" s="101">
        <v>64</v>
      </c>
    </row>
    <row r="1859" spans="71:72">
      <c r="BS1859" s="100">
        <v>18.57</v>
      </c>
      <c r="BT1859" s="101">
        <v>64</v>
      </c>
    </row>
    <row r="1860" spans="71:72">
      <c r="BS1860" s="100">
        <v>18.579999999999998</v>
      </c>
      <c r="BT1860" s="101">
        <v>64</v>
      </c>
    </row>
    <row r="1861" spans="71:72">
      <c r="BS1861" s="100">
        <v>18.59</v>
      </c>
      <c r="BT1861" s="101">
        <v>64</v>
      </c>
    </row>
    <row r="1862" spans="71:72">
      <c r="BS1862" s="100">
        <v>18.600000000000001</v>
      </c>
      <c r="BT1862" s="101">
        <v>64</v>
      </c>
    </row>
    <row r="1863" spans="71:72">
      <c r="BS1863" s="100">
        <v>18.61</v>
      </c>
      <c r="BT1863" s="101">
        <v>64</v>
      </c>
    </row>
    <row r="1864" spans="71:72">
      <c r="BS1864" s="100">
        <v>18.62</v>
      </c>
      <c r="BT1864" s="101">
        <v>64</v>
      </c>
    </row>
    <row r="1865" spans="71:72">
      <c r="BS1865" s="100">
        <v>18.63</v>
      </c>
      <c r="BT1865" s="101">
        <v>64</v>
      </c>
    </row>
    <row r="1866" spans="71:72">
      <c r="BS1866" s="100">
        <v>18.64</v>
      </c>
      <c r="BT1866" s="101">
        <v>64</v>
      </c>
    </row>
    <row r="1867" spans="71:72">
      <c r="BS1867" s="100">
        <v>18.649999999999999</v>
      </c>
      <c r="BT1867" s="101">
        <v>64</v>
      </c>
    </row>
    <row r="1868" spans="71:72">
      <c r="BS1868" s="100">
        <v>18.66</v>
      </c>
      <c r="BT1868" s="101">
        <v>64</v>
      </c>
    </row>
    <row r="1869" spans="71:72">
      <c r="BS1869" s="100">
        <v>18.670000000000002</v>
      </c>
      <c r="BT1869" s="101">
        <v>64</v>
      </c>
    </row>
    <row r="1870" spans="71:72">
      <c r="BS1870" s="100">
        <v>18.68</v>
      </c>
      <c r="BT1870" s="101">
        <v>64</v>
      </c>
    </row>
    <row r="1871" spans="71:72">
      <c r="BS1871" s="100">
        <v>18.690000000000001</v>
      </c>
      <c r="BT1871" s="101">
        <v>64</v>
      </c>
    </row>
    <row r="1872" spans="71:72">
      <c r="BS1872" s="100">
        <v>18.7</v>
      </c>
      <c r="BT1872" s="101">
        <v>64</v>
      </c>
    </row>
    <row r="1873" spans="71:72">
      <c r="BS1873" s="100">
        <v>18.71</v>
      </c>
      <c r="BT1873" s="101">
        <v>64</v>
      </c>
    </row>
    <row r="1874" spans="71:72">
      <c r="BS1874" s="100">
        <v>18.72</v>
      </c>
      <c r="BT1874" s="101">
        <v>64</v>
      </c>
    </row>
    <row r="1875" spans="71:72">
      <c r="BS1875" s="100">
        <v>18.73</v>
      </c>
      <c r="BT1875" s="101">
        <v>64</v>
      </c>
    </row>
    <row r="1876" spans="71:72">
      <c r="BS1876" s="100">
        <v>18.739999999999998</v>
      </c>
      <c r="BT1876" s="101">
        <v>64</v>
      </c>
    </row>
    <row r="1877" spans="71:72">
      <c r="BS1877" s="100">
        <v>18.75</v>
      </c>
      <c r="BT1877" s="101">
        <v>64</v>
      </c>
    </row>
    <row r="1878" spans="71:72">
      <c r="BS1878" s="100">
        <v>18.760000000000002</v>
      </c>
      <c r="BT1878" s="101">
        <v>64</v>
      </c>
    </row>
    <row r="1879" spans="71:72">
      <c r="BS1879" s="100">
        <v>18.77</v>
      </c>
      <c r="BT1879" s="101">
        <v>64</v>
      </c>
    </row>
    <row r="1880" spans="71:72">
      <c r="BS1880" s="100">
        <v>18.78</v>
      </c>
      <c r="BT1880" s="101">
        <v>64</v>
      </c>
    </row>
    <row r="1881" spans="71:72">
      <c r="BS1881" s="100">
        <v>18.79</v>
      </c>
      <c r="BT1881" s="101">
        <v>64</v>
      </c>
    </row>
    <row r="1882" spans="71:72">
      <c r="BS1882" s="100">
        <v>18.8</v>
      </c>
      <c r="BT1882" s="101">
        <v>64</v>
      </c>
    </row>
    <row r="1883" spans="71:72">
      <c r="BS1883" s="100">
        <v>18.809999999999999</v>
      </c>
      <c r="BT1883" s="101">
        <v>64</v>
      </c>
    </row>
    <row r="1884" spans="71:72">
      <c r="BS1884" s="100">
        <v>18.82</v>
      </c>
      <c r="BT1884" s="101">
        <v>64</v>
      </c>
    </row>
    <row r="1885" spans="71:72">
      <c r="BS1885" s="100">
        <v>18.829999999999998</v>
      </c>
      <c r="BT1885" s="101">
        <v>64</v>
      </c>
    </row>
    <row r="1886" spans="71:72">
      <c r="BS1886" s="100">
        <v>18.84</v>
      </c>
      <c r="BT1886" s="101">
        <v>64</v>
      </c>
    </row>
    <row r="1887" spans="71:72">
      <c r="BS1887" s="100">
        <v>18.850000000000001</v>
      </c>
      <c r="BT1887" s="101">
        <v>64</v>
      </c>
    </row>
    <row r="1888" spans="71:72">
      <c r="BS1888" s="100">
        <v>18.86</v>
      </c>
      <c r="BT1888" s="101">
        <v>64</v>
      </c>
    </row>
    <row r="1889" spans="71:72">
      <c r="BS1889" s="100">
        <v>18.87</v>
      </c>
      <c r="BT1889" s="101">
        <v>64</v>
      </c>
    </row>
    <row r="1890" spans="71:72">
      <c r="BS1890" s="100">
        <v>18.88</v>
      </c>
      <c r="BT1890" s="101">
        <v>64</v>
      </c>
    </row>
    <row r="1891" spans="71:72">
      <c r="BS1891" s="100">
        <v>18.89</v>
      </c>
      <c r="BT1891" s="101">
        <v>64</v>
      </c>
    </row>
    <row r="1892" spans="71:72">
      <c r="BS1892" s="100">
        <v>18.899999999999999</v>
      </c>
      <c r="BT1892" s="101">
        <v>64</v>
      </c>
    </row>
    <row r="1893" spans="71:72">
      <c r="BS1893" s="100">
        <v>18.91</v>
      </c>
      <c r="BT1893" s="101">
        <v>64</v>
      </c>
    </row>
    <row r="1894" spans="71:72">
      <c r="BS1894" s="100">
        <v>18.920000000000002</v>
      </c>
      <c r="BT1894" s="101">
        <v>64</v>
      </c>
    </row>
    <row r="1895" spans="71:72">
      <c r="BS1895" s="100">
        <v>18.93</v>
      </c>
      <c r="BT1895" s="101">
        <v>64</v>
      </c>
    </row>
    <row r="1896" spans="71:72">
      <c r="BS1896" s="100">
        <v>18.940000000000001</v>
      </c>
      <c r="BT1896" s="101">
        <v>64</v>
      </c>
    </row>
    <row r="1897" spans="71:72">
      <c r="BS1897" s="100">
        <v>18.95</v>
      </c>
      <c r="BT1897" s="101">
        <v>64</v>
      </c>
    </row>
    <row r="1898" spans="71:72">
      <c r="BS1898" s="100">
        <v>18.96</v>
      </c>
      <c r="BT1898" s="101">
        <v>64</v>
      </c>
    </row>
    <row r="1899" spans="71:72">
      <c r="BS1899" s="100">
        <v>18.97</v>
      </c>
      <c r="BT1899" s="101">
        <v>64</v>
      </c>
    </row>
    <row r="1900" spans="71:72">
      <c r="BS1900" s="100">
        <v>18.98</v>
      </c>
      <c r="BT1900" s="101">
        <v>64</v>
      </c>
    </row>
    <row r="1901" spans="71:72">
      <c r="BS1901" s="100">
        <v>18.989999999999998</v>
      </c>
      <c r="BT1901" s="101">
        <v>64</v>
      </c>
    </row>
    <row r="1902" spans="71:72">
      <c r="BS1902" s="100">
        <v>19</v>
      </c>
      <c r="BT1902" s="101">
        <v>64</v>
      </c>
    </row>
    <row r="1903" spans="71:72">
      <c r="BS1903" s="100">
        <v>19.010000000000002</v>
      </c>
      <c r="BT1903" s="101">
        <v>64</v>
      </c>
    </row>
    <row r="1904" spans="71:72">
      <c r="BS1904" s="100">
        <v>19.02</v>
      </c>
      <c r="BT1904" s="101">
        <v>64</v>
      </c>
    </row>
    <row r="1905" spans="71:72">
      <c r="BS1905" s="100">
        <v>19.03</v>
      </c>
      <c r="BT1905" s="101">
        <v>64</v>
      </c>
    </row>
    <row r="1906" spans="71:72">
      <c r="BS1906" s="100">
        <v>19.04</v>
      </c>
      <c r="BT1906" s="101">
        <v>64</v>
      </c>
    </row>
    <row r="1907" spans="71:72">
      <c r="BS1907" s="100">
        <v>19.05</v>
      </c>
      <c r="BT1907" s="101">
        <v>64</v>
      </c>
    </row>
    <row r="1908" spans="71:72">
      <c r="BS1908" s="100">
        <v>19.059999999999999</v>
      </c>
      <c r="BT1908" s="101">
        <v>64</v>
      </c>
    </row>
    <row r="1909" spans="71:72">
      <c r="BS1909" s="100">
        <v>19.07</v>
      </c>
      <c r="BT1909" s="101">
        <v>64</v>
      </c>
    </row>
    <row r="1910" spans="71:72">
      <c r="BS1910" s="100">
        <v>19.079999999999998</v>
      </c>
      <c r="BT1910" s="101">
        <v>64</v>
      </c>
    </row>
    <row r="1911" spans="71:72">
      <c r="BS1911" s="100">
        <v>19.09</v>
      </c>
      <c r="BT1911" s="101">
        <v>64</v>
      </c>
    </row>
    <row r="1912" spans="71:72">
      <c r="BS1912" s="100">
        <v>19.100000000000001</v>
      </c>
      <c r="BT1912" s="101">
        <v>64</v>
      </c>
    </row>
    <row r="1913" spans="71:72">
      <c r="BS1913" s="100">
        <v>19.11</v>
      </c>
      <c r="BT1913" s="101">
        <v>64</v>
      </c>
    </row>
    <row r="1914" spans="71:72">
      <c r="BS1914" s="100">
        <v>19.12</v>
      </c>
      <c r="BT1914" s="101">
        <v>64</v>
      </c>
    </row>
    <row r="1915" spans="71:72">
      <c r="BS1915" s="100">
        <v>19.13</v>
      </c>
      <c r="BT1915" s="101">
        <v>64</v>
      </c>
    </row>
    <row r="1916" spans="71:72">
      <c r="BS1916" s="100">
        <v>19.14</v>
      </c>
      <c r="BT1916" s="101">
        <v>64</v>
      </c>
    </row>
    <row r="1917" spans="71:72">
      <c r="BS1917" s="100">
        <v>19.149999999999999</v>
      </c>
      <c r="BT1917" s="101">
        <v>64</v>
      </c>
    </row>
    <row r="1918" spans="71:72">
      <c r="BS1918" s="100">
        <v>19.16</v>
      </c>
      <c r="BT1918" s="101">
        <v>64</v>
      </c>
    </row>
    <row r="1919" spans="71:72">
      <c r="BS1919" s="100">
        <v>19.170000000000002</v>
      </c>
      <c r="BT1919" s="101">
        <v>64</v>
      </c>
    </row>
    <row r="1920" spans="71:72">
      <c r="BS1920" s="100">
        <v>19.18</v>
      </c>
      <c r="BT1920" s="101">
        <v>64</v>
      </c>
    </row>
    <row r="1921" spans="71:72">
      <c r="BS1921" s="100">
        <v>19.190000000000001</v>
      </c>
      <c r="BT1921" s="101">
        <v>64</v>
      </c>
    </row>
    <row r="1922" spans="71:72">
      <c r="BS1922" s="100">
        <v>19.2</v>
      </c>
      <c r="BT1922" s="101">
        <v>64</v>
      </c>
    </row>
    <row r="1923" spans="71:72">
      <c r="BS1923" s="100">
        <v>19.21</v>
      </c>
      <c r="BT1923" s="101">
        <v>64</v>
      </c>
    </row>
    <row r="1924" spans="71:72">
      <c r="BS1924" s="100">
        <v>19.22</v>
      </c>
      <c r="BT1924" s="101">
        <v>64</v>
      </c>
    </row>
    <row r="1925" spans="71:72">
      <c r="BS1925" s="100">
        <v>19.23</v>
      </c>
      <c r="BT1925" s="101">
        <v>64</v>
      </c>
    </row>
    <row r="1926" spans="71:72">
      <c r="BS1926" s="100">
        <v>19.239999999999998</v>
      </c>
      <c r="BT1926" s="101">
        <v>64</v>
      </c>
    </row>
    <row r="1927" spans="71:72">
      <c r="BS1927" s="100">
        <v>19.25</v>
      </c>
      <c r="BT1927" s="101">
        <v>64</v>
      </c>
    </row>
    <row r="1928" spans="71:72">
      <c r="BS1928" s="100">
        <v>19.260000000000002</v>
      </c>
      <c r="BT1928" s="101">
        <v>64</v>
      </c>
    </row>
    <row r="1929" spans="71:72">
      <c r="BS1929" s="100">
        <v>19.27</v>
      </c>
      <c r="BT1929" s="101">
        <v>64</v>
      </c>
    </row>
    <row r="1930" spans="71:72">
      <c r="BS1930" s="100">
        <v>19.28</v>
      </c>
      <c r="BT1930" s="101">
        <v>64</v>
      </c>
    </row>
    <row r="1931" spans="71:72">
      <c r="BS1931" s="100">
        <v>19.29</v>
      </c>
      <c r="BT1931" s="101">
        <v>64</v>
      </c>
    </row>
    <row r="1932" spans="71:72">
      <c r="BS1932" s="100">
        <v>19.3</v>
      </c>
      <c r="BT1932" s="101">
        <v>64</v>
      </c>
    </row>
    <row r="1933" spans="71:72">
      <c r="BS1933" s="100">
        <v>19.309999999999999</v>
      </c>
      <c r="BT1933" s="101">
        <v>64</v>
      </c>
    </row>
    <row r="1934" spans="71:72">
      <c r="BS1934" s="100">
        <v>19.32</v>
      </c>
      <c r="BT1934" s="101">
        <v>64</v>
      </c>
    </row>
    <row r="1935" spans="71:72">
      <c r="BS1935" s="100">
        <v>19.329999999999998</v>
      </c>
      <c r="BT1935" s="101">
        <v>64</v>
      </c>
    </row>
    <row r="1936" spans="71:72">
      <c r="BS1936" s="100">
        <v>19.34</v>
      </c>
      <c r="BT1936" s="101">
        <v>64</v>
      </c>
    </row>
    <row r="1937" spans="71:72">
      <c r="BS1937" s="100">
        <v>19.350000000000001</v>
      </c>
      <c r="BT1937" s="101">
        <v>64</v>
      </c>
    </row>
    <row r="1938" spans="71:72">
      <c r="BS1938" s="100">
        <v>19.36</v>
      </c>
      <c r="BT1938" s="101">
        <v>64</v>
      </c>
    </row>
    <row r="1939" spans="71:72">
      <c r="BS1939" s="100">
        <v>19.37</v>
      </c>
      <c r="BT1939" s="101">
        <v>64</v>
      </c>
    </row>
    <row r="1940" spans="71:72">
      <c r="BS1940" s="100">
        <v>19.38</v>
      </c>
      <c r="BT1940" s="101">
        <v>64</v>
      </c>
    </row>
    <row r="1941" spans="71:72">
      <c r="BS1941" s="100">
        <v>19.39</v>
      </c>
      <c r="BT1941" s="101">
        <v>64</v>
      </c>
    </row>
    <row r="1942" spans="71:72">
      <c r="BS1942" s="100">
        <v>19.399999999999999</v>
      </c>
      <c r="BT1942" s="101">
        <v>64</v>
      </c>
    </row>
    <row r="1943" spans="71:72">
      <c r="BS1943" s="100">
        <v>19.41</v>
      </c>
      <c r="BT1943" s="101">
        <v>64</v>
      </c>
    </row>
    <row r="1944" spans="71:72">
      <c r="BS1944" s="100">
        <v>19.420000000000002</v>
      </c>
      <c r="BT1944" s="101">
        <v>64</v>
      </c>
    </row>
    <row r="1945" spans="71:72">
      <c r="BS1945" s="100">
        <v>19.43</v>
      </c>
      <c r="BT1945" s="101">
        <v>64</v>
      </c>
    </row>
    <row r="1946" spans="71:72">
      <c r="BS1946" s="100">
        <v>19.440000000000001</v>
      </c>
      <c r="BT1946" s="101">
        <v>64</v>
      </c>
    </row>
    <row r="1947" spans="71:72">
      <c r="BS1947" s="100">
        <v>19.45</v>
      </c>
      <c r="BT1947" s="101">
        <v>64</v>
      </c>
    </row>
    <row r="1948" spans="71:72">
      <c r="BS1948" s="100">
        <v>19.46</v>
      </c>
      <c r="BT1948" s="101">
        <v>64</v>
      </c>
    </row>
    <row r="1949" spans="71:72">
      <c r="BS1949" s="100">
        <v>19.47</v>
      </c>
      <c r="BT1949" s="101">
        <v>64</v>
      </c>
    </row>
    <row r="1950" spans="71:72">
      <c r="BS1950" s="100">
        <v>19.48</v>
      </c>
      <c r="BT1950" s="101">
        <v>64</v>
      </c>
    </row>
    <row r="1951" spans="71:72">
      <c r="BS1951" s="100">
        <v>19.489999999999998</v>
      </c>
      <c r="BT1951" s="101">
        <v>64</v>
      </c>
    </row>
    <row r="1952" spans="71:72">
      <c r="BS1952" s="100">
        <v>19.5</v>
      </c>
      <c r="BT1952" s="101">
        <v>64</v>
      </c>
    </row>
    <row r="1953" spans="71:72">
      <c r="BS1953" s="100">
        <v>19.510000000000002</v>
      </c>
      <c r="BT1953" s="101">
        <v>64</v>
      </c>
    </row>
    <row r="1954" spans="71:72">
      <c r="BS1954" s="100">
        <v>19.52</v>
      </c>
      <c r="BT1954" s="101">
        <v>64</v>
      </c>
    </row>
    <row r="1955" spans="71:72">
      <c r="BS1955" s="100">
        <v>19.53</v>
      </c>
      <c r="BT1955" s="101">
        <v>64</v>
      </c>
    </row>
    <row r="1956" spans="71:72">
      <c r="BS1956" s="100">
        <v>19.54</v>
      </c>
      <c r="BT1956" s="101">
        <v>64</v>
      </c>
    </row>
    <row r="1957" spans="71:72">
      <c r="BS1957" s="100">
        <v>19.55</v>
      </c>
      <c r="BT1957" s="101">
        <v>64</v>
      </c>
    </row>
    <row r="1958" spans="71:72">
      <c r="BS1958" s="100">
        <v>19.559999999999999</v>
      </c>
      <c r="BT1958" s="101">
        <v>64</v>
      </c>
    </row>
    <row r="1959" spans="71:72">
      <c r="BS1959" s="100">
        <v>19.57</v>
      </c>
      <c r="BT1959" s="101">
        <v>64</v>
      </c>
    </row>
    <row r="1960" spans="71:72">
      <c r="BS1960" s="100">
        <v>19.579999999999998</v>
      </c>
      <c r="BT1960" s="101">
        <v>64</v>
      </c>
    </row>
    <row r="1961" spans="71:72">
      <c r="BS1961" s="100">
        <v>19.59</v>
      </c>
      <c r="BT1961" s="101">
        <v>64</v>
      </c>
    </row>
    <row r="1962" spans="71:72">
      <c r="BS1962" s="100">
        <v>19.600000000000001</v>
      </c>
      <c r="BT1962" s="101">
        <v>64</v>
      </c>
    </row>
    <row r="1963" spans="71:72">
      <c r="BS1963" s="100">
        <v>19.61</v>
      </c>
      <c r="BT1963" s="101">
        <v>64</v>
      </c>
    </row>
    <row r="1964" spans="71:72">
      <c r="BS1964" s="100">
        <v>19.62</v>
      </c>
      <c r="BT1964" s="101">
        <v>64</v>
      </c>
    </row>
    <row r="1965" spans="71:72">
      <c r="BS1965" s="100">
        <v>19.63</v>
      </c>
      <c r="BT1965" s="101">
        <v>64</v>
      </c>
    </row>
    <row r="1966" spans="71:72">
      <c r="BS1966" s="100">
        <v>19.64</v>
      </c>
      <c r="BT1966" s="101">
        <v>64</v>
      </c>
    </row>
    <row r="1967" spans="71:72">
      <c r="BS1967" s="100">
        <v>19.649999999999999</v>
      </c>
      <c r="BT1967" s="101">
        <v>64</v>
      </c>
    </row>
    <row r="1968" spans="71:72">
      <c r="BS1968" s="100">
        <v>19.66</v>
      </c>
      <c r="BT1968" s="101">
        <v>64</v>
      </c>
    </row>
    <row r="1969" spans="71:72">
      <c r="BS1969" s="100">
        <v>19.670000000000002</v>
      </c>
      <c r="BT1969" s="101">
        <v>64</v>
      </c>
    </row>
    <row r="1970" spans="71:72">
      <c r="BS1970" s="100">
        <v>19.68</v>
      </c>
      <c r="BT1970" s="101">
        <v>64</v>
      </c>
    </row>
    <row r="1971" spans="71:72">
      <c r="BS1971" s="100">
        <v>19.690000000000001</v>
      </c>
      <c r="BT1971" s="101">
        <v>64</v>
      </c>
    </row>
    <row r="1972" spans="71:72">
      <c r="BS1972" s="100">
        <v>19.7</v>
      </c>
      <c r="BT1972" s="101">
        <v>64</v>
      </c>
    </row>
    <row r="1973" spans="71:72">
      <c r="BS1973" s="100">
        <v>19.71</v>
      </c>
      <c r="BT1973" s="101">
        <v>64</v>
      </c>
    </row>
    <row r="1974" spans="71:72">
      <c r="BS1974" s="100">
        <v>19.72</v>
      </c>
      <c r="BT1974" s="101">
        <v>64</v>
      </c>
    </row>
    <row r="1975" spans="71:72">
      <c r="BS1975" s="100">
        <v>19.73</v>
      </c>
      <c r="BT1975" s="101">
        <v>64</v>
      </c>
    </row>
    <row r="1976" spans="71:72">
      <c r="BS1976" s="100">
        <v>19.739999999999998</v>
      </c>
      <c r="BT1976" s="101">
        <v>64</v>
      </c>
    </row>
    <row r="1977" spans="71:72">
      <c r="BS1977" s="100">
        <v>19.75</v>
      </c>
      <c r="BT1977" s="101">
        <v>64</v>
      </c>
    </row>
    <row r="1978" spans="71:72">
      <c r="BS1978" s="100">
        <v>19.760000000000002</v>
      </c>
      <c r="BT1978" s="101">
        <v>64</v>
      </c>
    </row>
    <row r="1979" spans="71:72">
      <c r="BS1979" s="100">
        <v>19.77</v>
      </c>
      <c r="BT1979" s="101">
        <v>64</v>
      </c>
    </row>
    <row r="1980" spans="71:72">
      <c r="BS1980" s="100">
        <v>19.78</v>
      </c>
      <c r="BT1980" s="101">
        <v>64</v>
      </c>
    </row>
    <row r="1981" spans="71:72">
      <c r="BS1981" s="100">
        <v>19.79</v>
      </c>
      <c r="BT1981" s="101">
        <v>64</v>
      </c>
    </row>
    <row r="1982" spans="71:72">
      <c r="BS1982" s="100">
        <v>19.8</v>
      </c>
      <c r="BT1982" s="101">
        <v>64</v>
      </c>
    </row>
    <row r="1983" spans="71:72">
      <c r="BS1983" s="100">
        <v>19.809999999999999</v>
      </c>
      <c r="BT1983" s="101">
        <v>64</v>
      </c>
    </row>
    <row r="1984" spans="71:72">
      <c r="BS1984" s="100">
        <v>19.82</v>
      </c>
      <c r="BT1984" s="101">
        <v>64</v>
      </c>
    </row>
    <row r="1985" spans="71:72">
      <c r="BS1985" s="100">
        <v>19.829999999999998</v>
      </c>
      <c r="BT1985" s="101">
        <v>64</v>
      </c>
    </row>
    <row r="1986" spans="71:72">
      <c r="BS1986" s="100">
        <v>19.84</v>
      </c>
      <c r="BT1986" s="101">
        <v>64</v>
      </c>
    </row>
    <row r="1987" spans="71:72">
      <c r="BS1987" s="100">
        <v>19.850000000000001</v>
      </c>
      <c r="BT1987" s="101">
        <v>64</v>
      </c>
    </row>
    <row r="1988" spans="71:72">
      <c r="BS1988" s="100">
        <v>19.86</v>
      </c>
      <c r="BT1988" s="101">
        <v>64</v>
      </c>
    </row>
    <row r="1989" spans="71:72">
      <c r="BS1989" s="100">
        <v>19.87</v>
      </c>
      <c r="BT1989" s="101">
        <v>64</v>
      </c>
    </row>
    <row r="1990" spans="71:72">
      <c r="BS1990" s="100">
        <v>19.88</v>
      </c>
      <c r="BT1990" s="101">
        <v>64</v>
      </c>
    </row>
    <row r="1991" spans="71:72">
      <c r="BS1991" s="100">
        <v>19.89</v>
      </c>
      <c r="BT1991" s="101">
        <v>64</v>
      </c>
    </row>
    <row r="1992" spans="71:72">
      <c r="BS1992" s="100">
        <v>19.899999999999999</v>
      </c>
      <c r="BT1992" s="101">
        <v>64</v>
      </c>
    </row>
    <row r="1993" spans="71:72">
      <c r="BS1993" s="100">
        <v>19.91</v>
      </c>
      <c r="BT1993" s="101">
        <v>64</v>
      </c>
    </row>
    <row r="1994" spans="71:72">
      <c r="BS1994" s="100">
        <v>19.920000000000002</v>
      </c>
      <c r="BT1994" s="101">
        <v>64</v>
      </c>
    </row>
    <row r="1995" spans="71:72">
      <c r="BS1995" s="100">
        <v>19.93</v>
      </c>
      <c r="BT1995" s="101">
        <v>64</v>
      </c>
    </row>
    <row r="1996" spans="71:72">
      <c r="BS1996" s="100">
        <v>19.940000000000001</v>
      </c>
      <c r="BT1996" s="101">
        <v>64</v>
      </c>
    </row>
    <row r="1997" spans="71:72">
      <c r="BS1997" s="100">
        <v>19.95</v>
      </c>
      <c r="BT1997" s="101">
        <v>64</v>
      </c>
    </row>
    <row r="1998" spans="71:72">
      <c r="BS1998" s="100">
        <v>19.96</v>
      </c>
      <c r="BT1998" s="101">
        <v>64</v>
      </c>
    </row>
    <row r="1999" spans="71:72">
      <c r="BS1999" s="100">
        <v>19.97</v>
      </c>
      <c r="BT1999" s="101">
        <v>64</v>
      </c>
    </row>
    <row r="2000" spans="71:72">
      <c r="BS2000" s="100">
        <v>19.98</v>
      </c>
      <c r="BT2000" s="101">
        <v>64</v>
      </c>
    </row>
    <row r="2001" spans="71:72">
      <c r="BS2001" s="100">
        <v>19.989999999999998</v>
      </c>
      <c r="BT2001" s="101">
        <v>64</v>
      </c>
    </row>
    <row r="2002" spans="71:72">
      <c r="BS2002" s="98">
        <v>20</v>
      </c>
      <c r="BT2002" s="99">
        <v>65</v>
      </c>
    </row>
    <row r="2003" spans="71:72">
      <c r="BS2003" s="98">
        <v>20.010000000000002</v>
      </c>
      <c r="BT2003" s="99">
        <v>65</v>
      </c>
    </row>
    <row r="2004" spans="71:72">
      <c r="BS2004" s="98">
        <v>20.02</v>
      </c>
      <c r="BT2004" s="99">
        <v>65</v>
      </c>
    </row>
    <row r="2005" spans="71:72">
      <c r="BS2005" s="98">
        <v>20.03</v>
      </c>
      <c r="BT2005" s="99">
        <v>65</v>
      </c>
    </row>
    <row r="2006" spans="71:72">
      <c r="BS2006" s="98">
        <v>20.04</v>
      </c>
      <c r="BT2006" s="99">
        <v>65</v>
      </c>
    </row>
    <row r="2007" spans="71:72">
      <c r="BS2007" s="98">
        <v>20.05</v>
      </c>
      <c r="BT2007" s="99">
        <v>65</v>
      </c>
    </row>
    <row r="2008" spans="71:72">
      <c r="BS2008" s="98">
        <v>20.059999999999999</v>
      </c>
      <c r="BT2008" s="99">
        <v>65</v>
      </c>
    </row>
    <row r="2009" spans="71:72">
      <c r="BS2009" s="98">
        <v>20.07</v>
      </c>
      <c r="BT2009" s="99">
        <v>65</v>
      </c>
    </row>
    <row r="2010" spans="71:72">
      <c r="BS2010" s="98">
        <v>20.079999999999998</v>
      </c>
      <c r="BT2010" s="99">
        <v>65</v>
      </c>
    </row>
    <row r="2011" spans="71:72">
      <c r="BS2011" s="98">
        <v>20.09</v>
      </c>
      <c r="BT2011" s="99">
        <v>65</v>
      </c>
    </row>
    <row r="2012" spans="71:72">
      <c r="BS2012" s="98">
        <v>20.100000000000001</v>
      </c>
      <c r="BT2012" s="99">
        <v>65</v>
      </c>
    </row>
    <row r="2013" spans="71:72">
      <c r="BS2013" s="98">
        <v>20.11</v>
      </c>
      <c r="BT2013" s="99">
        <v>65</v>
      </c>
    </row>
    <row r="2014" spans="71:72">
      <c r="BS2014" s="98">
        <v>20.12</v>
      </c>
      <c r="BT2014" s="99">
        <v>65</v>
      </c>
    </row>
    <row r="2015" spans="71:72">
      <c r="BS2015" s="98">
        <v>20.13</v>
      </c>
      <c r="BT2015" s="99">
        <v>65</v>
      </c>
    </row>
    <row r="2016" spans="71:72">
      <c r="BS2016" s="98">
        <v>20.14</v>
      </c>
      <c r="BT2016" s="99">
        <v>65</v>
      </c>
    </row>
    <row r="2017" spans="71:72">
      <c r="BS2017" s="98">
        <v>20.149999999999999</v>
      </c>
      <c r="BT2017" s="99">
        <v>65</v>
      </c>
    </row>
    <row r="2018" spans="71:72">
      <c r="BS2018" s="98">
        <v>20.16</v>
      </c>
      <c r="BT2018" s="99">
        <v>65</v>
      </c>
    </row>
    <row r="2019" spans="71:72">
      <c r="BS2019" s="98">
        <v>20.170000000000002</v>
      </c>
      <c r="BT2019" s="99">
        <v>65</v>
      </c>
    </row>
    <row r="2020" spans="71:72">
      <c r="BS2020" s="98">
        <v>20.18</v>
      </c>
      <c r="BT2020" s="99">
        <v>65</v>
      </c>
    </row>
    <row r="2021" spans="71:72">
      <c r="BS2021" s="98">
        <v>20.190000000000001</v>
      </c>
      <c r="BT2021" s="99">
        <v>65</v>
      </c>
    </row>
    <row r="2022" spans="71:72">
      <c r="BS2022" s="98">
        <v>20.2</v>
      </c>
      <c r="BT2022" s="99">
        <v>65</v>
      </c>
    </row>
    <row r="2023" spans="71:72">
      <c r="BS2023" s="98">
        <v>20.21</v>
      </c>
      <c r="BT2023" s="99">
        <v>65</v>
      </c>
    </row>
    <row r="2024" spans="71:72">
      <c r="BS2024" s="98">
        <v>20.22</v>
      </c>
      <c r="BT2024" s="99">
        <v>65</v>
      </c>
    </row>
    <row r="2025" spans="71:72">
      <c r="BS2025" s="98">
        <v>20.23</v>
      </c>
      <c r="BT2025" s="99">
        <v>65</v>
      </c>
    </row>
    <row r="2026" spans="71:72">
      <c r="BS2026" s="98">
        <v>20.239999999999998</v>
      </c>
      <c r="BT2026" s="99">
        <v>65</v>
      </c>
    </row>
    <row r="2027" spans="71:72">
      <c r="BS2027" s="98">
        <v>20.25</v>
      </c>
      <c r="BT2027" s="99">
        <v>65</v>
      </c>
    </row>
    <row r="2028" spans="71:72">
      <c r="BS2028" s="98">
        <v>20.260000000000002</v>
      </c>
      <c r="BT2028" s="99">
        <v>65</v>
      </c>
    </row>
    <row r="2029" spans="71:72">
      <c r="BS2029" s="98">
        <v>20.27</v>
      </c>
      <c r="BT2029" s="99">
        <v>65</v>
      </c>
    </row>
    <row r="2030" spans="71:72">
      <c r="BS2030" s="98">
        <v>20.28</v>
      </c>
      <c r="BT2030" s="99">
        <v>65</v>
      </c>
    </row>
    <row r="2031" spans="71:72">
      <c r="BS2031" s="98">
        <v>20.29</v>
      </c>
      <c r="BT2031" s="99">
        <v>65</v>
      </c>
    </row>
    <row r="2032" spans="71:72">
      <c r="BS2032" s="98">
        <v>20.3</v>
      </c>
      <c r="BT2032" s="99">
        <v>65</v>
      </c>
    </row>
    <row r="2033" spans="71:72">
      <c r="BS2033" s="98">
        <v>20.309999999999999</v>
      </c>
      <c r="BT2033" s="99">
        <v>65</v>
      </c>
    </row>
    <row r="2034" spans="71:72">
      <c r="BS2034" s="98">
        <v>20.32</v>
      </c>
      <c r="BT2034" s="99">
        <v>65</v>
      </c>
    </row>
    <row r="2035" spans="71:72">
      <c r="BS2035" s="98">
        <v>20.329999999999998</v>
      </c>
      <c r="BT2035" s="99">
        <v>65</v>
      </c>
    </row>
    <row r="2036" spans="71:72">
      <c r="BS2036" s="98">
        <v>20.34</v>
      </c>
      <c r="BT2036" s="99">
        <v>65</v>
      </c>
    </row>
    <row r="2037" spans="71:72">
      <c r="BS2037" s="98">
        <v>20.350000000000001</v>
      </c>
      <c r="BT2037" s="99">
        <v>65</v>
      </c>
    </row>
    <row r="2038" spans="71:72">
      <c r="BS2038" s="98">
        <v>20.36</v>
      </c>
      <c r="BT2038" s="99">
        <v>65</v>
      </c>
    </row>
    <row r="2039" spans="71:72">
      <c r="BS2039" s="98">
        <v>20.37</v>
      </c>
      <c r="BT2039" s="99">
        <v>65</v>
      </c>
    </row>
    <row r="2040" spans="71:72">
      <c r="BS2040" s="98">
        <v>20.38</v>
      </c>
      <c r="BT2040" s="99">
        <v>65</v>
      </c>
    </row>
    <row r="2041" spans="71:72">
      <c r="BS2041" s="98">
        <v>20.39</v>
      </c>
      <c r="BT2041" s="99">
        <v>65</v>
      </c>
    </row>
    <row r="2042" spans="71:72">
      <c r="BS2042" s="98">
        <v>20.399999999999999</v>
      </c>
      <c r="BT2042" s="99">
        <v>65</v>
      </c>
    </row>
    <row r="2043" spans="71:72">
      <c r="BS2043" s="98">
        <v>20.41</v>
      </c>
      <c r="BT2043" s="99">
        <v>65</v>
      </c>
    </row>
    <row r="2044" spans="71:72">
      <c r="BS2044" s="98">
        <v>20.420000000000002</v>
      </c>
      <c r="BT2044" s="99">
        <v>65</v>
      </c>
    </row>
    <row r="2045" spans="71:72">
      <c r="BS2045" s="98">
        <v>20.43</v>
      </c>
      <c r="BT2045" s="99">
        <v>65</v>
      </c>
    </row>
    <row r="2046" spans="71:72">
      <c r="BS2046" s="98">
        <v>20.440000000000001</v>
      </c>
      <c r="BT2046" s="99">
        <v>65</v>
      </c>
    </row>
    <row r="2047" spans="71:72">
      <c r="BS2047" s="98">
        <v>20.45</v>
      </c>
      <c r="BT2047" s="99">
        <v>65</v>
      </c>
    </row>
    <row r="2048" spans="71:72">
      <c r="BS2048" s="98">
        <v>20.46</v>
      </c>
      <c r="BT2048" s="99">
        <v>65</v>
      </c>
    </row>
    <row r="2049" spans="71:72">
      <c r="BS2049" s="98">
        <v>20.47</v>
      </c>
      <c r="BT2049" s="99">
        <v>65</v>
      </c>
    </row>
    <row r="2050" spans="71:72">
      <c r="BS2050" s="98">
        <v>20.48</v>
      </c>
      <c r="BT2050" s="99">
        <v>65</v>
      </c>
    </row>
    <row r="2051" spans="71:72">
      <c r="BS2051" s="98">
        <v>20.49</v>
      </c>
      <c r="BT2051" s="99">
        <v>65</v>
      </c>
    </row>
    <row r="2052" spans="71:72">
      <c r="BS2052" s="98">
        <v>20.5</v>
      </c>
      <c r="BT2052" s="99">
        <v>65</v>
      </c>
    </row>
    <row r="2053" spans="71:72">
      <c r="BS2053" s="98">
        <v>20.51</v>
      </c>
      <c r="BT2053" s="99">
        <v>65</v>
      </c>
    </row>
    <row r="2054" spans="71:72">
      <c r="BS2054" s="98">
        <v>20.52</v>
      </c>
      <c r="BT2054" s="99">
        <v>65</v>
      </c>
    </row>
    <row r="2055" spans="71:72">
      <c r="BS2055" s="98">
        <v>20.53</v>
      </c>
      <c r="BT2055" s="99">
        <v>65</v>
      </c>
    </row>
    <row r="2056" spans="71:72">
      <c r="BS2056" s="98">
        <v>20.54</v>
      </c>
      <c r="BT2056" s="99">
        <v>65</v>
      </c>
    </row>
    <row r="2057" spans="71:72">
      <c r="BS2057" s="98">
        <v>20.55</v>
      </c>
      <c r="BT2057" s="99">
        <v>65</v>
      </c>
    </row>
    <row r="2058" spans="71:72">
      <c r="BS2058" s="98">
        <v>20.56</v>
      </c>
      <c r="BT2058" s="99">
        <v>65</v>
      </c>
    </row>
    <row r="2059" spans="71:72">
      <c r="BS2059" s="98">
        <v>20.57</v>
      </c>
      <c r="BT2059" s="99">
        <v>65</v>
      </c>
    </row>
    <row r="2060" spans="71:72">
      <c r="BS2060" s="98">
        <v>20.58</v>
      </c>
      <c r="BT2060" s="99">
        <v>65</v>
      </c>
    </row>
    <row r="2061" spans="71:72">
      <c r="BS2061" s="98">
        <v>20.59</v>
      </c>
      <c r="BT2061" s="99">
        <v>65</v>
      </c>
    </row>
    <row r="2062" spans="71:72">
      <c r="BS2062" s="98">
        <v>20.6</v>
      </c>
      <c r="BT2062" s="99">
        <v>65</v>
      </c>
    </row>
    <row r="2063" spans="71:72">
      <c r="BS2063" s="98">
        <v>20.61</v>
      </c>
      <c r="BT2063" s="99">
        <v>65</v>
      </c>
    </row>
    <row r="2064" spans="71:72">
      <c r="BS2064" s="98">
        <v>20.62</v>
      </c>
      <c r="BT2064" s="99">
        <v>65</v>
      </c>
    </row>
    <row r="2065" spans="71:72">
      <c r="BS2065" s="98">
        <v>20.63</v>
      </c>
      <c r="BT2065" s="99">
        <v>65</v>
      </c>
    </row>
    <row r="2066" spans="71:72">
      <c r="BS2066" s="98">
        <v>20.64</v>
      </c>
      <c r="BT2066" s="99">
        <v>65</v>
      </c>
    </row>
    <row r="2067" spans="71:72">
      <c r="BS2067" s="98">
        <v>20.65</v>
      </c>
      <c r="BT2067" s="99">
        <v>65</v>
      </c>
    </row>
    <row r="2068" spans="71:72">
      <c r="BS2068" s="98">
        <v>20.66</v>
      </c>
      <c r="BT2068" s="99">
        <v>65</v>
      </c>
    </row>
    <row r="2069" spans="71:72">
      <c r="BS2069" s="98">
        <v>20.67</v>
      </c>
      <c r="BT2069" s="99">
        <v>65</v>
      </c>
    </row>
    <row r="2070" spans="71:72">
      <c r="BS2070" s="98">
        <v>20.68</v>
      </c>
      <c r="BT2070" s="99">
        <v>65</v>
      </c>
    </row>
    <row r="2071" spans="71:72">
      <c r="BS2071" s="98">
        <v>20.69</v>
      </c>
      <c r="BT2071" s="99">
        <v>65</v>
      </c>
    </row>
    <row r="2072" spans="71:72">
      <c r="BS2072" s="98">
        <v>20.7</v>
      </c>
      <c r="BT2072" s="99">
        <v>65</v>
      </c>
    </row>
    <row r="2073" spans="71:72">
      <c r="BS2073" s="98">
        <v>20.71</v>
      </c>
      <c r="BT2073" s="99">
        <v>65</v>
      </c>
    </row>
    <row r="2074" spans="71:72">
      <c r="BS2074" s="98">
        <v>20.72</v>
      </c>
      <c r="BT2074" s="99">
        <v>65</v>
      </c>
    </row>
    <row r="2075" spans="71:72">
      <c r="BS2075" s="98">
        <v>20.73</v>
      </c>
      <c r="BT2075" s="99">
        <v>65</v>
      </c>
    </row>
    <row r="2076" spans="71:72">
      <c r="BS2076" s="98">
        <v>20.74</v>
      </c>
      <c r="BT2076" s="99">
        <v>65</v>
      </c>
    </row>
    <row r="2077" spans="71:72">
      <c r="BS2077" s="98">
        <v>20.75</v>
      </c>
      <c r="BT2077" s="99">
        <v>65</v>
      </c>
    </row>
    <row r="2078" spans="71:72">
      <c r="BS2078" s="98">
        <v>20.76</v>
      </c>
      <c r="BT2078" s="99">
        <v>65</v>
      </c>
    </row>
    <row r="2079" spans="71:72">
      <c r="BS2079" s="98">
        <v>20.77</v>
      </c>
      <c r="BT2079" s="99">
        <v>65</v>
      </c>
    </row>
    <row r="2080" spans="71:72">
      <c r="BS2080" s="98">
        <v>20.78</v>
      </c>
      <c r="BT2080" s="99">
        <v>65</v>
      </c>
    </row>
    <row r="2081" spans="71:72">
      <c r="BS2081" s="98">
        <v>20.79</v>
      </c>
      <c r="BT2081" s="99">
        <v>65</v>
      </c>
    </row>
    <row r="2082" spans="71:72">
      <c r="BS2082" s="98">
        <v>20.8</v>
      </c>
      <c r="BT2082" s="99">
        <v>65</v>
      </c>
    </row>
    <row r="2083" spans="71:72">
      <c r="BS2083" s="98">
        <v>20.81</v>
      </c>
      <c r="BT2083" s="99">
        <v>65</v>
      </c>
    </row>
    <row r="2084" spans="71:72">
      <c r="BS2084" s="98">
        <v>20.82</v>
      </c>
      <c r="BT2084" s="99">
        <v>65</v>
      </c>
    </row>
    <row r="2085" spans="71:72">
      <c r="BS2085" s="98">
        <v>20.83</v>
      </c>
      <c r="BT2085" s="99">
        <v>65</v>
      </c>
    </row>
    <row r="2086" spans="71:72">
      <c r="BS2086" s="98">
        <v>20.84</v>
      </c>
      <c r="BT2086" s="99">
        <v>65</v>
      </c>
    </row>
    <row r="2087" spans="71:72">
      <c r="BS2087" s="98">
        <v>20.85</v>
      </c>
      <c r="BT2087" s="99">
        <v>65</v>
      </c>
    </row>
    <row r="2088" spans="71:72">
      <c r="BS2088" s="98">
        <v>20.86</v>
      </c>
      <c r="BT2088" s="99">
        <v>65</v>
      </c>
    </row>
    <row r="2089" spans="71:72">
      <c r="BS2089" s="98">
        <v>20.87</v>
      </c>
      <c r="BT2089" s="99">
        <v>65</v>
      </c>
    </row>
    <row r="2090" spans="71:72">
      <c r="BS2090" s="98">
        <v>20.88</v>
      </c>
      <c r="BT2090" s="99">
        <v>65</v>
      </c>
    </row>
    <row r="2091" spans="71:72">
      <c r="BS2091" s="98">
        <v>20.89</v>
      </c>
      <c r="BT2091" s="99">
        <v>65</v>
      </c>
    </row>
    <row r="2092" spans="71:72">
      <c r="BS2092" s="98">
        <v>20.9</v>
      </c>
      <c r="BT2092" s="99">
        <v>65</v>
      </c>
    </row>
    <row r="2093" spans="71:72">
      <c r="BS2093" s="98">
        <v>20.91</v>
      </c>
      <c r="BT2093" s="99">
        <v>65</v>
      </c>
    </row>
    <row r="2094" spans="71:72">
      <c r="BS2094" s="98">
        <v>20.92</v>
      </c>
      <c r="BT2094" s="99">
        <v>65</v>
      </c>
    </row>
    <row r="2095" spans="71:72">
      <c r="BS2095" s="98">
        <v>20.93</v>
      </c>
      <c r="BT2095" s="99">
        <v>65</v>
      </c>
    </row>
    <row r="2096" spans="71:72">
      <c r="BS2096" s="98">
        <v>20.94</v>
      </c>
      <c r="BT2096" s="99">
        <v>65</v>
      </c>
    </row>
    <row r="2097" spans="71:72">
      <c r="BS2097" s="98">
        <v>20.95</v>
      </c>
      <c r="BT2097" s="99">
        <v>65</v>
      </c>
    </row>
    <row r="2098" spans="71:72">
      <c r="BS2098" s="98">
        <v>20.96</v>
      </c>
      <c r="BT2098" s="99">
        <v>65</v>
      </c>
    </row>
    <row r="2099" spans="71:72">
      <c r="BS2099" s="98">
        <v>20.97</v>
      </c>
      <c r="BT2099" s="99">
        <v>65</v>
      </c>
    </row>
    <row r="2100" spans="71:72">
      <c r="BS2100" s="98">
        <v>20.98</v>
      </c>
      <c r="BT2100" s="99">
        <v>65</v>
      </c>
    </row>
    <row r="2101" spans="71:72">
      <c r="BS2101" s="98">
        <v>20.99</v>
      </c>
      <c r="BT2101" s="99">
        <v>65</v>
      </c>
    </row>
    <row r="2102" spans="71:72">
      <c r="BS2102" s="98">
        <v>21</v>
      </c>
      <c r="BT2102" s="99">
        <v>65</v>
      </c>
    </row>
    <row r="2103" spans="71:72">
      <c r="BS2103" s="98">
        <v>21.01</v>
      </c>
      <c r="BT2103" s="99">
        <v>65</v>
      </c>
    </row>
    <row r="2104" spans="71:72">
      <c r="BS2104" s="98">
        <v>21.02</v>
      </c>
      <c r="BT2104" s="99">
        <v>65</v>
      </c>
    </row>
    <row r="2105" spans="71:72">
      <c r="BS2105" s="98">
        <v>21.03</v>
      </c>
      <c r="BT2105" s="99">
        <v>65</v>
      </c>
    </row>
    <row r="2106" spans="71:72">
      <c r="BS2106" s="98">
        <v>21.04</v>
      </c>
      <c r="BT2106" s="99">
        <v>65</v>
      </c>
    </row>
    <row r="2107" spans="71:72">
      <c r="BS2107" s="98">
        <v>21.05</v>
      </c>
      <c r="BT2107" s="99">
        <v>65</v>
      </c>
    </row>
    <row r="2108" spans="71:72">
      <c r="BS2108" s="98">
        <v>21.06</v>
      </c>
      <c r="BT2108" s="99">
        <v>65</v>
      </c>
    </row>
    <row r="2109" spans="71:72">
      <c r="BS2109" s="98">
        <v>21.07</v>
      </c>
      <c r="BT2109" s="99">
        <v>65</v>
      </c>
    </row>
    <row r="2110" spans="71:72">
      <c r="BS2110" s="98">
        <v>21.08</v>
      </c>
      <c r="BT2110" s="99">
        <v>65</v>
      </c>
    </row>
    <row r="2111" spans="71:72">
      <c r="BS2111" s="98">
        <v>21.09</v>
      </c>
      <c r="BT2111" s="99">
        <v>65</v>
      </c>
    </row>
    <row r="2112" spans="71:72">
      <c r="BS2112" s="98">
        <v>21.1</v>
      </c>
      <c r="BT2112" s="99">
        <v>65</v>
      </c>
    </row>
    <row r="2113" spans="71:72">
      <c r="BS2113" s="98">
        <v>21.11</v>
      </c>
      <c r="BT2113" s="99">
        <v>65</v>
      </c>
    </row>
    <row r="2114" spans="71:72">
      <c r="BS2114" s="98">
        <v>21.12</v>
      </c>
      <c r="BT2114" s="99">
        <v>65</v>
      </c>
    </row>
    <row r="2115" spans="71:72">
      <c r="BS2115" s="98">
        <v>21.13</v>
      </c>
      <c r="BT2115" s="99">
        <v>65</v>
      </c>
    </row>
    <row r="2116" spans="71:72">
      <c r="BS2116" s="98">
        <v>21.14</v>
      </c>
      <c r="BT2116" s="99">
        <v>65</v>
      </c>
    </row>
    <row r="2117" spans="71:72">
      <c r="BS2117" s="98">
        <v>21.15</v>
      </c>
      <c r="BT2117" s="99">
        <v>65</v>
      </c>
    </row>
    <row r="2118" spans="71:72">
      <c r="BS2118" s="98">
        <v>21.16</v>
      </c>
      <c r="BT2118" s="99">
        <v>65</v>
      </c>
    </row>
    <row r="2119" spans="71:72">
      <c r="BS2119" s="98">
        <v>21.17</v>
      </c>
      <c r="BT2119" s="99">
        <v>65</v>
      </c>
    </row>
    <row r="2120" spans="71:72">
      <c r="BS2120" s="98">
        <v>21.18</v>
      </c>
      <c r="BT2120" s="99">
        <v>65</v>
      </c>
    </row>
    <row r="2121" spans="71:72">
      <c r="BS2121" s="98">
        <v>21.19</v>
      </c>
      <c r="BT2121" s="99">
        <v>65</v>
      </c>
    </row>
    <row r="2122" spans="71:72">
      <c r="BS2122" s="98">
        <v>21.2</v>
      </c>
      <c r="BT2122" s="99">
        <v>65</v>
      </c>
    </row>
    <row r="2123" spans="71:72">
      <c r="BS2123" s="98">
        <v>21.21</v>
      </c>
      <c r="BT2123" s="99">
        <v>65</v>
      </c>
    </row>
    <row r="2124" spans="71:72">
      <c r="BS2124" s="98">
        <v>21.22</v>
      </c>
      <c r="BT2124" s="99">
        <v>65</v>
      </c>
    </row>
    <row r="2125" spans="71:72">
      <c r="BS2125" s="98">
        <v>21.23</v>
      </c>
      <c r="BT2125" s="99">
        <v>65</v>
      </c>
    </row>
    <row r="2126" spans="71:72">
      <c r="BS2126" s="98">
        <v>21.24</v>
      </c>
      <c r="BT2126" s="99">
        <v>65</v>
      </c>
    </row>
    <row r="2127" spans="71:72">
      <c r="BS2127" s="98">
        <v>21.25</v>
      </c>
      <c r="BT2127" s="99">
        <v>65</v>
      </c>
    </row>
    <row r="2128" spans="71:72">
      <c r="BS2128" s="98">
        <v>21.26</v>
      </c>
      <c r="BT2128" s="99">
        <v>65</v>
      </c>
    </row>
    <row r="2129" spans="71:72">
      <c r="BS2129" s="98">
        <v>21.27</v>
      </c>
      <c r="BT2129" s="99">
        <v>65</v>
      </c>
    </row>
    <row r="2130" spans="71:72">
      <c r="BS2130" s="98">
        <v>21.28</v>
      </c>
      <c r="BT2130" s="99">
        <v>65</v>
      </c>
    </row>
    <row r="2131" spans="71:72">
      <c r="BS2131" s="98">
        <v>21.29</v>
      </c>
      <c r="BT2131" s="99">
        <v>65</v>
      </c>
    </row>
    <row r="2132" spans="71:72">
      <c r="BS2132" s="98">
        <v>21.3</v>
      </c>
      <c r="BT2132" s="99">
        <v>65</v>
      </c>
    </row>
    <row r="2133" spans="71:72">
      <c r="BS2133" s="98">
        <v>21.31</v>
      </c>
      <c r="BT2133" s="99">
        <v>65</v>
      </c>
    </row>
    <row r="2134" spans="71:72">
      <c r="BS2134" s="98">
        <v>21.32</v>
      </c>
      <c r="BT2134" s="99">
        <v>65</v>
      </c>
    </row>
    <row r="2135" spans="71:72">
      <c r="BS2135" s="98">
        <v>21.33</v>
      </c>
      <c r="BT2135" s="99">
        <v>65</v>
      </c>
    </row>
    <row r="2136" spans="71:72">
      <c r="BS2136" s="98">
        <v>21.34</v>
      </c>
      <c r="BT2136" s="99">
        <v>65</v>
      </c>
    </row>
    <row r="2137" spans="71:72">
      <c r="BS2137" s="98">
        <v>21.35</v>
      </c>
      <c r="BT2137" s="99">
        <v>65</v>
      </c>
    </row>
    <row r="2138" spans="71:72">
      <c r="BS2138" s="98">
        <v>21.36</v>
      </c>
      <c r="BT2138" s="99">
        <v>65</v>
      </c>
    </row>
    <row r="2139" spans="71:72">
      <c r="BS2139" s="98">
        <v>21.37</v>
      </c>
      <c r="BT2139" s="99">
        <v>65</v>
      </c>
    </row>
    <row r="2140" spans="71:72">
      <c r="BS2140" s="98">
        <v>21.38</v>
      </c>
      <c r="BT2140" s="99">
        <v>65</v>
      </c>
    </row>
    <row r="2141" spans="71:72">
      <c r="BS2141" s="98">
        <v>21.39</v>
      </c>
      <c r="BT2141" s="99">
        <v>65</v>
      </c>
    </row>
    <row r="2142" spans="71:72">
      <c r="BS2142" s="98">
        <v>21.4</v>
      </c>
      <c r="BT2142" s="99">
        <v>65</v>
      </c>
    </row>
    <row r="2143" spans="71:72">
      <c r="BS2143" s="98">
        <v>21.41</v>
      </c>
      <c r="BT2143" s="99">
        <v>65</v>
      </c>
    </row>
    <row r="2144" spans="71:72">
      <c r="BS2144" s="98">
        <v>21.42</v>
      </c>
      <c r="BT2144" s="99">
        <v>65</v>
      </c>
    </row>
    <row r="2145" spans="71:72">
      <c r="BS2145" s="98">
        <v>21.43</v>
      </c>
      <c r="BT2145" s="99">
        <v>65</v>
      </c>
    </row>
    <row r="2146" spans="71:72">
      <c r="BS2146" s="98">
        <v>21.44</v>
      </c>
      <c r="BT2146" s="99">
        <v>65</v>
      </c>
    </row>
    <row r="2147" spans="71:72">
      <c r="BS2147" s="98">
        <v>21.45</v>
      </c>
      <c r="BT2147" s="99">
        <v>65</v>
      </c>
    </row>
    <row r="2148" spans="71:72">
      <c r="BS2148" s="98">
        <v>21.46</v>
      </c>
      <c r="BT2148" s="99">
        <v>65</v>
      </c>
    </row>
    <row r="2149" spans="71:72">
      <c r="BS2149" s="98">
        <v>21.47</v>
      </c>
      <c r="BT2149" s="99">
        <v>65</v>
      </c>
    </row>
    <row r="2150" spans="71:72">
      <c r="BS2150" s="98">
        <v>21.48</v>
      </c>
      <c r="BT2150" s="99">
        <v>65</v>
      </c>
    </row>
    <row r="2151" spans="71:72">
      <c r="BS2151" s="98">
        <v>21.49</v>
      </c>
      <c r="BT2151" s="99">
        <v>65</v>
      </c>
    </row>
    <row r="2152" spans="71:72">
      <c r="BS2152" s="98">
        <v>21.5</v>
      </c>
      <c r="BT2152" s="99">
        <v>65</v>
      </c>
    </row>
    <row r="2153" spans="71:72">
      <c r="BS2153" s="98">
        <v>21.51</v>
      </c>
      <c r="BT2153" s="99">
        <v>65</v>
      </c>
    </row>
    <row r="2154" spans="71:72">
      <c r="BS2154" s="98">
        <v>21.52</v>
      </c>
      <c r="BT2154" s="99">
        <v>65</v>
      </c>
    </row>
    <row r="2155" spans="71:72">
      <c r="BS2155" s="98">
        <v>21.53</v>
      </c>
      <c r="BT2155" s="99">
        <v>65</v>
      </c>
    </row>
    <row r="2156" spans="71:72">
      <c r="BS2156" s="98">
        <v>21.54</v>
      </c>
      <c r="BT2156" s="99">
        <v>65</v>
      </c>
    </row>
    <row r="2157" spans="71:72">
      <c r="BS2157" s="98">
        <v>21.55</v>
      </c>
      <c r="BT2157" s="99">
        <v>65</v>
      </c>
    </row>
    <row r="2158" spans="71:72">
      <c r="BS2158" s="98">
        <v>21.56</v>
      </c>
      <c r="BT2158" s="99">
        <v>65</v>
      </c>
    </row>
    <row r="2159" spans="71:72">
      <c r="BS2159" s="98">
        <v>21.57</v>
      </c>
      <c r="BT2159" s="99">
        <v>65</v>
      </c>
    </row>
    <row r="2160" spans="71:72">
      <c r="BS2160" s="98">
        <v>21.58</v>
      </c>
      <c r="BT2160" s="99">
        <v>65</v>
      </c>
    </row>
    <row r="2161" spans="71:72">
      <c r="BS2161" s="98">
        <v>21.59</v>
      </c>
      <c r="BT2161" s="99">
        <v>65</v>
      </c>
    </row>
    <row r="2162" spans="71:72">
      <c r="BS2162" s="98">
        <v>21.6</v>
      </c>
      <c r="BT2162" s="99">
        <v>65</v>
      </c>
    </row>
    <row r="2163" spans="71:72">
      <c r="BS2163" s="98">
        <v>21.61</v>
      </c>
      <c r="BT2163" s="99">
        <v>65</v>
      </c>
    </row>
    <row r="2164" spans="71:72">
      <c r="BS2164" s="98">
        <v>21.62</v>
      </c>
      <c r="BT2164" s="99">
        <v>65</v>
      </c>
    </row>
    <row r="2165" spans="71:72">
      <c r="BS2165" s="98">
        <v>21.63</v>
      </c>
      <c r="BT2165" s="99">
        <v>65</v>
      </c>
    </row>
    <row r="2166" spans="71:72">
      <c r="BS2166" s="98">
        <v>21.64</v>
      </c>
      <c r="BT2166" s="99">
        <v>65</v>
      </c>
    </row>
    <row r="2167" spans="71:72">
      <c r="BS2167" s="98">
        <v>21.65</v>
      </c>
      <c r="BT2167" s="99">
        <v>65</v>
      </c>
    </row>
    <row r="2168" spans="71:72">
      <c r="BS2168" s="98">
        <v>21.66</v>
      </c>
      <c r="BT2168" s="99">
        <v>65</v>
      </c>
    </row>
    <row r="2169" spans="71:72">
      <c r="BS2169" s="98">
        <v>21.67</v>
      </c>
      <c r="BT2169" s="99">
        <v>65</v>
      </c>
    </row>
    <row r="2170" spans="71:72">
      <c r="BS2170" s="98">
        <v>21.68</v>
      </c>
      <c r="BT2170" s="99">
        <v>65</v>
      </c>
    </row>
    <row r="2171" spans="71:72">
      <c r="BS2171" s="98">
        <v>21.69</v>
      </c>
      <c r="BT2171" s="99">
        <v>65</v>
      </c>
    </row>
    <row r="2172" spans="71:72">
      <c r="BS2172" s="98">
        <v>21.7</v>
      </c>
      <c r="BT2172" s="99">
        <v>65</v>
      </c>
    </row>
    <row r="2173" spans="71:72">
      <c r="BS2173" s="98">
        <v>21.71</v>
      </c>
      <c r="BT2173" s="99">
        <v>65</v>
      </c>
    </row>
    <row r="2174" spans="71:72">
      <c r="BS2174" s="98">
        <v>21.72</v>
      </c>
      <c r="BT2174" s="99">
        <v>65</v>
      </c>
    </row>
    <row r="2175" spans="71:72">
      <c r="BS2175" s="98">
        <v>21.73</v>
      </c>
      <c r="BT2175" s="99">
        <v>65</v>
      </c>
    </row>
    <row r="2176" spans="71:72">
      <c r="BS2176" s="98">
        <v>21.74</v>
      </c>
      <c r="BT2176" s="99">
        <v>65</v>
      </c>
    </row>
    <row r="2177" spans="71:72">
      <c r="BS2177" s="98">
        <v>21.75</v>
      </c>
      <c r="BT2177" s="99">
        <v>65</v>
      </c>
    </row>
    <row r="2178" spans="71:72">
      <c r="BS2178" s="98">
        <v>21.76</v>
      </c>
      <c r="BT2178" s="99">
        <v>65</v>
      </c>
    </row>
    <row r="2179" spans="71:72">
      <c r="BS2179" s="98">
        <v>21.77</v>
      </c>
      <c r="BT2179" s="99">
        <v>65</v>
      </c>
    </row>
    <row r="2180" spans="71:72">
      <c r="BS2180" s="98">
        <v>21.78</v>
      </c>
      <c r="BT2180" s="99">
        <v>65</v>
      </c>
    </row>
    <row r="2181" spans="71:72">
      <c r="BS2181" s="98">
        <v>21.79</v>
      </c>
      <c r="BT2181" s="99">
        <v>65</v>
      </c>
    </row>
    <row r="2182" spans="71:72">
      <c r="BS2182" s="98">
        <v>21.8</v>
      </c>
      <c r="BT2182" s="99">
        <v>65</v>
      </c>
    </row>
    <row r="2183" spans="71:72">
      <c r="BS2183" s="98">
        <v>21.81</v>
      </c>
      <c r="BT2183" s="99">
        <v>65</v>
      </c>
    </row>
    <row r="2184" spans="71:72">
      <c r="BS2184" s="98">
        <v>21.82</v>
      </c>
      <c r="BT2184" s="99">
        <v>65</v>
      </c>
    </row>
    <row r="2185" spans="71:72">
      <c r="BS2185" s="98">
        <v>21.83</v>
      </c>
      <c r="BT2185" s="99">
        <v>65</v>
      </c>
    </row>
    <row r="2186" spans="71:72">
      <c r="BS2186" s="98">
        <v>21.84</v>
      </c>
      <c r="BT2186" s="99">
        <v>65</v>
      </c>
    </row>
    <row r="2187" spans="71:72">
      <c r="BS2187" s="98">
        <v>21.85</v>
      </c>
      <c r="BT2187" s="99">
        <v>65</v>
      </c>
    </row>
    <row r="2188" spans="71:72">
      <c r="BS2188" s="98">
        <v>21.86</v>
      </c>
      <c r="BT2188" s="99">
        <v>65</v>
      </c>
    </row>
    <row r="2189" spans="71:72">
      <c r="BS2189" s="98">
        <v>21.87</v>
      </c>
      <c r="BT2189" s="99">
        <v>65</v>
      </c>
    </row>
    <row r="2190" spans="71:72">
      <c r="BS2190" s="98">
        <v>21.88</v>
      </c>
      <c r="BT2190" s="99">
        <v>65</v>
      </c>
    </row>
    <row r="2191" spans="71:72">
      <c r="BS2191" s="98">
        <v>21.89</v>
      </c>
      <c r="BT2191" s="99">
        <v>65</v>
      </c>
    </row>
    <row r="2192" spans="71:72">
      <c r="BS2192" s="98">
        <v>21.9</v>
      </c>
      <c r="BT2192" s="99">
        <v>65</v>
      </c>
    </row>
    <row r="2193" spans="71:72">
      <c r="BS2193" s="98">
        <v>21.91</v>
      </c>
      <c r="BT2193" s="99">
        <v>65</v>
      </c>
    </row>
    <row r="2194" spans="71:72">
      <c r="BS2194" s="98">
        <v>21.92</v>
      </c>
      <c r="BT2194" s="99">
        <v>65</v>
      </c>
    </row>
    <row r="2195" spans="71:72">
      <c r="BS2195" s="98">
        <v>21.93</v>
      </c>
      <c r="BT2195" s="99">
        <v>65</v>
      </c>
    </row>
    <row r="2196" spans="71:72">
      <c r="BS2196" s="98">
        <v>21.94</v>
      </c>
      <c r="BT2196" s="99">
        <v>65</v>
      </c>
    </row>
    <row r="2197" spans="71:72">
      <c r="BS2197" s="98">
        <v>21.95</v>
      </c>
      <c r="BT2197" s="99">
        <v>65</v>
      </c>
    </row>
    <row r="2198" spans="71:72">
      <c r="BS2198" s="98">
        <v>21.96</v>
      </c>
      <c r="BT2198" s="99">
        <v>65</v>
      </c>
    </row>
    <row r="2199" spans="71:72">
      <c r="BS2199" s="98">
        <v>21.97</v>
      </c>
      <c r="BT2199" s="99">
        <v>65</v>
      </c>
    </row>
    <row r="2200" spans="71:72">
      <c r="BS2200" s="98">
        <v>21.98</v>
      </c>
      <c r="BT2200" s="99">
        <v>65</v>
      </c>
    </row>
    <row r="2201" spans="71:72">
      <c r="BS2201" s="98">
        <v>21.99</v>
      </c>
      <c r="BT2201" s="99">
        <v>65</v>
      </c>
    </row>
    <row r="2202" spans="71:72">
      <c r="BS2202" s="98">
        <v>22</v>
      </c>
      <c r="BT2202" s="99">
        <v>65</v>
      </c>
    </row>
    <row r="2203" spans="71:72">
      <c r="BS2203" s="98">
        <v>22.01</v>
      </c>
      <c r="BT2203" s="99">
        <v>65</v>
      </c>
    </row>
    <row r="2204" spans="71:72">
      <c r="BS2204" s="98">
        <v>22.02</v>
      </c>
      <c r="BT2204" s="99">
        <v>65</v>
      </c>
    </row>
    <row r="2205" spans="71:72">
      <c r="BS2205" s="98">
        <v>22.03</v>
      </c>
      <c r="BT2205" s="99">
        <v>65</v>
      </c>
    </row>
    <row r="2206" spans="71:72">
      <c r="BS2206" s="98">
        <v>22.04</v>
      </c>
      <c r="BT2206" s="99">
        <v>65</v>
      </c>
    </row>
    <row r="2207" spans="71:72">
      <c r="BS2207" s="98">
        <v>22.05</v>
      </c>
      <c r="BT2207" s="99">
        <v>65</v>
      </c>
    </row>
    <row r="2208" spans="71:72">
      <c r="BS2208" s="98">
        <v>22.06</v>
      </c>
      <c r="BT2208" s="99">
        <v>65</v>
      </c>
    </row>
    <row r="2209" spans="71:72">
      <c r="BS2209" s="98">
        <v>22.07</v>
      </c>
      <c r="BT2209" s="99">
        <v>65</v>
      </c>
    </row>
    <row r="2210" spans="71:72">
      <c r="BS2210" s="98">
        <v>22.08</v>
      </c>
      <c r="BT2210" s="99">
        <v>65</v>
      </c>
    </row>
    <row r="2211" spans="71:72">
      <c r="BS2211" s="98">
        <v>22.09</v>
      </c>
      <c r="BT2211" s="99">
        <v>65</v>
      </c>
    </row>
    <row r="2212" spans="71:72">
      <c r="BS2212" s="98">
        <v>22.1</v>
      </c>
      <c r="BT2212" s="99">
        <v>65</v>
      </c>
    </row>
    <row r="2213" spans="71:72">
      <c r="BS2213" s="98">
        <v>22.11</v>
      </c>
      <c r="BT2213" s="99">
        <v>65</v>
      </c>
    </row>
    <row r="2214" spans="71:72">
      <c r="BS2214" s="98">
        <v>22.12</v>
      </c>
      <c r="BT2214" s="99">
        <v>65</v>
      </c>
    </row>
    <row r="2215" spans="71:72">
      <c r="BS2215" s="98">
        <v>22.13</v>
      </c>
      <c r="BT2215" s="99">
        <v>65</v>
      </c>
    </row>
    <row r="2216" spans="71:72">
      <c r="BS2216" s="98">
        <v>22.14</v>
      </c>
      <c r="BT2216" s="99">
        <v>65</v>
      </c>
    </row>
    <row r="2217" spans="71:72">
      <c r="BS2217" s="98">
        <v>22.15</v>
      </c>
      <c r="BT2217" s="99">
        <v>65</v>
      </c>
    </row>
    <row r="2218" spans="71:72">
      <c r="BS2218" s="98">
        <v>22.16</v>
      </c>
      <c r="BT2218" s="99">
        <v>65</v>
      </c>
    </row>
    <row r="2219" spans="71:72">
      <c r="BS2219" s="98">
        <v>22.17</v>
      </c>
      <c r="BT2219" s="99">
        <v>65</v>
      </c>
    </row>
    <row r="2220" spans="71:72">
      <c r="BS2220" s="98">
        <v>22.18</v>
      </c>
      <c r="BT2220" s="99">
        <v>65</v>
      </c>
    </row>
    <row r="2221" spans="71:72">
      <c r="BS2221" s="98">
        <v>22.19</v>
      </c>
      <c r="BT2221" s="99">
        <v>65</v>
      </c>
    </row>
    <row r="2222" spans="71:72">
      <c r="BS2222" s="98">
        <v>22.2</v>
      </c>
      <c r="BT2222" s="99">
        <v>65</v>
      </c>
    </row>
    <row r="2223" spans="71:72">
      <c r="BS2223" s="98">
        <v>22.21</v>
      </c>
      <c r="BT2223" s="99">
        <v>65</v>
      </c>
    </row>
    <row r="2224" spans="71:72">
      <c r="BS2224" s="98">
        <v>22.22</v>
      </c>
      <c r="BT2224" s="99">
        <v>65</v>
      </c>
    </row>
    <row r="2225" spans="71:72">
      <c r="BS2225" s="98">
        <v>22.23</v>
      </c>
      <c r="BT2225" s="99">
        <v>65</v>
      </c>
    </row>
    <row r="2226" spans="71:72">
      <c r="BS2226" s="98">
        <v>22.24</v>
      </c>
      <c r="BT2226" s="99">
        <v>65</v>
      </c>
    </row>
    <row r="2227" spans="71:72">
      <c r="BS2227" s="98">
        <v>22.25</v>
      </c>
      <c r="BT2227" s="99">
        <v>65</v>
      </c>
    </row>
    <row r="2228" spans="71:72">
      <c r="BS2228" s="98">
        <v>22.26</v>
      </c>
      <c r="BT2228" s="99">
        <v>65</v>
      </c>
    </row>
    <row r="2229" spans="71:72">
      <c r="BS2229" s="98">
        <v>22.27</v>
      </c>
      <c r="BT2229" s="99">
        <v>65</v>
      </c>
    </row>
    <row r="2230" spans="71:72">
      <c r="BS2230" s="98">
        <v>22.28</v>
      </c>
      <c r="BT2230" s="99">
        <v>65</v>
      </c>
    </row>
    <row r="2231" spans="71:72">
      <c r="BS2231" s="98">
        <v>22.29</v>
      </c>
      <c r="BT2231" s="99">
        <v>65</v>
      </c>
    </row>
    <row r="2232" spans="71:72">
      <c r="BS2232" s="98">
        <v>22.3</v>
      </c>
      <c r="BT2232" s="99">
        <v>65</v>
      </c>
    </row>
    <row r="2233" spans="71:72">
      <c r="BS2233" s="98">
        <v>22.31</v>
      </c>
      <c r="BT2233" s="99">
        <v>65</v>
      </c>
    </row>
    <row r="2234" spans="71:72">
      <c r="BS2234" s="98">
        <v>22.32</v>
      </c>
      <c r="BT2234" s="99">
        <v>65</v>
      </c>
    </row>
    <row r="2235" spans="71:72">
      <c r="BS2235" s="98">
        <v>22.33</v>
      </c>
      <c r="BT2235" s="99">
        <v>65</v>
      </c>
    </row>
    <row r="2236" spans="71:72">
      <c r="BS2236" s="98">
        <v>22.34</v>
      </c>
      <c r="BT2236" s="99">
        <v>65</v>
      </c>
    </row>
    <row r="2237" spans="71:72">
      <c r="BS2237" s="98">
        <v>22.35</v>
      </c>
      <c r="BT2237" s="99">
        <v>65</v>
      </c>
    </row>
    <row r="2238" spans="71:72">
      <c r="BS2238" s="98">
        <v>22.36</v>
      </c>
      <c r="BT2238" s="99">
        <v>65</v>
      </c>
    </row>
    <row r="2239" spans="71:72">
      <c r="BS2239" s="98">
        <v>22.37</v>
      </c>
      <c r="BT2239" s="99">
        <v>65</v>
      </c>
    </row>
    <row r="2240" spans="71:72">
      <c r="BS2240" s="98">
        <v>22.38</v>
      </c>
      <c r="BT2240" s="99">
        <v>65</v>
      </c>
    </row>
    <row r="2241" spans="71:72">
      <c r="BS2241" s="98">
        <v>22.39</v>
      </c>
      <c r="BT2241" s="99">
        <v>65</v>
      </c>
    </row>
    <row r="2242" spans="71:72">
      <c r="BS2242" s="98">
        <v>22.4</v>
      </c>
      <c r="BT2242" s="99">
        <v>65</v>
      </c>
    </row>
    <row r="2243" spans="71:72">
      <c r="BS2243" s="98">
        <v>22.41</v>
      </c>
      <c r="BT2243" s="99">
        <v>65</v>
      </c>
    </row>
    <row r="2244" spans="71:72">
      <c r="BS2244" s="98">
        <v>22.42</v>
      </c>
      <c r="BT2244" s="99">
        <v>65</v>
      </c>
    </row>
    <row r="2245" spans="71:72">
      <c r="BS2245" s="98">
        <v>22.43</v>
      </c>
      <c r="BT2245" s="99">
        <v>65</v>
      </c>
    </row>
    <row r="2246" spans="71:72">
      <c r="BS2246" s="98">
        <v>22.44</v>
      </c>
      <c r="BT2246" s="99">
        <v>65</v>
      </c>
    </row>
    <row r="2247" spans="71:72">
      <c r="BS2247" s="98">
        <v>22.45</v>
      </c>
      <c r="BT2247" s="99">
        <v>65</v>
      </c>
    </row>
    <row r="2248" spans="71:72">
      <c r="BS2248" s="98">
        <v>22.46</v>
      </c>
      <c r="BT2248" s="99">
        <v>65</v>
      </c>
    </row>
    <row r="2249" spans="71:72">
      <c r="BS2249" s="98">
        <v>22.47</v>
      </c>
      <c r="BT2249" s="99">
        <v>65</v>
      </c>
    </row>
    <row r="2250" spans="71:72">
      <c r="BS2250" s="98">
        <v>22.48</v>
      </c>
      <c r="BT2250" s="99">
        <v>65</v>
      </c>
    </row>
    <row r="2251" spans="71:72">
      <c r="BS2251" s="98">
        <v>22.49</v>
      </c>
      <c r="BT2251" s="99">
        <v>65</v>
      </c>
    </row>
    <row r="2252" spans="71:72">
      <c r="BS2252" s="98">
        <v>22.5</v>
      </c>
      <c r="BT2252" s="99">
        <v>65</v>
      </c>
    </row>
    <row r="2253" spans="71:72">
      <c r="BS2253" s="98">
        <v>22.51</v>
      </c>
      <c r="BT2253" s="99">
        <v>65</v>
      </c>
    </row>
    <row r="2254" spans="71:72">
      <c r="BS2254" s="98">
        <v>22.52</v>
      </c>
      <c r="BT2254" s="99">
        <v>65</v>
      </c>
    </row>
    <row r="2255" spans="71:72">
      <c r="BS2255" s="98">
        <v>22.53</v>
      </c>
      <c r="BT2255" s="99">
        <v>65</v>
      </c>
    </row>
    <row r="2256" spans="71:72">
      <c r="BS2256" s="98">
        <v>22.54</v>
      </c>
      <c r="BT2256" s="99">
        <v>65</v>
      </c>
    </row>
    <row r="2257" spans="71:72">
      <c r="BS2257" s="98">
        <v>22.55</v>
      </c>
      <c r="BT2257" s="99">
        <v>65</v>
      </c>
    </row>
    <row r="2258" spans="71:72">
      <c r="BS2258" s="98">
        <v>22.56</v>
      </c>
      <c r="BT2258" s="99">
        <v>65</v>
      </c>
    </row>
    <row r="2259" spans="71:72">
      <c r="BS2259" s="98">
        <v>22.57</v>
      </c>
      <c r="BT2259" s="99">
        <v>65</v>
      </c>
    </row>
    <row r="2260" spans="71:72">
      <c r="BS2260" s="98">
        <v>22.58</v>
      </c>
      <c r="BT2260" s="99">
        <v>65</v>
      </c>
    </row>
    <row r="2261" spans="71:72">
      <c r="BS2261" s="98">
        <v>22.59</v>
      </c>
      <c r="BT2261" s="99">
        <v>65</v>
      </c>
    </row>
    <row r="2262" spans="71:72">
      <c r="BS2262" s="98">
        <v>22.6</v>
      </c>
      <c r="BT2262" s="99">
        <v>65</v>
      </c>
    </row>
    <row r="2263" spans="71:72">
      <c r="BS2263" s="98">
        <v>22.61</v>
      </c>
      <c r="BT2263" s="99">
        <v>65</v>
      </c>
    </row>
    <row r="2264" spans="71:72">
      <c r="BS2264" s="98">
        <v>22.62</v>
      </c>
      <c r="BT2264" s="99">
        <v>65</v>
      </c>
    </row>
    <row r="2265" spans="71:72">
      <c r="BS2265" s="98">
        <v>22.63</v>
      </c>
      <c r="BT2265" s="99">
        <v>65</v>
      </c>
    </row>
    <row r="2266" spans="71:72">
      <c r="BS2266" s="98">
        <v>22.64</v>
      </c>
      <c r="BT2266" s="99">
        <v>65</v>
      </c>
    </row>
    <row r="2267" spans="71:72">
      <c r="BS2267" s="98">
        <v>22.65</v>
      </c>
      <c r="BT2267" s="99">
        <v>65</v>
      </c>
    </row>
    <row r="2268" spans="71:72">
      <c r="BS2268" s="98">
        <v>22.66</v>
      </c>
      <c r="BT2268" s="99">
        <v>65</v>
      </c>
    </row>
    <row r="2269" spans="71:72">
      <c r="BS2269" s="98">
        <v>22.67</v>
      </c>
      <c r="BT2269" s="99">
        <v>65</v>
      </c>
    </row>
    <row r="2270" spans="71:72">
      <c r="BS2270" s="98">
        <v>22.68</v>
      </c>
      <c r="BT2270" s="99">
        <v>65</v>
      </c>
    </row>
    <row r="2271" spans="71:72">
      <c r="BS2271" s="98">
        <v>22.69</v>
      </c>
      <c r="BT2271" s="99">
        <v>65</v>
      </c>
    </row>
    <row r="2272" spans="71:72">
      <c r="BS2272" s="98">
        <v>22.7</v>
      </c>
      <c r="BT2272" s="99">
        <v>65</v>
      </c>
    </row>
    <row r="2273" spans="71:72">
      <c r="BS2273" s="98">
        <v>22.71</v>
      </c>
      <c r="BT2273" s="99">
        <v>65</v>
      </c>
    </row>
    <row r="2274" spans="71:72">
      <c r="BS2274" s="98">
        <v>22.72</v>
      </c>
      <c r="BT2274" s="99">
        <v>65</v>
      </c>
    </row>
    <row r="2275" spans="71:72">
      <c r="BS2275" s="98">
        <v>22.73</v>
      </c>
      <c r="BT2275" s="99">
        <v>65</v>
      </c>
    </row>
    <row r="2276" spans="71:72">
      <c r="BS2276" s="98">
        <v>22.74</v>
      </c>
      <c r="BT2276" s="99">
        <v>65</v>
      </c>
    </row>
    <row r="2277" spans="71:72">
      <c r="BS2277" s="98">
        <v>22.75</v>
      </c>
      <c r="BT2277" s="99">
        <v>65</v>
      </c>
    </row>
    <row r="2278" spans="71:72">
      <c r="BS2278" s="98">
        <v>22.76</v>
      </c>
      <c r="BT2278" s="99">
        <v>65</v>
      </c>
    </row>
    <row r="2279" spans="71:72">
      <c r="BS2279" s="98">
        <v>22.77</v>
      </c>
      <c r="BT2279" s="99">
        <v>65</v>
      </c>
    </row>
    <row r="2280" spans="71:72">
      <c r="BS2280" s="98">
        <v>22.78</v>
      </c>
      <c r="BT2280" s="99">
        <v>65</v>
      </c>
    </row>
    <row r="2281" spans="71:72">
      <c r="BS2281" s="98">
        <v>22.79</v>
      </c>
      <c r="BT2281" s="99">
        <v>65</v>
      </c>
    </row>
    <row r="2282" spans="71:72">
      <c r="BS2282" s="98">
        <v>22.8</v>
      </c>
      <c r="BT2282" s="99">
        <v>65</v>
      </c>
    </row>
    <row r="2283" spans="71:72">
      <c r="BS2283" s="98">
        <v>22.81</v>
      </c>
      <c r="BT2283" s="99">
        <v>65</v>
      </c>
    </row>
    <row r="2284" spans="71:72">
      <c r="BS2284" s="98">
        <v>22.82</v>
      </c>
      <c r="BT2284" s="99">
        <v>65</v>
      </c>
    </row>
    <row r="2285" spans="71:72">
      <c r="BS2285" s="98">
        <v>22.83</v>
      </c>
      <c r="BT2285" s="99">
        <v>65</v>
      </c>
    </row>
    <row r="2286" spans="71:72">
      <c r="BS2286" s="98">
        <v>22.84</v>
      </c>
      <c r="BT2286" s="99">
        <v>65</v>
      </c>
    </row>
    <row r="2287" spans="71:72">
      <c r="BS2287" s="98">
        <v>22.85</v>
      </c>
      <c r="BT2287" s="99">
        <v>65</v>
      </c>
    </row>
    <row r="2288" spans="71:72">
      <c r="BS2288" s="98">
        <v>22.86</v>
      </c>
      <c r="BT2288" s="99">
        <v>65</v>
      </c>
    </row>
    <row r="2289" spans="71:72">
      <c r="BS2289" s="98">
        <v>22.87</v>
      </c>
      <c r="BT2289" s="99">
        <v>65</v>
      </c>
    </row>
    <row r="2290" spans="71:72">
      <c r="BS2290" s="98">
        <v>22.88</v>
      </c>
      <c r="BT2290" s="99">
        <v>65</v>
      </c>
    </row>
    <row r="2291" spans="71:72">
      <c r="BS2291" s="98">
        <v>22.89</v>
      </c>
      <c r="BT2291" s="99">
        <v>65</v>
      </c>
    </row>
    <row r="2292" spans="71:72">
      <c r="BS2292" s="98">
        <v>22.9</v>
      </c>
      <c r="BT2292" s="99">
        <v>65</v>
      </c>
    </row>
    <row r="2293" spans="71:72">
      <c r="BS2293" s="98">
        <v>22.91</v>
      </c>
      <c r="BT2293" s="99">
        <v>65</v>
      </c>
    </row>
    <row r="2294" spans="71:72">
      <c r="BS2294" s="98">
        <v>22.92</v>
      </c>
      <c r="BT2294" s="99">
        <v>65</v>
      </c>
    </row>
    <row r="2295" spans="71:72">
      <c r="BS2295" s="98">
        <v>22.93</v>
      </c>
      <c r="BT2295" s="99">
        <v>65</v>
      </c>
    </row>
    <row r="2296" spans="71:72">
      <c r="BS2296" s="98">
        <v>22.94</v>
      </c>
      <c r="BT2296" s="99">
        <v>65</v>
      </c>
    </row>
    <row r="2297" spans="71:72">
      <c r="BS2297" s="98">
        <v>22.95</v>
      </c>
      <c r="BT2297" s="99">
        <v>65</v>
      </c>
    </row>
    <row r="2298" spans="71:72">
      <c r="BS2298" s="98">
        <v>22.96</v>
      </c>
      <c r="BT2298" s="99">
        <v>65</v>
      </c>
    </row>
    <row r="2299" spans="71:72">
      <c r="BS2299" s="98">
        <v>22.97</v>
      </c>
      <c r="BT2299" s="99">
        <v>65</v>
      </c>
    </row>
    <row r="2300" spans="71:72">
      <c r="BS2300" s="98">
        <v>22.98</v>
      </c>
      <c r="BT2300" s="99">
        <v>65</v>
      </c>
    </row>
    <row r="2301" spans="71:72">
      <c r="BS2301" s="98">
        <v>22.99</v>
      </c>
      <c r="BT2301" s="99">
        <v>65</v>
      </c>
    </row>
    <row r="2302" spans="71:72">
      <c r="BS2302" s="98">
        <v>23</v>
      </c>
      <c r="BT2302" s="99">
        <v>65</v>
      </c>
    </row>
    <row r="2303" spans="71:72">
      <c r="BS2303" s="98">
        <v>23.01</v>
      </c>
      <c r="BT2303" s="99">
        <v>65</v>
      </c>
    </row>
    <row r="2304" spans="71:72">
      <c r="BS2304" s="98">
        <v>23.02</v>
      </c>
      <c r="BT2304" s="99">
        <v>65</v>
      </c>
    </row>
    <row r="2305" spans="71:72">
      <c r="BS2305" s="98">
        <v>23.03</v>
      </c>
      <c r="BT2305" s="99">
        <v>65</v>
      </c>
    </row>
    <row r="2306" spans="71:72">
      <c r="BS2306" s="98">
        <v>23.04</v>
      </c>
      <c r="BT2306" s="99">
        <v>65</v>
      </c>
    </row>
    <row r="2307" spans="71:72">
      <c r="BS2307" s="98">
        <v>23.05</v>
      </c>
      <c r="BT2307" s="99">
        <v>65</v>
      </c>
    </row>
    <row r="2308" spans="71:72">
      <c r="BS2308" s="98">
        <v>23.06</v>
      </c>
      <c r="BT2308" s="99">
        <v>65</v>
      </c>
    </row>
    <row r="2309" spans="71:72">
      <c r="BS2309" s="98">
        <v>23.07</v>
      </c>
      <c r="BT2309" s="99">
        <v>65</v>
      </c>
    </row>
    <row r="2310" spans="71:72">
      <c r="BS2310" s="98">
        <v>23.08</v>
      </c>
      <c r="BT2310" s="99">
        <v>65</v>
      </c>
    </row>
    <row r="2311" spans="71:72">
      <c r="BS2311" s="98">
        <v>23.09</v>
      </c>
      <c r="BT2311" s="99">
        <v>65</v>
      </c>
    </row>
    <row r="2312" spans="71:72">
      <c r="BS2312" s="98">
        <v>23.1</v>
      </c>
      <c r="BT2312" s="99">
        <v>65</v>
      </c>
    </row>
    <row r="2313" spans="71:72">
      <c r="BS2313" s="98">
        <v>23.11</v>
      </c>
      <c r="BT2313" s="99">
        <v>65</v>
      </c>
    </row>
    <row r="2314" spans="71:72">
      <c r="BS2314" s="98">
        <v>23.12</v>
      </c>
      <c r="BT2314" s="99">
        <v>65</v>
      </c>
    </row>
    <row r="2315" spans="71:72">
      <c r="BS2315" s="98">
        <v>23.13</v>
      </c>
      <c r="BT2315" s="99">
        <v>65</v>
      </c>
    </row>
    <row r="2316" spans="71:72">
      <c r="BS2316" s="98">
        <v>23.14</v>
      </c>
      <c r="BT2316" s="99">
        <v>65</v>
      </c>
    </row>
    <row r="2317" spans="71:72">
      <c r="BS2317" s="98">
        <v>23.15</v>
      </c>
      <c r="BT2317" s="99">
        <v>65</v>
      </c>
    </row>
    <row r="2318" spans="71:72">
      <c r="BS2318" s="98">
        <v>23.16</v>
      </c>
      <c r="BT2318" s="99">
        <v>65</v>
      </c>
    </row>
    <row r="2319" spans="71:72">
      <c r="BS2319" s="98">
        <v>23.17</v>
      </c>
      <c r="BT2319" s="99">
        <v>65</v>
      </c>
    </row>
    <row r="2320" spans="71:72">
      <c r="BS2320" s="98">
        <v>23.18</v>
      </c>
      <c r="BT2320" s="99">
        <v>65</v>
      </c>
    </row>
    <row r="2321" spans="71:72">
      <c r="BS2321" s="98">
        <v>23.19</v>
      </c>
      <c r="BT2321" s="99">
        <v>65</v>
      </c>
    </row>
    <row r="2322" spans="71:72">
      <c r="BS2322" s="98">
        <v>23.2</v>
      </c>
      <c r="BT2322" s="99">
        <v>65</v>
      </c>
    </row>
    <row r="2323" spans="71:72">
      <c r="BS2323" s="98">
        <v>23.21</v>
      </c>
      <c r="BT2323" s="99">
        <v>65</v>
      </c>
    </row>
    <row r="2324" spans="71:72">
      <c r="BS2324" s="98">
        <v>23.22</v>
      </c>
      <c r="BT2324" s="99">
        <v>65</v>
      </c>
    </row>
    <row r="2325" spans="71:72">
      <c r="BS2325" s="98">
        <v>23.23</v>
      </c>
      <c r="BT2325" s="99">
        <v>65</v>
      </c>
    </row>
    <row r="2326" spans="71:72">
      <c r="BS2326" s="98">
        <v>23.24</v>
      </c>
      <c r="BT2326" s="99">
        <v>65</v>
      </c>
    </row>
    <row r="2327" spans="71:72">
      <c r="BS2327" s="98">
        <v>23.25</v>
      </c>
      <c r="BT2327" s="99">
        <v>65</v>
      </c>
    </row>
    <row r="2328" spans="71:72">
      <c r="BS2328" s="98">
        <v>23.26</v>
      </c>
      <c r="BT2328" s="99">
        <v>65</v>
      </c>
    </row>
    <row r="2329" spans="71:72">
      <c r="BS2329" s="98">
        <v>23.27</v>
      </c>
      <c r="BT2329" s="99">
        <v>65</v>
      </c>
    </row>
    <row r="2330" spans="71:72">
      <c r="BS2330" s="98">
        <v>23.28</v>
      </c>
      <c r="BT2330" s="99">
        <v>65</v>
      </c>
    </row>
    <row r="2331" spans="71:72">
      <c r="BS2331" s="98">
        <v>23.29</v>
      </c>
      <c r="BT2331" s="99">
        <v>65</v>
      </c>
    </row>
    <row r="2332" spans="71:72">
      <c r="BS2332" s="98">
        <v>23.3</v>
      </c>
      <c r="BT2332" s="99">
        <v>65</v>
      </c>
    </row>
    <row r="2333" spans="71:72">
      <c r="BS2333" s="98">
        <v>23.31</v>
      </c>
      <c r="BT2333" s="99">
        <v>65</v>
      </c>
    </row>
    <row r="2334" spans="71:72">
      <c r="BS2334" s="98">
        <v>23.32</v>
      </c>
      <c r="BT2334" s="99">
        <v>65</v>
      </c>
    </row>
    <row r="2335" spans="71:72">
      <c r="BS2335" s="98">
        <v>23.33</v>
      </c>
      <c r="BT2335" s="99">
        <v>65</v>
      </c>
    </row>
    <row r="2336" spans="71:72">
      <c r="BS2336" s="98">
        <v>23.34</v>
      </c>
      <c r="BT2336" s="99">
        <v>65</v>
      </c>
    </row>
    <row r="2337" spans="71:72">
      <c r="BS2337" s="98">
        <v>23.35</v>
      </c>
      <c r="BT2337" s="99">
        <v>65</v>
      </c>
    </row>
    <row r="2338" spans="71:72">
      <c r="BS2338" s="98">
        <v>23.36</v>
      </c>
      <c r="BT2338" s="99">
        <v>65</v>
      </c>
    </row>
    <row r="2339" spans="71:72">
      <c r="BS2339" s="98">
        <v>23.37</v>
      </c>
      <c r="BT2339" s="99">
        <v>65</v>
      </c>
    </row>
    <row r="2340" spans="71:72">
      <c r="BS2340" s="98">
        <v>23.38</v>
      </c>
      <c r="BT2340" s="99">
        <v>65</v>
      </c>
    </row>
    <row r="2341" spans="71:72">
      <c r="BS2341" s="98">
        <v>23.39</v>
      </c>
      <c r="BT2341" s="99">
        <v>65</v>
      </c>
    </row>
    <row r="2342" spans="71:72">
      <c r="BS2342" s="98">
        <v>23.4</v>
      </c>
      <c r="BT2342" s="99">
        <v>65</v>
      </c>
    </row>
    <row r="2343" spans="71:72">
      <c r="BS2343" s="98">
        <v>23.41</v>
      </c>
      <c r="BT2343" s="99">
        <v>65</v>
      </c>
    </row>
    <row r="2344" spans="71:72">
      <c r="BS2344" s="98">
        <v>23.42</v>
      </c>
      <c r="BT2344" s="99">
        <v>65</v>
      </c>
    </row>
    <row r="2345" spans="71:72">
      <c r="BS2345" s="98">
        <v>23.43</v>
      </c>
      <c r="BT2345" s="99">
        <v>65</v>
      </c>
    </row>
    <row r="2346" spans="71:72">
      <c r="BS2346" s="98">
        <v>23.44</v>
      </c>
      <c r="BT2346" s="99">
        <v>65</v>
      </c>
    </row>
    <row r="2347" spans="71:72">
      <c r="BS2347" s="98">
        <v>23.45</v>
      </c>
      <c r="BT2347" s="99">
        <v>65</v>
      </c>
    </row>
    <row r="2348" spans="71:72">
      <c r="BS2348" s="98">
        <v>23.46</v>
      </c>
      <c r="BT2348" s="99">
        <v>65</v>
      </c>
    </row>
    <row r="2349" spans="71:72">
      <c r="BS2349" s="98">
        <v>23.47</v>
      </c>
      <c r="BT2349" s="99">
        <v>65</v>
      </c>
    </row>
    <row r="2350" spans="71:72">
      <c r="BS2350" s="98">
        <v>23.48</v>
      </c>
      <c r="BT2350" s="99">
        <v>65</v>
      </c>
    </row>
    <row r="2351" spans="71:72">
      <c r="BS2351" s="98">
        <v>23.49</v>
      </c>
      <c r="BT2351" s="99">
        <v>65</v>
      </c>
    </row>
    <row r="2352" spans="71:72">
      <c r="BS2352" s="98">
        <v>23.5</v>
      </c>
      <c r="BT2352" s="99">
        <v>65</v>
      </c>
    </row>
    <row r="2353" spans="71:72">
      <c r="BS2353" s="98">
        <v>23.51</v>
      </c>
      <c r="BT2353" s="99">
        <v>65</v>
      </c>
    </row>
    <row r="2354" spans="71:72">
      <c r="BS2354" s="98">
        <v>23.52</v>
      </c>
      <c r="BT2354" s="99">
        <v>65</v>
      </c>
    </row>
    <row r="2355" spans="71:72">
      <c r="BS2355" s="98">
        <v>23.53</v>
      </c>
      <c r="BT2355" s="99">
        <v>65</v>
      </c>
    </row>
    <row r="2356" spans="71:72">
      <c r="BS2356" s="98">
        <v>23.54</v>
      </c>
      <c r="BT2356" s="99">
        <v>65</v>
      </c>
    </row>
    <row r="2357" spans="71:72">
      <c r="BS2357" s="98">
        <v>23.55</v>
      </c>
      <c r="BT2357" s="99">
        <v>65</v>
      </c>
    </row>
    <row r="2358" spans="71:72">
      <c r="BS2358" s="98">
        <v>23.56</v>
      </c>
      <c r="BT2358" s="99">
        <v>65</v>
      </c>
    </row>
    <row r="2359" spans="71:72">
      <c r="BS2359" s="98">
        <v>23.57</v>
      </c>
      <c r="BT2359" s="99">
        <v>65</v>
      </c>
    </row>
    <row r="2360" spans="71:72">
      <c r="BS2360" s="98">
        <v>23.58</v>
      </c>
      <c r="BT2360" s="99">
        <v>65</v>
      </c>
    </row>
    <row r="2361" spans="71:72">
      <c r="BS2361" s="98">
        <v>23.59</v>
      </c>
      <c r="BT2361" s="99">
        <v>65</v>
      </c>
    </row>
    <row r="2362" spans="71:72">
      <c r="BS2362" s="98">
        <v>23.6</v>
      </c>
      <c r="BT2362" s="99">
        <v>65</v>
      </c>
    </row>
    <row r="2363" spans="71:72">
      <c r="BS2363" s="98">
        <v>23.61</v>
      </c>
      <c r="BT2363" s="99">
        <v>65</v>
      </c>
    </row>
    <row r="2364" spans="71:72">
      <c r="BS2364" s="98">
        <v>23.62</v>
      </c>
      <c r="BT2364" s="99">
        <v>65</v>
      </c>
    </row>
    <row r="2365" spans="71:72">
      <c r="BS2365" s="98">
        <v>23.63</v>
      </c>
      <c r="BT2365" s="99">
        <v>65</v>
      </c>
    </row>
    <row r="2366" spans="71:72">
      <c r="BS2366" s="98">
        <v>23.64</v>
      </c>
      <c r="BT2366" s="99">
        <v>65</v>
      </c>
    </row>
    <row r="2367" spans="71:72">
      <c r="BS2367" s="98">
        <v>23.65</v>
      </c>
      <c r="BT2367" s="99">
        <v>65</v>
      </c>
    </row>
    <row r="2368" spans="71:72">
      <c r="BS2368" s="98">
        <v>23.66</v>
      </c>
      <c r="BT2368" s="99">
        <v>65</v>
      </c>
    </row>
    <row r="2369" spans="71:72">
      <c r="BS2369" s="98">
        <v>23.67</v>
      </c>
      <c r="BT2369" s="99">
        <v>65</v>
      </c>
    </row>
    <row r="2370" spans="71:72">
      <c r="BS2370" s="98">
        <v>23.68</v>
      </c>
      <c r="BT2370" s="99">
        <v>65</v>
      </c>
    </row>
    <row r="2371" spans="71:72">
      <c r="BS2371" s="98">
        <v>23.69</v>
      </c>
      <c r="BT2371" s="99">
        <v>65</v>
      </c>
    </row>
    <row r="2372" spans="71:72">
      <c r="BS2372" s="98">
        <v>23.7</v>
      </c>
      <c r="BT2372" s="99">
        <v>65</v>
      </c>
    </row>
    <row r="2373" spans="71:72">
      <c r="BS2373" s="98">
        <v>23.71</v>
      </c>
      <c r="BT2373" s="99">
        <v>65</v>
      </c>
    </row>
    <row r="2374" spans="71:72">
      <c r="BS2374" s="98">
        <v>23.72</v>
      </c>
      <c r="BT2374" s="99">
        <v>65</v>
      </c>
    </row>
    <row r="2375" spans="71:72">
      <c r="BS2375" s="98">
        <v>23.73</v>
      </c>
      <c r="BT2375" s="99">
        <v>65</v>
      </c>
    </row>
    <row r="2376" spans="71:72">
      <c r="BS2376" s="98">
        <v>23.74</v>
      </c>
      <c r="BT2376" s="99">
        <v>65</v>
      </c>
    </row>
    <row r="2377" spans="71:72">
      <c r="BS2377" s="98">
        <v>23.75</v>
      </c>
      <c r="BT2377" s="99">
        <v>65</v>
      </c>
    </row>
    <row r="2378" spans="71:72">
      <c r="BS2378" s="98">
        <v>23.76</v>
      </c>
      <c r="BT2378" s="99">
        <v>65</v>
      </c>
    </row>
    <row r="2379" spans="71:72">
      <c r="BS2379" s="98">
        <v>23.77</v>
      </c>
      <c r="BT2379" s="99">
        <v>65</v>
      </c>
    </row>
    <row r="2380" spans="71:72">
      <c r="BS2380" s="98">
        <v>23.78</v>
      </c>
      <c r="BT2380" s="99">
        <v>65</v>
      </c>
    </row>
    <row r="2381" spans="71:72">
      <c r="BS2381" s="98">
        <v>23.79</v>
      </c>
      <c r="BT2381" s="99">
        <v>65</v>
      </c>
    </row>
    <row r="2382" spans="71:72">
      <c r="BS2382" s="98">
        <v>23.8</v>
      </c>
      <c r="BT2382" s="99">
        <v>65</v>
      </c>
    </row>
    <row r="2383" spans="71:72">
      <c r="BS2383" s="98">
        <v>23.81</v>
      </c>
      <c r="BT2383" s="99">
        <v>65</v>
      </c>
    </row>
    <row r="2384" spans="71:72">
      <c r="BS2384" s="98">
        <v>23.82</v>
      </c>
      <c r="BT2384" s="99">
        <v>65</v>
      </c>
    </row>
    <row r="2385" spans="71:72">
      <c r="BS2385" s="98">
        <v>23.83</v>
      </c>
      <c r="BT2385" s="99">
        <v>65</v>
      </c>
    </row>
    <row r="2386" spans="71:72">
      <c r="BS2386" s="98">
        <v>23.84</v>
      </c>
      <c r="BT2386" s="99">
        <v>65</v>
      </c>
    </row>
    <row r="2387" spans="71:72">
      <c r="BS2387" s="98">
        <v>23.85</v>
      </c>
      <c r="BT2387" s="99">
        <v>65</v>
      </c>
    </row>
    <row r="2388" spans="71:72">
      <c r="BS2388" s="98">
        <v>23.86</v>
      </c>
      <c r="BT2388" s="99">
        <v>65</v>
      </c>
    </row>
    <row r="2389" spans="71:72">
      <c r="BS2389" s="98">
        <v>23.87</v>
      </c>
      <c r="BT2389" s="99">
        <v>65</v>
      </c>
    </row>
    <row r="2390" spans="71:72">
      <c r="BS2390" s="98">
        <v>23.88</v>
      </c>
      <c r="BT2390" s="99">
        <v>65</v>
      </c>
    </row>
    <row r="2391" spans="71:72">
      <c r="BS2391" s="98">
        <v>23.89</v>
      </c>
      <c r="BT2391" s="99">
        <v>65</v>
      </c>
    </row>
    <row r="2392" spans="71:72">
      <c r="BS2392" s="98">
        <v>23.9</v>
      </c>
      <c r="BT2392" s="99">
        <v>65</v>
      </c>
    </row>
    <row r="2393" spans="71:72">
      <c r="BS2393" s="98">
        <v>23.91</v>
      </c>
      <c r="BT2393" s="99">
        <v>65</v>
      </c>
    </row>
    <row r="2394" spans="71:72">
      <c r="BS2394" s="98">
        <v>23.92</v>
      </c>
      <c r="BT2394" s="99">
        <v>65</v>
      </c>
    </row>
    <row r="2395" spans="71:72">
      <c r="BS2395" s="98">
        <v>23.93</v>
      </c>
      <c r="BT2395" s="99">
        <v>65</v>
      </c>
    </row>
    <row r="2396" spans="71:72">
      <c r="BS2396" s="98">
        <v>23.94</v>
      </c>
      <c r="BT2396" s="99">
        <v>65</v>
      </c>
    </row>
    <row r="2397" spans="71:72">
      <c r="BS2397" s="98">
        <v>23.95</v>
      </c>
      <c r="BT2397" s="99">
        <v>65</v>
      </c>
    </row>
    <row r="2398" spans="71:72">
      <c r="BS2398" s="98">
        <v>23.96</v>
      </c>
      <c r="BT2398" s="99">
        <v>65</v>
      </c>
    </row>
    <row r="2399" spans="71:72">
      <c r="BS2399" s="98">
        <v>23.97</v>
      </c>
      <c r="BT2399" s="99">
        <v>65</v>
      </c>
    </row>
    <row r="2400" spans="71:72">
      <c r="BS2400" s="98">
        <v>23.98</v>
      </c>
      <c r="BT2400" s="99">
        <v>65</v>
      </c>
    </row>
    <row r="2401" spans="71:72">
      <c r="BS2401" s="98">
        <v>23.99</v>
      </c>
      <c r="BT2401" s="99">
        <v>65</v>
      </c>
    </row>
    <row r="2402" spans="71:72">
      <c r="BS2402" s="100">
        <v>24</v>
      </c>
      <c r="BT2402" s="101">
        <v>66</v>
      </c>
    </row>
    <row r="2403" spans="71:72">
      <c r="BS2403" s="100">
        <v>24.01</v>
      </c>
      <c r="BT2403" s="101">
        <v>66</v>
      </c>
    </row>
    <row r="2404" spans="71:72">
      <c r="BS2404" s="100">
        <v>24.02</v>
      </c>
      <c r="BT2404" s="101">
        <v>66</v>
      </c>
    </row>
    <row r="2405" spans="71:72">
      <c r="BS2405" s="100">
        <v>24.03</v>
      </c>
      <c r="BT2405" s="101">
        <v>66</v>
      </c>
    </row>
    <row r="2406" spans="71:72">
      <c r="BS2406" s="100">
        <v>24.04</v>
      </c>
      <c r="BT2406" s="101">
        <v>66</v>
      </c>
    </row>
    <row r="2407" spans="71:72">
      <c r="BS2407" s="100">
        <v>24.05</v>
      </c>
      <c r="BT2407" s="101">
        <v>66</v>
      </c>
    </row>
    <row r="2408" spans="71:72">
      <c r="BS2408" s="100">
        <v>24.06</v>
      </c>
      <c r="BT2408" s="101">
        <v>66</v>
      </c>
    </row>
    <row r="2409" spans="71:72">
      <c r="BS2409" s="100">
        <v>24.07</v>
      </c>
      <c r="BT2409" s="101">
        <v>66</v>
      </c>
    </row>
    <row r="2410" spans="71:72">
      <c r="BS2410" s="100">
        <v>24.08</v>
      </c>
      <c r="BT2410" s="101">
        <v>66</v>
      </c>
    </row>
    <row r="2411" spans="71:72">
      <c r="BS2411" s="100">
        <v>24.09</v>
      </c>
      <c r="BT2411" s="101">
        <v>66</v>
      </c>
    </row>
    <row r="2412" spans="71:72">
      <c r="BS2412" s="100">
        <v>24.1</v>
      </c>
      <c r="BT2412" s="101">
        <v>66</v>
      </c>
    </row>
    <row r="2413" spans="71:72">
      <c r="BS2413" s="100">
        <v>24.11</v>
      </c>
      <c r="BT2413" s="101">
        <v>66</v>
      </c>
    </row>
    <row r="2414" spans="71:72">
      <c r="BS2414" s="100">
        <v>24.12</v>
      </c>
      <c r="BT2414" s="101">
        <v>66</v>
      </c>
    </row>
    <row r="2415" spans="71:72">
      <c r="BS2415" s="100">
        <v>24.13</v>
      </c>
      <c r="BT2415" s="101">
        <v>66</v>
      </c>
    </row>
    <row r="2416" spans="71:72">
      <c r="BS2416" s="100">
        <v>24.14</v>
      </c>
      <c r="BT2416" s="101">
        <v>66</v>
      </c>
    </row>
    <row r="2417" spans="71:72">
      <c r="BS2417" s="100">
        <v>24.15</v>
      </c>
      <c r="BT2417" s="101">
        <v>66</v>
      </c>
    </row>
    <row r="2418" spans="71:72">
      <c r="BS2418" s="100">
        <v>24.16</v>
      </c>
      <c r="BT2418" s="101">
        <v>66</v>
      </c>
    </row>
    <row r="2419" spans="71:72">
      <c r="BS2419" s="100">
        <v>24.17</v>
      </c>
      <c r="BT2419" s="101">
        <v>66</v>
      </c>
    </row>
    <row r="2420" spans="71:72">
      <c r="BS2420" s="100">
        <v>24.18</v>
      </c>
      <c r="BT2420" s="101">
        <v>66</v>
      </c>
    </row>
    <row r="2421" spans="71:72">
      <c r="BS2421" s="100">
        <v>24.19</v>
      </c>
      <c r="BT2421" s="101">
        <v>66</v>
      </c>
    </row>
    <row r="2422" spans="71:72">
      <c r="BS2422" s="100">
        <v>24.2</v>
      </c>
      <c r="BT2422" s="101">
        <v>66</v>
      </c>
    </row>
    <row r="2423" spans="71:72">
      <c r="BS2423" s="100">
        <v>24.21</v>
      </c>
      <c r="BT2423" s="101">
        <v>66</v>
      </c>
    </row>
    <row r="2424" spans="71:72">
      <c r="BS2424" s="100">
        <v>24.22</v>
      </c>
      <c r="BT2424" s="101">
        <v>66</v>
      </c>
    </row>
    <row r="2425" spans="71:72">
      <c r="BS2425" s="100">
        <v>24.23</v>
      </c>
      <c r="BT2425" s="101">
        <v>66</v>
      </c>
    </row>
    <row r="2426" spans="71:72">
      <c r="BS2426" s="100">
        <v>24.24</v>
      </c>
      <c r="BT2426" s="101">
        <v>66</v>
      </c>
    </row>
    <row r="2427" spans="71:72">
      <c r="BS2427" s="100">
        <v>24.25</v>
      </c>
      <c r="BT2427" s="101">
        <v>66</v>
      </c>
    </row>
    <row r="2428" spans="71:72">
      <c r="BS2428" s="100">
        <v>24.26</v>
      </c>
      <c r="BT2428" s="101">
        <v>66</v>
      </c>
    </row>
    <row r="2429" spans="71:72">
      <c r="BS2429" s="100">
        <v>24.27</v>
      </c>
      <c r="BT2429" s="101">
        <v>66</v>
      </c>
    </row>
    <row r="2430" spans="71:72">
      <c r="BS2430" s="100">
        <v>24.28</v>
      </c>
      <c r="BT2430" s="101">
        <v>66</v>
      </c>
    </row>
    <row r="2431" spans="71:72">
      <c r="BS2431" s="100">
        <v>24.29</v>
      </c>
      <c r="BT2431" s="101">
        <v>66</v>
      </c>
    </row>
    <row r="2432" spans="71:72">
      <c r="BS2432" s="100">
        <v>24.3</v>
      </c>
      <c r="BT2432" s="101">
        <v>66</v>
      </c>
    </row>
    <row r="2433" spans="71:72">
      <c r="BS2433" s="100">
        <v>24.31</v>
      </c>
      <c r="BT2433" s="101">
        <v>66</v>
      </c>
    </row>
    <row r="2434" spans="71:72">
      <c r="BS2434" s="100">
        <v>24.32</v>
      </c>
      <c r="BT2434" s="101">
        <v>66</v>
      </c>
    </row>
    <row r="2435" spans="71:72">
      <c r="BS2435" s="100">
        <v>24.33</v>
      </c>
      <c r="BT2435" s="101">
        <v>66</v>
      </c>
    </row>
    <row r="2436" spans="71:72">
      <c r="BS2436" s="100">
        <v>24.34</v>
      </c>
      <c r="BT2436" s="101">
        <v>66</v>
      </c>
    </row>
    <row r="2437" spans="71:72">
      <c r="BS2437" s="100">
        <v>24.35</v>
      </c>
      <c r="BT2437" s="101">
        <v>66</v>
      </c>
    </row>
    <row r="2438" spans="71:72">
      <c r="BS2438" s="100">
        <v>24.36</v>
      </c>
      <c r="BT2438" s="101">
        <v>66</v>
      </c>
    </row>
    <row r="2439" spans="71:72">
      <c r="BS2439" s="100">
        <v>24.37</v>
      </c>
      <c r="BT2439" s="101">
        <v>66</v>
      </c>
    </row>
    <row r="2440" spans="71:72">
      <c r="BS2440" s="100">
        <v>24.38</v>
      </c>
      <c r="BT2440" s="101">
        <v>66</v>
      </c>
    </row>
    <row r="2441" spans="71:72">
      <c r="BS2441" s="100">
        <v>24.39</v>
      </c>
      <c r="BT2441" s="101">
        <v>66</v>
      </c>
    </row>
    <row r="2442" spans="71:72">
      <c r="BS2442" s="100">
        <v>24.4</v>
      </c>
      <c r="BT2442" s="101">
        <v>66</v>
      </c>
    </row>
    <row r="2443" spans="71:72">
      <c r="BS2443" s="100">
        <v>24.41</v>
      </c>
      <c r="BT2443" s="101">
        <v>66</v>
      </c>
    </row>
    <row r="2444" spans="71:72">
      <c r="BS2444" s="100">
        <v>24.42</v>
      </c>
      <c r="BT2444" s="101">
        <v>66</v>
      </c>
    </row>
    <row r="2445" spans="71:72">
      <c r="BS2445" s="100">
        <v>24.43</v>
      </c>
      <c r="BT2445" s="101">
        <v>66</v>
      </c>
    </row>
    <row r="2446" spans="71:72">
      <c r="BS2446" s="100">
        <v>24.44</v>
      </c>
      <c r="BT2446" s="101">
        <v>66</v>
      </c>
    </row>
    <row r="2447" spans="71:72">
      <c r="BS2447" s="100">
        <v>24.45</v>
      </c>
      <c r="BT2447" s="101">
        <v>66</v>
      </c>
    </row>
    <row r="2448" spans="71:72">
      <c r="BS2448" s="100">
        <v>24.46</v>
      </c>
      <c r="BT2448" s="101">
        <v>66</v>
      </c>
    </row>
    <row r="2449" spans="71:72">
      <c r="BS2449" s="100">
        <v>24.47</v>
      </c>
      <c r="BT2449" s="101">
        <v>66</v>
      </c>
    </row>
    <row r="2450" spans="71:72">
      <c r="BS2450" s="100">
        <v>24.48</v>
      </c>
      <c r="BT2450" s="101">
        <v>66</v>
      </c>
    </row>
    <row r="2451" spans="71:72">
      <c r="BS2451" s="100">
        <v>24.49</v>
      </c>
      <c r="BT2451" s="101">
        <v>66</v>
      </c>
    </row>
    <row r="2452" spans="71:72">
      <c r="BS2452" s="100">
        <v>24.5</v>
      </c>
      <c r="BT2452" s="101">
        <v>66</v>
      </c>
    </row>
    <row r="2453" spans="71:72">
      <c r="BS2453" s="100">
        <v>24.51</v>
      </c>
      <c r="BT2453" s="101">
        <v>66</v>
      </c>
    </row>
    <row r="2454" spans="71:72">
      <c r="BS2454" s="100">
        <v>24.52</v>
      </c>
      <c r="BT2454" s="101">
        <v>66</v>
      </c>
    </row>
    <row r="2455" spans="71:72">
      <c r="BS2455" s="100">
        <v>24.53</v>
      </c>
      <c r="BT2455" s="101">
        <v>66</v>
      </c>
    </row>
    <row r="2456" spans="71:72">
      <c r="BS2456" s="100">
        <v>24.54</v>
      </c>
      <c r="BT2456" s="101">
        <v>66</v>
      </c>
    </row>
    <row r="2457" spans="71:72">
      <c r="BS2457" s="100">
        <v>24.55</v>
      </c>
      <c r="BT2457" s="101">
        <v>66</v>
      </c>
    </row>
    <row r="2458" spans="71:72">
      <c r="BS2458" s="100">
        <v>24.56</v>
      </c>
      <c r="BT2458" s="101">
        <v>66</v>
      </c>
    </row>
    <row r="2459" spans="71:72">
      <c r="BS2459" s="100">
        <v>24.57</v>
      </c>
      <c r="BT2459" s="101">
        <v>66</v>
      </c>
    </row>
    <row r="2460" spans="71:72">
      <c r="BS2460" s="100">
        <v>24.58</v>
      </c>
      <c r="BT2460" s="101">
        <v>66</v>
      </c>
    </row>
    <row r="2461" spans="71:72">
      <c r="BS2461" s="100">
        <v>24.59</v>
      </c>
      <c r="BT2461" s="101">
        <v>66</v>
      </c>
    </row>
    <row r="2462" spans="71:72">
      <c r="BS2462" s="100">
        <v>24.6</v>
      </c>
      <c r="BT2462" s="101">
        <v>66</v>
      </c>
    </row>
    <row r="2463" spans="71:72">
      <c r="BS2463" s="100">
        <v>24.61</v>
      </c>
      <c r="BT2463" s="101">
        <v>66</v>
      </c>
    </row>
    <row r="2464" spans="71:72">
      <c r="BS2464" s="100">
        <v>24.62</v>
      </c>
      <c r="BT2464" s="101">
        <v>66</v>
      </c>
    </row>
    <row r="2465" spans="71:72">
      <c r="BS2465" s="100">
        <v>24.63</v>
      </c>
      <c r="BT2465" s="101">
        <v>66</v>
      </c>
    </row>
    <row r="2466" spans="71:72">
      <c r="BS2466" s="100">
        <v>24.64</v>
      </c>
      <c r="BT2466" s="101">
        <v>66</v>
      </c>
    </row>
    <row r="2467" spans="71:72">
      <c r="BS2467" s="100">
        <v>24.65</v>
      </c>
      <c r="BT2467" s="101">
        <v>66</v>
      </c>
    </row>
    <row r="2468" spans="71:72">
      <c r="BS2468" s="100">
        <v>24.66</v>
      </c>
      <c r="BT2468" s="101">
        <v>66</v>
      </c>
    </row>
    <row r="2469" spans="71:72">
      <c r="BS2469" s="100">
        <v>24.67</v>
      </c>
      <c r="BT2469" s="101">
        <v>66</v>
      </c>
    </row>
    <row r="2470" spans="71:72">
      <c r="BS2470" s="100">
        <v>24.68</v>
      </c>
      <c r="BT2470" s="101">
        <v>66</v>
      </c>
    </row>
    <row r="2471" spans="71:72">
      <c r="BS2471" s="100">
        <v>24.69</v>
      </c>
      <c r="BT2471" s="101">
        <v>66</v>
      </c>
    </row>
    <row r="2472" spans="71:72">
      <c r="BS2472" s="100">
        <v>24.7</v>
      </c>
      <c r="BT2472" s="101">
        <v>66</v>
      </c>
    </row>
    <row r="2473" spans="71:72">
      <c r="BS2473" s="100">
        <v>24.71</v>
      </c>
      <c r="BT2473" s="101">
        <v>66</v>
      </c>
    </row>
    <row r="2474" spans="71:72">
      <c r="BS2474" s="100">
        <v>24.72</v>
      </c>
      <c r="BT2474" s="101">
        <v>66</v>
      </c>
    </row>
    <row r="2475" spans="71:72">
      <c r="BS2475" s="100">
        <v>24.73</v>
      </c>
      <c r="BT2475" s="101">
        <v>66</v>
      </c>
    </row>
    <row r="2476" spans="71:72">
      <c r="BS2476" s="100">
        <v>24.74</v>
      </c>
      <c r="BT2476" s="101">
        <v>66</v>
      </c>
    </row>
    <row r="2477" spans="71:72">
      <c r="BS2477" s="100">
        <v>24.75</v>
      </c>
      <c r="BT2477" s="101">
        <v>66</v>
      </c>
    </row>
    <row r="2478" spans="71:72">
      <c r="BS2478" s="100">
        <v>24.76</v>
      </c>
      <c r="BT2478" s="101">
        <v>66</v>
      </c>
    </row>
    <row r="2479" spans="71:72">
      <c r="BS2479" s="100">
        <v>24.77</v>
      </c>
      <c r="BT2479" s="101">
        <v>66</v>
      </c>
    </row>
    <row r="2480" spans="71:72">
      <c r="BS2480" s="100">
        <v>24.78</v>
      </c>
      <c r="BT2480" s="101">
        <v>66</v>
      </c>
    </row>
    <row r="2481" spans="71:72">
      <c r="BS2481" s="100">
        <v>24.79</v>
      </c>
      <c r="BT2481" s="101">
        <v>66</v>
      </c>
    </row>
    <row r="2482" spans="71:72">
      <c r="BS2482" s="100">
        <v>24.8</v>
      </c>
      <c r="BT2482" s="101">
        <v>66</v>
      </c>
    </row>
    <row r="2483" spans="71:72">
      <c r="BS2483" s="100">
        <v>24.81</v>
      </c>
      <c r="BT2483" s="101">
        <v>66</v>
      </c>
    </row>
    <row r="2484" spans="71:72">
      <c r="BS2484" s="100">
        <v>24.82</v>
      </c>
      <c r="BT2484" s="101">
        <v>66</v>
      </c>
    </row>
    <row r="2485" spans="71:72">
      <c r="BS2485" s="100">
        <v>24.83</v>
      </c>
      <c r="BT2485" s="101">
        <v>66</v>
      </c>
    </row>
    <row r="2486" spans="71:72">
      <c r="BS2486" s="100">
        <v>24.84</v>
      </c>
      <c r="BT2486" s="101">
        <v>66</v>
      </c>
    </row>
    <row r="2487" spans="71:72">
      <c r="BS2487" s="100">
        <v>24.85</v>
      </c>
      <c r="BT2487" s="101">
        <v>66</v>
      </c>
    </row>
    <row r="2488" spans="71:72">
      <c r="BS2488" s="100">
        <v>24.86</v>
      </c>
      <c r="BT2488" s="101">
        <v>66</v>
      </c>
    </row>
    <row r="2489" spans="71:72">
      <c r="BS2489" s="100">
        <v>24.87</v>
      </c>
      <c r="BT2489" s="101">
        <v>66</v>
      </c>
    </row>
    <row r="2490" spans="71:72">
      <c r="BS2490" s="100">
        <v>24.88</v>
      </c>
      <c r="BT2490" s="101">
        <v>66</v>
      </c>
    </row>
    <row r="2491" spans="71:72">
      <c r="BS2491" s="100">
        <v>24.89</v>
      </c>
      <c r="BT2491" s="101">
        <v>66</v>
      </c>
    </row>
    <row r="2492" spans="71:72">
      <c r="BS2492" s="100">
        <v>24.9</v>
      </c>
      <c r="BT2492" s="101">
        <v>66</v>
      </c>
    </row>
    <row r="2493" spans="71:72">
      <c r="BS2493" s="100">
        <v>24.91</v>
      </c>
      <c r="BT2493" s="101">
        <v>66</v>
      </c>
    </row>
    <row r="2494" spans="71:72">
      <c r="BS2494" s="100">
        <v>24.92</v>
      </c>
      <c r="BT2494" s="101">
        <v>66</v>
      </c>
    </row>
    <row r="2495" spans="71:72">
      <c r="BS2495" s="100">
        <v>24.93</v>
      </c>
      <c r="BT2495" s="101">
        <v>66</v>
      </c>
    </row>
    <row r="2496" spans="71:72">
      <c r="BS2496" s="100">
        <v>24.94</v>
      </c>
      <c r="BT2496" s="101">
        <v>66</v>
      </c>
    </row>
    <row r="2497" spans="71:72">
      <c r="BS2497" s="100">
        <v>24.95</v>
      </c>
      <c r="BT2497" s="101">
        <v>66</v>
      </c>
    </row>
    <row r="2498" spans="71:72">
      <c r="BS2498" s="100">
        <v>24.96</v>
      </c>
      <c r="BT2498" s="101">
        <v>66</v>
      </c>
    </row>
    <row r="2499" spans="71:72">
      <c r="BS2499" s="100">
        <v>24.97</v>
      </c>
      <c r="BT2499" s="101">
        <v>66</v>
      </c>
    </row>
    <row r="2500" spans="71:72">
      <c r="BS2500" s="100">
        <v>24.98</v>
      </c>
      <c r="BT2500" s="101">
        <v>66</v>
      </c>
    </row>
    <row r="2501" spans="71:72">
      <c r="BS2501" s="100">
        <v>24.99</v>
      </c>
      <c r="BT2501" s="101">
        <v>66</v>
      </c>
    </row>
    <row r="2502" spans="71:72">
      <c r="BS2502" s="100">
        <v>25</v>
      </c>
      <c r="BT2502" s="101">
        <v>66</v>
      </c>
    </row>
    <row r="2503" spans="71:72">
      <c r="BS2503" s="100">
        <v>25.01</v>
      </c>
      <c r="BT2503" s="101">
        <v>66</v>
      </c>
    </row>
    <row r="2504" spans="71:72">
      <c r="BS2504" s="100">
        <v>25.02</v>
      </c>
      <c r="BT2504" s="101">
        <v>66</v>
      </c>
    </row>
    <row r="2505" spans="71:72">
      <c r="BS2505" s="100">
        <v>25.03</v>
      </c>
      <c r="BT2505" s="101">
        <v>66</v>
      </c>
    </row>
    <row r="2506" spans="71:72">
      <c r="BS2506" s="100">
        <v>25.04</v>
      </c>
      <c r="BT2506" s="101">
        <v>66</v>
      </c>
    </row>
    <row r="2507" spans="71:72">
      <c r="BS2507" s="100">
        <v>25.05</v>
      </c>
      <c r="BT2507" s="101">
        <v>66</v>
      </c>
    </row>
    <row r="2508" spans="71:72">
      <c r="BS2508" s="100">
        <v>25.06</v>
      </c>
      <c r="BT2508" s="101">
        <v>66</v>
      </c>
    </row>
    <row r="2509" spans="71:72">
      <c r="BS2509" s="100">
        <v>25.07</v>
      </c>
      <c r="BT2509" s="101">
        <v>66</v>
      </c>
    </row>
    <row r="2510" spans="71:72">
      <c r="BS2510" s="100">
        <v>25.08</v>
      </c>
      <c r="BT2510" s="101">
        <v>66</v>
      </c>
    </row>
    <row r="2511" spans="71:72">
      <c r="BS2511" s="100">
        <v>25.09</v>
      </c>
      <c r="BT2511" s="101">
        <v>66</v>
      </c>
    </row>
    <row r="2512" spans="71:72">
      <c r="BS2512" s="100">
        <v>25.1</v>
      </c>
      <c r="BT2512" s="101">
        <v>66</v>
      </c>
    </row>
    <row r="2513" spans="71:72">
      <c r="BS2513" s="100">
        <v>25.11</v>
      </c>
      <c r="BT2513" s="101">
        <v>66</v>
      </c>
    </row>
    <row r="2514" spans="71:72">
      <c r="BS2514" s="100">
        <v>25.12</v>
      </c>
      <c r="BT2514" s="101">
        <v>66</v>
      </c>
    </row>
    <row r="2515" spans="71:72">
      <c r="BS2515" s="100">
        <v>25.13</v>
      </c>
      <c r="BT2515" s="101">
        <v>66</v>
      </c>
    </row>
    <row r="2516" spans="71:72">
      <c r="BS2516" s="100">
        <v>25.14</v>
      </c>
      <c r="BT2516" s="101">
        <v>66</v>
      </c>
    </row>
    <row r="2517" spans="71:72">
      <c r="BS2517" s="100">
        <v>25.15</v>
      </c>
      <c r="BT2517" s="101">
        <v>66</v>
      </c>
    </row>
    <row r="2518" spans="71:72">
      <c r="BS2518" s="100">
        <v>25.16</v>
      </c>
      <c r="BT2518" s="101">
        <v>66</v>
      </c>
    </row>
    <row r="2519" spans="71:72">
      <c r="BS2519" s="100">
        <v>25.17</v>
      </c>
      <c r="BT2519" s="101">
        <v>66</v>
      </c>
    </row>
    <row r="2520" spans="71:72">
      <c r="BS2520" s="100">
        <v>25.18</v>
      </c>
      <c r="BT2520" s="101">
        <v>66</v>
      </c>
    </row>
    <row r="2521" spans="71:72">
      <c r="BS2521" s="100">
        <v>25.19</v>
      </c>
      <c r="BT2521" s="101">
        <v>66</v>
      </c>
    </row>
    <row r="2522" spans="71:72">
      <c r="BS2522" s="100">
        <v>25.2</v>
      </c>
      <c r="BT2522" s="101">
        <v>66</v>
      </c>
    </row>
    <row r="2523" spans="71:72">
      <c r="BS2523" s="100">
        <v>25.21</v>
      </c>
      <c r="BT2523" s="101">
        <v>66</v>
      </c>
    </row>
    <row r="2524" spans="71:72">
      <c r="BS2524" s="100">
        <v>25.22</v>
      </c>
      <c r="BT2524" s="101">
        <v>66</v>
      </c>
    </row>
    <row r="2525" spans="71:72">
      <c r="BS2525" s="100">
        <v>25.23</v>
      </c>
      <c r="BT2525" s="101">
        <v>66</v>
      </c>
    </row>
    <row r="2526" spans="71:72">
      <c r="BS2526" s="100">
        <v>25.24</v>
      </c>
      <c r="BT2526" s="101">
        <v>66</v>
      </c>
    </row>
    <row r="2527" spans="71:72">
      <c r="BS2527" s="100">
        <v>25.25</v>
      </c>
      <c r="BT2527" s="101">
        <v>66</v>
      </c>
    </row>
    <row r="2528" spans="71:72">
      <c r="BS2528" s="100">
        <v>25.26</v>
      </c>
      <c r="BT2528" s="101">
        <v>66</v>
      </c>
    </row>
    <row r="2529" spans="71:72">
      <c r="BS2529" s="100">
        <v>25.27</v>
      </c>
      <c r="BT2529" s="101">
        <v>66</v>
      </c>
    </row>
    <row r="2530" spans="71:72">
      <c r="BS2530" s="100">
        <v>25.28</v>
      </c>
      <c r="BT2530" s="101">
        <v>66</v>
      </c>
    </row>
    <row r="2531" spans="71:72">
      <c r="BS2531" s="100">
        <v>25.29</v>
      </c>
      <c r="BT2531" s="101">
        <v>66</v>
      </c>
    </row>
    <row r="2532" spans="71:72">
      <c r="BS2532" s="100">
        <v>25.3</v>
      </c>
      <c r="BT2532" s="101">
        <v>66</v>
      </c>
    </row>
    <row r="2533" spans="71:72">
      <c r="BS2533" s="100">
        <v>25.31</v>
      </c>
      <c r="BT2533" s="101">
        <v>66</v>
      </c>
    </row>
    <row r="2534" spans="71:72">
      <c r="BS2534" s="100">
        <v>25.32</v>
      </c>
      <c r="BT2534" s="101">
        <v>66</v>
      </c>
    </row>
    <row r="2535" spans="71:72">
      <c r="BS2535" s="100">
        <v>25.33</v>
      </c>
      <c r="BT2535" s="101">
        <v>66</v>
      </c>
    </row>
    <row r="2536" spans="71:72">
      <c r="BS2536" s="100">
        <v>25.34</v>
      </c>
      <c r="BT2536" s="101">
        <v>66</v>
      </c>
    </row>
    <row r="2537" spans="71:72">
      <c r="BS2537" s="100">
        <v>25.35</v>
      </c>
      <c r="BT2537" s="101">
        <v>66</v>
      </c>
    </row>
    <row r="2538" spans="71:72">
      <c r="BS2538" s="100">
        <v>25.36</v>
      </c>
      <c r="BT2538" s="101">
        <v>66</v>
      </c>
    </row>
    <row r="2539" spans="71:72">
      <c r="BS2539" s="100">
        <v>25.37</v>
      </c>
      <c r="BT2539" s="101">
        <v>66</v>
      </c>
    </row>
    <row r="2540" spans="71:72">
      <c r="BS2540" s="100">
        <v>25.38</v>
      </c>
      <c r="BT2540" s="101">
        <v>66</v>
      </c>
    </row>
    <row r="2541" spans="71:72">
      <c r="BS2541" s="100">
        <v>25.39</v>
      </c>
      <c r="BT2541" s="101">
        <v>66</v>
      </c>
    </row>
    <row r="2542" spans="71:72">
      <c r="BS2542" s="100">
        <v>25.4</v>
      </c>
      <c r="BT2542" s="101">
        <v>66</v>
      </c>
    </row>
    <row r="2543" spans="71:72">
      <c r="BS2543" s="100">
        <v>25.41</v>
      </c>
      <c r="BT2543" s="101">
        <v>66</v>
      </c>
    </row>
    <row r="2544" spans="71:72">
      <c r="BS2544" s="100">
        <v>25.42</v>
      </c>
      <c r="BT2544" s="101">
        <v>66</v>
      </c>
    </row>
    <row r="2545" spans="71:72">
      <c r="BS2545" s="100">
        <v>25.43</v>
      </c>
      <c r="BT2545" s="101">
        <v>66</v>
      </c>
    </row>
    <row r="2546" spans="71:72">
      <c r="BS2546" s="100">
        <v>25.44</v>
      </c>
      <c r="BT2546" s="101">
        <v>66</v>
      </c>
    </row>
    <row r="2547" spans="71:72">
      <c r="BS2547" s="100">
        <v>25.45</v>
      </c>
      <c r="BT2547" s="101">
        <v>66</v>
      </c>
    </row>
    <row r="2548" spans="71:72">
      <c r="BS2548" s="100">
        <v>25.46</v>
      </c>
      <c r="BT2548" s="101">
        <v>66</v>
      </c>
    </row>
    <row r="2549" spans="71:72">
      <c r="BS2549" s="100">
        <v>25.47</v>
      </c>
      <c r="BT2549" s="101">
        <v>66</v>
      </c>
    </row>
    <row r="2550" spans="71:72">
      <c r="BS2550" s="100">
        <v>25.48</v>
      </c>
      <c r="BT2550" s="101">
        <v>66</v>
      </c>
    </row>
    <row r="2551" spans="71:72">
      <c r="BS2551" s="100">
        <v>25.49</v>
      </c>
      <c r="BT2551" s="101">
        <v>66</v>
      </c>
    </row>
    <row r="2552" spans="71:72">
      <c r="BS2552" s="100">
        <v>25.5</v>
      </c>
      <c r="BT2552" s="101">
        <v>66</v>
      </c>
    </row>
    <row r="2553" spans="71:72">
      <c r="BS2553" s="100">
        <v>25.51</v>
      </c>
      <c r="BT2553" s="101">
        <v>66</v>
      </c>
    </row>
    <row r="2554" spans="71:72">
      <c r="BS2554" s="100">
        <v>25.52</v>
      </c>
      <c r="BT2554" s="101">
        <v>66</v>
      </c>
    </row>
    <row r="2555" spans="71:72">
      <c r="BS2555" s="100">
        <v>25.53</v>
      </c>
      <c r="BT2555" s="101">
        <v>66</v>
      </c>
    </row>
    <row r="2556" spans="71:72">
      <c r="BS2556" s="100">
        <v>25.54</v>
      </c>
      <c r="BT2556" s="101">
        <v>66</v>
      </c>
    </row>
    <row r="2557" spans="71:72">
      <c r="BS2557" s="100">
        <v>25.55</v>
      </c>
      <c r="BT2557" s="101">
        <v>66</v>
      </c>
    </row>
    <row r="2558" spans="71:72">
      <c r="BS2558" s="100">
        <v>25.56</v>
      </c>
      <c r="BT2558" s="101">
        <v>66</v>
      </c>
    </row>
    <row r="2559" spans="71:72">
      <c r="BS2559" s="100">
        <v>25.57</v>
      </c>
      <c r="BT2559" s="101">
        <v>66</v>
      </c>
    </row>
    <row r="2560" spans="71:72">
      <c r="BS2560" s="100">
        <v>25.58</v>
      </c>
      <c r="BT2560" s="101">
        <v>66</v>
      </c>
    </row>
    <row r="2561" spans="71:72">
      <c r="BS2561" s="100">
        <v>25.59</v>
      </c>
      <c r="BT2561" s="101">
        <v>66</v>
      </c>
    </row>
    <row r="2562" spans="71:72">
      <c r="BS2562" s="100">
        <v>25.6</v>
      </c>
      <c r="BT2562" s="101">
        <v>66</v>
      </c>
    </row>
    <row r="2563" spans="71:72">
      <c r="BS2563" s="100">
        <v>25.61</v>
      </c>
      <c r="BT2563" s="101">
        <v>66</v>
      </c>
    </row>
    <row r="2564" spans="71:72">
      <c r="BS2564" s="100">
        <v>25.62</v>
      </c>
      <c r="BT2564" s="101">
        <v>66</v>
      </c>
    </row>
    <row r="2565" spans="71:72">
      <c r="BS2565" s="100">
        <v>25.63</v>
      </c>
      <c r="BT2565" s="101">
        <v>66</v>
      </c>
    </row>
    <row r="2566" spans="71:72">
      <c r="BS2566" s="100">
        <v>25.64</v>
      </c>
      <c r="BT2566" s="101">
        <v>66</v>
      </c>
    </row>
    <row r="2567" spans="71:72">
      <c r="BS2567" s="100">
        <v>25.65</v>
      </c>
      <c r="BT2567" s="101">
        <v>66</v>
      </c>
    </row>
    <row r="2568" spans="71:72">
      <c r="BS2568" s="100">
        <v>25.66</v>
      </c>
      <c r="BT2568" s="101">
        <v>66</v>
      </c>
    </row>
    <row r="2569" spans="71:72">
      <c r="BS2569" s="100">
        <v>25.67</v>
      </c>
      <c r="BT2569" s="101">
        <v>66</v>
      </c>
    </row>
    <row r="2570" spans="71:72">
      <c r="BS2570" s="100">
        <v>25.68</v>
      </c>
      <c r="BT2570" s="101">
        <v>66</v>
      </c>
    </row>
    <row r="2571" spans="71:72">
      <c r="BS2571" s="100">
        <v>25.69</v>
      </c>
      <c r="BT2571" s="101">
        <v>66</v>
      </c>
    </row>
    <row r="2572" spans="71:72">
      <c r="BS2572" s="100">
        <v>25.7</v>
      </c>
      <c r="BT2572" s="101">
        <v>66</v>
      </c>
    </row>
    <row r="2573" spans="71:72">
      <c r="BS2573" s="100">
        <v>25.71</v>
      </c>
      <c r="BT2573" s="101">
        <v>66</v>
      </c>
    </row>
    <row r="2574" spans="71:72">
      <c r="BS2574" s="100">
        <v>25.72</v>
      </c>
      <c r="BT2574" s="101">
        <v>66</v>
      </c>
    </row>
    <row r="2575" spans="71:72">
      <c r="BS2575" s="100">
        <v>25.73</v>
      </c>
      <c r="BT2575" s="101">
        <v>66</v>
      </c>
    </row>
    <row r="2576" spans="71:72">
      <c r="BS2576" s="100">
        <v>25.74</v>
      </c>
      <c r="BT2576" s="101">
        <v>66</v>
      </c>
    </row>
    <row r="2577" spans="71:72">
      <c r="BS2577" s="100">
        <v>25.75</v>
      </c>
      <c r="BT2577" s="101">
        <v>66</v>
      </c>
    </row>
    <row r="2578" spans="71:72">
      <c r="BS2578" s="100">
        <v>25.76</v>
      </c>
      <c r="BT2578" s="101">
        <v>66</v>
      </c>
    </row>
    <row r="2579" spans="71:72">
      <c r="BS2579" s="100">
        <v>25.77</v>
      </c>
      <c r="BT2579" s="101">
        <v>66</v>
      </c>
    </row>
    <row r="2580" spans="71:72">
      <c r="BS2580" s="100">
        <v>25.78</v>
      </c>
      <c r="BT2580" s="101">
        <v>66</v>
      </c>
    </row>
    <row r="2581" spans="71:72">
      <c r="BS2581" s="100">
        <v>25.79</v>
      </c>
      <c r="BT2581" s="101">
        <v>66</v>
      </c>
    </row>
    <row r="2582" spans="71:72">
      <c r="BS2582" s="100">
        <v>25.8</v>
      </c>
      <c r="BT2582" s="101">
        <v>66</v>
      </c>
    </row>
    <row r="2583" spans="71:72">
      <c r="BS2583" s="100">
        <v>25.81</v>
      </c>
      <c r="BT2583" s="101">
        <v>66</v>
      </c>
    </row>
    <row r="2584" spans="71:72">
      <c r="BS2584" s="100">
        <v>25.82</v>
      </c>
      <c r="BT2584" s="101">
        <v>66</v>
      </c>
    </row>
    <row r="2585" spans="71:72">
      <c r="BS2585" s="100">
        <v>25.83</v>
      </c>
      <c r="BT2585" s="101">
        <v>66</v>
      </c>
    </row>
    <row r="2586" spans="71:72">
      <c r="BS2586" s="100">
        <v>25.84</v>
      </c>
      <c r="BT2586" s="101">
        <v>66</v>
      </c>
    </row>
    <row r="2587" spans="71:72">
      <c r="BS2587" s="100">
        <v>25.85</v>
      </c>
      <c r="BT2587" s="101">
        <v>66</v>
      </c>
    </row>
    <row r="2588" spans="71:72">
      <c r="BS2588" s="100">
        <v>25.86</v>
      </c>
      <c r="BT2588" s="101">
        <v>66</v>
      </c>
    </row>
    <row r="2589" spans="71:72">
      <c r="BS2589" s="100">
        <v>25.87</v>
      </c>
      <c r="BT2589" s="101">
        <v>66</v>
      </c>
    </row>
    <row r="2590" spans="71:72">
      <c r="BS2590" s="100">
        <v>25.88</v>
      </c>
      <c r="BT2590" s="101">
        <v>66</v>
      </c>
    </row>
    <row r="2591" spans="71:72">
      <c r="BS2591" s="100">
        <v>25.89</v>
      </c>
      <c r="BT2591" s="101">
        <v>66</v>
      </c>
    </row>
    <row r="2592" spans="71:72">
      <c r="BS2592" s="100">
        <v>25.9</v>
      </c>
      <c r="BT2592" s="101">
        <v>66</v>
      </c>
    </row>
    <row r="2593" spans="71:72">
      <c r="BS2593" s="100">
        <v>25.91</v>
      </c>
      <c r="BT2593" s="101">
        <v>66</v>
      </c>
    </row>
    <row r="2594" spans="71:72">
      <c r="BS2594" s="100">
        <v>25.92</v>
      </c>
      <c r="BT2594" s="101">
        <v>66</v>
      </c>
    </row>
    <row r="2595" spans="71:72">
      <c r="BS2595" s="100">
        <v>25.93</v>
      </c>
      <c r="BT2595" s="101">
        <v>66</v>
      </c>
    </row>
    <row r="2596" spans="71:72">
      <c r="BS2596" s="100">
        <v>25.94</v>
      </c>
      <c r="BT2596" s="101">
        <v>66</v>
      </c>
    </row>
    <row r="2597" spans="71:72">
      <c r="BS2597" s="100">
        <v>25.95</v>
      </c>
      <c r="BT2597" s="101">
        <v>66</v>
      </c>
    </row>
    <row r="2598" spans="71:72">
      <c r="BS2598" s="100">
        <v>25.96</v>
      </c>
      <c r="BT2598" s="101">
        <v>66</v>
      </c>
    </row>
    <row r="2599" spans="71:72">
      <c r="BS2599" s="100">
        <v>25.97</v>
      </c>
      <c r="BT2599" s="101">
        <v>66</v>
      </c>
    </row>
    <row r="2600" spans="71:72">
      <c r="BS2600" s="100">
        <v>25.98</v>
      </c>
      <c r="BT2600" s="101">
        <v>66</v>
      </c>
    </row>
    <row r="2601" spans="71:72">
      <c r="BS2601" s="100">
        <v>25.99</v>
      </c>
      <c r="BT2601" s="101">
        <v>66</v>
      </c>
    </row>
    <row r="2602" spans="71:72">
      <c r="BS2602" s="100">
        <v>26</v>
      </c>
      <c r="BT2602" s="101">
        <v>66</v>
      </c>
    </row>
    <row r="2603" spans="71:72">
      <c r="BS2603" s="100">
        <v>26.01</v>
      </c>
      <c r="BT2603" s="101">
        <v>66</v>
      </c>
    </row>
    <row r="2604" spans="71:72">
      <c r="BS2604" s="100">
        <v>26.02</v>
      </c>
      <c r="BT2604" s="101">
        <v>66</v>
      </c>
    </row>
    <row r="2605" spans="71:72">
      <c r="BS2605" s="100">
        <v>26.03</v>
      </c>
      <c r="BT2605" s="101">
        <v>66</v>
      </c>
    </row>
    <row r="2606" spans="71:72">
      <c r="BS2606" s="100">
        <v>26.04</v>
      </c>
      <c r="BT2606" s="101">
        <v>66</v>
      </c>
    </row>
    <row r="2607" spans="71:72">
      <c r="BS2607" s="100">
        <v>26.05</v>
      </c>
      <c r="BT2607" s="101">
        <v>66</v>
      </c>
    </row>
    <row r="2608" spans="71:72">
      <c r="BS2608" s="100">
        <v>26.06</v>
      </c>
      <c r="BT2608" s="101">
        <v>66</v>
      </c>
    </row>
    <row r="2609" spans="71:72">
      <c r="BS2609" s="100">
        <v>26.07</v>
      </c>
      <c r="BT2609" s="101">
        <v>66</v>
      </c>
    </row>
    <row r="2610" spans="71:72">
      <c r="BS2610" s="100">
        <v>26.08</v>
      </c>
      <c r="BT2610" s="101">
        <v>66</v>
      </c>
    </row>
    <row r="2611" spans="71:72">
      <c r="BS2611" s="100">
        <v>26.09</v>
      </c>
      <c r="BT2611" s="101">
        <v>66</v>
      </c>
    </row>
    <row r="2612" spans="71:72">
      <c r="BS2612" s="100">
        <v>26.1</v>
      </c>
      <c r="BT2612" s="101">
        <v>66</v>
      </c>
    </row>
    <row r="2613" spans="71:72">
      <c r="BS2613" s="100">
        <v>26.11</v>
      </c>
      <c r="BT2613" s="101">
        <v>66</v>
      </c>
    </row>
    <row r="2614" spans="71:72">
      <c r="BS2614" s="100">
        <v>26.12</v>
      </c>
      <c r="BT2614" s="101">
        <v>66</v>
      </c>
    </row>
    <row r="2615" spans="71:72">
      <c r="BS2615" s="100">
        <v>26.13</v>
      </c>
      <c r="BT2615" s="101">
        <v>66</v>
      </c>
    </row>
    <row r="2616" spans="71:72">
      <c r="BS2616" s="100">
        <v>26.14</v>
      </c>
      <c r="BT2616" s="101">
        <v>66</v>
      </c>
    </row>
    <row r="2617" spans="71:72">
      <c r="BS2617" s="100">
        <v>26.15</v>
      </c>
      <c r="BT2617" s="101">
        <v>66</v>
      </c>
    </row>
    <row r="2618" spans="71:72">
      <c r="BS2618" s="100">
        <v>26.16</v>
      </c>
      <c r="BT2618" s="101">
        <v>66</v>
      </c>
    </row>
    <row r="2619" spans="71:72">
      <c r="BS2619" s="100">
        <v>26.17</v>
      </c>
      <c r="BT2619" s="101">
        <v>66</v>
      </c>
    </row>
    <row r="2620" spans="71:72">
      <c r="BS2620" s="100">
        <v>26.18</v>
      </c>
      <c r="BT2620" s="101">
        <v>66</v>
      </c>
    </row>
    <row r="2621" spans="71:72">
      <c r="BS2621" s="100">
        <v>26.19</v>
      </c>
      <c r="BT2621" s="101">
        <v>66</v>
      </c>
    </row>
    <row r="2622" spans="71:72">
      <c r="BS2622" s="100">
        <v>26.2</v>
      </c>
      <c r="BT2622" s="101">
        <v>66</v>
      </c>
    </row>
    <row r="2623" spans="71:72">
      <c r="BS2623" s="100">
        <v>26.21</v>
      </c>
      <c r="BT2623" s="101">
        <v>66</v>
      </c>
    </row>
    <row r="2624" spans="71:72">
      <c r="BS2624" s="100">
        <v>26.22</v>
      </c>
      <c r="BT2624" s="101">
        <v>66</v>
      </c>
    </row>
    <row r="2625" spans="71:72">
      <c r="BS2625" s="100">
        <v>26.23</v>
      </c>
      <c r="BT2625" s="101">
        <v>66</v>
      </c>
    </row>
    <row r="2626" spans="71:72">
      <c r="BS2626" s="100">
        <v>26.24</v>
      </c>
      <c r="BT2626" s="101">
        <v>66</v>
      </c>
    </row>
    <row r="2627" spans="71:72">
      <c r="BS2627" s="100">
        <v>26.25</v>
      </c>
      <c r="BT2627" s="101">
        <v>66</v>
      </c>
    </row>
    <row r="2628" spans="71:72">
      <c r="BS2628" s="100">
        <v>26.26</v>
      </c>
      <c r="BT2628" s="101">
        <v>66</v>
      </c>
    </row>
    <row r="2629" spans="71:72">
      <c r="BS2629" s="100">
        <v>26.27</v>
      </c>
      <c r="BT2629" s="101">
        <v>66</v>
      </c>
    </row>
    <row r="2630" spans="71:72">
      <c r="BS2630" s="100">
        <v>26.28</v>
      </c>
      <c r="BT2630" s="101">
        <v>66</v>
      </c>
    </row>
    <row r="2631" spans="71:72">
      <c r="BS2631" s="100">
        <v>26.29</v>
      </c>
      <c r="BT2631" s="101">
        <v>66</v>
      </c>
    </row>
    <row r="2632" spans="71:72">
      <c r="BS2632" s="100">
        <v>26.3</v>
      </c>
      <c r="BT2632" s="101">
        <v>66</v>
      </c>
    </row>
    <row r="2633" spans="71:72">
      <c r="BS2633" s="100">
        <v>26.31</v>
      </c>
      <c r="BT2633" s="101">
        <v>66</v>
      </c>
    </row>
    <row r="2634" spans="71:72">
      <c r="BS2634" s="100">
        <v>26.32</v>
      </c>
      <c r="BT2634" s="101">
        <v>66</v>
      </c>
    </row>
    <row r="2635" spans="71:72">
      <c r="BS2635" s="100">
        <v>26.33</v>
      </c>
      <c r="BT2635" s="101">
        <v>66</v>
      </c>
    </row>
    <row r="2636" spans="71:72">
      <c r="BS2636" s="100">
        <v>26.34</v>
      </c>
      <c r="BT2636" s="101">
        <v>66</v>
      </c>
    </row>
    <row r="2637" spans="71:72">
      <c r="BS2637" s="100">
        <v>26.35</v>
      </c>
      <c r="BT2637" s="101">
        <v>66</v>
      </c>
    </row>
    <row r="2638" spans="71:72">
      <c r="BS2638" s="100">
        <v>26.36</v>
      </c>
      <c r="BT2638" s="101">
        <v>66</v>
      </c>
    </row>
    <row r="2639" spans="71:72">
      <c r="BS2639" s="100">
        <v>26.37</v>
      </c>
      <c r="BT2639" s="101">
        <v>66</v>
      </c>
    </row>
    <row r="2640" spans="71:72">
      <c r="BS2640" s="100">
        <v>26.38</v>
      </c>
      <c r="BT2640" s="101">
        <v>66</v>
      </c>
    </row>
    <row r="2641" spans="71:72">
      <c r="BS2641" s="100">
        <v>26.39</v>
      </c>
      <c r="BT2641" s="101">
        <v>66</v>
      </c>
    </row>
    <row r="2642" spans="71:72">
      <c r="BS2642" s="100">
        <v>26.4</v>
      </c>
      <c r="BT2642" s="101">
        <v>66</v>
      </c>
    </row>
    <row r="2643" spans="71:72">
      <c r="BS2643" s="100">
        <v>26.41</v>
      </c>
      <c r="BT2643" s="101">
        <v>66</v>
      </c>
    </row>
    <row r="2644" spans="71:72">
      <c r="BS2644" s="100">
        <v>26.42</v>
      </c>
      <c r="BT2644" s="101">
        <v>66</v>
      </c>
    </row>
    <row r="2645" spans="71:72">
      <c r="BS2645" s="100">
        <v>26.43</v>
      </c>
      <c r="BT2645" s="101">
        <v>66</v>
      </c>
    </row>
    <row r="2646" spans="71:72">
      <c r="BS2646" s="100">
        <v>26.44</v>
      </c>
      <c r="BT2646" s="101">
        <v>66</v>
      </c>
    </row>
    <row r="2647" spans="71:72">
      <c r="BS2647" s="100">
        <v>26.45</v>
      </c>
      <c r="BT2647" s="101">
        <v>66</v>
      </c>
    </row>
    <row r="2648" spans="71:72">
      <c r="BS2648" s="100">
        <v>26.46</v>
      </c>
      <c r="BT2648" s="101">
        <v>66</v>
      </c>
    </row>
    <row r="2649" spans="71:72">
      <c r="BS2649" s="100">
        <v>26.47</v>
      </c>
      <c r="BT2649" s="101">
        <v>66</v>
      </c>
    </row>
    <row r="2650" spans="71:72">
      <c r="BS2650" s="100">
        <v>26.48</v>
      </c>
      <c r="BT2650" s="101">
        <v>66</v>
      </c>
    </row>
    <row r="2651" spans="71:72">
      <c r="BS2651" s="100">
        <v>26.49</v>
      </c>
      <c r="BT2651" s="101">
        <v>66</v>
      </c>
    </row>
    <row r="2652" spans="71:72">
      <c r="BS2652" s="100">
        <v>26.5</v>
      </c>
      <c r="BT2652" s="101">
        <v>66</v>
      </c>
    </row>
    <row r="2653" spans="71:72">
      <c r="BS2653" s="100">
        <v>26.51</v>
      </c>
      <c r="BT2653" s="101">
        <v>66</v>
      </c>
    </row>
    <row r="2654" spans="71:72">
      <c r="BS2654" s="100">
        <v>26.52</v>
      </c>
      <c r="BT2654" s="101">
        <v>66</v>
      </c>
    </row>
    <row r="2655" spans="71:72">
      <c r="BS2655" s="100">
        <v>26.53</v>
      </c>
      <c r="BT2655" s="101">
        <v>66</v>
      </c>
    </row>
    <row r="2656" spans="71:72">
      <c r="BS2656" s="100">
        <v>26.54</v>
      </c>
      <c r="BT2656" s="101">
        <v>66</v>
      </c>
    </row>
    <row r="2657" spans="71:72">
      <c r="BS2657" s="100">
        <v>26.55</v>
      </c>
      <c r="BT2657" s="101">
        <v>66</v>
      </c>
    </row>
    <row r="2658" spans="71:72">
      <c r="BS2658" s="100">
        <v>26.56</v>
      </c>
      <c r="BT2658" s="101">
        <v>66</v>
      </c>
    </row>
    <row r="2659" spans="71:72">
      <c r="BS2659" s="100">
        <v>26.57</v>
      </c>
      <c r="BT2659" s="101">
        <v>66</v>
      </c>
    </row>
    <row r="2660" spans="71:72">
      <c r="BS2660" s="100">
        <v>26.58</v>
      </c>
      <c r="BT2660" s="101">
        <v>66</v>
      </c>
    </row>
    <row r="2661" spans="71:72">
      <c r="BS2661" s="100">
        <v>26.59</v>
      </c>
      <c r="BT2661" s="101">
        <v>66</v>
      </c>
    </row>
    <row r="2662" spans="71:72">
      <c r="BS2662" s="100">
        <v>26.6</v>
      </c>
      <c r="BT2662" s="101">
        <v>66</v>
      </c>
    </row>
    <row r="2663" spans="71:72">
      <c r="BS2663" s="100">
        <v>26.61</v>
      </c>
      <c r="BT2663" s="101">
        <v>66</v>
      </c>
    </row>
    <row r="2664" spans="71:72">
      <c r="BS2664" s="100">
        <v>26.62</v>
      </c>
      <c r="BT2664" s="101">
        <v>66</v>
      </c>
    </row>
    <row r="2665" spans="71:72">
      <c r="BS2665" s="100">
        <v>26.63</v>
      </c>
      <c r="BT2665" s="101">
        <v>66</v>
      </c>
    </row>
    <row r="2666" spans="71:72">
      <c r="BS2666" s="100">
        <v>26.64</v>
      </c>
      <c r="BT2666" s="101">
        <v>66</v>
      </c>
    </row>
    <row r="2667" spans="71:72">
      <c r="BS2667" s="100">
        <v>26.65</v>
      </c>
      <c r="BT2667" s="101">
        <v>66</v>
      </c>
    </row>
    <row r="2668" spans="71:72">
      <c r="BS2668" s="100">
        <v>26.66</v>
      </c>
      <c r="BT2668" s="101">
        <v>66</v>
      </c>
    </row>
    <row r="2669" spans="71:72">
      <c r="BS2669" s="100">
        <v>26.67</v>
      </c>
      <c r="BT2669" s="101">
        <v>66</v>
      </c>
    </row>
    <row r="2670" spans="71:72">
      <c r="BS2670" s="100">
        <v>26.68</v>
      </c>
      <c r="BT2670" s="101">
        <v>66</v>
      </c>
    </row>
    <row r="2671" spans="71:72">
      <c r="BS2671" s="100">
        <v>26.69</v>
      </c>
      <c r="BT2671" s="101">
        <v>66</v>
      </c>
    </row>
    <row r="2672" spans="71:72">
      <c r="BS2672" s="100">
        <v>26.7</v>
      </c>
      <c r="BT2672" s="101">
        <v>66</v>
      </c>
    </row>
    <row r="2673" spans="71:72">
      <c r="BS2673" s="100">
        <v>26.71</v>
      </c>
      <c r="BT2673" s="101">
        <v>66</v>
      </c>
    </row>
    <row r="2674" spans="71:72">
      <c r="BS2674" s="100">
        <v>26.72</v>
      </c>
      <c r="BT2674" s="101">
        <v>66</v>
      </c>
    </row>
    <row r="2675" spans="71:72">
      <c r="BS2675" s="100">
        <v>26.73</v>
      </c>
      <c r="BT2675" s="101">
        <v>66</v>
      </c>
    </row>
    <row r="2676" spans="71:72">
      <c r="BS2676" s="100">
        <v>26.74</v>
      </c>
      <c r="BT2676" s="101">
        <v>66</v>
      </c>
    </row>
    <row r="2677" spans="71:72">
      <c r="BS2677" s="100">
        <v>26.75</v>
      </c>
      <c r="BT2677" s="101">
        <v>66</v>
      </c>
    </row>
    <row r="2678" spans="71:72">
      <c r="BS2678" s="100">
        <v>26.76</v>
      </c>
      <c r="BT2678" s="101">
        <v>66</v>
      </c>
    </row>
    <row r="2679" spans="71:72">
      <c r="BS2679" s="100">
        <v>26.77</v>
      </c>
      <c r="BT2679" s="101">
        <v>66</v>
      </c>
    </row>
    <row r="2680" spans="71:72">
      <c r="BS2680" s="100">
        <v>26.78</v>
      </c>
      <c r="BT2680" s="101">
        <v>66</v>
      </c>
    </row>
    <row r="2681" spans="71:72">
      <c r="BS2681" s="100">
        <v>26.79</v>
      </c>
      <c r="BT2681" s="101">
        <v>66</v>
      </c>
    </row>
    <row r="2682" spans="71:72">
      <c r="BS2682" s="100">
        <v>26.8</v>
      </c>
      <c r="BT2682" s="101">
        <v>66</v>
      </c>
    </row>
    <row r="2683" spans="71:72">
      <c r="BS2683" s="100">
        <v>26.81</v>
      </c>
      <c r="BT2683" s="101">
        <v>66</v>
      </c>
    </row>
    <row r="2684" spans="71:72">
      <c r="BS2684" s="100">
        <v>26.82</v>
      </c>
      <c r="BT2684" s="101">
        <v>66</v>
      </c>
    </row>
    <row r="2685" spans="71:72">
      <c r="BS2685" s="100">
        <v>26.83</v>
      </c>
      <c r="BT2685" s="101">
        <v>66</v>
      </c>
    </row>
    <row r="2686" spans="71:72">
      <c r="BS2686" s="100">
        <v>26.84</v>
      </c>
      <c r="BT2686" s="101">
        <v>66</v>
      </c>
    </row>
    <row r="2687" spans="71:72">
      <c r="BS2687" s="100">
        <v>26.85</v>
      </c>
      <c r="BT2687" s="101">
        <v>66</v>
      </c>
    </row>
    <row r="2688" spans="71:72">
      <c r="BS2688" s="100">
        <v>26.86</v>
      </c>
      <c r="BT2688" s="101">
        <v>66</v>
      </c>
    </row>
    <row r="2689" spans="71:72">
      <c r="BS2689" s="100">
        <v>26.87</v>
      </c>
      <c r="BT2689" s="101">
        <v>66</v>
      </c>
    </row>
    <row r="2690" spans="71:72">
      <c r="BS2690" s="100">
        <v>26.88</v>
      </c>
      <c r="BT2690" s="101">
        <v>66</v>
      </c>
    </row>
    <row r="2691" spans="71:72">
      <c r="BS2691" s="100">
        <v>26.89</v>
      </c>
      <c r="BT2691" s="101">
        <v>66</v>
      </c>
    </row>
    <row r="2692" spans="71:72">
      <c r="BS2692" s="100">
        <v>26.9</v>
      </c>
      <c r="BT2692" s="101">
        <v>66</v>
      </c>
    </row>
    <row r="2693" spans="71:72">
      <c r="BS2693" s="100">
        <v>26.91</v>
      </c>
      <c r="BT2693" s="101">
        <v>66</v>
      </c>
    </row>
    <row r="2694" spans="71:72">
      <c r="BS2694" s="100">
        <v>26.92</v>
      </c>
      <c r="BT2694" s="101">
        <v>66</v>
      </c>
    </row>
    <row r="2695" spans="71:72">
      <c r="BS2695" s="100">
        <v>26.93</v>
      </c>
      <c r="BT2695" s="101">
        <v>66</v>
      </c>
    </row>
    <row r="2696" spans="71:72">
      <c r="BS2696" s="100">
        <v>26.94</v>
      </c>
      <c r="BT2696" s="101">
        <v>66</v>
      </c>
    </row>
    <row r="2697" spans="71:72">
      <c r="BS2697" s="100">
        <v>26.95</v>
      </c>
      <c r="BT2697" s="101">
        <v>66</v>
      </c>
    </row>
    <row r="2698" spans="71:72">
      <c r="BS2698" s="100">
        <v>26.96</v>
      </c>
      <c r="BT2698" s="101">
        <v>66</v>
      </c>
    </row>
    <row r="2699" spans="71:72">
      <c r="BS2699" s="100">
        <v>26.97</v>
      </c>
      <c r="BT2699" s="101">
        <v>66</v>
      </c>
    </row>
    <row r="2700" spans="71:72">
      <c r="BS2700" s="100">
        <v>26.98</v>
      </c>
      <c r="BT2700" s="101">
        <v>66</v>
      </c>
    </row>
    <row r="2701" spans="71:72">
      <c r="BS2701" s="100">
        <v>26.99</v>
      </c>
      <c r="BT2701" s="101">
        <v>66</v>
      </c>
    </row>
    <row r="2702" spans="71:72">
      <c r="BS2702" s="100">
        <v>27</v>
      </c>
      <c r="BT2702" s="101">
        <v>66</v>
      </c>
    </row>
    <row r="2703" spans="71:72">
      <c r="BS2703" s="100">
        <v>27.01</v>
      </c>
      <c r="BT2703" s="101">
        <v>66</v>
      </c>
    </row>
    <row r="2704" spans="71:72">
      <c r="BS2704" s="100">
        <v>27.02</v>
      </c>
      <c r="BT2704" s="101">
        <v>66</v>
      </c>
    </row>
    <row r="2705" spans="71:72">
      <c r="BS2705" s="100">
        <v>27.03</v>
      </c>
      <c r="BT2705" s="101">
        <v>66</v>
      </c>
    </row>
    <row r="2706" spans="71:72">
      <c r="BS2706" s="100">
        <v>27.04</v>
      </c>
      <c r="BT2706" s="101">
        <v>66</v>
      </c>
    </row>
    <row r="2707" spans="71:72">
      <c r="BS2707" s="100">
        <v>27.05</v>
      </c>
      <c r="BT2707" s="101">
        <v>66</v>
      </c>
    </row>
    <row r="2708" spans="71:72">
      <c r="BS2708" s="100">
        <v>27.06</v>
      </c>
      <c r="BT2708" s="101">
        <v>66</v>
      </c>
    </row>
    <row r="2709" spans="71:72">
      <c r="BS2709" s="100">
        <v>27.07</v>
      </c>
      <c r="BT2709" s="101">
        <v>66</v>
      </c>
    </row>
    <row r="2710" spans="71:72">
      <c r="BS2710" s="100">
        <v>27.08</v>
      </c>
      <c r="BT2710" s="101">
        <v>66</v>
      </c>
    </row>
    <row r="2711" spans="71:72">
      <c r="BS2711" s="100">
        <v>27.09</v>
      </c>
      <c r="BT2711" s="101">
        <v>66</v>
      </c>
    </row>
    <row r="2712" spans="71:72">
      <c r="BS2712" s="100">
        <v>27.1</v>
      </c>
      <c r="BT2712" s="101">
        <v>66</v>
      </c>
    </row>
    <row r="2713" spans="71:72">
      <c r="BS2713" s="100">
        <v>27.11</v>
      </c>
      <c r="BT2713" s="101">
        <v>66</v>
      </c>
    </row>
    <row r="2714" spans="71:72">
      <c r="BS2714" s="100">
        <v>27.12</v>
      </c>
      <c r="BT2714" s="101">
        <v>66</v>
      </c>
    </row>
    <row r="2715" spans="71:72">
      <c r="BS2715" s="100">
        <v>27.13</v>
      </c>
      <c r="BT2715" s="101">
        <v>66</v>
      </c>
    </row>
    <row r="2716" spans="71:72">
      <c r="BS2716" s="100">
        <v>27.14</v>
      </c>
      <c r="BT2716" s="101">
        <v>66</v>
      </c>
    </row>
    <row r="2717" spans="71:72">
      <c r="BS2717" s="100">
        <v>27.15</v>
      </c>
      <c r="BT2717" s="101">
        <v>66</v>
      </c>
    </row>
    <row r="2718" spans="71:72">
      <c r="BS2718" s="100">
        <v>27.16</v>
      </c>
      <c r="BT2718" s="101">
        <v>66</v>
      </c>
    </row>
    <row r="2719" spans="71:72">
      <c r="BS2719" s="100">
        <v>27.17</v>
      </c>
      <c r="BT2719" s="101">
        <v>66</v>
      </c>
    </row>
    <row r="2720" spans="71:72">
      <c r="BS2720" s="100">
        <v>27.18</v>
      </c>
      <c r="BT2720" s="101">
        <v>66</v>
      </c>
    </row>
    <row r="2721" spans="71:72">
      <c r="BS2721" s="100">
        <v>27.19</v>
      </c>
      <c r="BT2721" s="101">
        <v>66</v>
      </c>
    </row>
    <row r="2722" spans="71:72">
      <c r="BS2722" s="100">
        <v>27.2</v>
      </c>
      <c r="BT2722" s="101">
        <v>66</v>
      </c>
    </row>
    <row r="2723" spans="71:72">
      <c r="BS2723" s="100">
        <v>27.21</v>
      </c>
      <c r="BT2723" s="101">
        <v>66</v>
      </c>
    </row>
    <row r="2724" spans="71:72">
      <c r="BS2724" s="100">
        <v>27.22</v>
      </c>
      <c r="BT2724" s="101">
        <v>66</v>
      </c>
    </row>
    <row r="2725" spans="71:72">
      <c r="BS2725" s="100">
        <v>27.23</v>
      </c>
      <c r="BT2725" s="101">
        <v>66</v>
      </c>
    </row>
    <row r="2726" spans="71:72">
      <c r="BS2726" s="100">
        <v>27.24</v>
      </c>
      <c r="BT2726" s="101">
        <v>66</v>
      </c>
    </row>
    <row r="2727" spans="71:72">
      <c r="BS2727" s="100">
        <v>27.25</v>
      </c>
      <c r="BT2727" s="101">
        <v>66</v>
      </c>
    </row>
    <row r="2728" spans="71:72">
      <c r="BS2728" s="100">
        <v>27.26</v>
      </c>
      <c r="BT2728" s="101">
        <v>66</v>
      </c>
    </row>
    <row r="2729" spans="71:72">
      <c r="BS2729" s="100">
        <v>27.27</v>
      </c>
      <c r="BT2729" s="101">
        <v>66</v>
      </c>
    </row>
    <row r="2730" spans="71:72">
      <c r="BS2730" s="100">
        <v>27.28</v>
      </c>
      <c r="BT2730" s="101">
        <v>66</v>
      </c>
    </row>
    <row r="2731" spans="71:72">
      <c r="BS2731" s="100">
        <v>27.29</v>
      </c>
      <c r="BT2731" s="101">
        <v>66</v>
      </c>
    </row>
    <row r="2732" spans="71:72">
      <c r="BS2732" s="100">
        <v>27.3</v>
      </c>
      <c r="BT2732" s="101">
        <v>66</v>
      </c>
    </row>
    <row r="2733" spans="71:72">
      <c r="BS2733" s="100">
        <v>27.31</v>
      </c>
      <c r="BT2733" s="101">
        <v>66</v>
      </c>
    </row>
    <row r="2734" spans="71:72">
      <c r="BS2734" s="100">
        <v>27.32</v>
      </c>
      <c r="BT2734" s="101">
        <v>66</v>
      </c>
    </row>
    <row r="2735" spans="71:72">
      <c r="BS2735" s="100">
        <v>27.33</v>
      </c>
      <c r="BT2735" s="101">
        <v>66</v>
      </c>
    </row>
    <row r="2736" spans="71:72">
      <c r="BS2736" s="100">
        <v>27.34</v>
      </c>
      <c r="BT2736" s="101">
        <v>66</v>
      </c>
    </row>
    <row r="2737" spans="71:72">
      <c r="BS2737" s="100">
        <v>27.35</v>
      </c>
      <c r="BT2737" s="101">
        <v>66</v>
      </c>
    </row>
    <row r="2738" spans="71:72">
      <c r="BS2738" s="100">
        <v>27.36</v>
      </c>
      <c r="BT2738" s="101">
        <v>66</v>
      </c>
    </row>
    <row r="2739" spans="71:72">
      <c r="BS2739" s="100">
        <v>27.37</v>
      </c>
      <c r="BT2739" s="101">
        <v>66</v>
      </c>
    </row>
    <row r="2740" spans="71:72">
      <c r="BS2740" s="100">
        <v>27.38</v>
      </c>
      <c r="BT2740" s="101">
        <v>66</v>
      </c>
    </row>
    <row r="2741" spans="71:72">
      <c r="BS2741" s="100">
        <v>27.39</v>
      </c>
      <c r="BT2741" s="101">
        <v>66</v>
      </c>
    </row>
    <row r="2742" spans="71:72">
      <c r="BS2742" s="100">
        <v>27.4</v>
      </c>
      <c r="BT2742" s="101">
        <v>66</v>
      </c>
    </row>
    <row r="2743" spans="71:72">
      <c r="BS2743" s="100">
        <v>27.41</v>
      </c>
      <c r="BT2743" s="101">
        <v>66</v>
      </c>
    </row>
    <row r="2744" spans="71:72">
      <c r="BS2744" s="100">
        <v>27.42</v>
      </c>
      <c r="BT2744" s="101">
        <v>66</v>
      </c>
    </row>
    <row r="2745" spans="71:72">
      <c r="BS2745" s="100">
        <v>27.43</v>
      </c>
      <c r="BT2745" s="101">
        <v>66</v>
      </c>
    </row>
    <row r="2746" spans="71:72">
      <c r="BS2746" s="100">
        <v>27.44</v>
      </c>
      <c r="BT2746" s="101">
        <v>66</v>
      </c>
    </row>
    <row r="2747" spans="71:72">
      <c r="BS2747" s="100">
        <v>27.45</v>
      </c>
      <c r="BT2747" s="101">
        <v>66</v>
      </c>
    </row>
    <row r="2748" spans="71:72">
      <c r="BS2748" s="100">
        <v>27.46</v>
      </c>
      <c r="BT2748" s="101">
        <v>66</v>
      </c>
    </row>
    <row r="2749" spans="71:72">
      <c r="BS2749" s="100">
        <v>27.47</v>
      </c>
      <c r="BT2749" s="101">
        <v>66</v>
      </c>
    </row>
    <row r="2750" spans="71:72">
      <c r="BS2750" s="100">
        <v>27.48</v>
      </c>
      <c r="BT2750" s="101">
        <v>66</v>
      </c>
    </row>
    <row r="2751" spans="71:72">
      <c r="BS2751" s="100">
        <v>27.49</v>
      </c>
      <c r="BT2751" s="101">
        <v>66</v>
      </c>
    </row>
    <row r="2752" spans="71:72">
      <c r="BS2752" s="100">
        <v>27.5</v>
      </c>
      <c r="BT2752" s="101">
        <v>66</v>
      </c>
    </row>
    <row r="2753" spans="71:72">
      <c r="BS2753" s="100">
        <v>27.51</v>
      </c>
      <c r="BT2753" s="101">
        <v>66</v>
      </c>
    </row>
    <row r="2754" spans="71:72">
      <c r="BS2754" s="100">
        <v>27.52</v>
      </c>
      <c r="BT2754" s="101">
        <v>66</v>
      </c>
    </row>
    <row r="2755" spans="71:72">
      <c r="BS2755" s="100">
        <v>27.53</v>
      </c>
      <c r="BT2755" s="101">
        <v>66</v>
      </c>
    </row>
    <row r="2756" spans="71:72">
      <c r="BS2756" s="100">
        <v>27.54</v>
      </c>
      <c r="BT2756" s="101">
        <v>66</v>
      </c>
    </row>
    <row r="2757" spans="71:72">
      <c r="BS2757" s="100">
        <v>27.55</v>
      </c>
      <c r="BT2757" s="101">
        <v>66</v>
      </c>
    </row>
    <row r="2758" spans="71:72">
      <c r="BS2758" s="100">
        <v>27.56</v>
      </c>
      <c r="BT2758" s="101">
        <v>66</v>
      </c>
    </row>
    <row r="2759" spans="71:72">
      <c r="BS2759" s="100">
        <v>27.57</v>
      </c>
      <c r="BT2759" s="101">
        <v>66</v>
      </c>
    </row>
    <row r="2760" spans="71:72">
      <c r="BS2760" s="100">
        <v>27.58</v>
      </c>
      <c r="BT2760" s="101">
        <v>66</v>
      </c>
    </row>
    <row r="2761" spans="71:72">
      <c r="BS2761" s="100">
        <v>27.59</v>
      </c>
      <c r="BT2761" s="101">
        <v>66</v>
      </c>
    </row>
    <row r="2762" spans="71:72">
      <c r="BS2762" s="100">
        <v>27.6</v>
      </c>
      <c r="BT2762" s="101">
        <v>66</v>
      </c>
    </row>
    <row r="2763" spans="71:72">
      <c r="BS2763" s="100">
        <v>27.61</v>
      </c>
      <c r="BT2763" s="101">
        <v>66</v>
      </c>
    </row>
    <row r="2764" spans="71:72">
      <c r="BS2764" s="100">
        <v>27.62</v>
      </c>
      <c r="BT2764" s="101">
        <v>66</v>
      </c>
    </row>
    <row r="2765" spans="71:72">
      <c r="BS2765" s="100">
        <v>27.63</v>
      </c>
      <c r="BT2765" s="101">
        <v>66</v>
      </c>
    </row>
    <row r="2766" spans="71:72">
      <c r="BS2766" s="100">
        <v>27.64</v>
      </c>
      <c r="BT2766" s="101">
        <v>66</v>
      </c>
    </row>
    <row r="2767" spans="71:72">
      <c r="BS2767" s="100">
        <v>27.65</v>
      </c>
      <c r="BT2767" s="101">
        <v>66</v>
      </c>
    </row>
    <row r="2768" spans="71:72">
      <c r="BS2768" s="100">
        <v>27.66</v>
      </c>
      <c r="BT2768" s="101">
        <v>66</v>
      </c>
    </row>
    <row r="2769" spans="71:72">
      <c r="BS2769" s="100">
        <v>27.67</v>
      </c>
      <c r="BT2769" s="101">
        <v>66</v>
      </c>
    </row>
    <row r="2770" spans="71:72">
      <c r="BS2770" s="100">
        <v>27.68</v>
      </c>
      <c r="BT2770" s="101">
        <v>66</v>
      </c>
    </row>
    <row r="2771" spans="71:72">
      <c r="BS2771" s="100">
        <v>27.69</v>
      </c>
      <c r="BT2771" s="101">
        <v>66</v>
      </c>
    </row>
    <row r="2772" spans="71:72">
      <c r="BS2772" s="100">
        <v>27.7</v>
      </c>
      <c r="BT2772" s="101">
        <v>66</v>
      </c>
    </row>
    <row r="2773" spans="71:72">
      <c r="BS2773" s="100">
        <v>27.71</v>
      </c>
      <c r="BT2773" s="101">
        <v>66</v>
      </c>
    </row>
    <row r="2774" spans="71:72">
      <c r="BS2774" s="100">
        <v>27.72</v>
      </c>
      <c r="BT2774" s="101">
        <v>66</v>
      </c>
    </row>
    <row r="2775" spans="71:72">
      <c r="BS2775" s="100">
        <v>27.73</v>
      </c>
      <c r="BT2775" s="101">
        <v>66</v>
      </c>
    </row>
    <row r="2776" spans="71:72">
      <c r="BS2776" s="100">
        <v>27.74</v>
      </c>
      <c r="BT2776" s="101">
        <v>66</v>
      </c>
    </row>
    <row r="2777" spans="71:72">
      <c r="BS2777" s="100">
        <v>27.75</v>
      </c>
      <c r="BT2777" s="101">
        <v>66</v>
      </c>
    </row>
    <row r="2778" spans="71:72">
      <c r="BS2778" s="100">
        <v>27.76</v>
      </c>
      <c r="BT2778" s="101">
        <v>66</v>
      </c>
    </row>
    <row r="2779" spans="71:72">
      <c r="BS2779" s="100">
        <v>27.77</v>
      </c>
      <c r="BT2779" s="101">
        <v>66</v>
      </c>
    </row>
    <row r="2780" spans="71:72">
      <c r="BS2780" s="100">
        <v>27.78</v>
      </c>
      <c r="BT2780" s="101">
        <v>66</v>
      </c>
    </row>
    <row r="2781" spans="71:72">
      <c r="BS2781" s="100">
        <v>27.79</v>
      </c>
      <c r="BT2781" s="101">
        <v>66</v>
      </c>
    </row>
    <row r="2782" spans="71:72">
      <c r="BS2782" s="100">
        <v>27.8</v>
      </c>
      <c r="BT2782" s="101">
        <v>66</v>
      </c>
    </row>
    <row r="2783" spans="71:72">
      <c r="BS2783" s="100">
        <v>27.81</v>
      </c>
      <c r="BT2783" s="101">
        <v>66</v>
      </c>
    </row>
    <row r="2784" spans="71:72">
      <c r="BS2784" s="100">
        <v>27.82</v>
      </c>
      <c r="BT2784" s="101">
        <v>66</v>
      </c>
    </row>
    <row r="2785" spans="71:72">
      <c r="BS2785" s="100">
        <v>27.83</v>
      </c>
      <c r="BT2785" s="101">
        <v>66</v>
      </c>
    </row>
    <row r="2786" spans="71:72">
      <c r="BS2786" s="100">
        <v>27.84</v>
      </c>
      <c r="BT2786" s="101">
        <v>66</v>
      </c>
    </row>
    <row r="2787" spans="71:72">
      <c r="BS2787" s="100">
        <v>27.85</v>
      </c>
      <c r="BT2787" s="101">
        <v>66</v>
      </c>
    </row>
    <row r="2788" spans="71:72">
      <c r="BS2788" s="100">
        <v>27.86</v>
      </c>
      <c r="BT2788" s="101">
        <v>66</v>
      </c>
    </row>
    <row r="2789" spans="71:72">
      <c r="BS2789" s="100">
        <v>27.87</v>
      </c>
      <c r="BT2789" s="101">
        <v>66</v>
      </c>
    </row>
    <row r="2790" spans="71:72">
      <c r="BS2790" s="100">
        <v>27.88</v>
      </c>
      <c r="BT2790" s="101">
        <v>66</v>
      </c>
    </row>
    <row r="2791" spans="71:72">
      <c r="BS2791" s="100">
        <v>27.89</v>
      </c>
      <c r="BT2791" s="101">
        <v>66</v>
      </c>
    </row>
    <row r="2792" spans="71:72">
      <c r="BS2792" s="100">
        <v>27.9</v>
      </c>
      <c r="BT2792" s="101">
        <v>66</v>
      </c>
    </row>
    <row r="2793" spans="71:72">
      <c r="BS2793" s="100">
        <v>27.91</v>
      </c>
      <c r="BT2793" s="101">
        <v>66</v>
      </c>
    </row>
    <row r="2794" spans="71:72">
      <c r="BS2794" s="100">
        <v>27.92</v>
      </c>
      <c r="BT2794" s="101">
        <v>66</v>
      </c>
    </row>
    <row r="2795" spans="71:72">
      <c r="BS2795" s="100">
        <v>27.93</v>
      </c>
      <c r="BT2795" s="101">
        <v>66</v>
      </c>
    </row>
    <row r="2796" spans="71:72">
      <c r="BS2796" s="100">
        <v>27.94</v>
      </c>
      <c r="BT2796" s="101">
        <v>66</v>
      </c>
    </row>
    <row r="2797" spans="71:72">
      <c r="BS2797" s="100">
        <v>27.95</v>
      </c>
      <c r="BT2797" s="101">
        <v>66</v>
      </c>
    </row>
    <row r="2798" spans="71:72">
      <c r="BS2798" s="100">
        <v>27.96</v>
      </c>
      <c r="BT2798" s="101">
        <v>66</v>
      </c>
    </row>
    <row r="2799" spans="71:72">
      <c r="BS2799" s="100">
        <v>27.97</v>
      </c>
      <c r="BT2799" s="101">
        <v>66</v>
      </c>
    </row>
    <row r="2800" spans="71:72">
      <c r="BS2800" s="100">
        <v>27.98</v>
      </c>
      <c r="BT2800" s="101">
        <v>66</v>
      </c>
    </row>
    <row r="2801" spans="71:72">
      <c r="BS2801" s="100">
        <v>27.99</v>
      </c>
      <c r="BT2801" s="101">
        <v>66</v>
      </c>
    </row>
    <row r="2802" spans="71:72">
      <c r="BS2802" s="98">
        <v>28</v>
      </c>
      <c r="BT2802" s="99">
        <v>67</v>
      </c>
    </row>
    <row r="2803" spans="71:72">
      <c r="BS2803" s="98">
        <v>28.01</v>
      </c>
      <c r="BT2803" s="99">
        <v>67</v>
      </c>
    </row>
    <row r="2804" spans="71:72">
      <c r="BS2804" s="98">
        <v>28.02</v>
      </c>
      <c r="BT2804" s="99">
        <v>67</v>
      </c>
    </row>
    <row r="2805" spans="71:72">
      <c r="BS2805" s="98">
        <v>28.03</v>
      </c>
      <c r="BT2805" s="99">
        <v>67</v>
      </c>
    </row>
    <row r="2806" spans="71:72">
      <c r="BS2806" s="98">
        <v>28.04</v>
      </c>
      <c r="BT2806" s="99">
        <v>67</v>
      </c>
    </row>
    <row r="2807" spans="71:72">
      <c r="BS2807" s="98">
        <v>28.05</v>
      </c>
      <c r="BT2807" s="99">
        <v>67</v>
      </c>
    </row>
    <row r="2808" spans="71:72">
      <c r="BS2808" s="98">
        <v>28.06</v>
      </c>
      <c r="BT2808" s="99">
        <v>67</v>
      </c>
    </row>
    <row r="2809" spans="71:72">
      <c r="BS2809" s="98">
        <v>28.07</v>
      </c>
      <c r="BT2809" s="99">
        <v>67</v>
      </c>
    </row>
    <row r="2810" spans="71:72">
      <c r="BS2810" s="98">
        <v>28.08</v>
      </c>
      <c r="BT2810" s="99">
        <v>67</v>
      </c>
    </row>
    <row r="2811" spans="71:72">
      <c r="BS2811" s="98">
        <v>28.09</v>
      </c>
      <c r="BT2811" s="99">
        <v>67</v>
      </c>
    </row>
    <row r="2812" spans="71:72">
      <c r="BS2812" s="98">
        <v>28.1</v>
      </c>
      <c r="BT2812" s="99">
        <v>67</v>
      </c>
    </row>
    <row r="2813" spans="71:72">
      <c r="BS2813" s="98">
        <v>28.11</v>
      </c>
      <c r="BT2813" s="99">
        <v>67</v>
      </c>
    </row>
    <row r="2814" spans="71:72">
      <c r="BS2814" s="98">
        <v>28.12</v>
      </c>
      <c r="BT2814" s="99">
        <v>67</v>
      </c>
    </row>
    <row r="2815" spans="71:72">
      <c r="BS2815" s="98">
        <v>28.13</v>
      </c>
      <c r="BT2815" s="99">
        <v>67</v>
      </c>
    </row>
    <row r="2816" spans="71:72">
      <c r="BS2816" s="98">
        <v>28.14</v>
      </c>
      <c r="BT2816" s="99">
        <v>67</v>
      </c>
    </row>
    <row r="2817" spans="71:72">
      <c r="BS2817" s="98">
        <v>28.15</v>
      </c>
      <c r="BT2817" s="99">
        <v>67</v>
      </c>
    </row>
    <row r="2818" spans="71:72">
      <c r="BS2818" s="98">
        <v>28.16</v>
      </c>
      <c r="BT2818" s="99">
        <v>67</v>
      </c>
    </row>
    <row r="2819" spans="71:72">
      <c r="BS2819" s="98">
        <v>28.17</v>
      </c>
      <c r="BT2819" s="99">
        <v>67</v>
      </c>
    </row>
    <row r="2820" spans="71:72">
      <c r="BS2820" s="98">
        <v>28.18</v>
      </c>
      <c r="BT2820" s="99">
        <v>67</v>
      </c>
    </row>
    <row r="2821" spans="71:72">
      <c r="BS2821" s="98">
        <v>28.19</v>
      </c>
      <c r="BT2821" s="99">
        <v>67</v>
      </c>
    </row>
    <row r="2822" spans="71:72">
      <c r="BS2822" s="98">
        <v>28.2</v>
      </c>
      <c r="BT2822" s="99">
        <v>67</v>
      </c>
    </row>
    <row r="2823" spans="71:72">
      <c r="BS2823" s="98">
        <v>28.21</v>
      </c>
      <c r="BT2823" s="99">
        <v>67</v>
      </c>
    </row>
    <row r="2824" spans="71:72">
      <c r="BS2824" s="98">
        <v>28.22</v>
      </c>
      <c r="BT2824" s="99">
        <v>67</v>
      </c>
    </row>
    <row r="2825" spans="71:72">
      <c r="BS2825" s="98">
        <v>28.23</v>
      </c>
      <c r="BT2825" s="99">
        <v>67</v>
      </c>
    </row>
    <row r="2826" spans="71:72">
      <c r="BS2826" s="98">
        <v>28.24</v>
      </c>
      <c r="BT2826" s="99">
        <v>67</v>
      </c>
    </row>
    <row r="2827" spans="71:72">
      <c r="BS2827" s="98">
        <v>28.25</v>
      </c>
      <c r="BT2827" s="99">
        <v>67</v>
      </c>
    </row>
    <row r="2828" spans="71:72">
      <c r="BS2828" s="98">
        <v>28.26</v>
      </c>
      <c r="BT2828" s="99">
        <v>67</v>
      </c>
    </row>
    <row r="2829" spans="71:72">
      <c r="BS2829" s="98">
        <v>28.27</v>
      </c>
      <c r="BT2829" s="99">
        <v>67</v>
      </c>
    </row>
    <row r="2830" spans="71:72">
      <c r="BS2830" s="98">
        <v>28.28</v>
      </c>
      <c r="BT2830" s="99">
        <v>67</v>
      </c>
    </row>
    <row r="2831" spans="71:72">
      <c r="BS2831" s="98">
        <v>28.29</v>
      </c>
      <c r="BT2831" s="99">
        <v>67</v>
      </c>
    </row>
    <row r="2832" spans="71:72">
      <c r="BS2832" s="98">
        <v>28.3</v>
      </c>
      <c r="BT2832" s="99">
        <v>67</v>
      </c>
    </row>
    <row r="2833" spans="71:72">
      <c r="BS2833" s="98">
        <v>28.31</v>
      </c>
      <c r="BT2833" s="99">
        <v>67</v>
      </c>
    </row>
    <row r="2834" spans="71:72">
      <c r="BS2834" s="98">
        <v>28.32</v>
      </c>
      <c r="BT2834" s="99">
        <v>67</v>
      </c>
    </row>
    <row r="2835" spans="71:72">
      <c r="BS2835" s="98">
        <v>28.33</v>
      </c>
      <c r="BT2835" s="99">
        <v>67</v>
      </c>
    </row>
    <row r="2836" spans="71:72">
      <c r="BS2836" s="98">
        <v>28.34</v>
      </c>
      <c r="BT2836" s="99">
        <v>67</v>
      </c>
    </row>
    <row r="2837" spans="71:72">
      <c r="BS2837" s="98">
        <v>28.35</v>
      </c>
      <c r="BT2837" s="99">
        <v>67</v>
      </c>
    </row>
    <row r="2838" spans="71:72">
      <c r="BS2838" s="98">
        <v>28.36</v>
      </c>
      <c r="BT2838" s="99">
        <v>67</v>
      </c>
    </row>
    <row r="2839" spans="71:72">
      <c r="BS2839" s="98">
        <v>28.37</v>
      </c>
      <c r="BT2839" s="99">
        <v>67</v>
      </c>
    </row>
    <row r="2840" spans="71:72">
      <c r="BS2840" s="98">
        <v>28.38</v>
      </c>
      <c r="BT2840" s="99">
        <v>67</v>
      </c>
    </row>
    <row r="2841" spans="71:72">
      <c r="BS2841" s="98">
        <v>28.39</v>
      </c>
      <c r="BT2841" s="99">
        <v>67</v>
      </c>
    </row>
    <row r="2842" spans="71:72">
      <c r="BS2842" s="98">
        <v>28.4</v>
      </c>
      <c r="BT2842" s="99">
        <v>67</v>
      </c>
    </row>
    <row r="2843" spans="71:72">
      <c r="BS2843" s="98">
        <v>28.41</v>
      </c>
      <c r="BT2843" s="99">
        <v>67</v>
      </c>
    </row>
    <row r="2844" spans="71:72">
      <c r="BS2844" s="98">
        <v>28.42</v>
      </c>
      <c r="BT2844" s="99">
        <v>67</v>
      </c>
    </row>
    <row r="2845" spans="71:72">
      <c r="BS2845" s="98">
        <v>28.43</v>
      </c>
      <c r="BT2845" s="99">
        <v>67</v>
      </c>
    </row>
    <row r="2846" spans="71:72">
      <c r="BS2846" s="98">
        <v>28.44</v>
      </c>
      <c r="BT2846" s="99">
        <v>67</v>
      </c>
    </row>
    <row r="2847" spans="71:72">
      <c r="BS2847" s="98">
        <v>28.45</v>
      </c>
      <c r="BT2847" s="99">
        <v>67</v>
      </c>
    </row>
    <row r="2848" spans="71:72">
      <c r="BS2848" s="98">
        <v>28.46</v>
      </c>
      <c r="BT2848" s="99">
        <v>67</v>
      </c>
    </row>
    <row r="2849" spans="71:72">
      <c r="BS2849" s="98">
        <v>28.47</v>
      </c>
      <c r="BT2849" s="99">
        <v>67</v>
      </c>
    </row>
    <row r="2850" spans="71:72">
      <c r="BS2850" s="98">
        <v>28.48</v>
      </c>
      <c r="BT2850" s="99">
        <v>67</v>
      </c>
    </row>
    <row r="2851" spans="71:72">
      <c r="BS2851" s="98">
        <v>28.49</v>
      </c>
      <c r="BT2851" s="99">
        <v>67</v>
      </c>
    </row>
    <row r="2852" spans="71:72">
      <c r="BS2852" s="98">
        <v>28.5</v>
      </c>
      <c r="BT2852" s="99">
        <v>67</v>
      </c>
    </row>
    <row r="2853" spans="71:72">
      <c r="BS2853" s="98">
        <v>28.51</v>
      </c>
      <c r="BT2853" s="99">
        <v>67</v>
      </c>
    </row>
    <row r="2854" spans="71:72">
      <c r="BS2854" s="98">
        <v>28.52</v>
      </c>
      <c r="BT2854" s="99">
        <v>67</v>
      </c>
    </row>
    <row r="2855" spans="71:72">
      <c r="BS2855" s="98">
        <v>28.53</v>
      </c>
      <c r="BT2855" s="99">
        <v>67</v>
      </c>
    </row>
    <row r="2856" spans="71:72">
      <c r="BS2856" s="98">
        <v>28.54</v>
      </c>
      <c r="BT2856" s="99">
        <v>67</v>
      </c>
    </row>
    <row r="2857" spans="71:72">
      <c r="BS2857" s="98">
        <v>28.55</v>
      </c>
      <c r="BT2857" s="99">
        <v>67</v>
      </c>
    </row>
    <row r="2858" spans="71:72">
      <c r="BS2858" s="98">
        <v>28.56</v>
      </c>
      <c r="BT2858" s="99">
        <v>67</v>
      </c>
    </row>
    <row r="2859" spans="71:72">
      <c r="BS2859" s="98">
        <v>28.57</v>
      </c>
      <c r="BT2859" s="99">
        <v>67</v>
      </c>
    </row>
    <row r="2860" spans="71:72">
      <c r="BS2860" s="98">
        <v>28.58</v>
      </c>
      <c r="BT2860" s="99">
        <v>67</v>
      </c>
    </row>
    <row r="2861" spans="71:72">
      <c r="BS2861" s="98">
        <v>28.59</v>
      </c>
      <c r="BT2861" s="99">
        <v>67</v>
      </c>
    </row>
    <row r="2862" spans="71:72">
      <c r="BS2862" s="98">
        <v>28.6</v>
      </c>
      <c r="BT2862" s="99">
        <v>67</v>
      </c>
    </row>
    <row r="2863" spans="71:72">
      <c r="BS2863" s="98">
        <v>28.61</v>
      </c>
      <c r="BT2863" s="99">
        <v>67</v>
      </c>
    </row>
    <row r="2864" spans="71:72">
      <c r="BS2864" s="98">
        <v>28.62</v>
      </c>
      <c r="BT2864" s="99">
        <v>67</v>
      </c>
    </row>
    <row r="2865" spans="71:72">
      <c r="BS2865" s="98">
        <v>28.63</v>
      </c>
      <c r="BT2865" s="99">
        <v>67</v>
      </c>
    </row>
    <row r="2866" spans="71:72">
      <c r="BS2866" s="98">
        <v>28.64</v>
      </c>
      <c r="BT2866" s="99">
        <v>67</v>
      </c>
    </row>
    <row r="2867" spans="71:72">
      <c r="BS2867" s="98">
        <v>28.65</v>
      </c>
      <c r="BT2867" s="99">
        <v>67</v>
      </c>
    </row>
    <row r="2868" spans="71:72">
      <c r="BS2868" s="98">
        <v>28.66</v>
      </c>
      <c r="BT2868" s="99">
        <v>67</v>
      </c>
    </row>
    <row r="2869" spans="71:72">
      <c r="BS2869" s="98">
        <v>28.67</v>
      </c>
      <c r="BT2869" s="99">
        <v>67</v>
      </c>
    </row>
    <row r="2870" spans="71:72">
      <c r="BS2870" s="98">
        <v>28.68</v>
      </c>
      <c r="BT2870" s="99">
        <v>67</v>
      </c>
    </row>
    <row r="2871" spans="71:72">
      <c r="BS2871" s="98">
        <v>28.69</v>
      </c>
      <c r="BT2871" s="99">
        <v>67</v>
      </c>
    </row>
    <row r="2872" spans="71:72">
      <c r="BS2872" s="98">
        <v>28.7</v>
      </c>
      <c r="BT2872" s="99">
        <v>67</v>
      </c>
    </row>
    <row r="2873" spans="71:72">
      <c r="BS2873" s="98">
        <v>28.71</v>
      </c>
      <c r="BT2873" s="99">
        <v>67</v>
      </c>
    </row>
    <row r="2874" spans="71:72">
      <c r="BS2874" s="98">
        <v>28.72</v>
      </c>
      <c r="BT2874" s="99">
        <v>67</v>
      </c>
    </row>
    <row r="2875" spans="71:72">
      <c r="BS2875" s="98">
        <v>28.73</v>
      </c>
      <c r="BT2875" s="99">
        <v>67</v>
      </c>
    </row>
    <row r="2876" spans="71:72">
      <c r="BS2876" s="98">
        <v>28.74</v>
      </c>
      <c r="BT2876" s="99">
        <v>67</v>
      </c>
    </row>
    <row r="2877" spans="71:72">
      <c r="BS2877" s="98">
        <v>28.75</v>
      </c>
      <c r="BT2877" s="99">
        <v>67</v>
      </c>
    </row>
    <row r="2878" spans="71:72">
      <c r="BS2878" s="98">
        <v>28.76</v>
      </c>
      <c r="BT2878" s="99">
        <v>67</v>
      </c>
    </row>
    <row r="2879" spans="71:72">
      <c r="BS2879" s="98">
        <v>28.77</v>
      </c>
      <c r="BT2879" s="99">
        <v>67</v>
      </c>
    </row>
    <row r="2880" spans="71:72">
      <c r="BS2880" s="98">
        <v>28.78</v>
      </c>
      <c r="BT2880" s="99">
        <v>67</v>
      </c>
    </row>
    <row r="2881" spans="71:72">
      <c r="BS2881" s="98">
        <v>28.79</v>
      </c>
      <c r="BT2881" s="99">
        <v>67</v>
      </c>
    </row>
    <row r="2882" spans="71:72">
      <c r="BS2882" s="98">
        <v>28.8</v>
      </c>
      <c r="BT2882" s="99">
        <v>67</v>
      </c>
    </row>
    <row r="2883" spans="71:72">
      <c r="BS2883" s="98">
        <v>28.81</v>
      </c>
      <c r="BT2883" s="99">
        <v>67</v>
      </c>
    </row>
    <row r="2884" spans="71:72">
      <c r="BS2884" s="98">
        <v>28.82</v>
      </c>
      <c r="BT2884" s="99">
        <v>67</v>
      </c>
    </row>
    <row r="2885" spans="71:72">
      <c r="BS2885" s="98">
        <v>28.83</v>
      </c>
      <c r="BT2885" s="99">
        <v>67</v>
      </c>
    </row>
    <row r="2886" spans="71:72">
      <c r="BS2886" s="98">
        <v>28.84</v>
      </c>
      <c r="BT2886" s="99">
        <v>67</v>
      </c>
    </row>
    <row r="2887" spans="71:72">
      <c r="BS2887" s="98">
        <v>28.85</v>
      </c>
      <c r="BT2887" s="99">
        <v>67</v>
      </c>
    </row>
    <row r="2888" spans="71:72">
      <c r="BS2888" s="98">
        <v>28.86</v>
      </c>
      <c r="BT2888" s="99">
        <v>67</v>
      </c>
    </row>
    <row r="2889" spans="71:72">
      <c r="BS2889" s="98">
        <v>28.87</v>
      </c>
      <c r="BT2889" s="99">
        <v>67</v>
      </c>
    </row>
    <row r="2890" spans="71:72">
      <c r="BS2890" s="98">
        <v>28.88</v>
      </c>
      <c r="BT2890" s="99">
        <v>67</v>
      </c>
    </row>
    <row r="2891" spans="71:72">
      <c r="BS2891" s="98">
        <v>28.89</v>
      </c>
      <c r="BT2891" s="99">
        <v>67</v>
      </c>
    </row>
    <row r="2892" spans="71:72">
      <c r="BS2892" s="98">
        <v>28.9</v>
      </c>
      <c r="BT2892" s="99">
        <v>67</v>
      </c>
    </row>
    <row r="2893" spans="71:72">
      <c r="BS2893" s="98">
        <v>28.91</v>
      </c>
      <c r="BT2893" s="99">
        <v>67</v>
      </c>
    </row>
    <row r="2894" spans="71:72">
      <c r="BS2894" s="98">
        <v>28.92</v>
      </c>
      <c r="BT2894" s="99">
        <v>67</v>
      </c>
    </row>
    <row r="2895" spans="71:72">
      <c r="BS2895" s="98">
        <v>28.93</v>
      </c>
      <c r="BT2895" s="99">
        <v>67</v>
      </c>
    </row>
    <row r="2896" spans="71:72">
      <c r="BS2896" s="98">
        <v>28.94</v>
      </c>
      <c r="BT2896" s="99">
        <v>67</v>
      </c>
    </row>
    <row r="2897" spans="71:72">
      <c r="BS2897" s="98">
        <v>28.95</v>
      </c>
      <c r="BT2897" s="99">
        <v>67</v>
      </c>
    </row>
    <row r="2898" spans="71:72">
      <c r="BS2898" s="98">
        <v>28.96</v>
      </c>
      <c r="BT2898" s="99">
        <v>67</v>
      </c>
    </row>
    <row r="2899" spans="71:72">
      <c r="BS2899" s="98">
        <v>28.97</v>
      </c>
      <c r="BT2899" s="99">
        <v>67</v>
      </c>
    </row>
    <row r="2900" spans="71:72">
      <c r="BS2900" s="98">
        <v>28.98</v>
      </c>
      <c r="BT2900" s="99">
        <v>67</v>
      </c>
    </row>
    <row r="2901" spans="71:72">
      <c r="BS2901" s="98">
        <v>28.99</v>
      </c>
      <c r="BT2901" s="99">
        <v>67</v>
      </c>
    </row>
    <row r="2902" spans="71:72">
      <c r="BS2902" s="98">
        <v>29</v>
      </c>
      <c r="BT2902" s="99">
        <v>67</v>
      </c>
    </row>
    <row r="2903" spans="71:72">
      <c r="BS2903" s="98">
        <v>29.01</v>
      </c>
      <c r="BT2903" s="99">
        <v>67</v>
      </c>
    </row>
    <row r="2904" spans="71:72">
      <c r="BS2904" s="98">
        <v>29.02</v>
      </c>
      <c r="BT2904" s="99">
        <v>67</v>
      </c>
    </row>
    <row r="2905" spans="71:72">
      <c r="BS2905" s="98">
        <v>29.03</v>
      </c>
      <c r="BT2905" s="99">
        <v>67</v>
      </c>
    </row>
    <row r="2906" spans="71:72">
      <c r="BS2906" s="98">
        <v>29.04</v>
      </c>
      <c r="BT2906" s="99">
        <v>67</v>
      </c>
    </row>
    <row r="2907" spans="71:72">
      <c r="BS2907" s="98">
        <v>29.05</v>
      </c>
      <c r="BT2907" s="99">
        <v>67</v>
      </c>
    </row>
    <row r="2908" spans="71:72">
      <c r="BS2908" s="98">
        <v>29.06</v>
      </c>
      <c r="BT2908" s="99">
        <v>67</v>
      </c>
    </row>
    <row r="2909" spans="71:72">
      <c r="BS2909" s="98">
        <v>29.07</v>
      </c>
      <c r="BT2909" s="99">
        <v>67</v>
      </c>
    </row>
    <row r="2910" spans="71:72">
      <c r="BS2910" s="98">
        <v>29.08</v>
      </c>
      <c r="BT2910" s="99">
        <v>67</v>
      </c>
    </row>
    <row r="2911" spans="71:72">
      <c r="BS2911" s="98">
        <v>29.09</v>
      </c>
      <c r="BT2911" s="99">
        <v>67</v>
      </c>
    </row>
    <row r="2912" spans="71:72">
      <c r="BS2912" s="98">
        <v>29.1</v>
      </c>
      <c r="BT2912" s="99">
        <v>67</v>
      </c>
    </row>
    <row r="2913" spans="71:72">
      <c r="BS2913" s="98">
        <v>29.11</v>
      </c>
      <c r="BT2913" s="99">
        <v>67</v>
      </c>
    </row>
    <row r="2914" spans="71:72">
      <c r="BS2914" s="98">
        <v>29.12</v>
      </c>
      <c r="BT2914" s="99">
        <v>67</v>
      </c>
    </row>
    <row r="2915" spans="71:72">
      <c r="BS2915" s="98">
        <v>29.13</v>
      </c>
      <c r="BT2915" s="99">
        <v>67</v>
      </c>
    </row>
    <row r="2916" spans="71:72">
      <c r="BS2916" s="98">
        <v>29.14</v>
      </c>
      <c r="BT2916" s="99">
        <v>67</v>
      </c>
    </row>
    <row r="2917" spans="71:72">
      <c r="BS2917" s="98">
        <v>29.15</v>
      </c>
      <c r="BT2917" s="99">
        <v>67</v>
      </c>
    </row>
    <row r="2918" spans="71:72">
      <c r="BS2918" s="98">
        <v>29.16</v>
      </c>
      <c r="BT2918" s="99">
        <v>67</v>
      </c>
    </row>
    <row r="2919" spans="71:72">
      <c r="BS2919" s="98">
        <v>29.17</v>
      </c>
      <c r="BT2919" s="99">
        <v>67</v>
      </c>
    </row>
    <row r="2920" spans="71:72">
      <c r="BS2920" s="98">
        <v>29.18</v>
      </c>
      <c r="BT2920" s="99">
        <v>67</v>
      </c>
    </row>
    <row r="2921" spans="71:72">
      <c r="BS2921" s="98">
        <v>29.19</v>
      </c>
      <c r="BT2921" s="99">
        <v>67</v>
      </c>
    </row>
    <row r="2922" spans="71:72">
      <c r="BS2922" s="98">
        <v>29.2</v>
      </c>
      <c r="BT2922" s="99">
        <v>67</v>
      </c>
    </row>
    <row r="2923" spans="71:72">
      <c r="BS2923" s="98">
        <v>29.21</v>
      </c>
      <c r="BT2923" s="99">
        <v>67</v>
      </c>
    </row>
    <row r="2924" spans="71:72">
      <c r="BS2924" s="98">
        <v>29.22</v>
      </c>
      <c r="BT2924" s="99">
        <v>67</v>
      </c>
    </row>
    <row r="2925" spans="71:72">
      <c r="BS2925" s="98">
        <v>29.23</v>
      </c>
      <c r="BT2925" s="99">
        <v>67</v>
      </c>
    </row>
    <row r="2926" spans="71:72">
      <c r="BS2926" s="98">
        <v>29.24</v>
      </c>
      <c r="BT2926" s="99">
        <v>67</v>
      </c>
    </row>
    <row r="2927" spans="71:72">
      <c r="BS2927" s="98">
        <v>29.25</v>
      </c>
      <c r="BT2927" s="99">
        <v>67</v>
      </c>
    </row>
    <row r="2928" spans="71:72">
      <c r="BS2928" s="98">
        <v>29.26</v>
      </c>
      <c r="BT2928" s="99">
        <v>67</v>
      </c>
    </row>
    <row r="2929" spans="71:72">
      <c r="BS2929" s="98">
        <v>29.27</v>
      </c>
      <c r="BT2929" s="99">
        <v>67</v>
      </c>
    </row>
    <row r="2930" spans="71:72">
      <c r="BS2930" s="98">
        <v>29.28</v>
      </c>
      <c r="BT2930" s="99">
        <v>67</v>
      </c>
    </row>
    <row r="2931" spans="71:72">
      <c r="BS2931" s="98">
        <v>29.29</v>
      </c>
      <c r="BT2931" s="99">
        <v>67</v>
      </c>
    </row>
    <row r="2932" spans="71:72">
      <c r="BS2932" s="98">
        <v>29.3</v>
      </c>
      <c r="BT2932" s="99">
        <v>67</v>
      </c>
    </row>
    <row r="2933" spans="71:72">
      <c r="BS2933" s="98">
        <v>29.31</v>
      </c>
      <c r="BT2933" s="99">
        <v>67</v>
      </c>
    </row>
    <row r="2934" spans="71:72">
      <c r="BS2934" s="98">
        <v>29.32</v>
      </c>
      <c r="BT2934" s="99">
        <v>67</v>
      </c>
    </row>
    <row r="2935" spans="71:72">
      <c r="BS2935" s="98">
        <v>29.33</v>
      </c>
      <c r="BT2935" s="99">
        <v>67</v>
      </c>
    </row>
    <row r="2936" spans="71:72">
      <c r="BS2936" s="98">
        <v>29.34</v>
      </c>
      <c r="BT2936" s="99">
        <v>67</v>
      </c>
    </row>
    <row r="2937" spans="71:72">
      <c r="BS2937" s="98">
        <v>29.35</v>
      </c>
      <c r="BT2937" s="99">
        <v>67</v>
      </c>
    </row>
    <row r="2938" spans="71:72">
      <c r="BS2938" s="98">
        <v>29.36</v>
      </c>
      <c r="BT2938" s="99">
        <v>67</v>
      </c>
    </row>
    <row r="2939" spans="71:72">
      <c r="BS2939" s="98">
        <v>29.37</v>
      </c>
      <c r="BT2939" s="99">
        <v>67</v>
      </c>
    </row>
    <row r="2940" spans="71:72">
      <c r="BS2940" s="98">
        <v>29.38</v>
      </c>
      <c r="BT2940" s="99">
        <v>67</v>
      </c>
    </row>
    <row r="2941" spans="71:72">
      <c r="BS2941" s="98">
        <v>29.39</v>
      </c>
      <c r="BT2941" s="99">
        <v>67</v>
      </c>
    </row>
    <row r="2942" spans="71:72">
      <c r="BS2942" s="98">
        <v>29.4</v>
      </c>
      <c r="BT2942" s="99">
        <v>67</v>
      </c>
    </row>
    <row r="2943" spans="71:72">
      <c r="BS2943" s="98">
        <v>29.41</v>
      </c>
      <c r="BT2943" s="99">
        <v>67</v>
      </c>
    </row>
    <row r="2944" spans="71:72">
      <c r="BS2944" s="98">
        <v>29.42</v>
      </c>
      <c r="BT2944" s="99">
        <v>67</v>
      </c>
    </row>
    <row r="2945" spans="71:72">
      <c r="BS2945" s="98">
        <v>29.43</v>
      </c>
      <c r="BT2945" s="99">
        <v>67</v>
      </c>
    </row>
    <row r="2946" spans="71:72">
      <c r="BS2946" s="98">
        <v>29.44</v>
      </c>
      <c r="BT2946" s="99">
        <v>67</v>
      </c>
    </row>
    <row r="2947" spans="71:72">
      <c r="BS2947" s="98">
        <v>29.45</v>
      </c>
      <c r="BT2947" s="99">
        <v>67</v>
      </c>
    </row>
    <row r="2948" spans="71:72">
      <c r="BS2948" s="98">
        <v>29.46</v>
      </c>
      <c r="BT2948" s="99">
        <v>67</v>
      </c>
    </row>
    <row r="2949" spans="71:72">
      <c r="BS2949" s="98">
        <v>29.47</v>
      </c>
      <c r="BT2949" s="99">
        <v>67</v>
      </c>
    </row>
    <row r="2950" spans="71:72">
      <c r="BS2950" s="98">
        <v>29.48</v>
      </c>
      <c r="BT2950" s="99">
        <v>67</v>
      </c>
    </row>
    <row r="2951" spans="71:72">
      <c r="BS2951" s="98">
        <v>29.49</v>
      </c>
      <c r="BT2951" s="99">
        <v>67</v>
      </c>
    </row>
    <row r="2952" spans="71:72">
      <c r="BS2952" s="98">
        <v>29.5</v>
      </c>
      <c r="BT2952" s="99">
        <v>67</v>
      </c>
    </row>
    <row r="2953" spans="71:72">
      <c r="BS2953" s="98">
        <v>29.51</v>
      </c>
      <c r="BT2953" s="99">
        <v>67</v>
      </c>
    </row>
    <row r="2954" spans="71:72">
      <c r="BS2954" s="98">
        <v>29.52</v>
      </c>
      <c r="BT2954" s="99">
        <v>67</v>
      </c>
    </row>
    <row r="2955" spans="71:72">
      <c r="BS2955" s="98">
        <v>29.53</v>
      </c>
      <c r="BT2955" s="99">
        <v>67</v>
      </c>
    </row>
    <row r="2956" spans="71:72">
      <c r="BS2956" s="98">
        <v>29.54</v>
      </c>
      <c r="BT2956" s="99">
        <v>67</v>
      </c>
    </row>
    <row r="2957" spans="71:72">
      <c r="BS2957" s="98">
        <v>29.55</v>
      </c>
      <c r="BT2957" s="99">
        <v>67</v>
      </c>
    </row>
    <row r="2958" spans="71:72">
      <c r="BS2958" s="98">
        <v>29.56</v>
      </c>
      <c r="BT2958" s="99">
        <v>67</v>
      </c>
    </row>
    <row r="2959" spans="71:72">
      <c r="BS2959" s="98">
        <v>29.57</v>
      </c>
      <c r="BT2959" s="99">
        <v>67</v>
      </c>
    </row>
    <row r="2960" spans="71:72">
      <c r="BS2960" s="98">
        <v>29.58</v>
      </c>
      <c r="BT2960" s="99">
        <v>67</v>
      </c>
    </row>
    <row r="2961" spans="71:72">
      <c r="BS2961" s="98">
        <v>29.59</v>
      </c>
      <c r="BT2961" s="99">
        <v>67</v>
      </c>
    </row>
    <row r="2962" spans="71:72">
      <c r="BS2962" s="98">
        <v>29.6</v>
      </c>
      <c r="BT2962" s="99">
        <v>67</v>
      </c>
    </row>
    <row r="2963" spans="71:72">
      <c r="BS2963" s="98">
        <v>29.61</v>
      </c>
      <c r="BT2963" s="99">
        <v>67</v>
      </c>
    </row>
    <row r="2964" spans="71:72">
      <c r="BS2964" s="98">
        <v>29.62</v>
      </c>
      <c r="BT2964" s="99">
        <v>67</v>
      </c>
    </row>
    <row r="2965" spans="71:72">
      <c r="BS2965" s="98">
        <v>29.63</v>
      </c>
      <c r="BT2965" s="99">
        <v>67</v>
      </c>
    </row>
    <row r="2966" spans="71:72">
      <c r="BS2966" s="98">
        <v>29.64</v>
      </c>
      <c r="BT2966" s="99">
        <v>67</v>
      </c>
    </row>
    <row r="2967" spans="71:72">
      <c r="BS2967" s="98">
        <v>29.65</v>
      </c>
      <c r="BT2967" s="99">
        <v>67</v>
      </c>
    </row>
    <row r="2968" spans="71:72">
      <c r="BS2968" s="98">
        <v>29.66</v>
      </c>
      <c r="BT2968" s="99">
        <v>67</v>
      </c>
    </row>
    <row r="2969" spans="71:72">
      <c r="BS2969" s="98">
        <v>29.67</v>
      </c>
      <c r="BT2969" s="99">
        <v>67</v>
      </c>
    </row>
    <row r="2970" spans="71:72">
      <c r="BS2970" s="98">
        <v>29.68</v>
      </c>
      <c r="BT2970" s="99">
        <v>67</v>
      </c>
    </row>
    <row r="2971" spans="71:72">
      <c r="BS2971" s="98">
        <v>29.69</v>
      </c>
      <c r="BT2971" s="99">
        <v>67</v>
      </c>
    </row>
    <row r="2972" spans="71:72">
      <c r="BS2972" s="98">
        <v>29.7</v>
      </c>
      <c r="BT2972" s="99">
        <v>67</v>
      </c>
    </row>
    <row r="2973" spans="71:72">
      <c r="BS2973" s="98">
        <v>29.71</v>
      </c>
      <c r="BT2973" s="99">
        <v>67</v>
      </c>
    </row>
    <row r="2974" spans="71:72">
      <c r="BS2974" s="98">
        <v>29.72</v>
      </c>
      <c r="BT2974" s="99">
        <v>67</v>
      </c>
    </row>
    <row r="2975" spans="71:72">
      <c r="BS2975" s="98">
        <v>29.73</v>
      </c>
      <c r="BT2975" s="99">
        <v>67</v>
      </c>
    </row>
    <row r="2976" spans="71:72">
      <c r="BS2976" s="98">
        <v>29.74</v>
      </c>
      <c r="BT2976" s="99">
        <v>67</v>
      </c>
    </row>
    <row r="2977" spans="71:72">
      <c r="BS2977" s="98">
        <v>29.75</v>
      </c>
      <c r="BT2977" s="99">
        <v>67</v>
      </c>
    </row>
    <row r="2978" spans="71:72">
      <c r="BS2978" s="98">
        <v>29.76</v>
      </c>
      <c r="BT2978" s="99">
        <v>67</v>
      </c>
    </row>
    <row r="2979" spans="71:72">
      <c r="BS2979" s="98">
        <v>29.77</v>
      </c>
      <c r="BT2979" s="99">
        <v>67</v>
      </c>
    </row>
    <row r="2980" spans="71:72">
      <c r="BS2980" s="98">
        <v>29.78</v>
      </c>
      <c r="BT2980" s="99">
        <v>67</v>
      </c>
    </row>
    <row r="2981" spans="71:72">
      <c r="BS2981" s="98">
        <v>29.79</v>
      </c>
      <c r="BT2981" s="99">
        <v>67</v>
      </c>
    </row>
    <row r="2982" spans="71:72">
      <c r="BS2982" s="98">
        <v>29.8</v>
      </c>
      <c r="BT2982" s="99">
        <v>67</v>
      </c>
    </row>
    <row r="2983" spans="71:72">
      <c r="BS2983" s="98">
        <v>29.81</v>
      </c>
      <c r="BT2983" s="99">
        <v>67</v>
      </c>
    </row>
    <row r="2984" spans="71:72">
      <c r="BS2984" s="98">
        <v>29.82</v>
      </c>
      <c r="BT2984" s="99">
        <v>67</v>
      </c>
    </row>
    <row r="2985" spans="71:72">
      <c r="BS2985" s="98">
        <v>29.83</v>
      </c>
      <c r="BT2985" s="99">
        <v>67</v>
      </c>
    </row>
    <row r="2986" spans="71:72">
      <c r="BS2986" s="98">
        <v>29.84</v>
      </c>
      <c r="BT2986" s="99">
        <v>67</v>
      </c>
    </row>
    <row r="2987" spans="71:72">
      <c r="BS2987" s="98">
        <v>29.85</v>
      </c>
      <c r="BT2987" s="99">
        <v>67</v>
      </c>
    </row>
    <row r="2988" spans="71:72">
      <c r="BS2988" s="98">
        <v>29.86</v>
      </c>
      <c r="BT2988" s="99">
        <v>67</v>
      </c>
    </row>
    <row r="2989" spans="71:72">
      <c r="BS2989" s="98">
        <v>29.87</v>
      </c>
      <c r="BT2989" s="99">
        <v>67</v>
      </c>
    </row>
    <row r="2990" spans="71:72">
      <c r="BS2990" s="98">
        <v>29.88</v>
      </c>
      <c r="BT2990" s="99">
        <v>67</v>
      </c>
    </row>
    <row r="2991" spans="71:72">
      <c r="BS2991" s="98">
        <v>29.89</v>
      </c>
      <c r="BT2991" s="99">
        <v>67</v>
      </c>
    </row>
    <row r="2992" spans="71:72">
      <c r="BS2992" s="98">
        <v>29.9</v>
      </c>
      <c r="BT2992" s="99">
        <v>67</v>
      </c>
    </row>
    <row r="2993" spans="71:72">
      <c r="BS2993" s="98">
        <v>29.91</v>
      </c>
      <c r="BT2993" s="99">
        <v>67</v>
      </c>
    </row>
    <row r="2994" spans="71:72">
      <c r="BS2994" s="98">
        <v>29.92</v>
      </c>
      <c r="BT2994" s="99">
        <v>67</v>
      </c>
    </row>
    <row r="2995" spans="71:72">
      <c r="BS2995" s="98">
        <v>29.93</v>
      </c>
      <c r="BT2995" s="99">
        <v>67</v>
      </c>
    </row>
    <row r="2996" spans="71:72">
      <c r="BS2996" s="98">
        <v>29.94</v>
      </c>
      <c r="BT2996" s="99">
        <v>67</v>
      </c>
    </row>
    <row r="2997" spans="71:72">
      <c r="BS2997" s="98">
        <v>29.95</v>
      </c>
      <c r="BT2997" s="99">
        <v>67</v>
      </c>
    </row>
    <row r="2998" spans="71:72">
      <c r="BS2998" s="98">
        <v>29.96</v>
      </c>
      <c r="BT2998" s="99">
        <v>67</v>
      </c>
    </row>
    <row r="2999" spans="71:72">
      <c r="BS2999" s="98">
        <v>29.97</v>
      </c>
      <c r="BT2999" s="99">
        <v>67</v>
      </c>
    </row>
    <row r="3000" spans="71:72">
      <c r="BS3000" s="98">
        <v>29.98</v>
      </c>
      <c r="BT3000" s="99">
        <v>67</v>
      </c>
    </row>
    <row r="3001" spans="71:72">
      <c r="BS3001" s="98">
        <v>29.99</v>
      </c>
      <c r="BT3001" s="99">
        <v>67</v>
      </c>
    </row>
    <row r="3002" spans="71:72">
      <c r="BS3002" s="98">
        <v>30</v>
      </c>
      <c r="BT3002" s="99">
        <v>67</v>
      </c>
    </row>
    <row r="3003" spans="71:72">
      <c r="BS3003" s="98">
        <v>30.01</v>
      </c>
      <c r="BT3003" s="99">
        <v>67</v>
      </c>
    </row>
    <row r="3004" spans="71:72">
      <c r="BS3004" s="98">
        <v>30.02</v>
      </c>
      <c r="BT3004" s="99">
        <v>67</v>
      </c>
    </row>
    <row r="3005" spans="71:72">
      <c r="BS3005" s="98">
        <v>30.03</v>
      </c>
      <c r="BT3005" s="99">
        <v>67</v>
      </c>
    </row>
    <row r="3006" spans="71:72">
      <c r="BS3006" s="98">
        <v>30.04</v>
      </c>
      <c r="BT3006" s="99">
        <v>67</v>
      </c>
    </row>
    <row r="3007" spans="71:72">
      <c r="BS3007" s="98">
        <v>30.05</v>
      </c>
      <c r="BT3007" s="99">
        <v>67</v>
      </c>
    </row>
    <row r="3008" spans="71:72">
      <c r="BS3008" s="98">
        <v>30.06</v>
      </c>
      <c r="BT3008" s="99">
        <v>67</v>
      </c>
    </row>
    <row r="3009" spans="71:72">
      <c r="BS3009" s="98">
        <v>30.07</v>
      </c>
      <c r="BT3009" s="99">
        <v>67</v>
      </c>
    </row>
    <row r="3010" spans="71:72">
      <c r="BS3010" s="98">
        <v>30.08</v>
      </c>
      <c r="BT3010" s="99">
        <v>67</v>
      </c>
    </row>
    <row r="3011" spans="71:72">
      <c r="BS3011" s="98">
        <v>30.09</v>
      </c>
      <c r="BT3011" s="99">
        <v>67</v>
      </c>
    </row>
    <row r="3012" spans="71:72">
      <c r="BS3012" s="98">
        <v>30.1</v>
      </c>
      <c r="BT3012" s="99">
        <v>67</v>
      </c>
    </row>
    <row r="3013" spans="71:72">
      <c r="BS3013" s="98">
        <v>30.11</v>
      </c>
      <c r="BT3013" s="99">
        <v>67</v>
      </c>
    </row>
    <row r="3014" spans="71:72">
      <c r="BS3014" s="98">
        <v>30.12</v>
      </c>
      <c r="BT3014" s="99">
        <v>67</v>
      </c>
    </row>
    <row r="3015" spans="71:72">
      <c r="BS3015" s="98">
        <v>30.13</v>
      </c>
      <c r="BT3015" s="99">
        <v>67</v>
      </c>
    </row>
    <row r="3016" spans="71:72">
      <c r="BS3016" s="98">
        <v>30.14</v>
      </c>
      <c r="BT3016" s="99">
        <v>67</v>
      </c>
    </row>
    <row r="3017" spans="71:72">
      <c r="BS3017" s="98">
        <v>30.15</v>
      </c>
      <c r="BT3017" s="99">
        <v>67</v>
      </c>
    </row>
    <row r="3018" spans="71:72">
      <c r="BS3018" s="98">
        <v>30.16</v>
      </c>
      <c r="BT3018" s="99">
        <v>67</v>
      </c>
    </row>
    <row r="3019" spans="71:72">
      <c r="BS3019" s="98">
        <v>30.17</v>
      </c>
      <c r="BT3019" s="99">
        <v>67</v>
      </c>
    </row>
    <row r="3020" spans="71:72">
      <c r="BS3020" s="98">
        <v>30.18</v>
      </c>
      <c r="BT3020" s="99">
        <v>67</v>
      </c>
    </row>
    <row r="3021" spans="71:72">
      <c r="BS3021" s="98">
        <v>30.19</v>
      </c>
      <c r="BT3021" s="99">
        <v>67</v>
      </c>
    </row>
    <row r="3022" spans="71:72">
      <c r="BS3022" s="98">
        <v>30.2</v>
      </c>
      <c r="BT3022" s="99">
        <v>67</v>
      </c>
    </row>
    <row r="3023" spans="71:72">
      <c r="BS3023" s="98">
        <v>30.21</v>
      </c>
      <c r="BT3023" s="99">
        <v>67</v>
      </c>
    </row>
    <row r="3024" spans="71:72">
      <c r="BS3024" s="98">
        <v>30.22</v>
      </c>
      <c r="BT3024" s="99">
        <v>67</v>
      </c>
    </row>
    <row r="3025" spans="71:72">
      <c r="BS3025" s="98">
        <v>30.23</v>
      </c>
      <c r="BT3025" s="99">
        <v>67</v>
      </c>
    </row>
    <row r="3026" spans="71:72">
      <c r="BS3026" s="98">
        <v>30.24</v>
      </c>
      <c r="BT3026" s="99">
        <v>67</v>
      </c>
    </row>
    <row r="3027" spans="71:72">
      <c r="BS3027" s="98">
        <v>30.25</v>
      </c>
      <c r="BT3027" s="99">
        <v>67</v>
      </c>
    </row>
    <row r="3028" spans="71:72">
      <c r="BS3028" s="98">
        <v>30.26</v>
      </c>
      <c r="BT3028" s="99">
        <v>67</v>
      </c>
    </row>
    <row r="3029" spans="71:72">
      <c r="BS3029" s="98">
        <v>30.27</v>
      </c>
      <c r="BT3029" s="99">
        <v>67</v>
      </c>
    </row>
    <row r="3030" spans="71:72">
      <c r="BS3030" s="98">
        <v>30.28</v>
      </c>
      <c r="BT3030" s="99">
        <v>67</v>
      </c>
    </row>
    <row r="3031" spans="71:72">
      <c r="BS3031" s="98">
        <v>30.29</v>
      </c>
      <c r="BT3031" s="99">
        <v>67</v>
      </c>
    </row>
    <row r="3032" spans="71:72">
      <c r="BS3032" s="98">
        <v>30.3</v>
      </c>
      <c r="BT3032" s="99">
        <v>67</v>
      </c>
    </row>
    <row r="3033" spans="71:72">
      <c r="BS3033" s="98">
        <v>30.31</v>
      </c>
      <c r="BT3033" s="99">
        <v>67</v>
      </c>
    </row>
    <row r="3034" spans="71:72">
      <c r="BS3034" s="98">
        <v>30.32</v>
      </c>
      <c r="BT3034" s="99">
        <v>67</v>
      </c>
    </row>
    <row r="3035" spans="71:72">
      <c r="BS3035" s="98">
        <v>30.33</v>
      </c>
      <c r="BT3035" s="99">
        <v>67</v>
      </c>
    </row>
    <row r="3036" spans="71:72">
      <c r="BS3036" s="98">
        <v>30.34</v>
      </c>
      <c r="BT3036" s="99">
        <v>67</v>
      </c>
    </row>
    <row r="3037" spans="71:72">
      <c r="BS3037" s="98">
        <v>30.35</v>
      </c>
      <c r="BT3037" s="99">
        <v>67</v>
      </c>
    </row>
    <row r="3038" spans="71:72">
      <c r="BS3038" s="98">
        <v>30.36</v>
      </c>
      <c r="BT3038" s="99">
        <v>67</v>
      </c>
    </row>
    <row r="3039" spans="71:72">
      <c r="BS3039" s="98">
        <v>30.37</v>
      </c>
      <c r="BT3039" s="99">
        <v>67</v>
      </c>
    </row>
    <row r="3040" spans="71:72">
      <c r="BS3040" s="98">
        <v>30.38</v>
      </c>
      <c r="BT3040" s="99">
        <v>67</v>
      </c>
    </row>
    <row r="3041" spans="71:72">
      <c r="BS3041" s="98">
        <v>30.39</v>
      </c>
      <c r="BT3041" s="99">
        <v>67</v>
      </c>
    </row>
    <row r="3042" spans="71:72">
      <c r="BS3042" s="98">
        <v>30.4</v>
      </c>
      <c r="BT3042" s="99">
        <v>67</v>
      </c>
    </row>
    <row r="3043" spans="71:72">
      <c r="BS3043" s="98">
        <v>30.41</v>
      </c>
      <c r="BT3043" s="99">
        <v>67</v>
      </c>
    </row>
    <row r="3044" spans="71:72">
      <c r="BS3044" s="98">
        <v>30.42</v>
      </c>
      <c r="BT3044" s="99">
        <v>67</v>
      </c>
    </row>
    <row r="3045" spans="71:72">
      <c r="BS3045" s="98">
        <v>30.43</v>
      </c>
      <c r="BT3045" s="99">
        <v>67</v>
      </c>
    </row>
    <row r="3046" spans="71:72">
      <c r="BS3046" s="98">
        <v>30.44</v>
      </c>
      <c r="BT3046" s="99">
        <v>67</v>
      </c>
    </row>
    <row r="3047" spans="71:72">
      <c r="BS3047" s="98">
        <v>30.45</v>
      </c>
      <c r="BT3047" s="99">
        <v>67</v>
      </c>
    </row>
    <row r="3048" spans="71:72">
      <c r="BS3048" s="98">
        <v>30.46</v>
      </c>
      <c r="BT3048" s="99">
        <v>67</v>
      </c>
    </row>
    <row r="3049" spans="71:72">
      <c r="BS3049" s="98">
        <v>30.47</v>
      </c>
      <c r="BT3049" s="99">
        <v>67</v>
      </c>
    </row>
    <row r="3050" spans="71:72">
      <c r="BS3050" s="98">
        <v>30.48</v>
      </c>
      <c r="BT3050" s="99">
        <v>67</v>
      </c>
    </row>
    <row r="3051" spans="71:72">
      <c r="BS3051" s="98">
        <v>30.49</v>
      </c>
      <c r="BT3051" s="99">
        <v>67</v>
      </c>
    </row>
    <row r="3052" spans="71:72">
      <c r="BS3052" s="98">
        <v>30.5</v>
      </c>
      <c r="BT3052" s="99">
        <v>67</v>
      </c>
    </row>
    <row r="3053" spans="71:72">
      <c r="BS3053" s="98">
        <v>30.51</v>
      </c>
      <c r="BT3053" s="99">
        <v>67</v>
      </c>
    </row>
    <row r="3054" spans="71:72">
      <c r="BS3054" s="98">
        <v>30.52</v>
      </c>
      <c r="BT3054" s="99">
        <v>67</v>
      </c>
    </row>
    <row r="3055" spans="71:72">
      <c r="BS3055" s="98">
        <v>30.53</v>
      </c>
      <c r="BT3055" s="99">
        <v>67</v>
      </c>
    </row>
    <row r="3056" spans="71:72">
      <c r="BS3056" s="98">
        <v>30.54</v>
      </c>
      <c r="BT3056" s="99">
        <v>67</v>
      </c>
    </row>
    <row r="3057" spans="71:72">
      <c r="BS3057" s="98">
        <v>30.55</v>
      </c>
      <c r="BT3057" s="99">
        <v>67</v>
      </c>
    </row>
    <row r="3058" spans="71:72">
      <c r="BS3058" s="98">
        <v>30.56</v>
      </c>
      <c r="BT3058" s="99">
        <v>67</v>
      </c>
    </row>
    <row r="3059" spans="71:72">
      <c r="BS3059" s="98">
        <v>30.57</v>
      </c>
      <c r="BT3059" s="99">
        <v>67</v>
      </c>
    </row>
    <row r="3060" spans="71:72">
      <c r="BS3060" s="98">
        <v>30.58</v>
      </c>
      <c r="BT3060" s="99">
        <v>67</v>
      </c>
    </row>
    <row r="3061" spans="71:72">
      <c r="BS3061" s="98">
        <v>30.59</v>
      </c>
      <c r="BT3061" s="99">
        <v>67</v>
      </c>
    </row>
    <row r="3062" spans="71:72">
      <c r="BS3062" s="98">
        <v>30.6</v>
      </c>
      <c r="BT3062" s="99">
        <v>67</v>
      </c>
    </row>
    <row r="3063" spans="71:72">
      <c r="BS3063" s="98">
        <v>30.61</v>
      </c>
      <c r="BT3063" s="99">
        <v>67</v>
      </c>
    </row>
    <row r="3064" spans="71:72">
      <c r="BS3064" s="98">
        <v>30.62</v>
      </c>
      <c r="BT3064" s="99">
        <v>67</v>
      </c>
    </row>
    <row r="3065" spans="71:72">
      <c r="BS3065" s="98">
        <v>30.63</v>
      </c>
      <c r="BT3065" s="99">
        <v>67</v>
      </c>
    </row>
    <row r="3066" spans="71:72">
      <c r="BS3066" s="98">
        <v>30.64</v>
      </c>
      <c r="BT3066" s="99">
        <v>67</v>
      </c>
    </row>
    <row r="3067" spans="71:72">
      <c r="BS3067" s="98">
        <v>30.65</v>
      </c>
      <c r="BT3067" s="99">
        <v>67</v>
      </c>
    </row>
    <row r="3068" spans="71:72">
      <c r="BS3068" s="98">
        <v>30.66</v>
      </c>
      <c r="BT3068" s="99">
        <v>67</v>
      </c>
    </row>
    <row r="3069" spans="71:72">
      <c r="BS3069" s="98">
        <v>30.67</v>
      </c>
      <c r="BT3069" s="99">
        <v>67</v>
      </c>
    </row>
    <row r="3070" spans="71:72">
      <c r="BS3070" s="98">
        <v>30.68</v>
      </c>
      <c r="BT3070" s="99">
        <v>67</v>
      </c>
    </row>
    <row r="3071" spans="71:72">
      <c r="BS3071" s="98">
        <v>30.69</v>
      </c>
      <c r="BT3071" s="99">
        <v>67</v>
      </c>
    </row>
    <row r="3072" spans="71:72">
      <c r="BS3072" s="98">
        <v>30.7</v>
      </c>
      <c r="BT3072" s="99">
        <v>67</v>
      </c>
    </row>
    <row r="3073" spans="71:72">
      <c r="BS3073" s="98">
        <v>30.71</v>
      </c>
      <c r="BT3073" s="99">
        <v>67</v>
      </c>
    </row>
    <row r="3074" spans="71:72">
      <c r="BS3074" s="98">
        <v>30.72</v>
      </c>
      <c r="BT3074" s="99">
        <v>67</v>
      </c>
    </row>
    <row r="3075" spans="71:72">
      <c r="BS3075" s="98">
        <v>30.73</v>
      </c>
      <c r="BT3075" s="99">
        <v>67</v>
      </c>
    </row>
    <row r="3076" spans="71:72">
      <c r="BS3076" s="98">
        <v>30.74</v>
      </c>
      <c r="BT3076" s="99">
        <v>67</v>
      </c>
    </row>
    <row r="3077" spans="71:72">
      <c r="BS3077" s="98">
        <v>30.75</v>
      </c>
      <c r="BT3077" s="99">
        <v>67</v>
      </c>
    </row>
    <row r="3078" spans="71:72">
      <c r="BS3078" s="98">
        <v>30.76</v>
      </c>
      <c r="BT3078" s="99">
        <v>67</v>
      </c>
    </row>
    <row r="3079" spans="71:72">
      <c r="BS3079" s="98">
        <v>30.77</v>
      </c>
      <c r="BT3079" s="99">
        <v>67</v>
      </c>
    </row>
    <row r="3080" spans="71:72">
      <c r="BS3080" s="98">
        <v>30.78</v>
      </c>
      <c r="BT3080" s="99">
        <v>67</v>
      </c>
    </row>
    <row r="3081" spans="71:72">
      <c r="BS3081" s="98">
        <v>30.79</v>
      </c>
      <c r="BT3081" s="99">
        <v>67</v>
      </c>
    </row>
    <row r="3082" spans="71:72">
      <c r="BS3082" s="98">
        <v>30.8</v>
      </c>
      <c r="BT3082" s="99">
        <v>67</v>
      </c>
    </row>
    <row r="3083" spans="71:72">
      <c r="BS3083" s="98">
        <v>30.81</v>
      </c>
      <c r="BT3083" s="99">
        <v>67</v>
      </c>
    </row>
    <row r="3084" spans="71:72">
      <c r="BS3084" s="98">
        <v>30.82</v>
      </c>
      <c r="BT3084" s="99">
        <v>67</v>
      </c>
    </row>
    <row r="3085" spans="71:72">
      <c r="BS3085" s="98">
        <v>30.83</v>
      </c>
      <c r="BT3085" s="99">
        <v>67</v>
      </c>
    </row>
    <row r="3086" spans="71:72">
      <c r="BS3086" s="98">
        <v>30.84</v>
      </c>
      <c r="BT3086" s="99">
        <v>67</v>
      </c>
    </row>
    <row r="3087" spans="71:72">
      <c r="BS3087" s="98">
        <v>30.85</v>
      </c>
      <c r="BT3087" s="99">
        <v>67</v>
      </c>
    </row>
    <row r="3088" spans="71:72">
      <c r="BS3088" s="98">
        <v>30.86</v>
      </c>
      <c r="BT3088" s="99">
        <v>67</v>
      </c>
    </row>
    <row r="3089" spans="71:72">
      <c r="BS3089" s="98">
        <v>30.87</v>
      </c>
      <c r="BT3089" s="99">
        <v>67</v>
      </c>
    </row>
    <row r="3090" spans="71:72">
      <c r="BS3090" s="98">
        <v>30.88</v>
      </c>
      <c r="BT3090" s="99">
        <v>67</v>
      </c>
    </row>
    <row r="3091" spans="71:72">
      <c r="BS3091" s="98">
        <v>30.89</v>
      </c>
      <c r="BT3091" s="99">
        <v>67</v>
      </c>
    </row>
    <row r="3092" spans="71:72">
      <c r="BS3092" s="98">
        <v>30.9</v>
      </c>
      <c r="BT3092" s="99">
        <v>67</v>
      </c>
    </row>
    <row r="3093" spans="71:72">
      <c r="BS3093" s="98">
        <v>30.91</v>
      </c>
      <c r="BT3093" s="99">
        <v>67</v>
      </c>
    </row>
    <row r="3094" spans="71:72">
      <c r="BS3094" s="98">
        <v>30.92</v>
      </c>
      <c r="BT3094" s="99">
        <v>67</v>
      </c>
    </row>
    <row r="3095" spans="71:72">
      <c r="BS3095" s="98">
        <v>30.93</v>
      </c>
      <c r="BT3095" s="99">
        <v>67</v>
      </c>
    </row>
    <row r="3096" spans="71:72">
      <c r="BS3096" s="98">
        <v>30.94</v>
      </c>
      <c r="BT3096" s="99">
        <v>67</v>
      </c>
    </row>
    <row r="3097" spans="71:72">
      <c r="BS3097" s="98">
        <v>30.95</v>
      </c>
      <c r="BT3097" s="99">
        <v>67</v>
      </c>
    </row>
    <row r="3098" spans="71:72">
      <c r="BS3098" s="98">
        <v>30.96</v>
      </c>
      <c r="BT3098" s="99">
        <v>67</v>
      </c>
    </row>
    <row r="3099" spans="71:72">
      <c r="BS3099" s="98">
        <v>30.97</v>
      </c>
      <c r="BT3099" s="99">
        <v>67</v>
      </c>
    </row>
    <row r="3100" spans="71:72">
      <c r="BS3100" s="98">
        <v>30.98</v>
      </c>
      <c r="BT3100" s="99">
        <v>67</v>
      </c>
    </row>
    <row r="3101" spans="71:72">
      <c r="BS3101" s="98">
        <v>30.99</v>
      </c>
      <c r="BT3101" s="99">
        <v>67</v>
      </c>
    </row>
    <row r="3102" spans="71:72">
      <c r="BS3102" s="98">
        <v>31</v>
      </c>
      <c r="BT3102" s="99">
        <v>67</v>
      </c>
    </row>
    <row r="3103" spans="71:72">
      <c r="BS3103" s="98">
        <v>31.01</v>
      </c>
      <c r="BT3103" s="99">
        <v>67</v>
      </c>
    </row>
    <row r="3104" spans="71:72">
      <c r="BS3104" s="98">
        <v>31.02</v>
      </c>
      <c r="BT3104" s="99">
        <v>67</v>
      </c>
    </row>
    <row r="3105" spans="71:72">
      <c r="BS3105" s="98">
        <v>31.03</v>
      </c>
      <c r="BT3105" s="99">
        <v>67</v>
      </c>
    </row>
    <row r="3106" spans="71:72">
      <c r="BS3106" s="98">
        <v>31.04</v>
      </c>
      <c r="BT3106" s="99">
        <v>67</v>
      </c>
    </row>
    <row r="3107" spans="71:72">
      <c r="BS3107" s="98">
        <v>31.05</v>
      </c>
      <c r="BT3107" s="99">
        <v>67</v>
      </c>
    </row>
    <row r="3108" spans="71:72">
      <c r="BS3108" s="98">
        <v>31.06</v>
      </c>
      <c r="BT3108" s="99">
        <v>67</v>
      </c>
    </row>
    <row r="3109" spans="71:72">
      <c r="BS3109" s="98">
        <v>31.07</v>
      </c>
      <c r="BT3109" s="99">
        <v>67</v>
      </c>
    </row>
    <row r="3110" spans="71:72">
      <c r="BS3110" s="98">
        <v>31.08</v>
      </c>
      <c r="BT3110" s="99">
        <v>67</v>
      </c>
    </row>
    <row r="3111" spans="71:72">
      <c r="BS3111" s="98">
        <v>31.09</v>
      </c>
      <c r="BT3111" s="99">
        <v>67</v>
      </c>
    </row>
    <row r="3112" spans="71:72">
      <c r="BS3112" s="98">
        <v>31.1</v>
      </c>
      <c r="BT3112" s="99">
        <v>67</v>
      </c>
    </row>
    <row r="3113" spans="71:72">
      <c r="BS3113" s="98">
        <v>31.11</v>
      </c>
      <c r="BT3113" s="99">
        <v>67</v>
      </c>
    </row>
    <row r="3114" spans="71:72">
      <c r="BS3114" s="98">
        <v>31.12</v>
      </c>
      <c r="BT3114" s="99">
        <v>67</v>
      </c>
    </row>
    <row r="3115" spans="71:72">
      <c r="BS3115" s="98">
        <v>31.13</v>
      </c>
      <c r="BT3115" s="99">
        <v>67</v>
      </c>
    </row>
    <row r="3116" spans="71:72">
      <c r="BS3116" s="98">
        <v>31.14</v>
      </c>
      <c r="BT3116" s="99">
        <v>67</v>
      </c>
    </row>
    <row r="3117" spans="71:72">
      <c r="BS3117" s="98">
        <v>31.15</v>
      </c>
      <c r="BT3117" s="99">
        <v>67</v>
      </c>
    </row>
    <row r="3118" spans="71:72">
      <c r="BS3118" s="98">
        <v>31.16</v>
      </c>
      <c r="BT3118" s="99">
        <v>67</v>
      </c>
    </row>
    <row r="3119" spans="71:72">
      <c r="BS3119" s="98">
        <v>31.17</v>
      </c>
      <c r="BT3119" s="99">
        <v>67</v>
      </c>
    </row>
    <row r="3120" spans="71:72">
      <c r="BS3120" s="98">
        <v>31.18</v>
      </c>
      <c r="BT3120" s="99">
        <v>67</v>
      </c>
    </row>
    <row r="3121" spans="71:72">
      <c r="BS3121" s="98">
        <v>31.19</v>
      </c>
      <c r="BT3121" s="99">
        <v>67</v>
      </c>
    </row>
    <row r="3122" spans="71:72">
      <c r="BS3122" s="98">
        <v>31.2</v>
      </c>
      <c r="BT3122" s="99">
        <v>67</v>
      </c>
    </row>
    <row r="3123" spans="71:72">
      <c r="BS3123" s="98">
        <v>31.21</v>
      </c>
      <c r="BT3123" s="99">
        <v>67</v>
      </c>
    </row>
    <row r="3124" spans="71:72">
      <c r="BS3124" s="98">
        <v>31.22</v>
      </c>
      <c r="BT3124" s="99">
        <v>67</v>
      </c>
    </row>
    <row r="3125" spans="71:72">
      <c r="BS3125" s="98">
        <v>31.23</v>
      </c>
      <c r="BT3125" s="99">
        <v>67</v>
      </c>
    </row>
    <row r="3126" spans="71:72">
      <c r="BS3126" s="98">
        <v>31.24</v>
      </c>
      <c r="BT3126" s="99">
        <v>67</v>
      </c>
    </row>
    <row r="3127" spans="71:72">
      <c r="BS3127" s="98">
        <v>31.25</v>
      </c>
      <c r="BT3127" s="99">
        <v>67</v>
      </c>
    </row>
    <row r="3128" spans="71:72">
      <c r="BS3128" s="98">
        <v>31.26</v>
      </c>
      <c r="BT3128" s="99">
        <v>67</v>
      </c>
    </row>
    <row r="3129" spans="71:72">
      <c r="BS3129" s="98">
        <v>31.27</v>
      </c>
      <c r="BT3129" s="99">
        <v>67</v>
      </c>
    </row>
    <row r="3130" spans="71:72">
      <c r="BS3130" s="98">
        <v>31.28</v>
      </c>
      <c r="BT3130" s="99">
        <v>67</v>
      </c>
    </row>
    <row r="3131" spans="71:72">
      <c r="BS3131" s="98">
        <v>31.29</v>
      </c>
      <c r="BT3131" s="99">
        <v>67</v>
      </c>
    </row>
    <row r="3132" spans="71:72">
      <c r="BS3132" s="98">
        <v>31.3</v>
      </c>
      <c r="BT3132" s="99">
        <v>67</v>
      </c>
    </row>
    <row r="3133" spans="71:72">
      <c r="BS3133" s="98">
        <v>31.31</v>
      </c>
      <c r="BT3133" s="99">
        <v>67</v>
      </c>
    </row>
    <row r="3134" spans="71:72">
      <c r="BS3134" s="98">
        <v>31.32</v>
      </c>
      <c r="BT3134" s="99">
        <v>67</v>
      </c>
    </row>
    <row r="3135" spans="71:72">
      <c r="BS3135" s="98">
        <v>31.33</v>
      </c>
      <c r="BT3135" s="99">
        <v>67</v>
      </c>
    </row>
    <row r="3136" spans="71:72">
      <c r="BS3136" s="98">
        <v>31.34</v>
      </c>
      <c r="BT3136" s="99">
        <v>67</v>
      </c>
    </row>
    <row r="3137" spans="71:72">
      <c r="BS3137" s="98">
        <v>31.35</v>
      </c>
      <c r="BT3137" s="99">
        <v>67</v>
      </c>
    </row>
    <row r="3138" spans="71:72">
      <c r="BS3138" s="98">
        <v>31.36</v>
      </c>
      <c r="BT3138" s="99">
        <v>67</v>
      </c>
    </row>
    <row r="3139" spans="71:72">
      <c r="BS3139" s="98">
        <v>31.37</v>
      </c>
      <c r="BT3139" s="99">
        <v>67</v>
      </c>
    </row>
    <row r="3140" spans="71:72">
      <c r="BS3140" s="98">
        <v>31.38</v>
      </c>
      <c r="BT3140" s="99">
        <v>67</v>
      </c>
    </row>
    <row r="3141" spans="71:72">
      <c r="BS3141" s="98">
        <v>31.39</v>
      </c>
      <c r="BT3141" s="99">
        <v>67</v>
      </c>
    </row>
    <row r="3142" spans="71:72">
      <c r="BS3142" s="98">
        <v>31.4</v>
      </c>
      <c r="BT3142" s="99">
        <v>67</v>
      </c>
    </row>
    <row r="3143" spans="71:72">
      <c r="BS3143" s="98">
        <v>31.41</v>
      </c>
      <c r="BT3143" s="99">
        <v>67</v>
      </c>
    </row>
    <row r="3144" spans="71:72">
      <c r="BS3144" s="98">
        <v>31.42</v>
      </c>
      <c r="BT3144" s="99">
        <v>67</v>
      </c>
    </row>
    <row r="3145" spans="71:72">
      <c r="BS3145" s="98">
        <v>31.43</v>
      </c>
      <c r="BT3145" s="99">
        <v>67</v>
      </c>
    </row>
    <row r="3146" spans="71:72">
      <c r="BS3146" s="98">
        <v>31.44</v>
      </c>
      <c r="BT3146" s="99">
        <v>67</v>
      </c>
    </row>
    <row r="3147" spans="71:72">
      <c r="BS3147" s="98">
        <v>31.45</v>
      </c>
      <c r="BT3147" s="99">
        <v>67</v>
      </c>
    </row>
    <row r="3148" spans="71:72">
      <c r="BS3148" s="98">
        <v>31.46</v>
      </c>
      <c r="BT3148" s="99">
        <v>67</v>
      </c>
    </row>
    <row r="3149" spans="71:72">
      <c r="BS3149" s="98">
        <v>31.47</v>
      </c>
      <c r="BT3149" s="99">
        <v>67</v>
      </c>
    </row>
    <row r="3150" spans="71:72">
      <c r="BS3150" s="98">
        <v>31.48</v>
      </c>
      <c r="BT3150" s="99">
        <v>67</v>
      </c>
    </row>
    <row r="3151" spans="71:72">
      <c r="BS3151" s="98">
        <v>31.49</v>
      </c>
      <c r="BT3151" s="99">
        <v>67</v>
      </c>
    </row>
    <row r="3152" spans="71:72">
      <c r="BS3152" s="98">
        <v>31.5</v>
      </c>
      <c r="BT3152" s="99">
        <v>67</v>
      </c>
    </row>
    <row r="3153" spans="71:72">
      <c r="BS3153" s="98">
        <v>31.51</v>
      </c>
      <c r="BT3153" s="99">
        <v>67</v>
      </c>
    </row>
    <row r="3154" spans="71:72">
      <c r="BS3154" s="98">
        <v>31.52</v>
      </c>
      <c r="BT3154" s="99">
        <v>67</v>
      </c>
    </row>
    <row r="3155" spans="71:72">
      <c r="BS3155" s="98">
        <v>31.53</v>
      </c>
      <c r="BT3155" s="99">
        <v>67</v>
      </c>
    </row>
    <row r="3156" spans="71:72">
      <c r="BS3156" s="98">
        <v>31.54</v>
      </c>
      <c r="BT3156" s="99">
        <v>67</v>
      </c>
    </row>
    <row r="3157" spans="71:72">
      <c r="BS3157" s="98">
        <v>31.55</v>
      </c>
      <c r="BT3157" s="99">
        <v>67</v>
      </c>
    </row>
    <row r="3158" spans="71:72">
      <c r="BS3158" s="98">
        <v>31.56</v>
      </c>
      <c r="BT3158" s="99">
        <v>67</v>
      </c>
    </row>
    <row r="3159" spans="71:72">
      <c r="BS3159" s="98">
        <v>31.57</v>
      </c>
      <c r="BT3159" s="99">
        <v>67</v>
      </c>
    </row>
    <row r="3160" spans="71:72">
      <c r="BS3160" s="98">
        <v>31.58</v>
      </c>
      <c r="BT3160" s="99">
        <v>67</v>
      </c>
    </row>
    <row r="3161" spans="71:72">
      <c r="BS3161" s="98">
        <v>31.59</v>
      </c>
      <c r="BT3161" s="99">
        <v>67</v>
      </c>
    </row>
    <row r="3162" spans="71:72">
      <c r="BS3162" s="98">
        <v>31.6</v>
      </c>
      <c r="BT3162" s="99">
        <v>67</v>
      </c>
    </row>
    <row r="3163" spans="71:72">
      <c r="BS3163" s="98">
        <v>31.61</v>
      </c>
      <c r="BT3163" s="99">
        <v>67</v>
      </c>
    </row>
    <row r="3164" spans="71:72">
      <c r="BS3164" s="98">
        <v>31.62</v>
      </c>
      <c r="BT3164" s="99">
        <v>67</v>
      </c>
    </row>
    <row r="3165" spans="71:72">
      <c r="BS3165" s="98">
        <v>31.63</v>
      </c>
      <c r="BT3165" s="99">
        <v>67</v>
      </c>
    </row>
    <row r="3166" spans="71:72">
      <c r="BS3166" s="98">
        <v>31.64</v>
      </c>
      <c r="BT3166" s="99">
        <v>67</v>
      </c>
    </row>
    <row r="3167" spans="71:72">
      <c r="BS3167" s="98">
        <v>31.65</v>
      </c>
      <c r="BT3167" s="99">
        <v>67</v>
      </c>
    </row>
    <row r="3168" spans="71:72">
      <c r="BS3168" s="98">
        <v>31.66</v>
      </c>
      <c r="BT3168" s="99">
        <v>67</v>
      </c>
    </row>
    <row r="3169" spans="71:72">
      <c r="BS3169" s="98">
        <v>31.67</v>
      </c>
      <c r="BT3169" s="99">
        <v>67</v>
      </c>
    </row>
    <row r="3170" spans="71:72">
      <c r="BS3170" s="98">
        <v>31.68</v>
      </c>
      <c r="BT3170" s="99">
        <v>67</v>
      </c>
    </row>
    <row r="3171" spans="71:72">
      <c r="BS3171" s="98">
        <v>31.69</v>
      </c>
      <c r="BT3171" s="99">
        <v>67</v>
      </c>
    </row>
    <row r="3172" spans="71:72">
      <c r="BS3172" s="98">
        <v>31.7</v>
      </c>
      <c r="BT3172" s="99">
        <v>67</v>
      </c>
    </row>
    <row r="3173" spans="71:72">
      <c r="BS3173" s="98">
        <v>31.71</v>
      </c>
      <c r="BT3173" s="99">
        <v>67</v>
      </c>
    </row>
    <row r="3174" spans="71:72">
      <c r="BS3174" s="98">
        <v>31.72</v>
      </c>
      <c r="BT3174" s="99">
        <v>67</v>
      </c>
    </row>
    <row r="3175" spans="71:72">
      <c r="BS3175" s="98">
        <v>31.73</v>
      </c>
      <c r="BT3175" s="99">
        <v>67</v>
      </c>
    </row>
    <row r="3176" spans="71:72">
      <c r="BS3176" s="98">
        <v>31.74</v>
      </c>
      <c r="BT3176" s="99">
        <v>67</v>
      </c>
    </row>
    <row r="3177" spans="71:72">
      <c r="BS3177" s="98">
        <v>31.75</v>
      </c>
      <c r="BT3177" s="99">
        <v>67</v>
      </c>
    </row>
    <row r="3178" spans="71:72">
      <c r="BS3178" s="98">
        <v>31.76</v>
      </c>
      <c r="BT3178" s="99">
        <v>67</v>
      </c>
    </row>
    <row r="3179" spans="71:72">
      <c r="BS3179" s="98">
        <v>31.77</v>
      </c>
      <c r="BT3179" s="99">
        <v>67</v>
      </c>
    </row>
    <row r="3180" spans="71:72">
      <c r="BS3180" s="98">
        <v>31.78</v>
      </c>
      <c r="BT3180" s="99">
        <v>67</v>
      </c>
    </row>
    <row r="3181" spans="71:72">
      <c r="BS3181" s="98">
        <v>31.79</v>
      </c>
      <c r="BT3181" s="99">
        <v>67</v>
      </c>
    </row>
    <row r="3182" spans="71:72">
      <c r="BS3182" s="98">
        <v>31.8</v>
      </c>
      <c r="BT3182" s="99">
        <v>67</v>
      </c>
    </row>
    <row r="3183" spans="71:72">
      <c r="BS3183" s="98">
        <v>31.81</v>
      </c>
      <c r="BT3183" s="99">
        <v>67</v>
      </c>
    </row>
    <row r="3184" spans="71:72">
      <c r="BS3184" s="98">
        <v>31.82</v>
      </c>
      <c r="BT3184" s="99">
        <v>67</v>
      </c>
    </row>
    <row r="3185" spans="71:72">
      <c r="BS3185" s="98">
        <v>31.83</v>
      </c>
      <c r="BT3185" s="99">
        <v>67</v>
      </c>
    </row>
    <row r="3186" spans="71:72">
      <c r="BS3186" s="98">
        <v>31.84</v>
      </c>
      <c r="BT3186" s="99">
        <v>67</v>
      </c>
    </row>
    <row r="3187" spans="71:72">
      <c r="BS3187" s="98">
        <v>31.85</v>
      </c>
      <c r="BT3187" s="99">
        <v>67</v>
      </c>
    </row>
    <row r="3188" spans="71:72">
      <c r="BS3188" s="98">
        <v>31.86</v>
      </c>
      <c r="BT3188" s="99">
        <v>67</v>
      </c>
    </row>
    <row r="3189" spans="71:72">
      <c r="BS3189" s="98">
        <v>31.87</v>
      </c>
      <c r="BT3189" s="99">
        <v>67</v>
      </c>
    </row>
    <row r="3190" spans="71:72">
      <c r="BS3190" s="98">
        <v>31.88</v>
      </c>
      <c r="BT3190" s="99">
        <v>67</v>
      </c>
    </row>
    <row r="3191" spans="71:72">
      <c r="BS3191" s="98">
        <v>31.89</v>
      </c>
      <c r="BT3191" s="99">
        <v>67</v>
      </c>
    </row>
    <row r="3192" spans="71:72">
      <c r="BS3192" s="98">
        <v>31.9</v>
      </c>
      <c r="BT3192" s="99">
        <v>67</v>
      </c>
    </row>
    <row r="3193" spans="71:72">
      <c r="BS3193" s="98">
        <v>31.91</v>
      </c>
      <c r="BT3193" s="99">
        <v>67</v>
      </c>
    </row>
    <row r="3194" spans="71:72">
      <c r="BS3194" s="98">
        <v>31.92</v>
      </c>
      <c r="BT3194" s="99">
        <v>67</v>
      </c>
    </row>
    <row r="3195" spans="71:72">
      <c r="BS3195" s="98">
        <v>31.93</v>
      </c>
      <c r="BT3195" s="99">
        <v>67</v>
      </c>
    </row>
    <row r="3196" spans="71:72">
      <c r="BS3196" s="98">
        <v>31.94</v>
      </c>
      <c r="BT3196" s="99">
        <v>67</v>
      </c>
    </row>
    <row r="3197" spans="71:72">
      <c r="BS3197" s="98">
        <v>31.95</v>
      </c>
      <c r="BT3197" s="99">
        <v>67</v>
      </c>
    </row>
    <row r="3198" spans="71:72">
      <c r="BS3198" s="98">
        <v>31.96</v>
      </c>
      <c r="BT3198" s="99">
        <v>67</v>
      </c>
    </row>
    <row r="3199" spans="71:72">
      <c r="BS3199" s="98">
        <v>31.97</v>
      </c>
      <c r="BT3199" s="99">
        <v>67</v>
      </c>
    </row>
    <row r="3200" spans="71:72">
      <c r="BS3200" s="98">
        <v>31.98</v>
      </c>
      <c r="BT3200" s="99">
        <v>67</v>
      </c>
    </row>
    <row r="3201" spans="71:72">
      <c r="BS3201" s="98">
        <v>31.99</v>
      </c>
      <c r="BT3201" s="99">
        <v>67</v>
      </c>
    </row>
    <row r="3202" spans="71:72">
      <c r="BS3202" s="100">
        <v>32</v>
      </c>
      <c r="BT3202" s="101">
        <v>68</v>
      </c>
    </row>
    <row r="3203" spans="71:72">
      <c r="BS3203" s="100">
        <v>32.01</v>
      </c>
      <c r="BT3203" s="101">
        <v>68</v>
      </c>
    </row>
    <row r="3204" spans="71:72">
      <c r="BS3204" s="100">
        <v>32.020000000000003</v>
      </c>
      <c r="BT3204" s="101">
        <v>68</v>
      </c>
    </row>
    <row r="3205" spans="71:72">
      <c r="BS3205" s="100">
        <v>32.03</v>
      </c>
      <c r="BT3205" s="101">
        <v>68</v>
      </c>
    </row>
    <row r="3206" spans="71:72">
      <c r="BS3206" s="100">
        <v>32.04</v>
      </c>
      <c r="BT3206" s="101">
        <v>68</v>
      </c>
    </row>
    <row r="3207" spans="71:72">
      <c r="BS3207" s="100">
        <v>32.049999999999997</v>
      </c>
      <c r="BT3207" s="101">
        <v>68</v>
      </c>
    </row>
    <row r="3208" spans="71:72">
      <c r="BS3208" s="100">
        <v>32.06</v>
      </c>
      <c r="BT3208" s="101">
        <v>68</v>
      </c>
    </row>
    <row r="3209" spans="71:72">
      <c r="BS3209" s="100">
        <v>32.07</v>
      </c>
      <c r="BT3209" s="101">
        <v>68</v>
      </c>
    </row>
    <row r="3210" spans="71:72">
      <c r="BS3210" s="100">
        <v>32.08</v>
      </c>
      <c r="BT3210" s="101">
        <v>68</v>
      </c>
    </row>
    <row r="3211" spans="71:72">
      <c r="BS3211" s="100">
        <v>32.090000000000003</v>
      </c>
      <c r="BT3211" s="101">
        <v>68</v>
      </c>
    </row>
    <row r="3212" spans="71:72">
      <c r="BS3212" s="100">
        <v>32.1</v>
      </c>
      <c r="BT3212" s="101">
        <v>68</v>
      </c>
    </row>
    <row r="3213" spans="71:72">
      <c r="BS3213" s="100">
        <v>32.11</v>
      </c>
      <c r="BT3213" s="101">
        <v>68</v>
      </c>
    </row>
    <row r="3214" spans="71:72">
      <c r="BS3214" s="100">
        <v>32.119999999999997</v>
      </c>
      <c r="BT3214" s="101">
        <v>68</v>
      </c>
    </row>
    <row r="3215" spans="71:72">
      <c r="BS3215" s="100">
        <v>32.130000000000003</v>
      </c>
      <c r="BT3215" s="101">
        <v>68</v>
      </c>
    </row>
    <row r="3216" spans="71:72">
      <c r="BS3216" s="100">
        <v>32.14</v>
      </c>
      <c r="BT3216" s="101">
        <v>68</v>
      </c>
    </row>
    <row r="3217" spans="71:72">
      <c r="BS3217" s="100">
        <v>32.15</v>
      </c>
      <c r="BT3217" s="101">
        <v>68</v>
      </c>
    </row>
    <row r="3218" spans="71:72">
      <c r="BS3218" s="100">
        <v>32.159999999999997</v>
      </c>
      <c r="BT3218" s="101">
        <v>68</v>
      </c>
    </row>
    <row r="3219" spans="71:72">
      <c r="BS3219" s="100">
        <v>32.17</v>
      </c>
      <c r="BT3219" s="101">
        <v>68</v>
      </c>
    </row>
    <row r="3220" spans="71:72">
      <c r="BS3220" s="100">
        <v>32.18</v>
      </c>
      <c r="BT3220" s="101">
        <v>68</v>
      </c>
    </row>
    <row r="3221" spans="71:72">
      <c r="BS3221" s="100">
        <v>32.19</v>
      </c>
      <c r="BT3221" s="101">
        <v>68</v>
      </c>
    </row>
    <row r="3222" spans="71:72">
      <c r="BS3222" s="100">
        <v>32.200000000000003</v>
      </c>
      <c r="BT3222" s="101">
        <v>68</v>
      </c>
    </row>
    <row r="3223" spans="71:72">
      <c r="BS3223" s="100">
        <v>32.21</v>
      </c>
      <c r="BT3223" s="101">
        <v>68</v>
      </c>
    </row>
    <row r="3224" spans="71:72">
      <c r="BS3224" s="100">
        <v>32.22</v>
      </c>
      <c r="BT3224" s="101">
        <v>68</v>
      </c>
    </row>
    <row r="3225" spans="71:72">
      <c r="BS3225" s="100">
        <v>32.229999999999997</v>
      </c>
      <c r="BT3225" s="101">
        <v>68</v>
      </c>
    </row>
    <row r="3226" spans="71:72">
      <c r="BS3226" s="100">
        <v>32.24</v>
      </c>
      <c r="BT3226" s="101">
        <v>68</v>
      </c>
    </row>
    <row r="3227" spans="71:72">
      <c r="BS3227" s="100">
        <v>32.25</v>
      </c>
      <c r="BT3227" s="101">
        <v>68</v>
      </c>
    </row>
    <row r="3228" spans="71:72">
      <c r="BS3228" s="100">
        <v>32.26</v>
      </c>
      <c r="BT3228" s="101">
        <v>68</v>
      </c>
    </row>
    <row r="3229" spans="71:72">
      <c r="BS3229" s="100">
        <v>32.270000000000003</v>
      </c>
      <c r="BT3229" s="101">
        <v>68</v>
      </c>
    </row>
    <row r="3230" spans="71:72">
      <c r="BS3230" s="100">
        <v>32.28</v>
      </c>
      <c r="BT3230" s="101">
        <v>68</v>
      </c>
    </row>
    <row r="3231" spans="71:72">
      <c r="BS3231" s="100">
        <v>32.29</v>
      </c>
      <c r="BT3231" s="101">
        <v>68</v>
      </c>
    </row>
    <row r="3232" spans="71:72">
      <c r="BS3232" s="100">
        <v>32.299999999999997</v>
      </c>
      <c r="BT3232" s="101">
        <v>68</v>
      </c>
    </row>
    <row r="3233" spans="71:72">
      <c r="BS3233" s="100">
        <v>32.31</v>
      </c>
      <c r="BT3233" s="101">
        <v>68</v>
      </c>
    </row>
    <row r="3234" spans="71:72">
      <c r="BS3234" s="100">
        <v>32.32</v>
      </c>
      <c r="BT3234" s="101">
        <v>68</v>
      </c>
    </row>
    <row r="3235" spans="71:72">
      <c r="BS3235" s="100">
        <v>32.33</v>
      </c>
      <c r="BT3235" s="101">
        <v>68</v>
      </c>
    </row>
    <row r="3236" spans="71:72">
      <c r="BS3236" s="100">
        <v>32.340000000000003</v>
      </c>
      <c r="BT3236" s="101">
        <v>68</v>
      </c>
    </row>
    <row r="3237" spans="71:72">
      <c r="BS3237" s="100">
        <v>32.35</v>
      </c>
      <c r="BT3237" s="101">
        <v>68</v>
      </c>
    </row>
    <row r="3238" spans="71:72">
      <c r="BS3238" s="100">
        <v>32.36</v>
      </c>
      <c r="BT3238" s="101">
        <v>68</v>
      </c>
    </row>
    <row r="3239" spans="71:72">
      <c r="BS3239" s="100">
        <v>32.369999999999997</v>
      </c>
      <c r="BT3239" s="101">
        <v>68</v>
      </c>
    </row>
    <row r="3240" spans="71:72">
      <c r="BS3240" s="100">
        <v>32.380000000000003</v>
      </c>
      <c r="BT3240" s="101">
        <v>68</v>
      </c>
    </row>
    <row r="3241" spans="71:72">
      <c r="BS3241" s="100">
        <v>32.39</v>
      </c>
      <c r="BT3241" s="101">
        <v>68</v>
      </c>
    </row>
    <row r="3242" spans="71:72">
      <c r="BS3242" s="100">
        <v>32.4</v>
      </c>
      <c r="BT3242" s="101">
        <v>68</v>
      </c>
    </row>
    <row r="3243" spans="71:72">
      <c r="BS3243" s="100">
        <v>32.409999999999997</v>
      </c>
      <c r="BT3243" s="101">
        <v>68</v>
      </c>
    </row>
    <row r="3244" spans="71:72">
      <c r="BS3244" s="100">
        <v>32.42</v>
      </c>
      <c r="BT3244" s="101">
        <v>68</v>
      </c>
    </row>
    <row r="3245" spans="71:72">
      <c r="BS3245" s="100">
        <v>32.43</v>
      </c>
      <c r="BT3245" s="101">
        <v>68</v>
      </c>
    </row>
    <row r="3246" spans="71:72">
      <c r="BS3246" s="100">
        <v>32.44</v>
      </c>
      <c r="BT3246" s="101">
        <v>68</v>
      </c>
    </row>
    <row r="3247" spans="71:72">
      <c r="BS3247" s="100">
        <v>32.450000000000003</v>
      </c>
      <c r="BT3247" s="101">
        <v>68</v>
      </c>
    </row>
    <row r="3248" spans="71:72">
      <c r="BS3248" s="100">
        <v>32.46</v>
      </c>
      <c r="BT3248" s="101">
        <v>68</v>
      </c>
    </row>
    <row r="3249" spans="71:72">
      <c r="BS3249" s="100">
        <v>32.47</v>
      </c>
      <c r="BT3249" s="101">
        <v>68</v>
      </c>
    </row>
    <row r="3250" spans="71:72">
      <c r="BS3250" s="100">
        <v>32.479999999999997</v>
      </c>
      <c r="BT3250" s="101">
        <v>68</v>
      </c>
    </row>
    <row r="3251" spans="71:72">
      <c r="BS3251" s="100">
        <v>32.49</v>
      </c>
      <c r="BT3251" s="101">
        <v>68</v>
      </c>
    </row>
    <row r="3252" spans="71:72">
      <c r="BS3252" s="100">
        <v>32.5</v>
      </c>
      <c r="BT3252" s="101">
        <v>68</v>
      </c>
    </row>
    <row r="3253" spans="71:72">
      <c r="BS3253" s="100">
        <v>32.51</v>
      </c>
      <c r="BT3253" s="101">
        <v>68</v>
      </c>
    </row>
    <row r="3254" spans="71:72">
      <c r="BS3254" s="100">
        <v>32.520000000000003</v>
      </c>
      <c r="BT3254" s="101">
        <v>68</v>
      </c>
    </row>
    <row r="3255" spans="71:72">
      <c r="BS3255" s="100">
        <v>32.53</v>
      </c>
      <c r="BT3255" s="101">
        <v>68</v>
      </c>
    </row>
    <row r="3256" spans="71:72">
      <c r="BS3256" s="100">
        <v>32.54</v>
      </c>
      <c r="BT3256" s="101">
        <v>68</v>
      </c>
    </row>
    <row r="3257" spans="71:72">
      <c r="BS3257" s="100">
        <v>32.549999999999997</v>
      </c>
      <c r="BT3257" s="101">
        <v>68</v>
      </c>
    </row>
    <row r="3258" spans="71:72">
      <c r="BS3258" s="100">
        <v>32.56</v>
      </c>
      <c r="BT3258" s="101">
        <v>68</v>
      </c>
    </row>
    <row r="3259" spans="71:72">
      <c r="BS3259" s="100">
        <v>32.57</v>
      </c>
      <c r="BT3259" s="101">
        <v>68</v>
      </c>
    </row>
    <row r="3260" spans="71:72">
      <c r="BS3260" s="100">
        <v>32.58</v>
      </c>
      <c r="BT3260" s="101">
        <v>68</v>
      </c>
    </row>
    <row r="3261" spans="71:72">
      <c r="BS3261" s="100">
        <v>32.590000000000003</v>
      </c>
      <c r="BT3261" s="101">
        <v>68</v>
      </c>
    </row>
    <row r="3262" spans="71:72">
      <c r="BS3262" s="100">
        <v>32.6</v>
      </c>
      <c r="BT3262" s="101">
        <v>68</v>
      </c>
    </row>
    <row r="3263" spans="71:72">
      <c r="BS3263" s="100">
        <v>32.61</v>
      </c>
      <c r="BT3263" s="101">
        <v>68</v>
      </c>
    </row>
    <row r="3264" spans="71:72">
      <c r="BS3264" s="100">
        <v>32.619999999999997</v>
      </c>
      <c r="BT3264" s="101">
        <v>68</v>
      </c>
    </row>
    <row r="3265" spans="71:72">
      <c r="BS3265" s="100">
        <v>32.630000000000003</v>
      </c>
      <c r="BT3265" s="101">
        <v>68</v>
      </c>
    </row>
    <row r="3266" spans="71:72">
      <c r="BS3266" s="100">
        <v>32.64</v>
      </c>
      <c r="BT3266" s="101">
        <v>68</v>
      </c>
    </row>
    <row r="3267" spans="71:72">
      <c r="BS3267" s="100">
        <v>32.65</v>
      </c>
      <c r="BT3267" s="101">
        <v>68</v>
      </c>
    </row>
    <row r="3268" spans="71:72">
      <c r="BS3268" s="100">
        <v>32.659999999999997</v>
      </c>
      <c r="BT3268" s="101">
        <v>68</v>
      </c>
    </row>
    <row r="3269" spans="71:72">
      <c r="BS3269" s="100">
        <v>32.67</v>
      </c>
      <c r="BT3269" s="101">
        <v>68</v>
      </c>
    </row>
    <row r="3270" spans="71:72">
      <c r="BS3270" s="100">
        <v>32.68</v>
      </c>
      <c r="BT3270" s="101">
        <v>68</v>
      </c>
    </row>
    <row r="3271" spans="71:72">
      <c r="BS3271" s="100">
        <v>32.69</v>
      </c>
      <c r="BT3271" s="101">
        <v>68</v>
      </c>
    </row>
    <row r="3272" spans="71:72">
      <c r="BS3272" s="100">
        <v>32.700000000000003</v>
      </c>
      <c r="BT3272" s="101">
        <v>68</v>
      </c>
    </row>
    <row r="3273" spans="71:72">
      <c r="BS3273" s="100">
        <v>32.71</v>
      </c>
      <c r="BT3273" s="101">
        <v>68</v>
      </c>
    </row>
    <row r="3274" spans="71:72">
      <c r="BS3274" s="100">
        <v>32.72</v>
      </c>
      <c r="BT3274" s="101">
        <v>68</v>
      </c>
    </row>
    <row r="3275" spans="71:72">
      <c r="BS3275" s="100">
        <v>32.729999999999997</v>
      </c>
      <c r="BT3275" s="101">
        <v>68</v>
      </c>
    </row>
    <row r="3276" spans="71:72">
      <c r="BS3276" s="100">
        <v>32.74</v>
      </c>
      <c r="BT3276" s="101">
        <v>68</v>
      </c>
    </row>
    <row r="3277" spans="71:72">
      <c r="BS3277" s="100">
        <v>32.75</v>
      </c>
      <c r="BT3277" s="101">
        <v>68</v>
      </c>
    </row>
    <row r="3278" spans="71:72">
      <c r="BS3278" s="100">
        <v>32.76</v>
      </c>
      <c r="BT3278" s="101">
        <v>68</v>
      </c>
    </row>
    <row r="3279" spans="71:72">
      <c r="BS3279" s="100">
        <v>32.770000000000003</v>
      </c>
      <c r="BT3279" s="101">
        <v>68</v>
      </c>
    </row>
    <row r="3280" spans="71:72">
      <c r="BS3280" s="100">
        <v>32.78</v>
      </c>
      <c r="BT3280" s="101">
        <v>68</v>
      </c>
    </row>
    <row r="3281" spans="71:72">
      <c r="BS3281" s="100">
        <v>32.79</v>
      </c>
      <c r="BT3281" s="101">
        <v>68</v>
      </c>
    </row>
    <row r="3282" spans="71:72">
      <c r="BS3282" s="100">
        <v>32.799999999999997</v>
      </c>
      <c r="BT3282" s="101">
        <v>68</v>
      </c>
    </row>
    <row r="3283" spans="71:72">
      <c r="BS3283" s="100">
        <v>32.81</v>
      </c>
      <c r="BT3283" s="101">
        <v>68</v>
      </c>
    </row>
    <row r="3284" spans="71:72">
      <c r="BS3284" s="100">
        <v>32.82</v>
      </c>
      <c r="BT3284" s="101">
        <v>68</v>
      </c>
    </row>
    <row r="3285" spans="71:72">
      <c r="BS3285" s="100">
        <v>32.83</v>
      </c>
      <c r="BT3285" s="101">
        <v>68</v>
      </c>
    </row>
    <row r="3286" spans="71:72">
      <c r="BS3286" s="100">
        <v>32.840000000000003</v>
      </c>
      <c r="BT3286" s="101">
        <v>68</v>
      </c>
    </row>
    <row r="3287" spans="71:72">
      <c r="BS3287" s="100">
        <v>32.85</v>
      </c>
      <c r="BT3287" s="101">
        <v>68</v>
      </c>
    </row>
    <row r="3288" spans="71:72">
      <c r="BS3288" s="100">
        <v>32.86</v>
      </c>
      <c r="BT3288" s="101">
        <v>68</v>
      </c>
    </row>
    <row r="3289" spans="71:72">
      <c r="BS3289" s="100">
        <v>32.869999999999997</v>
      </c>
      <c r="BT3289" s="101">
        <v>68</v>
      </c>
    </row>
    <row r="3290" spans="71:72">
      <c r="BS3290" s="100">
        <v>32.880000000000003</v>
      </c>
      <c r="BT3290" s="101">
        <v>68</v>
      </c>
    </row>
    <row r="3291" spans="71:72">
      <c r="BS3291" s="100">
        <v>32.89</v>
      </c>
      <c r="BT3291" s="101">
        <v>68</v>
      </c>
    </row>
    <row r="3292" spans="71:72">
      <c r="BS3292" s="100">
        <v>32.9</v>
      </c>
      <c r="BT3292" s="101">
        <v>68</v>
      </c>
    </row>
    <row r="3293" spans="71:72">
      <c r="BS3293" s="100">
        <v>32.909999999999997</v>
      </c>
      <c r="BT3293" s="101">
        <v>68</v>
      </c>
    </row>
    <row r="3294" spans="71:72">
      <c r="BS3294" s="100">
        <v>32.92</v>
      </c>
      <c r="BT3294" s="101">
        <v>68</v>
      </c>
    </row>
    <row r="3295" spans="71:72">
      <c r="BS3295" s="100">
        <v>32.93</v>
      </c>
      <c r="BT3295" s="101">
        <v>68</v>
      </c>
    </row>
    <row r="3296" spans="71:72">
      <c r="BS3296" s="100">
        <v>32.94</v>
      </c>
      <c r="BT3296" s="101">
        <v>68</v>
      </c>
    </row>
    <row r="3297" spans="71:72">
      <c r="BS3297" s="100">
        <v>32.950000000000003</v>
      </c>
      <c r="BT3297" s="101">
        <v>68</v>
      </c>
    </row>
    <row r="3298" spans="71:72">
      <c r="BS3298" s="100">
        <v>32.96</v>
      </c>
      <c r="BT3298" s="101">
        <v>68</v>
      </c>
    </row>
    <row r="3299" spans="71:72">
      <c r="BS3299" s="100">
        <v>32.97</v>
      </c>
      <c r="BT3299" s="101">
        <v>68</v>
      </c>
    </row>
    <row r="3300" spans="71:72">
      <c r="BS3300" s="100">
        <v>32.979999999999997</v>
      </c>
      <c r="BT3300" s="101">
        <v>68</v>
      </c>
    </row>
    <row r="3301" spans="71:72">
      <c r="BS3301" s="100">
        <v>32.99</v>
      </c>
      <c r="BT3301" s="101">
        <v>68</v>
      </c>
    </row>
    <row r="3302" spans="71:72">
      <c r="BS3302" s="100">
        <v>33</v>
      </c>
      <c r="BT3302" s="101">
        <v>68</v>
      </c>
    </row>
    <row r="3303" spans="71:72">
      <c r="BS3303" s="100">
        <v>33.01</v>
      </c>
      <c r="BT3303" s="101">
        <v>68</v>
      </c>
    </row>
    <row r="3304" spans="71:72">
      <c r="BS3304" s="100">
        <v>33.020000000000003</v>
      </c>
      <c r="BT3304" s="101">
        <v>68</v>
      </c>
    </row>
    <row r="3305" spans="71:72">
      <c r="BS3305" s="100">
        <v>33.03</v>
      </c>
      <c r="BT3305" s="101">
        <v>68</v>
      </c>
    </row>
    <row r="3306" spans="71:72">
      <c r="BS3306" s="100">
        <v>33.04</v>
      </c>
      <c r="BT3306" s="101">
        <v>68</v>
      </c>
    </row>
    <row r="3307" spans="71:72">
      <c r="BS3307" s="100">
        <v>33.049999999999997</v>
      </c>
      <c r="BT3307" s="101">
        <v>68</v>
      </c>
    </row>
    <row r="3308" spans="71:72">
      <c r="BS3308" s="100">
        <v>33.06</v>
      </c>
      <c r="BT3308" s="101">
        <v>68</v>
      </c>
    </row>
    <row r="3309" spans="71:72">
      <c r="BS3309" s="100">
        <v>33.07</v>
      </c>
      <c r="BT3309" s="101">
        <v>68</v>
      </c>
    </row>
    <row r="3310" spans="71:72">
      <c r="BS3310" s="100">
        <v>33.08</v>
      </c>
      <c r="BT3310" s="101">
        <v>68</v>
      </c>
    </row>
    <row r="3311" spans="71:72">
      <c r="BS3311" s="100">
        <v>33.090000000000003</v>
      </c>
      <c r="BT3311" s="101">
        <v>68</v>
      </c>
    </row>
    <row r="3312" spans="71:72">
      <c r="BS3312" s="100">
        <v>33.1</v>
      </c>
      <c r="BT3312" s="101">
        <v>68</v>
      </c>
    </row>
    <row r="3313" spans="71:72">
      <c r="BS3313" s="100">
        <v>33.11</v>
      </c>
      <c r="BT3313" s="101">
        <v>68</v>
      </c>
    </row>
    <row r="3314" spans="71:72">
      <c r="BS3314" s="100">
        <v>33.119999999999997</v>
      </c>
      <c r="BT3314" s="101">
        <v>68</v>
      </c>
    </row>
    <row r="3315" spans="71:72">
      <c r="BS3315" s="100">
        <v>33.130000000000003</v>
      </c>
      <c r="BT3315" s="101">
        <v>68</v>
      </c>
    </row>
    <row r="3316" spans="71:72">
      <c r="BS3316" s="100">
        <v>33.14</v>
      </c>
      <c r="BT3316" s="101">
        <v>68</v>
      </c>
    </row>
    <row r="3317" spans="71:72">
      <c r="BS3317" s="100">
        <v>33.15</v>
      </c>
      <c r="BT3317" s="101">
        <v>68</v>
      </c>
    </row>
    <row r="3318" spans="71:72">
      <c r="BS3318" s="100">
        <v>33.159999999999997</v>
      </c>
      <c r="BT3318" s="101">
        <v>68</v>
      </c>
    </row>
    <row r="3319" spans="71:72">
      <c r="BS3319" s="100">
        <v>33.17</v>
      </c>
      <c r="BT3319" s="101">
        <v>68</v>
      </c>
    </row>
    <row r="3320" spans="71:72">
      <c r="BS3320" s="100">
        <v>33.18</v>
      </c>
      <c r="BT3320" s="101">
        <v>68</v>
      </c>
    </row>
    <row r="3321" spans="71:72">
      <c r="BS3321" s="100">
        <v>33.19</v>
      </c>
      <c r="BT3321" s="101">
        <v>68</v>
      </c>
    </row>
    <row r="3322" spans="71:72">
      <c r="BS3322" s="100">
        <v>33.200000000000003</v>
      </c>
      <c r="BT3322" s="101">
        <v>68</v>
      </c>
    </row>
    <row r="3323" spans="71:72">
      <c r="BS3323" s="100">
        <v>33.21</v>
      </c>
      <c r="BT3323" s="101">
        <v>68</v>
      </c>
    </row>
    <row r="3324" spans="71:72">
      <c r="BS3324" s="100">
        <v>33.22</v>
      </c>
      <c r="BT3324" s="101">
        <v>68</v>
      </c>
    </row>
    <row r="3325" spans="71:72">
      <c r="BS3325" s="100">
        <v>33.229999999999997</v>
      </c>
      <c r="BT3325" s="101">
        <v>68</v>
      </c>
    </row>
    <row r="3326" spans="71:72">
      <c r="BS3326" s="100">
        <v>33.24</v>
      </c>
      <c r="BT3326" s="101">
        <v>68</v>
      </c>
    </row>
    <row r="3327" spans="71:72">
      <c r="BS3327" s="100">
        <v>33.25</v>
      </c>
      <c r="BT3327" s="101">
        <v>68</v>
      </c>
    </row>
    <row r="3328" spans="71:72">
      <c r="BS3328" s="100">
        <v>33.26</v>
      </c>
      <c r="BT3328" s="101">
        <v>68</v>
      </c>
    </row>
    <row r="3329" spans="71:72">
      <c r="BS3329" s="100">
        <v>33.270000000000003</v>
      </c>
      <c r="BT3329" s="101">
        <v>68</v>
      </c>
    </row>
    <row r="3330" spans="71:72">
      <c r="BS3330" s="100">
        <v>33.28</v>
      </c>
      <c r="BT3330" s="101">
        <v>68</v>
      </c>
    </row>
    <row r="3331" spans="71:72">
      <c r="BS3331" s="100">
        <v>33.29</v>
      </c>
      <c r="BT3331" s="101">
        <v>68</v>
      </c>
    </row>
    <row r="3332" spans="71:72">
      <c r="BS3332" s="100">
        <v>33.299999999999997</v>
      </c>
      <c r="BT3332" s="101">
        <v>68</v>
      </c>
    </row>
    <row r="3333" spans="71:72">
      <c r="BS3333" s="100">
        <v>33.31</v>
      </c>
      <c r="BT3333" s="101">
        <v>68</v>
      </c>
    </row>
    <row r="3334" spans="71:72">
      <c r="BS3334" s="100">
        <v>33.32</v>
      </c>
      <c r="BT3334" s="101">
        <v>68</v>
      </c>
    </row>
    <row r="3335" spans="71:72">
      <c r="BS3335" s="100">
        <v>33.33</v>
      </c>
      <c r="BT3335" s="101">
        <v>68</v>
      </c>
    </row>
    <row r="3336" spans="71:72">
      <c r="BS3336" s="100">
        <v>33.340000000000003</v>
      </c>
      <c r="BT3336" s="101">
        <v>68</v>
      </c>
    </row>
    <row r="3337" spans="71:72">
      <c r="BS3337" s="100">
        <v>33.35</v>
      </c>
      <c r="BT3337" s="101">
        <v>68</v>
      </c>
    </row>
    <row r="3338" spans="71:72">
      <c r="BS3338" s="100">
        <v>33.36</v>
      </c>
      <c r="BT3338" s="101">
        <v>68</v>
      </c>
    </row>
    <row r="3339" spans="71:72">
      <c r="BS3339" s="100">
        <v>33.369999999999997</v>
      </c>
      <c r="BT3339" s="101">
        <v>68</v>
      </c>
    </row>
    <row r="3340" spans="71:72">
      <c r="BS3340" s="100">
        <v>33.380000000000003</v>
      </c>
      <c r="BT3340" s="101">
        <v>68</v>
      </c>
    </row>
    <row r="3341" spans="71:72">
      <c r="BS3341" s="100">
        <v>33.39</v>
      </c>
      <c r="BT3341" s="101">
        <v>68</v>
      </c>
    </row>
    <row r="3342" spans="71:72">
      <c r="BS3342" s="100">
        <v>33.4</v>
      </c>
      <c r="BT3342" s="101">
        <v>68</v>
      </c>
    </row>
    <row r="3343" spans="71:72">
      <c r="BS3343" s="100">
        <v>33.409999999999997</v>
      </c>
      <c r="BT3343" s="101">
        <v>68</v>
      </c>
    </row>
    <row r="3344" spans="71:72">
      <c r="BS3344" s="100">
        <v>33.42</v>
      </c>
      <c r="BT3344" s="101">
        <v>68</v>
      </c>
    </row>
    <row r="3345" spans="71:72">
      <c r="BS3345" s="100">
        <v>33.43</v>
      </c>
      <c r="BT3345" s="101">
        <v>68</v>
      </c>
    </row>
    <row r="3346" spans="71:72">
      <c r="BS3346" s="100">
        <v>33.44</v>
      </c>
      <c r="BT3346" s="101">
        <v>68</v>
      </c>
    </row>
    <row r="3347" spans="71:72">
      <c r="BS3347" s="100">
        <v>33.450000000000003</v>
      </c>
      <c r="BT3347" s="101">
        <v>68</v>
      </c>
    </row>
    <row r="3348" spans="71:72">
      <c r="BS3348" s="100">
        <v>33.46</v>
      </c>
      <c r="BT3348" s="101">
        <v>68</v>
      </c>
    </row>
    <row r="3349" spans="71:72">
      <c r="BS3349" s="100">
        <v>33.47</v>
      </c>
      <c r="BT3349" s="101">
        <v>68</v>
      </c>
    </row>
    <row r="3350" spans="71:72">
      <c r="BS3350" s="100">
        <v>33.479999999999997</v>
      </c>
      <c r="BT3350" s="101">
        <v>68</v>
      </c>
    </row>
    <row r="3351" spans="71:72">
      <c r="BS3351" s="100">
        <v>33.49</v>
      </c>
      <c r="BT3351" s="101">
        <v>68</v>
      </c>
    </row>
    <row r="3352" spans="71:72">
      <c r="BS3352" s="100">
        <v>33.5</v>
      </c>
      <c r="BT3352" s="101">
        <v>68</v>
      </c>
    </row>
    <row r="3353" spans="71:72">
      <c r="BS3353" s="100">
        <v>33.51</v>
      </c>
      <c r="BT3353" s="101">
        <v>68</v>
      </c>
    </row>
    <row r="3354" spans="71:72">
      <c r="BS3354" s="100">
        <v>33.520000000000003</v>
      </c>
      <c r="BT3354" s="101">
        <v>68</v>
      </c>
    </row>
    <row r="3355" spans="71:72">
      <c r="BS3355" s="100">
        <v>33.53</v>
      </c>
      <c r="BT3355" s="101">
        <v>68</v>
      </c>
    </row>
    <row r="3356" spans="71:72">
      <c r="BS3356" s="100">
        <v>33.54</v>
      </c>
      <c r="BT3356" s="101">
        <v>68</v>
      </c>
    </row>
    <row r="3357" spans="71:72">
      <c r="BS3357" s="100">
        <v>33.549999999999997</v>
      </c>
      <c r="BT3357" s="101">
        <v>68</v>
      </c>
    </row>
    <row r="3358" spans="71:72">
      <c r="BS3358" s="100">
        <v>33.56</v>
      </c>
      <c r="BT3358" s="101">
        <v>68</v>
      </c>
    </row>
    <row r="3359" spans="71:72">
      <c r="BS3359" s="100">
        <v>33.57</v>
      </c>
      <c r="BT3359" s="101">
        <v>68</v>
      </c>
    </row>
    <row r="3360" spans="71:72">
      <c r="BS3360" s="100">
        <v>33.58</v>
      </c>
      <c r="BT3360" s="101">
        <v>68</v>
      </c>
    </row>
    <row r="3361" spans="71:72">
      <c r="BS3361" s="100">
        <v>33.590000000000003</v>
      </c>
      <c r="BT3361" s="101">
        <v>68</v>
      </c>
    </row>
    <row r="3362" spans="71:72">
      <c r="BS3362" s="100">
        <v>33.6</v>
      </c>
      <c r="BT3362" s="101">
        <v>68</v>
      </c>
    </row>
    <row r="3363" spans="71:72">
      <c r="BS3363" s="100">
        <v>33.61</v>
      </c>
      <c r="BT3363" s="101">
        <v>68</v>
      </c>
    </row>
    <row r="3364" spans="71:72">
      <c r="BS3364" s="100">
        <v>33.619999999999997</v>
      </c>
      <c r="BT3364" s="101">
        <v>68</v>
      </c>
    </row>
    <row r="3365" spans="71:72">
      <c r="BS3365" s="100">
        <v>33.630000000000003</v>
      </c>
      <c r="BT3365" s="101">
        <v>68</v>
      </c>
    </row>
    <row r="3366" spans="71:72">
      <c r="BS3366" s="100">
        <v>33.64</v>
      </c>
      <c r="BT3366" s="101">
        <v>68</v>
      </c>
    </row>
    <row r="3367" spans="71:72">
      <c r="BS3367" s="100">
        <v>33.65</v>
      </c>
      <c r="BT3367" s="101">
        <v>68</v>
      </c>
    </row>
    <row r="3368" spans="71:72">
      <c r="BS3368" s="100">
        <v>33.659999999999997</v>
      </c>
      <c r="BT3368" s="101">
        <v>68</v>
      </c>
    </row>
    <row r="3369" spans="71:72">
      <c r="BS3369" s="100">
        <v>33.67</v>
      </c>
      <c r="BT3369" s="101">
        <v>68</v>
      </c>
    </row>
    <row r="3370" spans="71:72">
      <c r="BS3370" s="100">
        <v>33.68</v>
      </c>
      <c r="BT3370" s="101">
        <v>68</v>
      </c>
    </row>
    <row r="3371" spans="71:72">
      <c r="BS3371" s="100">
        <v>33.69</v>
      </c>
      <c r="BT3371" s="101">
        <v>68</v>
      </c>
    </row>
    <row r="3372" spans="71:72">
      <c r="BS3372" s="100">
        <v>33.700000000000003</v>
      </c>
      <c r="BT3372" s="101">
        <v>68</v>
      </c>
    </row>
    <row r="3373" spans="71:72">
      <c r="BS3373" s="100">
        <v>33.71</v>
      </c>
      <c r="BT3373" s="101">
        <v>68</v>
      </c>
    </row>
    <row r="3374" spans="71:72">
      <c r="BS3374" s="100">
        <v>33.72</v>
      </c>
      <c r="BT3374" s="101">
        <v>68</v>
      </c>
    </row>
    <row r="3375" spans="71:72">
      <c r="BS3375" s="100">
        <v>33.729999999999997</v>
      </c>
      <c r="BT3375" s="101">
        <v>68</v>
      </c>
    </row>
    <row r="3376" spans="71:72">
      <c r="BS3376" s="100">
        <v>33.74</v>
      </c>
      <c r="BT3376" s="101">
        <v>68</v>
      </c>
    </row>
    <row r="3377" spans="71:72">
      <c r="BS3377" s="100">
        <v>33.75</v>
      </c>
      <c r="BT3377" s="101">
        <v>68</v>
      </c>
    </row>
    <row r="3378" spans="71:72">
      <c r="BS3378" s="100">
        <v>33.76</v>
      </c>
      <c r="BT3378" s="101">
        <v>68</v>
      </c>
    </row>
    <row r="3379" spans="71:72">
      <c r="BS3379" s="100">
        <v>33.770000000000003</v>
      </c>
      <c r="BT3379" s="101">
        <v>68</v>
      </c>
    </row>
    <row r="3380" spans="71:72">
      <c r="BS3380" s="100">
        <v>33.78</v>
      </c>
      <c r="BT3380" s="101">
        <v>68</v>
      </c>
    </row>
    <row r="3381" spans="71:72">
      <c r="BS3381" s="100">
        <v>33.79</v>
      </c>
      <c r="BT3381" s="101">
        <v>68</v>
      </c>
    </row>
    <row r="3382" spans="71:72">
      <c r="BS3382" s="100">
        <v>33.799999999999997</v>
      </c>
      <c r="BT3382" s="101">
        <v>68</v>
      </c>
    </row>
    <row r="3383" spans="71:72">
      <c r="BS3383" s="100">
        <v>33.81</v>
      </c>
      <c r="BT3383" s="101">
        <v>68</v>
      </c>
    </row>
    <row r="3384" spans="71:72">
      <c r="BS3384" s="100">
        <v>33.82</v>
      </c>
      <c r="BT3384" s="101">
        <v>68</v>
      </c>
    </row>
    <row r="3385" spans="71:72">
      <c r="BS3385" s="100">
        <v>33.83</v>
      </c>
      <c r="BT3385" s="101">
        <v>68</v>
      </c>
    </row>
    <row r="3386" spans="71:72">
      <c r="BS3386" s="100">
        <v>33.840000000000003</v>
      </c>
      <c r="BT3386" s="101">
        <v>68</v>
      </c>
    </row>
    <row r="3387" spans="71:72">
      <c r="BS3387" s="100">
        <v>33.85</v>
      </c>
      <c r="BT3387" s="101">
        <v>68</v>
      </c>
    </row>
    <row r="3388" spans="71:72">
      <c r="BS3388" s="100">
        <v>33.86</v>
      </c>
      <c r="BT3388" s="101">
        <v>68</v>
      </c>
    </row>
    <row r="3389" spans="71:72">
      <c r="BS3389" s="100">
        <v>33.869999999999997</v>
      </c>
      <c r="BT3389" s="101">
        <v>68</v>
      </c>
    </row>
    <row r="3390" spans="71:72">
      <c r="BS3390" s="100">
        <v>33.880000000000003</v>
      </c>
      <c r="BT3390" s="101">
        <v>68</v>
      </c>
    </row>
    <row r="3391" spans="71:72">
      <c r="BS3391" s="100">
        <v>33.89</v>
      </c>
      <c r="BT3391" s="101">
        <v>68</v>
      </c>
    </row>
    <row r="3392" spans="71:72">
      <c r="BS3392" s="100">
        <v>33.9</v>
      </c>
      <c r="BT3392" s="101">
        <v>68</v>
      </c>
    </row>
    <row r="3393" spans="71:72">
      <c r="BS3393" s="100">
        <v>33.909999999999997</v>
      </c>
      <c r="BT3393" s="101">
        <v>68</v>
      </c>
    </row>
    <row r="3394" spans="71:72">
      <c r="BS3394" s="100">
        <v>33.92</v>
      </c>
      <c r="BT3394" s="101">
        <v>68</v>
      </c>
    </row>
    <row r="3395" spans="71:72">
      <c r="BS3395" s="100">
        <v>33.93</v>
      </c>
      <c r="BT3395" s="101">
        <v>68</v>
      </c>
    </row>
    <row r="3396" spans="71:72">
      <c r="BS3396" s="100">
        <v>33.94</v>
      </c>
      <c r="BT3396" s="101">
        <v>68</v>
      </c>
    </row>
    <row r="3397" spans="71:72">
      <c r="BS3397" s="100">
        <v>33.950000000000003</v>
      </c>
      <c r="BT3397" s="101">
        <v>68</v>
      </c>
    </row>
    <row r="3398" spans="71:72">
      <c r="BS3398" s="100">
        <v>33.96</v>
      </c>
      <c r="BT3398" s="101">
        <v>68</v>
      </c>
    </row>
    <row r="3399" spans="71:72">
      <c r="BS3399" s="100">
        <v>33.97</v>
      </c>
      <c r="BT3399" s="101">
        <v>68</v>
      </c>
    </row>
    <row r="3400" spans="71:72">
      <c r="BS3400" s="100">
        <v>33.979999999999997</v>
      </c>
      <c r="BT3400" s="101">
        <v>68</v>
      </c>
    </row>
    <row r="3401" spans="71:72">
      <c r="BS3401" s="100">
        <v>33.99</v>
      </c>
      <c r="BT3401" s="101">
        <v>68</v>
      </c>
    </row>
    <row r="3402" spans="71:72">
      <c r="BS3402" s="100">
        <v>34</v>
      </c>
      <c r="BT3402" s="101">
        <v>68</v>
      </c>
    </row>
    <row r="3403" spans="71:72">
      <c r="BS3403" s="100">
        <v>34.01</v>
      </c>
      <c r="BT3403" s="101">
        <v>68</v>
      </c>
    </row>
    <row r="3404" spans="71:72">
      <c r="BS3404" s="100">
        <v>34.020000000000003</v>
      </c>
      <c r="BT3404" s="101">
        <v>68</v>
      </c>
    </row>
    <row r="3405" spans="71:72">
      <c r="BS3405" s="100">
        <v>34.03</v>
      </c>
      <c r="BT3405" s="101">
        <v>68</v>
      </c>
    </row>
    <row r="3406" spans="71:72">
      <c r="BS3406" s="100">
        <v>34.04</v>
      </c>
      <c r="BT3406" s="101">
        <v>68</v>
      </c>
    </row>
    <row r="3407" spans="71:72">
      <c r="BS3407" s="100">
        <v>34.049999999999997</v>
      </c>
      <c r="BT3407" s="101">
        <v>68</v>
      </c>
    </row>
    <row r="3408" spans="71:72">
      <c r="BS3408" s="100">
        <v>34.06</v>
      </c>
      <c r="BT3408" s="101">
        <v>68</v>
      </c>
    </row>
    <row r="3409" spans="71:72">
      <c r="BS3409" s="100">
        <v>34.07</v>
      </c>
      <c r="BT3409" s="101">
        <v>68</v>
      </c>
    </row>
    <row r="3410" spans="71:72">
      <c r="BS3410" s="100">
        <v>34.08</v>
      </c>
      <c r="BT3410" s="101">
        <v>68</v>
      </c>
    </row>
    <row r="3411" spans="71:72">
      <c r="BS3411" s="100">
        <v>34.090000000000003</v>
      </c>
      <c r="BT3411" s="101">
        <v>68</v>
      </c>
    </row>
    <row r="3412" spans="71:72">
      <c r="BS3412" s="100">
        <v>34.1</v>
      </c>
      <c r="BT3412" s="101">
        <v>68</v>
      </c>
    </row>
    <row r="3413" spans="71:72">
      <c r="BS3413" s="100">
        <v>34.11</v>
      </c>
      <c r="BT3413" s="101">
        <v>68</v>
      </c>
    </row>
    <row r="3414" spans="71:72">
      <c r="BS3414" s="100">
        <v>34.119999999999997</v>
      </c>
      <c r="BT3414" s="101">
        <v>68</v>
      </c>
    </row>
    <row r="3415" spans="71:72">
      <c r="BS3415" s="100">
        <v>34.130000000000003</v>
      </c>
      <c r="BT3415" s="101">
        <v>68</v>
      </c>
    </row>
    <row r="3416" spans="71:72">
      <c r="BS3416" s="100">
        <v>34.14</v>
      </c>
      <c r="BT3416" s="101">
        <v>68</v>
      </c>
    </row>
    <row r="3417" spans="71:72">
      <c r="BS3417" s="100">
        <v>34.15</v>
      </c>
      <c r="BT3417" s="101">
        <v>68</v>
      </c>
    </row>
    <row r="3418" spans="71:72">
      <c r="BS3418" s="100">
        <v>34.159999999999997</v>
      </c>
      <c r="BT3418" s="101">
        <v>68</v>
      </c>
    </row>
    <row r="3419" spans="71:72">
      <c r="BS3419" s="100">
        <v>34.17</v>
      </c>
      <c r="BT3419" s="101">
        <v>68</v>
      </c>
    </row>
    <row r="3420" spans="71:72">
      <c r="BS3420" s="100">
        <v>34.18</v>
      </c>
      <c r="BT3420" s="101">
        <v>68</v>
      </c>
    </row>
    <row r="3421" spans="71:72">
      <c r="BS3421" s="100">
        <v>34.19</v>
      </c>
      <c r="BT3421" s="101">
        <v>68</v>
      </c>
    </row>
    <row r="3422" spans="71:72">
      <c r="BS3422" s="100">
        <v>34.200000000000003</v>
      </c>
      <c r="BT3422" s="101">
        <v>68</v>
      </c>
    </row>
    <row r="3423" spans="71:72">
      <c r="BS3423" s="100">
        <v>34.21</v>
      </c>
      <c r="BT3423" s="101">
        <v>68</v>
      </c>
    </row>
    <row r="3424" spans="71:72">
      <c r="BS3424" s="100">
        <v>34.22</v>
      </c>
      <c r="BT3424" s="101">
        <v>68</v>
      </c>
    </row>
    <row r="3425" spans="71:72">
      <c r="BS3425" s="100">
        <v>34.229999999999997</v>
      </c>
      <c r="BT3425" s="101">
        <v>68</v>
      </c>
    </row>
    <row r="3426" spans="71:72">
      <c r="BS3426" s="100">
        <v>34.24</v>
      </c>
      <c r="BT3426" s="101">
        <v>68</v>
      </c>
    </row>
    <row r="3427" spans="71:72">
      <c r="BS3427" s="100">
        <v>34.25</v>
      </c>
      <c r="BT3427" s="101">
        <v>68</v>
      </c>
    </row>
    <row r="3428" spans="71:72">
      <c r="BS3428" s="100">
        <v>34.26</v>
      </c>
      <c r="BT3428" s="101">
        <v>68</v>
      </c>
    </row>
    <row r="3429" spans="71:72">
      <c r="BS3429" s="100">
        <v>34.270000000000003</v>
      </c>
      <c r="BT3429" s="101">
        <v>68</v>
      </c>
    </row>
    <row r="3430" spans="71:72">
      <c r="BS3430" s="100">
        <v>34.28</v>
      </c>
      <c r="BT3430" s="101">
        <v>68</v>
      </c>
    </row>
    <row r="3431" spans="71:72">
      <c r="BS3431" s="100">
        <v>34.29</v>
      </c>
      <c r="BT3431" s="101">
        <v>68</v>
      </c>
    </row>
    <row r="3432" spans="71:72">
      <c r="BS3432" s="100">
        <v>34.299999999999997</v>
      </c>
      <c r="BT3432" s="101">
        <v>68</v>
      </c>
    </row>
    <row r="3433" spans="71:72">
      <c r="BS3433" s="100">
        <v>34.31</v>
      </c>
      <c r="BT3433" s="101">
        <v>68</v>
      </c>
    </row>
    <row r="3434" spans="71:72">
      <c r="BS3434" s="100">
        <v>34.32</v>
      </c>
      <c r="BT3434" s="101">
        <v>68</v>
      </c>
    </row>
    <row r="3435" spans="71:72">
      <c r="BS3435" s="100">
        <v>34.33</v>
      </c>
      <c r="BT3435" s="101">
        <v>68</v>
      </c>
    </row>
    <row r="3436" spans="71:72">
      <c r="BS3436" s="100">
        <v>34.340000000000003</v>
      </c>
      <c r="BT3436" s="101">
        <v>68</v>
      </c>
    </row>
    <row r="3437" spans="71:72">
      <c r="BS3437" s="100">
        <v>34.35</v>
      </c>
      <c r="BT3437" s="101">
        <v>68</v>
      </c>
    </row>
    <row r="3438" spans="71:72">
      <c r="BS3438" s="100">
        <v>34.36</v>
      </c>
      <c r="BT3438" s="101">
        <v>68</v>
      </c>
    </row>
    <row r="3439" spans="71:72">
      <c r="BS3439" s="100">
        <v>34.369999999999997</v>
      </c>
      <c r="BT3439" s="101">
        <v>68</v>
      </c>
    </row>
    <row r="3440" spans="71:72">
      <c r="BS3440" s="100">
        <v>34.380000000000003</v>
      </c>
      <c r="BT3440" s="101">
        <v>68</v>
      </c>
    </row>
    <row r="3441" spans="71:72">
      <c r="BS3441" s="100">
        <v>34.39</v>
      </c>
      <c r="BT3441" s="101">
        <v>68</v>
      </c>
    </row>
    <row r="3442" spans="71:72">
      <c r="BS3442" s="100">
        <v>34.4</v>
      </c>
      <c r="BT3442" s="101">
        <v>68</v>
      </c>
    </row>
    <row r="3443" spans="71:72">
      <c r="BS3443" s="100">
        <v>34.409999999999997</v>
      </c>
      <c r="BT3443" s="101">
        <v>68</v>
      </c>
    </row>
    <row r="3444" spans="71:72">
      <c r="BS3444" s="100">
        <v>34.42</v>
      </c>
      <c r="BT3444" s="101">
        <v>68</v>
      </c>
    </row>
    <row r="3445" spans="71:72">
      <c r="BS3445" s="100">
        <v>34.43</v>
      </c>
      <c r="BT3445" s="101">
        <v>68</v>
      </c>
    </row>
    <row r="3446" spans="71:72">
      <c r="BS3446" s="100">
        <v>34.44</v>
      </c>
      <c r="BT3446" s="101">
        <v>68</v>
      </c>
    </row>
    <row r="3447" spans="71:72">
      <c r="BS3447" s="100">
        <v>34.450000000000003</v>
      </c>
      <c r="BT3447" s="101">
        <v>68</v>
      </c>
    </row>
    <row r="3448" spans="71:72">
      <c r="BS3448" s="100">
        <v>34.46</v>
      </c>
      <c r="BT3448" s="101">
        <v>68</v>
      </c>
    </row>
    <row r="3449" spans="71:72">
      <c r="BS3449" s="100">
        <v>34.47</v>
      </c>
      <c r="BT3449" s="101">
        <v>68</v>
      </c>
    </row>
    <row r="3450" spans="71:72">
      <c r="BS3450" s="100">
        <v>34.479999999999997</v>
      </c>
      <c r="BT3450" s="101">
        <v>68</v>
      </c>
    </row>
    <row r="3451" spans="71:72">
      <c r="BS3451" s="100">
        <v>34.49</v>
      </c>
      <c r="BT3451" s="101">
        <v>68</v>
      </c>
    </row>
    <row r="3452" spans="71:72">
      <c r="BS3452" s="100">
        <v>34.5</v>
      </c>
      <c r="BT3452" s="101">
        <v>68</v>
      </c>
    </row>
    <row r="3453" spans="71:72">
      <c r="BS3453" s="100">
        <v>34.51</v>
      </c>
      <c r="BT3453" s="101">
        <v>68</v>
      </c>
    </row>
    <row r="3454" spans="71:72">
      <c r="BS3454" s="100">
        <v>34.520000000000003</v>
      </c>
      <c r="BT3454" s="101">
        <v>68</v>
      </c>
    </row>
    <row r="3455" spans="71:72">
      <c r="BS3455" s="100">
        <v>34.53</v>
      </c>
      <c r="BT3455" s="101">
        <v>68</v>
      </c>
    </row>
    <row r="3456" spans="71:72">
      <c r="BS3456" s="100">
        <v>34.54</v>
      </c>
      <c r="BT3456" s="101">
        <v>68</v>
      </c>
    </row>
    <row r="3457" spans="71:72">
      <c r="BS3457" s="100">
        <v>34.549999999999997</v>
      </c>
      <c r="BT3457" s="101">
        <v>68</v>
      </c>
    </row>
    <row r="3458" spans="71:72">
      <c r="BS3458" s="100">
        <v>34.56</v>
      </c>
      <c r="BT3458" s="101">
        <v>68</v>
      </c>
    </row>
    <row r="3459" spans="71:72">
      <c r="BS3459" s="100">
        <v>34.57</v>
      </c>
      <c r="BT3459" s="101">
        <v>68</v>
      </c>
    </row>
    <row r="3460" spans="71:72">
      <c r="BS3460" s="100">
        <v>34.58</v>
      </c>
      <c r="BT3460" s="101">
        <v>68</v>
      </c>
    </row>
    <row r="3461" spans="71:72">
      <c r="BS3461" s="100">
        <v>34.590000000000003</v>
      </c>
      <c r="BT3461" s="101">
        <v>68</v>
      </c>
    </row>
    <row r="3462" spans="71:72">
      <c r="BS3462" s="100">
        <v>34.6</v>
      </c>
      <c r="BT3462" s="101">
        <v>68</v>
      </c>
    </row>
    <row r="3463" spans="71:72">
      <c r="BS3463" s="100">
        <v>34.61</v>
      </c>
      <c r="BT3463" s="101">
        <v>68</v>
      </c>
    </row>
    <row r="3464" spans="71:72">
      <c r="BS3464" s="100">
        <v>34.619999999999997</v>
      </c>
      <c r="BT3464" s="101">
        <v>68</v>
      </c>
    </row>
    <row r="3465" spans="71:72">
      <c r="BS3465" s="100">
        <v>34.630000000000003</v>
      </c>
      <c r="BT3465" s="101">
        <v>68</v>
      </c>
    </row>
    <row r="3466" spans="71:72">
      <c r="BS3466" s="100">
        <v>34.64</v>
      </c>
      <c r="BT3466" s="101">
        <v>68</v>
      </c>
    </row>
    <row r="3467" spans="71:72">
      <c r="BS3467" s="100">
        <v>34.65</v>
      </c>
      <c r="BT3467" s="101">
        <v>68</v>
      </c>
    </row>
    <row r="3468" spans="71:72">
      <c r="BS3468" s="100">
        <v>34.659999999999997</v>
      </c>
      <c r="BT3468" s="101">
        <v>68</v>
      </c>
    </row>
    <row r="3469" spans="71:72">
      <c r="BS3469" s="100">
        <v>34.67</v>
      </c>
      <c r="BT3469" s="101">
        <v>68</v>
      </c>
    </row>
    <row r="3470" spans="71:72">
      <c r="BS3470" s="100">
        <v>34.68</v>
      </c>
      <c r="BT3470" s="101">
        <v>68</v>
      </c>
    </row>
    <row r="3471" spans="71:72">
      <c r="BS3471" s="100">
        <v>34.69</v>
      </c>
      <c r="BT3471" s="101">
        <v>68</v>
      </c>
    </row>
    <row r="3472" spans="71:72">
      <c r="BS3472" s="100">
        <v>34.700000000000003</v>
      </c>
      <c r="BT3472" s="101">
        <v>68</v>
      </c>
    </row>
    <row r="3473" spans="71:72">
      <c r="BS3473" s="100">
        <v>34.71</v>
      </c>
      <c r="BT3473" s="101">
        <v>68</v>
      </c>
    </row>
    <row r="3474" spans="71:72">
      <c r="BS3474" s="100">
        <v>34.72</v>
      </c>
      <c r="BT3474" s="101">
        <v>68</v>
      </c>
    </row>
    <row r="3475" spans="71:72">
      <c r="BS3475" s="100">
        <v>34.729999999999997</v>
      </c>
      <c r="BT3475" s="101">
        <v>68</v>
      </c>
    </row>
    <row r="3476" spans="71:72">
      <c r="BS3476" s="100">
        <v>34.74</v>
      </c>
      <c r="BT3476" s="101">
        <v>68</v>
      </c>
    </row>
    <row r="3477" spans="71:72">
      <c r="BS3477" s="100">
        <v>34.75</v>
      </c>
      <c r="BT3477" s="101">
        <v>68</v>
      </c>
    </row>
    <row r="3478" spans="71:72">
      <c r="BS3478" s="100">
        <v>34.76</v>
      </c>
      <c r="BT3478" s="101">
        <v>68</v>
      </c>
    </row>
    <row r="3479" spans="71:72">
      <c r="BS3479" s="100">
        <v>34.770000000000003</v>
      </c>
      <c r="BT3479" s="101">
        <v>68</v>
      </c>
    </row>
    <row r="3480" spans="71:72">
      <c r="BS3480" s="100">
        <v>34.78</v>
      </c>
      <c r="BT3480" s="101">
        <v>68</v>
      </c>
    </row>
    <row r="3481" spans="71:72">
      <c r="BS3481" s="100">
        <v>34.79</v>
      </c>
      <c r="BT3481" s="101">
        <v>68</v>
      </c>
    </row>
    <row r="3482" spans="71:72">
      <c r="BS3482" s="100">
        <v>34.799999999999997</v>
      </c>
      <c r="BT3482" s="101">
        <v>68</v>
      </c>
    </row>
    <row r="3483" spans="71:72">
      <c r="BS3483" s="100">
        <v>34.81</v>
      </c>
      <c r="BT3483" s="101">
        <v>68</v>
      </c>
    </row>
    <row r="3484" spans="71:72">
      <c r="BS3484" s="100">
        <v>34.82</v>
      </c>
      <c r="BT3484" s="101">
        <v>68</v>
      </c>
    </row>
    <row r="3485" spans="71:72">
      <c r="BS3485" s="100">
        <v>34.83</v>
      </c>
      <c r="BT3485" s="101">
        <v>68</v>
      </c>
    </row>
    <row r="3486" spans="71:72">
      <c r="BS3486" s="100">
        <v>34.840000000000003</v>
      </c>
      <c r="BT3486" s="101">
        <v>68</v>
      </c>
    </row>
    <row r="3487" spans="71:72">
      <c r="BS3487" s="100">
        <v>34.85</v>
      </c>
      <c r="BT3487" s="101">
        <v>68</v>
      </c>
    </row>
    <row r="3488" spans="71:72">
      <c r="BS3488" s="100">
        <v>34.86</v>
      </c>
      <c r="BT3488" s="101">
        <v>68</v>
      </c>
    </row>
    <row r="3489" spans="71:72">
      <c r="BS3489" s="100">
        <v>34.869999999999997</v>
      </c>
      <c r="BT3489" s="101">
        <v>68</v>
      </c>
    </row>
    <row r="3490" spans="71:72">
      <c r="BS3490" s="100">
        <v>34.880000000000003</v>
      </c>
      <c r="BT3490" s="101">
        <v>68</v>
      </c>
    </row>
    <row r="3491" spans="71:72">
      <c r="BS3491" s="100">
        <v>34.89</v>
      </c>
      <c r="BT3491" s="101">
        <v>68</v>
      </c>
    </row>
    <row r="3492" spans="71:72">
      <c r="BS3492" s="100">
        <v>34.9</v>
      </c>
      <c r="BT3492" s="101">
        <v>68</v>
      </c>
    </row>
    <row r="3493" spans="71:72">
      <c r="BS3493" s="100">
        <v>34.909999999999997</v>
      </c>
      <c r="BT3493" s="101">
        <v>68</v>
      </c>
    </row>
    <row r="3494" spans="71:72">
      <c r="BS3494" s="100">
        <v>34.92</v>
      </c>
      <c r="BT3494" s="101">
        <v>68</v>
      </c>
    </row>
    <row r="3495" spans="71:72">
      <c r="BS3495" s="100">
        <v>34.93</v>
      </c>
      <c r="BT3495" s="101">
        <v>68</v>
      </c>
    </row>
    <row r="3496" spans="71:72">
      <c r="BS3496" s="100">
        <v>34.94</v>
      </c>
      <c r="BT3496" s="101">
        <v>68</v>
      </c>
    </row>
    <row r="3497" spans="71:72">
      <c r="BS3497" s="100">
        <v>34.950000000000003</v>
      </c>
      <c r="BT3497" s="101">
        <v>68</v>
      </c>
    </row>
    <row r="3498" spans="71:72">
      <c r="BS3498" s="100">
        <v>34.96</v>
      </c>
      <c r="BT3498" s="101">
        <v>68</v>
      </c>
    </row>
    <row r="3499" spans="71:72">
      <c r="BS3499" s="100">
        <v>34.97</v>
      </c>
      <c r="BT3499" s="101">
        <v>68</v>
      </c>
    </row>
    <row r="3500" spans="71:72">
      <c r="BS3500" s="100">
        <v>34.979999999999997</v>
      </c>
      <c r="BT3500" s="101">
        <v>68</v>
      </c>
    </row>
    <row r="3501" spans="71:72">
      <c r="BS3501" s="100">
        <v>34.99</v>
      </c>
      <c r="BT3501" s="101">
        <v>68</v>
      </c>
    </row>
    <row r="3502" spans="71:72">
      <c r="BS3502" s="100">
        <v>35</v>
      </c>
      <c r="BT3502" s="101">
        <v>68</v>
      </c>
    </row>
    <row r="3503" spans="71:72">
      <c r="BS3503" s="100">
        <v>35.01</v>
      </c>
      <c r="BT3503" s="101">
        <v>68</v>
      </c>
    </row>
    <row r="3504" spans="71:72">
      <c r="BS3504" s="100">
        <v>35.020000000000003</v>
      </c>
      <c r="BT3504" s="101">
        <v>68</v>
      </c>
    </row>
    <row r="3505" spans="71:72">
      <c r="BS3505" s="100">
        <v>35.03</v>
      </c>
      <c r="BT3505" s="101">
        <v>68</v>
      </c>
    </row>
    <row r="3506" spans="71:72">
      <c r="BS3506" s="100">
        <v>35.04</v>
      </c>
      <c r="BT3506" s="101">
        <v>68</v>
      </c>
    </row>
    <row r="3507" spans="71:72">
      <c r="BS3507" s="100">
        <v>35.049999999999997</v>
      </c>
      <c r="BT3507" s="101">
        <v>68</v>
      </c>
    </row>
    <row r="3508" spans="71:72">
      <c r="BS3508" s="100">
        <v>35.06</v>
      </c>
      <c r="BT3508" s="101">
        <v>68</v>
      </c>
    </row>
    <row r="3509" spans="71:72">
      <c r="BS3509" s="100">
        <v>35.07</v>
      </c>
      <c r="BT3509" s="101">
        <v>68</v>
      </c>
    </row>
    <row r="3510" spans="71:72">
      <c r="BS3510" s="100">
        <v>35.08</v>
      </c>
      <c r="BT3510" s="101">
        <v>68</v>
      </c>
    </row>
    <row r="3511" spans="71:72">
      <c r="BS3511" s="100">
        <v>35.090000000000003</v>
      </c>
      <c r="BT3511" s="101">
        <v>68</v>
      </c>
    </row>
    <row r="3512" spans="71:72">
      <c r="BS3512" s="100">
        <v>35.1</v>
      </c>
      <c r="BT3512" s="101">
        <v>68</v>
      </c>
    </row>
    <row r="3513" spans="71:72">
      <c r="BS3513" s="100">
        <v>35.11</v>
      </c>
      <c r="BT3513" s="101">
        <v>68</v>
      </c>
    </row>
    <row r="3514" spans="71:72">
      <c r="BS3514" s="100">
        <v>35.119999999999997</v>
      </c>
      <c r="BT3514" s="101">
        <v>68</v>
      </c>
    </row>
    <row r="3515" spans="71:72">
      <c r="BS3515" s="100">
        <v>35.130000000000003</v>
      </c>
      <c r="BT3515" s="101">
        <v>68</v>
      </c>
    </row>
    <row r="3516" spans="71:72">
      <c r="BS3516" s="100">
        <v>35.14</v>
      </c>
      <c r="BT3516" s="101">
        <v>68</v>
      </c>
    </row>
    <row r="3517" spans="71:72">
      <c r="BS3517" s="100">
        <v>35.15</v>
      </c>
      <c r="BT3517" s="101">
        <v>68</v>
      </c>
    </row>
    <row r="3518" spans="71:72">
      <c r="BS3518" s="100">
        <v>35.159999999999997</v>
      </c>
      <c r="BT3518" s="101">
        <v>68</v>
      </c>
    </row>
    <row r="3519" spans="71:72">
      <c r="BS3519" s="100">
        <v>35.17</v>
      </c>
      <c r="BT3519" s="101">
        <v>68</v>
      </c>
    </row>
    <row r="3520" spans="71:72">
      <c r="BS3520" s="100">
        <v>35.18</v>
      </c>
      <c r="BT3520" s="101">
        <v>68</v>
      </c>
    </row>
    <row r="3521" spans="71:72">
      <c r="BS3521" s="100">
        <v>35.19</v>
      </c>
      <c r="BT3521" s="101">
        <v>68</v>
      </c>
    </row>
    <row r="3522" spans="71:72">
      <c r="BS3522" s="100">
        <v>35.200000000000003</v>
      </c>
      <c r="BT3522" s="101">
        <v>68</v>
      </c>
    </row>
    <row r="3523" spans="71:72">
      <c r="BS3523" s="100">
        <v>35.21</v>
      </c>
      <c r="BT3523" s="101">
        <v>68</v>
      </c>
    </row>
    <row r="3524" spans="71:72">
      <c r="BS3524" s="100">
        <v>35.22</v>
      </c>
      <c r="BT3524" s="101">
        <v>68</v>
      </c>
    </row>
    <row r="3525" spans="71:72">
      <c r="BS3525" s="100">
        <v>35.229999999999997</v>
      </c>
      <c r="BT3525" s="101">
        <v>68</v>
      </c>
    </row>
    <row r="3526" spans="71:72">
      <c r="BS3526" s="100">
        <v>35.24</v>
      </c>
      <c r="BT3526" s="101">
        <v>68</v>
      </c>
    </row>
    <row r="3527" spans="71:72">
      <c r="BS3527" s="100">
        <v>35.25</v>
      </c>
      <c r="BT3527" s="101">
        <v>68</v>
      </c>
    </row>
    <row r="3528" spans="71:72">
      <c r="BS3528" s="100">
        <v>35.26</v>
      </c>
      <c r="BT3528" s="101">
        <v>68</v>
      </c>
    </row>
    <row r="3529" spans="71:72">
      <c r="BS3529" s="100">
        <v>35.270000000000003</v>
      </c>
      <c r="BT3529" s="101">
        <v>68</v>
      </c>
    </row>
    <row r="3530" spans="71:72">
      <c r="BS3530" s="100">
        <v>35.28</v>
      </c>
      <c r="BT3530" s="101">
        <v>68</v>
      </c>
    </row>
    <row r="3531" spans="71:72">
      <c r="BS3531" s="100">
        <v>35.29</v>
      </c>
      <c r="BT3531" s="101">
        <v>68</v>
      </c>
    </row>
    <row r="3532" spans="71:72">
      <c r="BS3532" s="100">
        <v>35.299999999999997</v>
      </c>
      <c r="BT3532" s="101">
        <v>68</v>
      </c>
    </row>
    <row r="3533" spans="71:72">
      <c r="BS3533" s="100">
        <v>35.31</v>
      </c>
      <c r="BT3533" s="101">
        <v>68</v>
      </c>
    </row>
    <row r="3534" spans="71:72">
      <c r="BS3534" s="100">
        <v>35.32</v>
      </c>
      <c r="BT3534" s="101">
        <v>68</v>
      </c>
    </row>
    <row r="3535" spans="71:72">
      <c r="BS3535" s="100">
        <v>35.33</v>
      </c>
      <c r="BT3535" s="101">
        <v>68</v>
      </c>
    </row>
    <row r="3536" spans="71:72">
      <c r="BS3536" s="100">
        <v>35.340000000000003</v>
      </c>
      <c r="BT3536" s="101">
        <v>68</v>
      </c>
    </row>
    <row r="3537" spans="71:72">
      <c r="BS3537" s="100">
        <v>35.35</v>
      </c>
      <c r="BT3537" s="101">
        <v>68</v>
      </c>
    </row>
    <row r="3538" spans="71:72">
      <c r="BS3538" s="100">
        <v>35.36</v>
      </c>
      <c r="BT3538" s="101">
        <v>68</v>
      </c>
    </row>
    <row r="3539" spans="71:72">
      <c r="BS3539" s="100">
        <v>35.369999999999997</v>
      </c>
      <c r="BT3539" s="101">
        <v>68</v>
      </c>
    </row>
    <row r="3540" spans="71:72">
      <c r="BS3540" s="100">
        <v>35.380000000000003</v>
      </c>
      <c r="BT3540" s="101">
        <v>68</v>
      </c>
    </row>
    <row r="3541" spans="71:72">
      <c r="BS3541" s="100">
        <v>35.39</v>
      </c>
      <c r="BT3541" s="101">
        <v>68</v>
      </c>
    </row>
    <row r="3542" spans="71:72">
      <c r="BS3542" s="100">
        <v>35.4</v>
      </c>
      <c r="BT3542" s="101">
        <v>68</v>
      </c>
    </row>
    <row r="3543" spans="71:72">
      <c r="BS3543" s="100">
        <v>35.409999999999997</v>
      </c>
      <c r="BT3543" s="101">
        <v>68</v>
      </c>
    </row>
    <row r="3544" spans="71:72">
      <c r="BS3544" s="100">
        <v>35.42</v>
      </c>
      <c r="BT3544" s="101">
        <v>68</v>
      </c>
    </row>
    <row r="3545" spans="71:72">
      <c r="BS3545" s="100">
        <v>35.43</v>
      </c>
      <c r="BT3545" s="101">
        <v>68</v>
      </c>
    </row>
    <row r="3546" spans="71:72">
      <c r="BS3546" s="100">
        <v>35.44</v>
      </c>
      <c r="BT3546" s="101">
        <v>68</v>
      </c>
    </row>
    <row r="3547" spans="71:72">
      <c r="BS3547" s="100">
        <v>35.450000000000003</v>
      </c>
      <c r="BT3547" s="101">
        <v>68</v>
      </c>
    </row>
    <row r="3548" spans="71:72">
      <c r="BS3548" s="100">
        <v>35.46</v>
      </c>
      <c r="BT3548" s="101">
        <v>68</v>
      </c>
    </row>
    <row r="3549" spans="71:72">
      <c r="BS3549" s="100">
        <v>35.47</v>
      </c>
      <c r="BT3549" s="101">
        <v>68</v>
      </c>
    </row>
    <row r="3550" spans="71:72">
      <c r="BS3550" s="100">
        <v>35.479999999999997</v>
      </c>
      <c r="BT3550" s="101">
        <v>68</v>
      </c>
    </row>
    <row r="3551" spans="71:72">
      <c r="BS3551" s="100">
        <v>35.49</v>
      </c>
      <c r="BT3551" s="101">
        <v>68</v>
      </c>
    </row>
    <row r="3552" spans="71:72">
      <c r="BS3552" s="100">
        <v>35.5</v>
      </c>
      <c r="BT3552" s="101">
        <v>68</v>
      </c>
    </row>
    <row r="3553" spans="71:72">
      <c r="BS3553" s="100">
        <v>35.51</v>
      </c>
      <c r="BT3553" s="101">
        <v>68</v>
      </c>
    </row>
    <row r="3554" spans="71:72">
      <c r="BS3554" s="100">
        <v>35.520000000000003</v>
      </c>
      <c r="BT3554" s="101">
        <v>68</v>
      </c>
    </row>
    <row r="3555" spans="71:72">
      <c r="BS3555" s="100">
        <v>35.53</v>
      </c>
      <c r="BT3555" s="101">
        <v>68</v>
      </c>
    </row>
    <row r="3556" spans="71:72">
      <c r="BS3556" s="100">
        <v>35.54</v>
      </c>
      <c r="BT3556" s="101">
        <v>68</v>
      </c>
    </row>
    <row r="3557" spans="71:72">
      <c r="BS3557" s="100">
        <v>35.549999999999997</v>
      </c>
      <c r="BT3557" s="101">
        <v>68</v>
      </c>
    </row>
    <row r="3558" spans="71:72">
      <c r="BS3558" s="100">
        <v>35.56</v>
      </c>
      <c r="BT3558" s="101">
        <v>68</v>
      </c>
    </row>
    <row r="3559" spans="71:72">
      <c r="BS3559" s="100">
        <v>35.57</v>
      </c>
      <c r="BT3559" s="101">
        <v>68</v>
      </c>
    </row>
    <row r="3560" spans="71:72">
      <c r="BS3560" s="100">
        <v>35.58</v>
      </c>
      <c r="BT3560" s="101">
        <v>68</v>
      </c>
    </row>
    <row r="3561" spans="71:72">
      <c r="BS3561" s="100">
        <v>35.590000000000003</v>
      </c>
      <c r="BT3561" s="101">
        <v>68</v>
      </c>
    </row>
    <row r="3562" spans="71:72">
      <c r="BS3562" s="100">
        <v>35.6</v>
      </c>
      <c r="BT3562" s="101">
        <v>68</v>
      </c>
    </row>
    <row r="3563" spans="71:72">
      <c r="BS3563" s="100">
        <v>35.61</v>
      </c>
      <c r="BT3563" s="101">
        <v>68</v>
      </c>
    </row>
    <row r="3564" spans="71:72">
      <c r="BS3564" s="100">
        <v>35.619999999999997</v>
      </c>
      <c r="BT3564" s="101">
        <v>68</v>
      </c>
    </row>
    <row r="3565" spans="71:72">
      <c r="BS3565" s="100">
        <v>35.630000000000003</v>
      </c>
      <c r="BT3565" s="101">
        <v>68</v>
      </c>
    </row>
    <row r="3566" spans="71:72">
      <c r="BS3566" s="100">
        <v>35.64</v>
      </c>
      <c r="BT3566" s="101">
        <v>68</v>
      </c>
    </row>
    <row r="3567" spans="71:72">
      <c r="BS3567" s="100">
        <v>35.65</v>
      </c>
      <c r="BT3567" s="101">
        <v>68</v>
      </c>
    </row>
    <row r="3568" spans="71:72">
      <c r="BS3568" s="100">
        <v>35.659999999999997</v>
      </c>
      <c r="BT3568" s="101">
        <v>68</v>
      </c>
    </row>
    <row r="3569" spans="71:72">
      <c r="BS3569" s="100">
        <v>35.67</v>
      </c>
      <c r="BT3569" s="101">
        <v>68</v>
      </c>
    </row>
    <row r="3570" spans="71:72">
      <c r="BS3570" s="100">
        <v>35.68</v>
      </c>
      <c r="BT3570" s="101">
        <v>68</v>
      </c>
    </row>
    <row r="3571" spans="71:72">
      <c r="BS3571" s="100">
        <v>35.69</v>
      </c>
      <c r="BT3571" s="101">
        <v>68</v>
      </c>
    </row>
    <row r="3572" spans="71:72">
      <c r="BS3572" s="100">
        <v>35.700000000000003</v>
      </c>
      <c r="BT3572" s="101">
        <v>68</v>
      </c>
    </row>
    <row r="3573" spans="71:72">
      <c r="BS3573" s="100">
        <v>35.71</v>
      </c>
      <c r="BT3573" s="101">
        <v>68</v>
      </c>
    </row>
    <row r="3574" spans="71:72">
      <c r="BS3574" s="100">
        <v>35.72</v>
      </c>
      <c r="BT3574" s="101">
        <v>68</v>
      </c>
    </row>
    <row r="3575" spans="71:72">
      <c r="BS3575" s="100">
        <v>35.729999999999997</v>
      </c>
      <c r="BT3575" s="101">
        <v>68</v>
      </c>
    </row>
    <row r="3576" spans="71:72">
      <c r="BS3576" s="100">
        <v>35.74</v>
      </c>
      <c r="BT3576" s="101">
        <v>68</v>
      </c>
    </row>
    <row r="3577" spans="71:72">
      <c r="BS3577" s="100">
        <v>35.75</v>
      </c>
      <c r="BT3577" s="101">
        <v>68</v>
      </c>
    </row>
    <row r="3578" spans="71:72">
      <c r="BS3578" s="100">
        <v>35.76</v>
      </c>
      <c r="BT3578" s="101">
        <v>68</v>
      </c>
    </row>
    <row r="3579" spans="71:72">
      <c r="BS3579" s="100">
        <v>35.770000000000003</v>
      </c>
      <c r="BT3579" s="101">
        <v>68</v>
      </c>
    </row>
    <row r="3580" spans="71:72">
      <c r="BS3580" s="100">
        <v>35.78</v>
      </c>
      <c r="BT3580" s="101">
        <v>68</v>
      </c>
    </row>
    <row r="3581" spans="71:72">
      <c r="BS3581" s="100">
        <v>35.79</v>
      </c>
      <c r="BT3581" s="101">
        <v>68</v>
      </c>
    </row>
    <row r="3582" spans="71:72">
      <c r="BS3582" s="100">
        <v>35.799999999999997</v>
      </c>
      <c r="BT3582" s="101">
        <v>68</v>
      </c>
    </row>
    <row r="3583" spans="71:72">
      <c r="BS3583" s="100">
        <v>35.81</v>
      </c>
      <c r="BT3583" s="101">
        <v>68</v>
      </c>
    </row>
    <row r="3584" spans="71:72">
      <c r="BS3584" s="100">
        <v>35.82</v>
      </c>
      <c r="BT3584" s="101">
        <v>68</v>
      </c>
    </row>
    <row r="3585" spans="71:72">
      <c r="BS3585" s="100">
        <v>35.83</v>
      </c>
      <c r="BT3585" s="101">
        <v>68</v>
      </c>
    </row>
    <row r="3586" spans="71:72">
      <c r="BS3586" s="100">
        <v>35.840000000000003</v>
      </c>
      <c r="BT3586" s="101">
        <v>68</v>
      </c>
    </row>
    <row r="3587" spans="71:72">
      <c r="BS3587" s="100">
        <v>35.85</v>
      </c>
      <c r="BT3587" s="101">
        <v>68</v>
      </c>
    </row>
    <row r="3588" spans="71:72">
      <c r="BS3588" s="100">
        <v>35.86</v>
      </c>
      <c r="BT3588" s="101">
        <v>68</v>
      </c>
    </row>
    <row r="3589" spans="71:72">
      <c r="BS3589" s="100">
        <v>35.869999999999997</v>
      </c>
      <c r="BT3589" s="101">
        <v>68</v>
      </c>
    </row>
    <row r="3590" spans="71:72">
      <c r="BS3590" s="100">
        <v>35.880000000000003</v>
      </c>
      <c r="BT3590" s="101">
        <v>68</v>
      </c>
    </row>
    <row r="3591" spans="71:72">
      <c r="BS3591" s="100">
        <v>35.89</v>
      </c>
      <c r="BT3591" s="101">
        <v>68</v>
      </c>
    </row>
    <row r="3592" spans="71:72">
      <c r="BS3592" s="100">
        <v>35.9</v>
      </c>
      <c r="BT3592" s="101">
        <v>68</v>
      </c>
    </row>
    <row r="3593" spans="71:72">
      <c r="BS3593" s="100">
        <v>35.909999999999997</v>
      </c>
      <c r="BT3593" s="101">
        <v>68</v>
      </c>
    </row>
    <row r="3594" spans="71:72">
      <c r="BS3594" s="100">
        <v>35.92</v>
      </c>
      <c r="BT3594" s="101">
        <v>68</v>
      </c>
    </row>
    <row r="3595" spans="71:72">
      <c r="BS3595" s="100">
        <v>35.93</v>
      </c>
      <c r="BT3595" s="101">
        <v>68</v>
      </c>
    </row>
    <row r="3596" spans="71:72">
      <c r="BS3596" s="100">
        <v>35.94</v>
      </c>
      <c r="BT3596" s="101">
        <v>68</v>
      </c>
    </row>
    <row r="3597" spans="71:72">
      <c r="BS3597" s="100">
        <v>35.950000000000003</v>
      </c>
      <c r="BT3597" s="101">
        <v>68</v>
      </c>
    </row>
    <row r="3598" spans="71:72">
      <c r="BS3598" s="100">
        <v>35.96</v>
      </c>
      <c r="BT3598" s="101">
        <v>68</v>
      </c>
    </row>
    <row r="3599" spans="71:72">
      <c r="BS3599" s="100">
        <v>35.97</v>
      </c>
      <c r="BT3599" s="101">
        <v>68</v>
      </c>
    </row>
    <row r="3600" spans="71:72">
      <c r="BS3600" s="100">
        <v>35.979999999999997</v>
      </c>
      <c r="BT3600" s="101">
        <v>68</v>
      </c>
    </row>
    <row r="3601" spans="71:72">
      <c r="BS3601" s="100">
        <v>35.99</v>
      </c>
      <c r="BT3601" s="101">
        <v>68</v>
      </c>
    </row>
    <row r="3602" spans="71:72">
      <c r="BS3602" s="98">
        <v>36</v>
      </c>
      <c r="BT3602" s="99">
        <v>69</v>
      </c>
    </row>
    <row r="3603" spans="71:72">
      <c r="BS3603" s="98">
        <v>36.01</v>
      </c>
      <c r="BT3603" s="99">
        <v>69</v>
      </c>
    </row>
    <row r="3604" spans="71:72">
      <c r="BS3604" s="98">
        <v>36.020000000000003</v>
      </c>
      <c r="BT3604" s="99">
        <v>69</v>
      </c>
    </row>
    <row r="3605" spans="71:72">
      <c r="BS3605" s="98">
        <v>36.03</v>
      </c>
      <c r="BT3605" s="99">
        <v>69</v>
      </c>
    </row>
    <row r="3606" spans="71:72">
      <c r="BS3606" s="98">
        <v>36.04</v>
      </c>
      <c r="BT3606" s="99">
        <v>69</v>
      </c>
    </row>
    <row r="3607" spans="71:72">
      <c r="BS3607" s="98">
        <v>36.049999999999997</v>
      </c>
      <c r="BT3607" s="99">
        <v>69</v>
      </c>
    </row>
    <row r="3608" spans="71:72">
      <c r="BS3608" s="98">
        <v>36.06</v>
      </c>
      <c r="BT3608" s="99">
        <v>69</v>
      </c>
    </row>
    <row r="3609" spans="71:72">
      <c r="BS3609" s="98">
        <v>36.07</v>
      </c>
      <c r="BT3609" s="99">
        <v>69</v>
      </c>
    </row>
    <row r="3610" spans="71:72">
      <c r="BS3610" s="98">
        <v>36.08</v>
      </c>
      <c r="BT3610" s="99">
        <v>69</v>
      </c>
    </row>
    <row r="3611" spans="71:72">
      <c r="BS3611" s="98">
        <v>36.090000000000003</v>
      </c>
      <c r="BT3611" s="99">
        <v>69</v>
      </c>
    </row>
    <row r="3612" spans="71:72">
      <c r="BS3612" s="98">
        <v>36.1</v>
      </c>
      <c r="BT3612" s="99">
        <v>69</v>
      </c>
    </row>
    <row r="3613" spans="71:72">
      <c r="BS3613" s="98">
        <v>36.11</v>
      </c>
      <c r="BT3613" s="99">
        <v>69</v>
      </c>
    </row>
    <row r="3614" spans="71:72">
      <c r="BS3614" s="98">
        <v>36.119999999999997</v>
      </c>
      <c r="BT3614" s="99">
        <v>69</v>
      </c>
    </row>
    <row r="3615" spans="71:72">
      <c r="BS3615" s="98">
        <v>36.130000000000003</v>
      </c>
      <c r="BT3615" s="99">
        <v>69</v>
      </c>
    </row>
    <row r="3616" spans="71:72">
      <c r="BS3616" s="98">
        <v>36.14</v>
      </c>
      <c r="BT3616" s="99">
        <v>69</v>
      </c>
    </row>
    <row r="3617" spans="71:72">
      <c r="BS3617" s="98">
        <v>36.15</v>
      </c>
      <c r="BT3617" s="99">
        <v>69</v>
      </c>
    </row>
    <row r="3618" spans="71:72">
      <c r="BS3618" s="98">
        <v>36.159999999999997</v>
      </c>
      <c r="BT3618" s="99">
        <v>69</v>
      </c>
    </row>
    <row r="3619" spans="71:72">
      <c r="BS3619" s="98">
        <v>36.17</v>
      </c>
      <c r="BT3619" s="99">
        <v>69</v>
      </c>
    </row>
    <row r="3620" spans="71:72">
      <c r="BS3620" s="98">
        <v>36.18</v>
      </c>
      <c r="BT3620" s="99">
        <v>69</v>
      </c>
    </row>
    <row r="3621" spans="71:72">
      <c r="BS3621" s="98">
        <v>36.19</v>
      </c>
      <c r="BT3621" s="99">
        <v>69</v>
      </c>
    </row>
    <row r="3622" spans="71:72">
      <c r="BS3622" s="98">
        <v>36.200000000000003</v>
      </c>
      <c r="BT3622" s="99">
        <v>69</v>
      </c>
    </row>
    <row r="3623" spans="71:72">
      <c r="BS3623" s="98">
        <v>36.21</v>
      </c>
      <c r="BT3623" s="99">
        <v>69</v>
      </c>
    </row>
    <row r="3624" spans="71:72">
      <c r="BS3624" s="98">
        <v>36.22</v>
      </c>
      <c r="BT3624" s="99">
        <v>69</v>
      </c>
    </row>
    <row r="3625" spans="71:72">
      <c r="BS3625" s="98">
        <v>36.229999999999997</v>
      </c>
      <c r="BT3625" s="99">
        <v>69</v>
      </c>
    </row>
    <row r="3626" spans="71:72">
      <c r="BS3626" s="98">
        <v>36.24</v>
      </c>
      <c r="BT3626" s="99">
        <v>69</v>
      </c>
    </row>
    <row r="3627" spans="71:72">
      <c r="BS3627" s="98">
        <v>36.25</v>
      </c>
      <c r="BT3627" s="99">
        <v>69</v>
      </c>
    </row>
    <row r="3628" spans="71:72">
      <c r="BS3628" s="98">
        <v>36.26</v>
      </c>
      <c r="BT3628" s="99">
        <v>69</v>
      </c>
    </row>
    <row r="3629" spans="71:72">
      <c r="BS3629" s="98">
        <v>36.270000000000003</v>
      </c>
      <c r="BT3629" s="99">
        <v>69</v>
      </c>
    </row>
    <row r="3630" spans="71:72">
      <c r="BS3630" s="98">
        <v>36.28</v>
      </c>
      <c r="BT3630" s="99">
        <v>69</v>
      </c>
    </row>
    <row r="3631" spans="71:72">
      <c r="BS3631" s="98">
        <v>36.29</v>
      </c>
      <c r="BT3631" s="99">
        <v>69</v>
      </c>
    </row>
    <row r="3632" spans="71:72">
      <c r="BS3632" s="98">
        <v>36.299999999999997</v>
      </c>
      <c r="BT3632" s="99">
        <v>69</v>
      </c>
    </row>
    <row r="3633" spans="71:72">
      <c r="BS3633" s="98">
        <v>36.31</v>
      </c>
      <c r="BT3633" s="99">
        <v>69</v>
      </c>
    </row>
    <row r="3634" spans="71:72">
      <c r="BS3634" s="98">
        <v>36.32</v>
      </c>
      <c r="BT3634" s="99">
        <v>69</v>
      </c>
    </row>
    <row r="3635" spans="71:72">
      <c r="BS3635" s="98">
        <v>36.33</v>
      </c>
      <c r="BT3635" s="99">
        <v>69</v>
      </c>
    </row>
    <row r="3636" spans="71:72">
      <c r="BS3636" s="98">
        <v>36.340000000000003</v>
      </c>
      <c r="BT3636" s="99">
        <v>69</v>
      </c>
    </row>
    <row r="3637" spans="71:72">
      <c r="BS3637" s="98">
        <v>36.35</v>
      </c>
      <c r="BT3637" s="99">
        <v>69</v>
      </c>
    </row>
    <row r="3638" spans="71:72">
      <c r="BS3638" s="98">
        <v>36.36</v>
      </c>
      <c r="BT3638" s="99">
        <v>69</v>
      </c>
    </row>
    <row r="3639" spans="71:72">
      <c r="BS3639" s="98">
        <v>36.369999999999997</v>
      </c>
      <c r="BT3639" s="99">
        <v>69</v>
      </c>
    </row>
    <row r="3640" spans="71:72">
      <c r="BS3640" s="98">
        <v>36.380000000000003</v>
      </c>
      <c r="BT3640" s="99">
        <v>69</v>
      </c>
    </row>
    <row r="3641" spans="71:72">
      <c r="BS3641" s="98">
        <v>36.39</v>
      </c>
      <c r="BT3641" s="99">
        <v>69</v>
      </c>
    </row>
    <row r="3642" spans="71:72">
      <c r="BS3642" s="98">
        <v>36.4</v>
      </c>
      <c r="BT3642" s="99">
        <v>69</v>
      </c>
    </row>
    <row r="3643" spans="71:72">
      <c r="BS3643" s="98">
        <v>36.409999999999997</v>
      </c>
      <c r="BT3643" s="99">
        <v>69</v>
      </c>
    </row>
    <row r="3644" spans="71:72">
      <c r="BS3644" s="98">
        <v>36.42</v>
      </c>
      <c r="BT3644" s="99">
        <v>69</v>
      </c>
    </row>
    <row r="3645" spans="71:72">
      <c r="BS3645" s="98">
        <v>36.43</v>
      </c>
      <c r="BT3645" s="99">
        <v>69</v>
      </c>
    </row>
    <row r="3646" spans="71:72">
      <c r="BS3646" s="98">
        <v>36.44</v>
      </c>
      <c r="BT3646" s="99">
        <v>69</v>
      </c>
    </row>
    <row r="3647" spans="71:72">
      <c r="BS3647" s="98">
        <v>36.450000000000003</v>
      </c>
      <c r="BT3647" s="99">
        <v>69</v>
      </c>
    </row>
    <row r="3648" spans="71:72">
      <c r="BS3648" s="98">
        <v>36.46</v>
      </c>
      <c r="BT3648" s="99">
        <v>69</v>
      </c>
    </row>
    <row r="3649" spans="71:72">
      <c r="BS3649" s="98">
        <v>36.47</v>
      </c>
      <c r="BT3649" s="99">
        <v>69</v>
      </c>
    </row>
    <row r="3650" spans="71:72">
      <c r="BS3650" s="98">
        <v>36.479999999999997</v>
      </c>
      <c r="BT3650" s="99">
        <v>69</v>
      </c>
    </row>
    <row r="3651" spans="71:72">
      <c r="BS3651" s="98">
        <v>36.49</v>
      </c>
      <c r="BT3651" s="99">
        <v>69</v>
      </c>
    </row>
    <row r="3652" spans="71:72">
      <c r="BS3652" s="98">
        <v>36.5</v>
      </c>
      <c r="BT3652" s="99">
        <v>69</v>
      </c>
    </row>
    <row r="3653" spans="71:72">
      <c r="BS3653" s="98">
        <v>36.51</v>
      </c>
      <c r="BT3653" s="99">
        <v>69</v>
      </c>
    </row>
    <row r="3654" spans="71:72">
      <c r="BS3654" s="98">
        <v>36.520000000000003</v>
      </c>
      <c r="BT3654" s="99">
        <v>69</v>
      </c>
    </row>
    <row r="3655" spans="71:72">
      <c r="BS3655" s="98">
        <v>36.53</v>
      </c>
      <c r="BT3655" s="99">
        <v>69</v>
      </c>
    </row>
    <row r="3656" spans="71:72">
      <c r="BS3656" s="98">
        <v>36.54</v>
      </c>
      <c r="BT3656" s="99">
        <v>69</v>
      </c>
    </row>
    <row r="3657" spans="71:72">
      <c r="BS3657" s="98">
        <v>36.549999999999997</v>
      </c>
      <c r="BT3657" s="99">
        <v>69</v>
      </c>
    </row>
    <row r="3658" spans="71:72">
      <c r="BS3658" s="98">
        <v>36.56</v>
      </c>
      <c r="BT3658" s="99">
        <v>69</v>
      </c>
    </row>
    <row r="3659" spans="71:72">
      <c r="BS3659" s="98">
        <v>36.57</v>
      </c>
      <c r="BT3659" s="99">
        <v>69</v>
      </c>
    </row>
    <row r="3660" spans="71:72">
      <c r="BS3660" s="98">
        <v>36.58</v>
      </c>
      <c r="BT3660" s="99">
        <v>69</v>
      </c>
    </row>
    <row r="3661" spans="71:72">
      <c r="BS3661" s="98">
        <v>36.590000000000003</v>
      </c>
      <c r="BT3661" s="99">
        <v>69</v>
      </c>
    </row>
    <row r="3662" spans="71:72">
      <c r="BS3662" s="98">
        <v>36.6</v>
      </c>
      <c r="BT3662" s="99">
        <v>69</v>
      </c>
    </row>
    <row r="3663" spans="71:72">
      <c r="BS3663" s="98">
        <v>36.61</v>
      </c>
      <c r="BT3663" s="99">
        <v>69</v>
      </c>
    </row>
    <row r="3664" spans="71:72">
      <c r="BS3664" s="98">
        <v>36.619999999999997</v>
      </c>
      <c r="BT3664" s="99">
        <v>69</v>
      </c>
    </row>
    <row r="3665" spans="71:72">
      <c r="BS3665" s="98">
        <v>36.630000000000003</v>
      </c>
      <c r="BT3665" s="99">
        <v>69</v>
      </c>
    </row>
    <row r="3666" spans="71:72">
      <c r="BS3666" s="98">
        <v>36.64</v>
      </c>
      <c r="BT3666" s="99">
        <v>69</v>
      </c>
    </row>
    <row r="3667" spans="71:72">
      <c r="BS3667" s="98">
        <v>36.65</v>
      </c>
      <c r="BT3667" s="99">
        <v>69</v>
      </c>
    </row>
    <row r="3668" spans="71:72">
      <c r="BS3668" s="98">
        <v>36.659999999999997</v>
      </c>
      <c r="BT3668" s="99">
        <v>69</v>
      </c>
    </row>
    <row r="3669" spans="71:72">
      <c r="BS3669" s="98">
        <v>36.67</v>
      </c>
      <c r="BT3669" s="99">
        <v>69</v>
      </c>
    </row>
    <row r="3670" spans="71:72">
      <c r="BS3670" s="98">
        <v>36.68</v>
      </c>
      <c r="BT3670" s="99">
        <v>69</v>
      </c>
    </row>
    <row r="3671" spans="71:72">
      <c r="BS3671" s="98">
        <v>36.69</v>
      </c>
      <c r="BT3671" s="99">
        <v>69</v>
      </c>
    </row>
    <row r="3672" spans="71:72">
      <c r="BS3672" s="98">
        <v>36.700000000000003</v>
      </c>
      <c r="BT3672" s="99">
        <v>69</v>
      </c>
    </row>
    <row r="3673" spans="71:72">
      <c r="BS3673" s="98">
        <v>36.71</v>
      </c>
      <c r="BT3673" s="99">
        <v>69</v>
      </c>
    </row>
    <row r="3674" spans="71:72">
      <c r="BS3674" s="98">
        <v>36.72</v>
      </c>
      <c r="BT3674" s="99">
        <v>69</v>
      </c>
    </row>
    <row r="3675" spans="71:72">
      <c r="BS3675" s="98">
        <v>36.729999999999997</v>
      </c>
      <c r="BT3675" s="99">
        <v>69</v>
      </c>
    </row>
    <row r="3676" spans="71:72">
      <c r="BS3676" s="98">
        <v>36.74</v>
      </c>
      <c r="BT3676" s="99">
        <v>69</v>
      </c>
    </row>
    <row r="3677" spans="71:72">
      <c r="BS3677" s="98">
        <v>36.75</v>
      </c>
      <c r="BT3677" s="99">
        <v>69</v>
      </c>
    </row>
    <row r="3678" spans="71:72">
      <c r="BS3678" s="98">
        <v>36.76</v>
      </c>
      <c r="BT3678" s="99">
        <v>69</v>
      </c>
    </row>
    <row r="3679" spans="71:72">
      <c r="BS3679" s="98">
        <v>36.770000000000003</v>
      </c>
      <c r="BT3679" s="99">
        <v>69</v>
      </c>
    </row>
    <row r="3680" spans="71:72">
      <c r="BS3680" s="98">
        <v>36.78</v>
      </c>
      <c r="BT3680" s="99">
        <v>69</v>
      </c>
    </row>
    <row r="3681" spans="71:72">
      <c r="BS3681" s="98">
        <v>36.79</v>
      </c>
      <c r="BT3681" s="99">
        <v>69</v>
      </c>
    </row>
    <row r="3682" spans="71:72">
      <c r="BS3682" s="98">
        <v>36.799999999999997</v>
      </c>
      <c r="BT3682" s="99">
        <v>69</v>
      </c>
    </row>
    <row r="3683" spans="71:72">
      <c r="BS3683" s="98">
        <v>36.81</v>
      </c>
      <c r="BT3683" s="99">
        <v>69</v>
      </c>
    </row>
    <row r="3684" spans="71:72">
      <c r="BS3684" s="98">
        <v>36.82</v>
      </c>
      <c r="BT3684" s="99">
        <v>69</v>
      </c>
    </row>
    <row r="3685" spans="71:72">
      <c r="BS3685" s="98">
        <v>36.83</v>
      </c>
      <c r="BT3685" s="99">
        <v>69</v>
      </c>
    </row>
    <row r="3686" spans="71:72">
      <c r="BS3686" s="98">
        <v>36.840000000000003</v>
      </c>
      <c r="BT3686" s="99">
        <v>69</v>
      </c>
    </row>
    <row r="3687" spans="71:72">
      <c r="BS3687" s="98">
        <v>36.85</v>
      </c>
      <c r="BT3687" s="99">
        <v>69</v>
      </c>
    </row>
    <row r="3688" spans="71:72">
      <c r="BS3688" s="98">
        <v>36.86</v>
      </c>
      <c r="BT3688" s="99">
        <v>69</v>
      </c>
    </row>
    <row r="3689" spans="71:72">
      <c r="BS3689" s="98">
        <v>36.869999999999997</v>
      </c>
      <c r="BT3689" s="99">
        <v>69</v>
      </c>
    </row>
    <row r="3690" spans="71:72">
      <c r="BS3690" s="98">
        <v>36.880000000000003</v>
      </c>
      <c r="BT3690" s="99">
        <v>69</v>
      </c>
    </row>
    <row r="3691" spans="71:72">
      <c r="BS3691" s="98">
        <v>36.89</v>
      </c>
      <c r="BT3691" s="99">
        <v>69</v>
      </c>
    </row>
    <row r="3692" spans="71:72">
      <c r="BS3692" s="98">
        <v>36.9</v>
      </c>
      <c r="BT3692" s="99">
        <v>69</v>
      </c>
    </row>
    <row r="3693" spans="71:72">
      <c r="BS3693" s="98">
        <v>36.909999999999997</v>
      </c>
      <c r="BT3693" s="99">
        <v>69</v>
      </c>
    </row>
    <row r="3694" spans="71:72">
      <c r="BS3694" s="98">
        <v>36.92</v>
      </c>
      <c r="BT3694" s="99">
        <v>69</v>
      </c>
    </row>
    <row r="3695" spans="71:72">
      <c r="BS3695" s="98">
        <v>36.93</v>
      </c>
      <c r="BT3695" s="99">
        <v>69</v>
      </c>
    </row>
    <row r="3696" spans="71:72">
      <c r="BS3696" s="98">
        <v>36.94</v>
      </c>
      <c r="BT3696" s="99">
        <v>69</v>
      </c>
    </row>
    <row r="3697" spans="71:72">
      <c r="BS3697" s="98">
        <v>36.950000000000003</v>
      </c>
      <c r="BT3697" s="99">
        <v>69</v>
      </c>
    </row>
    <row r="3698" spans="71:72">
      <c r="BS3698" s="98">
        <v>36.96</v>
      </c>
      <c r="BT3698" s="99">
        <v>69</v>
      </c>
    </row>
    <row r="3699" spans="71:72">
      <c r="BS3699" s="98">
        <v>36.97</v>
      </c>
      <c r="BT3699" s="99">
        <v>69</v>
      </c>
    </row>
    <row r="3700" spans="71:72">
      <c r="BS3700" s="98">
        <v>36.979999999999997</v>
      </c>
      <c r="BT3700" s="99">
        <v>69</v>
      </c>
    </row>
    <row r="3701" spans="71:72">
      <c r="BS3701" s="98">
        <v>36.99</v>
      </c>
      <c r="BT3701" s="99">
        <v>69</v>
      </c>
    </row>
    <row r="3702" spans="71:72">
      <c r="BS3702" s="98">
        <v>37</v>
      </c>
      <c r="BT3702" s="99">
        <v>69</v>
      </c>
    </row>
    <row r="3703" spans="71:72">
      <c r="BS3703" s="98">
        <v>37.01</v>
      </c>
      <c r="BT3703" s="99">
        <v>69</v>
      </c>
    </row>
    <row r="3704" spans="71:72">
      <c r="BS3704" s="98">
        <v>37.020000000000003</v>
      </c>
      <c r="BT3704" s="99">
        <v>69</v>
      </c>
    </row>
    <row r="3705" spans="71:72">
      <c r="BS3705" s="98">
        <v>37.03</v>
      </c>
      <c r="BT3705" s="99">
        <v>69</v>
      </c>
    </row>
    <row r="3706" spans="71:72">
      <c r="BS3706" s="98">
        <v>37.04</v>
      </c>
      <c r="BT3706" s="99">
        <v>69</v>
      </c>
    </row>
    <row r="3707" spans="71:72">
      <c r="BS3707" s="98">
        <v>37.049999999999997</v>
      </c>
      <c r="BT3707" s="99">
        <v>69</v>
      </c>
    </row>
    <row r="3708" spans="71:72">
      <c r="BS3708" s="98">
        <v>37.06</v>
      </c>
      <c r="BT3708" s="99">
        <v>69</v>
      </c>
    </row>
    <row r="3709" spans="71:72">
      <c r="BS3709" s="98">
        <v>37.07</v>
      </c>
      <c r="BT3709" s="99">
        <v>69</v>
      </c>
    </row>
    <row r="3710" spans="71:72">
      <c r="BS3710" s="98">
        <v>37.08</v>
      </c>
      <c r="BT3710" s="99">
        <v>69</v>
      </c>
    </row>
    <row r="3711" spans="71:72">
      <c r="BS3711" s="98">
        <v>37.090000000000003</v>
      </c>
      <c r="BT3711" s="99">
        <v>69</v>
      </c>
    </row>
    <row r="3712" spans="71:72">
      <c r="BS3712" s="98">
        <v>37.1</v>
      </c>
      <c r="BT3712" s="99">
        <v>69</v>
      </c>
    </row>
    <row r="3713" spans="71:72">
      <c r="BS3713" s="98">
        <v>37.11</v>
      </c>
      <c r="BT3713" s="99">
        <v>69</v>
      </c>
    </row>
    <row r="3714" spans="71:72">
      <c r="BS3714" s="98">
        <v>37.119999999999997</v>
      </c>
      <c r="BT3714" s="99">
        <v>69</v>
      </c>
    </row>
    <row r="3715" spans="71:72">
      <c r="BS3715" s="98">
        <v>37.130000000000003</v>
      </c>
      <c r="BT3715" s="99">
        <v>69</v>
      </c>
    </row>
    <row r="3716" spans="71:72">
      <c r="BS3716" s="98">
        <v>37.14</v>
      </c>
      <c r="BT3716" s="99">
        <v>69</v>
      </c>
    </row>
    <row r="3717" spans="71:72">
      <c r="BS3717" s="98">
        <v>37.15</v>
      </c>
      <c r="BT3717" s="99">
        <v>69</v>
      </c>
    </row>
    <row r="3718" spans="71:72">
      <c r="BS3718" s="98">
        <v>37.159999999999997</v>
      </c>
      <c r="BT3718" s="99">
        <v>69</v>
      </c>
    </row>
    <row r="3719" spans="71:72">
      <c r="BS3719" s="98">
        <v>37.17</v>
      </c>
      <c r="BT3719" s="99">
        <v>69</v>
      </c>
    </row>
    <row r="3720" spans="71:72">
      <c r="BS3720" s="98">
        <v>37.18</v>
      </c>
      <c r="BT3720" s="99">
        <v>69</v>
      </c>
    </row>
    <row r="3721" spans="71:72">
      <c r="BS3721" s="98">
        <v>37.19</v>
      </c>
      <c r="BT3721" s="99">
        <v>69</v>
      </c>
    </row>
    <row r="3722" spans="71:72">
      <c r="BS3722" s="98">
        <v>37.200000000000003</v>
      </c>
      <c r="BT3722" s="99">
        <v>69</v>
      </c>
    </row>
    <row r="3723" spans="71:72">
      <c r="BS3723" s="98">
        <v>37.21</v>
      </c>
      <c r="BT3723" s="99">
        <v>69</v>
      </c>
    </row>
    <row r="3724" spans="71:72">
      <c r="BS3724" s="98">
        <v>37.22</v>
      </c>
      <c r="BT3724" s="99">
        <v>69</v>
      </c>
    </row>
    <row r="3725" spans="71:72">
      <c r="BS3725" s="98">
        <v>37.229999999999997</v>
      </c>
      <c r="BT3725" s="99">
        <v>69</v>
      </c>
    </row>
    <row r="3726" spans="71:72">
      <c r="BS3726" s="98">
        <v>37.24</v>
      </c>
      <c r="BT3726" s="99">
        <v>69</v>
      </c>
    </row>
    <row r="3727" spans="71:72">
      <c r="BS3727" s="98">
        <v>37.25</v>
      </c>
      <c r="BT3727" s="99">
        <v>69</v>
      </c>
    </row>
    <row r="3728" spans="71:72">
      <c r="BS3728" s="98">
        <v>37.26</v>
      </c>
      <c r="BT3728" s="99">
        <v>69</v>
      </c>
    </row>
    <row r="3729" spans="71:72">
      <c r="BS3729" s="98">
        <v>37.270000000000003</v>
      </c>
      <c r="BT3729" s="99">
        <v>69</v>
      </c>
    </row>
    <row r="3730" spans="71:72">
      <c r="BS3730" s="98">
        <v>37.28</v>
      </c>
      <c r="BT3730" s="99">
        <v>69</v>
      </c>
    </row>
    <row r="3731" spans="71:72">
      <c r="BS3731" s="98">
        <v>37.29</v>
      </c>
      <c r="BT3731" s="99">
        <v>69</v>
      </c>
    </row>
    <row r="3732" spans="71:72">
      <c r="BS3732" s="98">
        <v>37.299999999999997</v>
      </c>
      <c r="BT3732" s="99">
        <v>69</v>
      </c>
    </row>
    <row r="3733" spans="71:72">
      <c r="BS3733" s="98">
        <v>37.31</v>
      </c>
      <c r="BT3733" s="99">
        <v>69</v>
      </c>
    </row>
    <row r="3734" spans="71:72">
      <c r="BS3734" s="98">
        <v>37.32</v>
      </c>
      <c r="BT3734" s="99">
        <v>69</v>
      </c>
    </row>
    <row r="3735" spans="71:72">
      <c r="BS3735" s="98">
        <v>37.33</v>
      </c>
      <c r="BT3735" s="99">
        <v>69</v>
      </c>
    </row>
    <row r="3736" spans="71:72">
      <c r="BS3736" s="98">
        <v>37.340000000000003</v>
      </c>
      <c r="BT3736" s="99">
        <v>69</v>
      </c>
    </row>
    <row r="3737" spans="71:72">
      <c r="BS3737" s="98">
        <v>37.35</v>
      </c>
      <c r="BT3737" s="99">
        <v>69</v>
      </c>
    </row>
    <row r="3738" spans="71:72">
      <c r="BS3738" s="98">
        <v>37.36</v>
      </c>
      <c r="BT3738" s="99">
        <v>69</v>
      </c>
    </row>
    <row r="3739" spans="71:72">
      <c r="BS3739" s="98">
        <v>37.369999999999997</v>
      </c>
      <c r="BT3739" s="99">
        <v>69</v>
      </c>
    </row>
    <row r="3740" spans="71:72">
      <c r="BS3740" s="98">
        <v>37.380000000000003</v>
      </c>
      <c r="BT3740" s="99">
        <v>69</v>
      </c>
    </row>
    <row r="3741" spans="71:72">
      <c r="BS3741" s="98">
        <v>37.39</v>
      </c>
      <c r="BT3741" s="99">
        <v>69</v>
      </c>
    </row>
    <row r="3742" spans="71:72">
      <c r="BS3742" s="98">
        <v>37.4</v>
      </c>
      <c r="BT3742" s="99">
        <v>69</v>
      </c>
    </row>
    <row r="3743" spans="71:72">
      <c r="BS3743" s="98">
        <v>37.409999999999997</v>
      </c>
      <c r="BT3743" s="99">
        <v>69</v>
      </c>
    </row>
    <row r="3744" spans="71:72">
      <c r="BS3744" s="98">
        <v>37.42</v>
      </c>
      <c r="BT3744" s="99">
        <v>69</v>
      </c>
    </row>
    <row r="3745" spans="71:72">
      <c r="BS3745" s="98">
        <v>37.43</v>
      </c>
      <c r="BT3745" s="99">
        <v>69</v>
      </c>
    </row>
    <row r="3746" spans="71:72">
      <c r="BS3746" s="98">
        <v>37.44</v>
      </c>
      <c r="BT3746" s="99">
        <v>69</v>
      </c>
    </row>
    <row r="3747" spans="71:72">
      <c r="BS3747" s="98">
        <v>37.450000000000003</v>
      </c>
      <c r="BT3747" s="99">
        <v>69</v>
      </c>
    </row>
    <row r="3748" spans="71:72">
      <c r="BS3748" s="98">
        <v>37.46</v>
      </c>
      <c r="BT3748" s="99">
        <v>69</v>
      </c>
    </row>
    <row r="3749" spans="71:72">
      <c r="BS3749" s="98">
        <v>37.47</v>
      </c>
      <c r="BT3749" s="99">
        <v>69</v>
      </c>
    </row>
    <row r="3750" spans="71:72">
      <c r="BS3750" s="98">
        <v>37.479999999999997</v>
      </c>
      <c r="BT3750" s="99">
        <v>69</v>
      </c>
    </row>
    <row r="3751" spans="71:72">
      <c r="BS3751" s="98">
        <v>37.49</v>
      </c>
      <c r="BT3751" s="99">
        <v>69</v>
      </c>
    </row>
    <row r="3752" spans="71:72">
      <c r="BS3752" s="98">
        <v>37.5</v>
      </c>
      <c r="BT3752" s="99">
        <v>69</v>
      </c>
    </row>
    <row r="3753" spans="71:72">
      <c r="BS3753" s="98">
        <v>37.51</v>
      </c>
      <c r="BT3753" s="99">
        <v>69</v>
      </c>
    </row>
    <row r="3754" spans="71:72">
      <c r="BS3754" s="98">
        <v>37.520000000000003</v>
      </c>
      <c r="BT3754" s="99">
        <v>69</v>
      </c>
    </row>
    <row r="3755" spans="71:72">
      <c r="BS3755" s="98">
        <v>37.53</v>
      </c>
      <c r="BT3755" s="99">
        <v>69</v>
      </c>
    </row>
    <row r="3756" spans="71:72">
      <c r="BS3756" s="98">
        <v>37.54</v>
      </c>
      <c r="BT3756" s="99">
        <v>69</v>
      </c>
    </row>
    <row r="3757" spans="71:72">
      <c r="BS3757" s="98">
        <v>37.549999999999997</v>
      </c>
      <c r="BT3757" s="99">
        <v>69</v>
      </c>
    </row>
    <row r="3758" spans="71:72">
      <c r="BS3758" s="98">
        <v>37.56</v>
      </c>
      <c r="BT3758" s="99">
        <v>69</v>
      </c>
    </row>
    <row r="3759" spans="71:72">
      <c r="BS3759" s="98">
        <v>37.57</v>
      </c>
      <c r="BT3759" s="99">
        <v>69</v>
      </c>
    </row>
    <row r="3760" spans="71:72">
      <c r="BS3760" s="98">
        <v>37.58</v>
      </c>
      <c r="BT3760" s="99">
        <v>69</v>
      </c>
    </row>
    <row r="3761" spans="71:72">
      <c r="BS3761" s="98">
        <v>37.590000000000003</v>
      </c>
      <c r="BT3761" s="99">
        <v>69</v>
      </c>
    </row>
    <row r="3762" spans="71:72">
      <c r="BS3762" s="98">
        <v>37.6</v>
      </c>
      <c r="BT3762" s="99">
        <v>69</v>
      </c>
    </row>
    <row r="3763" spans="71:72">
      <c r="BS3763" s="98">
        <v>37.61</v>
      </c>
      <c r="BT3763" s="99">
        <v>69</v>
      </c>
    </row>
    <row r="3764" spans="71:72">
      <c r="BS3764" s="98">
        <v>37.619999999999997</v>
      </c>
      <c r="BT3764" s="99">
        <v>69</v>
      </c>
    </row>
    <row r="3765" spans="71:72">
      <c r="BS3765" s="98">
        <v>37.630000000000003</v>
      </c>
      <c r="BT3765" s="99">
        <v>69</v>
      </c>
    </row>
    <row r="3766" spans="71:72">
      <c r="BS3766" s="98">
        <v>37.64</v>
      </c>
      <c r="BT3766" s="99">
        <v>69</v>
      </c>
    </row>
    <row r="3767" spans="71:72">
      <c r="BS3767" s="98">
        <v>37.65</v>
      </c>
      <c r="BT3767" s="99">
        <v>69</v>
      </c>
    </row>
    <row r="3768" spans="71:72">
      <c r="BS3768" s="98">
        <v>37.659999999999997</v>
      </c>
      <c r="BT3768" s="99">
        <v>69</v>
      </c>
    </row>
    <row r="3769" spans="71:72">
      <c r="BS3769" s="98">
        <v>37.67</v>
      </c>
      <c r="BT3769" s="99">
        <v>69</v>
      </c>
    </row>
    <row r="3770" spans="71:72">
      <c r="BS3770" s="98">
        <v>37.68</v>
      </c>
      <c r="BT3770" s="99">
        <v>69</v>
      </c>
    </row>
    <row r="3771" spans="71:72">
      <c r="BS3771" s="98">
        <v>37.69</v>
      </c>
      <c r="BT3771" s="99">
        <v>69</v>
      </c>
    </row>
    <row r="3772" spans="71:72">
      <c r="BS3772" s="98">
        <v>37.700000000000003</v>
      </c>
      <c r="BT3772" s="99">
        <v>69</v>
      </c>
    </row>
    <row r="3773" spans="71:72">
      <c r="BS3773" s="98">
        <v>37.71</v>
      </c>
      <c r="BT3773" s="99">
        <v>69</v>
      </c>
    </row>
    <row r="3774" spans="71:72">
      <c r="BS3774" s="98">
        <v>37.72</v>
      </c>
      <c r="BT3774" s="99">
        <v>69</v>
      </c>
    </row>
    <row r="3775" spans="71:72">
      <c r="BS3775" s="98">
        <v>37.729999999999997</v>
      </c>
      <c r="BT3775" s="99">
        <v>69</v>
      </c>
    </row>
    <row r="3776" spans="71:72">
      <c r="BS3776" s="98">
        <v>37.74</v>
      </c>
      <c r="BT3776" s="99">
        <v>69</v>
      </c>
    </row>
    <row r="3777" spans="71:72">
      <c r="BS3777" s="98">
        <v>37.75</v>
      </c>
      <c r="BT3777" s="99">
        <v>69</v>
      </c>
    </row>
    <row r="3778" spans="71:72">
      <c r="BS3778" s="98">
        <v>37.76</v>
      </c>
      <c r="BT3778" s="99">
        <v>69</v>
      </c>
    </row>
    <row r="3779" spans="71:72">
      <c r="BS3779" s="98">
        <v>37.770000000000003</v>
      </c>
      <c r="BT3779" s="99">
        <v>69</v>
      </c>
    </row>
    <row r="3780" spans="71:72">
      <c r="BS3780" s="98">
        <v>37.78</v>
      </c>
      <c r="BT3780" s="99">
        <v>69</v>
      </c>
    </row>
    <row r="3781" spans="71:72">
      <c r="BS3781" s="98">
        <v>37.79</v>
      </c>
      <c r="BT3781" s="99">
        <v>69</v>
      </c>
    </row>
    <row r="3782" spans="71:72">
      <c r="BS3782" s="98">
        <v>37.799999999999997</v>
      </c>
      <c r="BT3782" s="99">
        <v>69</v>
      </c>
    </row>
    <row r="3783" spans="71:72">
      <c r="BS3783" s="98">
        <v>37.81</v>
      </c>
      <c r="BT3783" s="99">
        <v>69</v>
      </c>
    </row>
    <row r="3784" spans="71:72">
      <c r="BS3784" s="98">
        <v>37.82</v>
      </c>
      <c r="BT3784" s="99">
        <v>69</v>
      </c>
    </row>
    <row r="3785" spans="71:72">
      <c r="BS3785" s="98">
        <v>37.83</v>
      </c>
      <c r="BT3785" s="99">
        <v>69</v>
      </c>
    </row>
    <row r="3786" spans="71:72">
      <c r="BS3786" s="98">
        <v>37.840000000000003</v>
      </c>
      <c r="BT3786" s="99">
        <v>69</v>
      </c>
    </row>
    <row r="3787" spans="71:72">
      <c r="BS3787" s="98">
        <v>37.85</v>
      </c>
      <c r="BT3787" s="99">
        <v>69</v>
      </c>
    </row>
    <row r="3788" spans="71:72">
      <c r="BS3788" s="98">
        <v>37.86</v>
      </c>
      <c r="BT3788" s="99">
        <v>69</v>
      </c>
    </row>
    <row r="3789" spans="71:72">
      <c r="BS3789" s="98">
        <v>37.869999999999997</v>
      </c>
      <c r="BT3789" s="99">
        <v>69</v>
      </c>
    </row>
    <row r="3790" spans="71:72">
      <c r="BS3790" s="98">
        <v>37.880000000000003</v>
      </c>
      <c r="BT3790" s="99">
        <v>69</v>
      </c>
    </row>
    <row r="3791" spans="71:72">
      <c r="BS3791" s="98">
        <v>37.89</v>
      </c>
      <c r="BT3791" s="99">
        <v>69</v>
      </c>
    </row>
    <row r="3792" spans="71:72">
      <c r="BS3792" s="98">
        <v>37.9</v>
      </c>
      <c r="BT3792" s="99">
        <v>69</v>
      </c>
    </row>
    <row r="3793" spans="71:72">
      <c r="BS3793" s="98">
        <v>37.909999999999997</v>
      </c>
      <c r="BT3793" s="99">
        <v>69</v>
      </c>
    </row>
    <row r="3794" spans="71:72">
      <c r="BS3794" s="98">
        <v>37.92</v>
      </c>
      <c r="BT3794" s="99">
        <v>69</v>
      </c>
    </row>
    <row r="3795" spans="71:72">
      <c r="BS3795" s="98">
        <v>37.93</v>
      </c>
      <c r="BT3795" s="99">
        <v>69</v>
      </c>
    </row>
    <row r="3796" spans="71:72">
      <c r="BS3796" s="98">
        <v>37.94</v>
      </c>
      <c r="BT3796" s="99">
        <v>69</v>
      </c>
    </row>
    <row r="3797" spans="71:72">
      <c r="BS3797" s="98">
        <v>37.950000000000003</v>
      </c>
      <c r="BT3797" s="99">
        <v>69</v>
      </c>
    </row>
    <row r="3798" spans="71:72">
      <c r="BS3798" s="98">
        <v>37.96</v>
      </c>
      <c r="BT3798" s="99">
        <v>69</v>
      </c>
    </row>
    <row r="3799" spans="71:72">
      <c r="BS3799" s="98">
        <v>37.97</v>
      </c>
      <c r="BT3799" s="99">
        <v>69</v>
      </c>
    </row>
    <row r="3800" spans="71:72">
      <c r="BS3800" s="98">
        <v>37.979999999999997</v>
      </c>
      <c r="BT3800" s="99">
        <v>69</v>
      </c>
    </row>
    <row r="3801" spans="71:72">
      <c r="BS3801" s="98">
        <v>37.99</v>
      </c>
      <c r="BT3801" s="99">
        <v>69</v>
      </c>
    </row>
    <row r="3802" spans="71:72">
      <c r="BS3802" s="98">
        <v>38</v>
      </c>
      <c r="BT3802" s="99">
        <v>69</v>
      </c>
    </row>
    <row r="3803" spans="71:72">
      <c r="BS3803" s="98">
        <v>38.01</v>
      </c>
      <c r="BT3803" s="99">
        <v>69</v>
      </c>
    </row>
    <row r="3804" spans="71:72">
      <c r="BS3804" s="98">
        <v>38.020000000000003</v>
      </c>
      <c r="BT3804" s="99">
        <v>69</v>
      </c>
    </row>
    <row r="3805" spans="71:72">
      <c r="BS3805" s="98">
        <v>38.03</v>
      </c>
      <c r="BT3805" s="99">
        <v>69</v>
      </c>
    </row>
    <row r="3806" spans="71:72">
      <c r="BS3806" s="98">
        <v>38.04</v>
      </c>
      <c r="BT3806" s="99">
        <v>69</v>
      </c>
    </row>
    <row r="3807" spans="71:72">
      <c r="BS3807" s="98">
        <v>38.049999999999997</v>
      </c>
      <c r="BT3807" s="99">
        <v>69</v>
      </c>
    </row>
    <row r="3808" spans="71:72">
      <c r="BS3808" s="98">
        <v>38.06</v>
      </c>
      <c r="BT3808" s="99">
        <v>69</v>
      </c>
    </row>
    <row r="3809" spans="71:72">
      <c r="BS3809" s="98">
        <v>38.07</v>
      </c>
      <c r="BT3809" s="99">
        <v>69</v>
      </c>
    </row>
    <row r="3810" spans="71:72">
      <c r="BS3810" s="98">
        <v>38.08</v>
      </c>
      <c r="BT3810" s="99">
        <v>69</v>
      </c>
    </row>
    <row r="3811" spans="71:72">
      <c r="BS3811" s="98">
        <v>38.090000000000003</v>
      </c>
      <c r="BT3811" s="99">
        <v>69</v>
      </c>
    </row>
    <row r="3812" spans="71:72">
      <c r="BS3812" s="98">
        <v>38.1</v>
      </c>
      <c r="BT3812" s="99">
        <v>69</v>
      </c>
    </row>
    <row r="3813" spans="71:72">
      <c r="BS3813" s="98">
        <v>38.11</v>
      </c>
      <c r="BT3813" s="99">
        <v>69</v>
      </c>
    </row>
    <row r="3814" spans="71:72">
      <c r="BS3814" s="98">
        <v>38.119999999999997</v>
      </c>
      <c r="BT3814" s="99">
        <v>69</v>
      </c>
    </row>
    <row r="3815" spans="71:72">
      <c r="BS3815" s="98">
        <v>38.130000000000003</v>
      </c>
      <c r="BT3815" s="99">
        <v>69</v>
      </c>
    </row>
    <row r="3816" spans="71:72">
      <c r="BS3816" s="98">
        <v>38.14</v>
      </c>
      <c r="BT3816" s="99">
        <v>69</v>
      </c>
    </row>
    <row r="3817" spans="71:72">
      <c r="BS3817" s="98">
        <v>38.15</v>
      </c>
      <c r="BT3817" s="99">
        <v>69</v>
      </c>
    </row>
    <row r="3818" spans="71:72">
      <c r="BS3818" s="98">
        <v>38.159999999999997</v>
      </c>
      <c r="BT3818" s="99">
        <v>69</v>
      </c>
    </row>
    <row r="3819" spans="71:72">
      <c r="BS3819" s="98">
        <v>38.17</v>
      </c>
      <c r="BT3819" s="99">
        <v>69</v>
      </c>
    </row>
    <row r="3820" spans="71:72">
      <c r="BS3820" s="98">
        <v>38.18</v>
      </c>
      <c r="BT3820" s="99">
        <v>69</v>
      </c>
    </row>
    <row r="3821" spans="71:72">
      <c r="BS3821" s="98">
        <v>38.19</v>
      </c>
      <c r="BT3821" s="99">
        <v>69</v>
      </c>
    </row>
    <row r="3822" spans="71:72">
      <c r="BS3822" s="98">
        <v>38.200000000000003</v>
      </c>
      <c r="BT3822" s="99">
        <v>69</v>
      </c>
    </row>
    <row r="3823" spans="71:72">
      <c r="BS3823" s="98">
        <v>38.21</v>
      </c>
      <c r="BT3823" s="99">
        <v>69</v>
      </c>
    </row>
    <row r="3824" spans="71:72">
      <c r="BS3824" s="98">
        <v>38.22</v>
      </c>
      <c r="BT3824" s="99">
        <v>69</v>
      </c>
    </row>
    <row r="3825" spans="71:72">
      <c r="BS3825" s="98">
        <v>38.229999999999997</v>
      </c>
      <c r="BT3825" s="99">
        <v>69</v>
      </c>
    </row>
    <row r="3826" spans="71:72">
      <c r="BS3826" s="98">
        <v>38.24</v>
      </c>
      <c r="BT3826" s="99">
        <v>69</v>
      </c>
    </row>
    <row r="3827" spans="71:72">
      <c r="BS3827" s="98">
        <v>38.25</v>
      </c>
      <c r="BT3827" s="99">
        <v>69</v>
      </c>
    </row>
    <row r="3828" spans="71:72">
      <c r="BS3828" s="98">
        <v>38.26</v>
      </c>
      <c r="BT3828" s="99">
        <v>69</v>
      </c>
    </row>
    <row r="3829" spans="71:72">
      <c r="BS3829" s="98">
        <v>38.270000000000003</v>
      </c>
      <c r="BT3829" s="99">
        <v>69</v>
      </c>
    </row>
    <row r="3830" spans="71:72">
      <c r="BS3830" s="98">
        <v>38.28</v>
      </c>
      <c r="BT3830" s="99">
        <v>69</v>
      </c>
    </row>
    <row r="3831" spans="71:72">
      <c r="BS3831" s="98">
        <v>38.29</v>
      </c>
      <c r="BT3831" s="99">
        <v>69</v>
      </c>
    </row>
    <row r="3832" spans="71:72">
      <c r="BS3832" s="98">
        <v>38.299999999999997</v>
      </c>
      <c r="BT3832" s="99">
        <v>69</v>
      </c>
    </row>
    <row r="3833" spans="71:72">
      <c r="BS3833" s="98">
        <v>38.31</v>
      </c>
      <c r="BT3833" s="99">
        <v>69</v>
      </c>
    </row>
    <row r="3834" spans="71:72">
      <c r="BS3834" s="98">
        <v>38.32</v>
      </c>
      <c r="BT3834" s="99">
        <v>69</v>
      </c>
    </row>
    <row r="3835" spans="71:72">
      <c r="BS3835" s="98">
        <v>38.33</v>
      </c>
      <c r="BT3835" s="99">
        <v>69</v>
      </c>
    </row>
    <row r="3836" spans="71:72">
      <c r="BS3836" s="98">
        <v>38.340000000000003</v>
      </c>
      <c r="BT3836" s="99">
        <v>69</v>
      </c>
    </row>
    <row r="3837" spans="71:72">
      <c r="BS3837" s="98">
        <v>38.35</v>
      </c>
      <c r="BT3837" s="99">
        <v>69</v>
      </c>
    </row>
    <row r="3838" spans="71:72">
      <c r="BS3838" s="98">
        <v>38.36</v>
      </c>
      <c r="BT3838" s="99">
        <v>69</v>
      </c>
    </row>
    <row r="3839" spans="71:72">
      <c r="BS3839" s="98">
        <v>38.369999999999997</v>
      </c>
      <c r="BT3839" s="99">
        <v>69</v>
      </c>
    </row>
    <row r="3840" spans="71:72">
      <c r="BS3840" s="98">
        <v>38.380000000000003</v>
      </c>
      <c r="BT3840" s="99">
        <v>69</v>
      </c>
    </row>
    <row r="3841" spans="71:72">
      <c r="BS3841" s="98">
        <v>38.39</v>
      </c>
      <c r="BT3841" s="99">
        <v>69</v>
      </c>
    </row>
    <row r="3842" spans="71:72">
      <c r="BS3842" s="98">
        <v>38.4</v>
      </c>
      <c r="BT3842" s="99">
        <v>69</v>
      </c>
    </row>
    <row r="3843" spans="71:72">
      <c r="BS3843" s="98">
        <v>38.409999999999997</v>
      </c>
      <c r="BT3843" s="99">
        <v>69</v>
      </c>
    </row>
    <row r="3844" spans="71:72">
      <c r="BS3844" s="98">
        <v>38.42</v>
      </c>
      <c r="BT3844" s="99">
        <v>69</v>
      </c>
    </row>
    <row r="3845" spans="71:72">
      <c r="BS3845" s="98">
        <v>38.43</v>
      </c>
      <c r="BT3845" s="99">
        <v>69</v>
      </c>
    </row>
    <row r="3846" spans="71:72">
      <c r="BS3846" s="98">
        <v>38.44</v>
      </c>
      <c r="BT3846" s="99">
        <v>69</v>
      </c>
    </row>
    <row r="3847" spans="71:72">
      <c r="BS3847" s="98">
        <v>38.450000000000003</v>
      </c>
      <c r="BT3847" s="99">
        <v>69</v>
      </c>
    </row>
    <row r="3848" spans="71:72">
      <c r="BS3848" s="98">
        <v>38.46</v>
      </c>
      <c r="BT3848" s="99">
        <v>69</v>
      </c>
    </row>
    <row r="3849" spans="71:72">
      <c r="BS3849" s="98">
        <v>38.47</v>
      </c>
      <c r="BT3849" s="99">
        <v>69</v>
      </c>
    </row>
    <row r="3850" spans="71:72">
      <c r="BS3850" s="98">
        <v>38.479999999999997</v>
      </c>
      <c r="BT3850" s="99">
        <v>69</v>
      </c>
    </row>
    <row r="3851" spans="71:72">
      <c r="BS3851" s="98">
        <v>38.49</v>
      </c>
      <c r="BT3851" s="99">
        <v>69</v>
      </c>
    </row>
    <row r="3852" spans="71:72">
      <c r="BS3852" s="98">
        <v>38.5</v>
      </c>
      <c r="BT3852" s="99">
        <v>69</v>
      </c>
    </row>
    <row r="3853" spans="71:72">
      <c r="BS3853" s="98">
        <v>38.51</v>
      </c>
      <c r="BT3853" s="99">
        <v>69</v>
      </c>
    </row>
    <row r="3854" spans="71:72">
      <c r="BS3854" s="98">
        <v>38.520000000000003</v>
      </c>
      <c r="BT3854" s="99">
        <v>69</v>
      </c>
    </row>
    <row r="3855" spans="71:72">
      <c r="BS3855" s="98">
        <v>38.53</v>
      </c>
      <c r="BT3855" s="99">
        <v>69</v>
      </c>
    </row>
    <row r="3856" spans="71:72">
      <c r="BS3856" s="98">
        <v>38.54</v>
      </c>
      <c r="BT3856" s="99">
        <v>69</v>
      </c>
    </row>
    <row r="3857" spans="71:72">
      <c r="BS3857" s="98">
        <v>38.549999999999997</v>
      </c>
      <c r="BT3857" s="99">
        <v>69</v>
      </c>
    </row>
    <row r="3858" spans="71:72">
      <c r="BS3858" s="98">
        <v>38.56</v>
      </c>
      <c r="BT3858" s="99">
        <v>69</v>
      </c>
    </row>
    <row r="3859" spans="71:72">
      <c r="BS3859" s="98">
        <v>38.57</v>
      </c>
      <c r="BT3859" s="99">
        <v>69</v>
      </c>
    </row>
    <row r="3860" spans="71:72">
      <c r="BS3860" s="98">
        <v>38.58</v>
      </c>
      <c r="BT3860" s="99">
        <v>69</v>
      </c>
    </row>
    <row r="3861" spans="71:72">
      <c r="BS3861" s="98">
        <v>38.590000000000003</v>
      </c>
      <c r="BT3861" s="99">
        <v>69</v>
      </c>
    </row>
    <row r="3862" spans="71:72">
      <c r="BS3862" s="98">
        <v>38.6</v>
      </c>
      <c r="BT3862" s="99">
        <v>69</v>
      </c>
    </row>
    <row r="3863" spans="71:72">
      <c r="BS3863" s="98">
        <v>38.61</v>
      </c>
      <c r="BT3863" s="99">
        <v>69</v>
      </c>
    </row>
    <row r="3864" spans="71:72">
      <c r="BS3864" s="98">
        <v>38.619999999999997</v>
      </c>
      <c r="BT3864" s="99">
        <v>69</v>
      </c>
    </row>
    <row r="3865" spans="71:72">
      <c r="BS3865" s="98">
        <v>38.630000000000003</v>
      </c>
      <c r="BT3865" s="99">
        <v>69</v>
      </c>
    </row>
    <row r="3866" spans="71:72">
      <c r="BS3866" s="98">
        <v>38.64</v>
      </c>
      <c r="BT3866" s="99">
        <v>69</v>
      </c>
    </row>
    <row r="3867" spans="71:72">
      <c r="BS3867" s="98">
        <v>38.65</v>
      </c>
      <c r="BT3867" s="99">
        <v>69</v>
      </c>
    </row>
    <row r="3868" spans="71:72">
      <c r="BS3868" s="98">
        <v>38.659999999999997</v>
      </c>
      <c r="BT3868" s="99">
        <v>69</v>
      </c>
    </row>
    <row r="3869" spans="71:72">
      <c r="BS3869" s="98">
        <v>38.67</v>
      </c>
      <c r="BT3869" s="99">
        <v>69</v>
      </c>
    </row>
    <row r="3870" spans="71:72">
      <c r="BS3870" s="98">
        <v>38.68</v>
      </c>
      <c r="BT3870" s="99">
        <v>69</v>
      </c>
    </row>
    <row r="3871" spans="71:72">
      <c r="BS3871" s="98">
        <v>38.69</v>
      </c>
      <c r="BT3871" s="99">
        <v>69</v>
      </c>
    </row>
    <row r="3872" spans="71:72">
      <c r="BS3872" s="98">
        <v>38.700000000000003</v>
      </c>
      <c r="BT3872" s="99">
        <v>69</v>
      </c>
    </row>
    <row r="3873" spans="71:72">
      <c r="BS3873" s="98">
        <v>38.71</v>
      </c>
      <c r="BT3873" s="99">
        <v>69</v>
      </c>
    </row>
    <row r="3874" spans="71:72">
      <c r="BS3874" s="98">
        <v>38.72</v>
      </c>
      <c r="BT3874" s="99">
        <v>69</v>
      </c>
    </row>
    <row r="3875" spans="71:72">
      <c r="BS3875" s="98">
        <v>38.729999999999997</v>
      </c>
      <c r="BT3875" s="99">
        <v>69</v>
      </c>
    </row>
    <row r="3876" spans="71:72">
      <c r="BS3876" s="98">
        <v>38.74</v>
      </c>
      <c r="BT3876" s="99">
        <v>69</v>
      </c>
    </row>
    <row r="3877" spans="71:72">
      <c r="BS3877" s="98">
        <v>38.75</v>
      </c>
      <c r="BT3877" s="99">
        <v>69</v>
      </c>
    </row>
    <row r="3878" spans="71:72">
      <c r="BS3878" s="98">
        <v>38.76</v>
      </c>
      <c r="BT3878" s="99">
        <v>69</v>
      </c>
    </row>
    <row r="3879" spans="71:72">
      <c r="BS3879" s="98">
        <v>38.770000000000003</v>
      </c>
      <c r="BT3879" s="99">
        <v>69</v>
      </c>
    </row>
    <row r="3880" spans="71:72">
      <c r="BS3880" s="98">
        <v>38.78</v>
      </c>
      <c r="BT3880" s="99">
        <v>69</v>
      </c>
    </row>
    <row r="3881" spans="71:72">
      <c r="BS3881" s="98">
        <v>38.79</v>
      </c>
      <c r="BT3881" s="99">
        <v>69</v>
      </c>
    </row>
    <row r="3882" spans="71:72">
      <c r="BS3882" s="98">
        <v>38.799999999999997</v>
      </c>
      <c r="BT3882" s="99">
        <v>69</v>
      </c>
    </row>
    <row r="3883" spans="71:72">
      <c r="BS3883" s="98">
        <v>38.81</v>
      </c>
      <c r="BT3883" s="99">
        <v>69</v>
      </c>
    </row>
    <row r="3884" spans="71:72">
      <c r="BS3884" s="98">
        <v>38.82</v>
      </c>
      <c r="BT3884" s="99">
        <v>69</v>
      </c>
    </row>
    <row r="3885" spans="71:72">
      <c r="BS3885" s="98">
        <v>38.83</v>
      </c>
      <c r="BT3885" s="99">
        <v>69</v>
      </c>
    </row>
    <row r="3886" spans="71:72">
      <c r="BS3886" s="98">
        <v>38.840000000000003</v>
      </c>
      <c r="BT3886" s="99">
        <v>69</v>
      </c>
    </row>
    <row r="3887" spans="71:72">
      <c r="BS3887" s="98">
        <v>38.85</v>
      </c>
      <c r="BT3887" s="99">
        <v>69</v>
      </c>
    </row>
    <row r="3888" spans="71:72">
      <c r="BS3888" s="98">
        <v>38.86</v>
      </c>
      <c r="BT3888" s="99">
        <v>69</v>
      </c>
    </row>
    <row r="3889" spans="71:72">
      <c r="BS3889" s="98">
        <v>38.869999999999997</v>
      </c>
      <c r="BT3889" s="99">
        <v>69</v>
      </c>
    </row>
    <row r="3890" spans="71:72">
      <c r="BS3890" s="98">
        <v>38.880000000000003</v>
      </c>
      <c r="BT3890" s="99">
        <v>69</v>
      </c>
    </row>
    <row r="3891" spans="71:72">
      <c r="BS3891" s="98">
        <v>38.89</v>
      </c>
      <c r="BT3891" s="99">
        <v>69</v>
      </c>
    </row>
    <row r="3892" spans="71:72">
      <c r="BS3892" s="98">
        <v>38.9</v>
      </c>
      <c r="BT3892" s="99">
        <v>69</v>
      </c>
    </row>
    <row r="3893" spans="71:72">
      <c r="BS3893" s="98">
        <v>38.909999999999997</v>
      </c>
      <c r="BT3893" s="99">
        <v>69</v>
      </c>
    </row>
    <row r="3894" spans="71:72">
      <c r="BS3894" s="98">
        <v>38.92</v>
      </c>
      <c r="BT3894" s="99">
        <v>69</v>
      </c>
    </row>
    <row r="3895" spans="71:72">
      <c r="BS3895" s="98">
        <v>38.93</v>
      </c>
      <c r="BT3895" s="99">
        <v>69</v>
      </c>
    </row>
    <row r="3896" spans="71:72">
      <c r="BS3896" s="98">
        <v>38.94</v>
      </c>
      <c r="BT3896" s="99">
        <v>69</v>
      </c>
    </row>
    <row r="3897" spans="71:72">
      <c r="BS3897" s="98">
        <v>38.950000000000003</v>
      </c>
      <c r="BT3897" s="99">
        <v>69</v>
      </c>
    </row>
    <row r="3898" spans="71:72">
      <c r="BS3898" s="98">
        <v>38.96</v>
      </c>
      <c r="BT3898" s="99">
        <v>69</v>
      </c>
    </row>
    <row r="3899" spans="71:72">
      <c r="BS3899" s="98">
        <v>38.97</v>
      </c>
      <c r="BT3899" s="99">
        <v>69</v>
      </c>
    </row>
    <row r="3900" spans="71:72">
      <c r="BS3900" s="98">
        <v>38.979999999999997</v>
      </c>
      <c r="BT3900" s="99">
        <v>69</v>
      </c>
    </row>
    <row r="3901" spans="71:72">
      <c r="BS3901" s="98">
        <v>38.99</v>
      </c>
      <c r="BT3901" s="99">
        <v>69</v>
      </c>
    </row>
    <row r="3902" spans="71:72">
      <c r="BS3902" s="98">
        <v>39</v>
      </c>
      <c r="BT3902" s="99">
        <v>69</v>
      </c>
    </row>
    <row r="3903" spans="71:72">
      <c r="BS3903" s="98">
        <v>39.01</v>
      </c>
      <c r="BT3903" s="99">
        <v>69</v>
      </c>
    </row>
    <row r="3904" spans="71:72">
      <c r="BS3904" s="98">
        <v>39.020000000000003</v>
      </c>
      <c r="BT3904" s="99">
        <v>69</v>
      </c>
    </row>
    <row r="3905" spans="71:72">
      <c r="BS3905" s="98">
        <v>39.03</v>
      </c>
      <c r="BT3905" s="99">
        <v>69</v>
      </c>
    </row>
    <row r="3906" spans="71:72">
      <c r="BS3906" s="98">
        <v>39.04</v>
      </c>
      <c r="BT3906" s="99">
        <v>69</v>
      </c>
    </row>
    <row r="3907" spans="71:72">
      <c r="BS3907" s="98">
        <v>39.049999999999997</v>
      </c>
      <c r="BT3907" s="99">
        <v>69</v>
      </c>
    </row>
    <row r="3908" spans="71:72">
      <c r="BS3908" s="98">
        <v>39.06</v>
      </c>
      <c r="BT3908" s="99">
        <v>69</v>
      </c>
    </row>
    <row r="3909" spans="71:72">
      <c r="BS3909" s="98">
        <v>39.07</v>
      </c>
      <c r="BT3909" s="99">
        <v>69</v>
      </c>
    </row>
    <row r="3910" spans="71:72">
      <c r="BS3910" s="98">
        <v>39.08</v>
      </c>
      <c r="BT3910" s="99">
        <v>69</v>
      </c>
    </row>
    <row r="3911" spans="71:72">
      <c r="BS3911" s="98">
        <v>39.090000000000003</v>
      </c>
      <c r="BT3911" s="99">
        <v>69</v>
      </c>
    </row>
    <row r="3912" spans="71:72">
      <c r="BS3912" s="98">
        <v>39.1</v>
      </c>
      <c r="BT3912" s="99">
        <v>69</v>
      </c>
    </row>
    <row r="3913" spans="71:72">
      <c r="BS3913" s="98">
        <v>39.11</v>
      </c>
      <c r="BT3913" s="99">
        <v>69</v>
      </c>
    </row>
    <row r="3914" spans="71:72">
      <c r="BS3914" s="98">
        <v>39.119999999999997</v>
      </c>
      <c r="BT3914" s="99">
        <v>69</v>
      </c>
    </row>
    <row r="3915" spans="71:72">
      <c r="BS3915" s="98">
        <v>39.130000000000003</v>
      </c>
      <c r="BT3915" s="99">
        <v>69</v>
      </c>
    </row>
    <row r="3916" spans="71:72">
      <c r="BS3916" s="98">
        <v>39.14</v>
      </c>
      <c r="BT3916" s="99">
        <v>69</v>
      </c>
    </row>
    <row r="3917" spans="71:72">
      <c r="BS3917" s="98">
        <v>39.15</v>
      </c>
      <c r="BT3917" s="99">
        <v>69</v>
      </c>
    </row>
    <row r="3918" spans="71:72">
      <c r="BS3918" s="98">
        <v>39.159999999999997</v>
      </c>
      <c r="BT3918" s="99">
        <v>69</v>
      </c>
    </row>
    <row r="3919" spans="71:72">
      <c r="BS3919" s="98">
        <v>39.17</v>
      </c>
      <c r="BT3919" s="99">
        <v>69</v>
      </c>
    </row>
    <row r="3920" spans="71:72">
      <c r="BS3920" s="98">
        <v>39.18</v>
      </c>
      <c r="BT3920" s="99">
        <v>69</v>
      </c>
    </row>
    <row r="3921" spans="71:72">
      <c r="BS3921" s="98">
        <v>39.19</v>
      </c>
      <c r="BT3921" s="99">
        <v>69</v>
      </c>
    </row>
    <row r="3922" spans="71:72">
      <c r="BS3922" s="98">
        <v>39.200000000000003</v>
      </c>
      <c r="BT3922" s="99">
        <v>69</v>
      </c>
    </row>
    <row r="3923" spans="71:72">
      <c r="BS3923" s="98">
        <v>39.21</v>
      </c>
      <c r="BT3923" s="99">
        <v>69</v>
      </c>
    </row>
    <row r="3924" spans="71:72">
      <c r="BS3924" s="98">
        <v>39.22</v>
      </c>
      <c r="BT3924" s="99">
        <v>69</v>
      </c>
    </row>
    <row r="3925" spans="71:72">
      <c r="BS3925" s="98">
        <v>39.229999999999997</v>
      </c>
      <c r="BT3925" s="99">
        <v>69</v>
      </c>
    </row>
    <row r="3926" spans="71:72">
      <c r="BS3926" s="98">
        <v>39.24</v>
      </c>
      <c r="BT3926" s="99">
        <v>69</v>
      </c>
    </row>
    <row r="3927" spans="71:72">
      <c r="BS3927" s="98">
        <v>39.25</v>
      </c>
      <c r="BT3927" s="99">
        <v>69</v>
      </c>
    </row>
    <row r="3928" spans="71:72">
      <c r="BS3928" s="98">
        <v>39.26</v>
      </c>
      <c r="BT3928" s="99">
        <v>69</v>
      </c>
    </row>
    <row r="3929" spans="71:72">
      <c r="BS3929" s="98">
        <v>39.270000000000003</v>
      </c>
      <c r="BT3929" s="99">
        <v>69</v>
      </c>
    </row>
    <row r="3930" spans="71:72">
      <c r="BS3930" s="98">
        <v>39.28</v>
      </c>
      <c r="BT3930" s="99">
        <v>69</v>
      </c>
    </row>
    <row r="3931" spans="71:72">
      <c r="BS3931" s="98">
        <v>39.29</v>
      </c>
      <c r="BT3931" s="99">
        <v>69</v>
      </c>
    </row>
    <row r="3932" spans="71:72">
      <c r="BS3932" s="98">
        <v>39.299999999999997</v>
      </c>
      <c r="BT3932" s="99">
        <v>69</v>
      </c>
    </row>
    <row r="3933" spans="71:72">
      <c r="BS3933" s="98">
        <v>39.31</v>
      </c>
      <c r="BT3933" s="99">
        <v>69</v>
      </c>
    </row>
    <row r="3934" spans="71:72">
      <c r="BS3934" s="98">
        <v>39.32</v>
      </c>
      <c r="BT3934" s="99">
        <v>69</v>
      </c>
    </row>
    <row r="3935" spans="71:72">
      <c r="BS3935" s="98">
        <v>39.33</v>
      </c>
      <c r="BT3935" s="99">
        <v>69</v>
      </c>
    </row>
    <row r="3936" spans="71:72">
      <c r="BS3936" s="98">
        <v>39.340000000000003</v>
      </c>
      <c r="BT3936" s="99">
        <v>69</v>
      </c>
    </row>
    <row r="3937" spans="71:72">
      <c r="BS3937" s="98">
        <v>39.35</v>
      </c>
      <c r="BT3937" s="99">
        <v>69</v>
      </c>
    </row>
    <row r="3938" spans="71:72">
      <c r="BS3938" s="98">
        <v>39.36</v>
      </c>
      <c r="BT3938" s="99">
        <v>69</v>
      </c>
    </row>
    <row r="3939" spans="71:72">
      <c r="BS3939" s="98">
        <v>39.369999999999997</v>
      </c>
      <c r="BT3939" s="99">
        <v>69</v>
      </c>
    </row>
    <row r="3940" spans="71:72">
      <c r="BS3940" s="98">
        <v>39.380000000000003</v>
      </c>
      <c r="BT3940" s="99">
        <v>69</v>
      </c>
    </row>
    <row r="3941" spans="71:72">
      <c r="BS3941" s="98">
        <v>39.39</v>
      </c>
      <c r="BT3941" s="99">
        <v>69</v>
      </c>
    </row>
    <row r="3942" spans="71:72">
      <c r="BS3942" s="98">
        <v>39.4</v>
      </c>
      <c r="BT3942" s="99">
        <v>69</v>
      </c>
    </row>
    <row r="3943" spans="71:72">
      <c r="BS3943" s="98">
        <v>39.409999999999997</v>
      </c>
      <c r="BT3943" s="99">
        <v>69</v>
      </c>
    </row>
    <row r="3944" spans="71:72">
      <c r="BS3944" s="98">
        <v>39.42</v>
      </c>
      <c r="BT3944" s="99">
        <v>69</v>
      </c>
    </row>
    <row r="3945" spans="71:72">
      <c r="BS3945" s="98">
        <v>39.43</v>
      </c>
      <c r="BT3945" s="99">
        <v>69</v>
      </c>
    </row>
    <row r="3946" spans="71:72">
      <c r="BS3946" s="98">
        <v>39.44</v>
      </c>
      <c r="BT3946" s="99">
        <v>69</v>
      </c>
    </row>
    <row r="3947" spans="71:72">
      <c r="BS3947" s="98">
        <v>39.450000000000003</v>
      </c>
      <c r="BT3947" s="99">
        <v>69</v>
      </c>
    </row>
    <row r="3948" spans="71:72">
      <c r="BS3948" s="98">
        <v>39.46</v>
      </c>
      <c r="BT3948" s="99">
        <v>69</v>
      </c>
    </row>
    <row r="3949" spans="71:72">
      <c r="BS3949" s="98">
        <v>39.47</v>
      </c>
      <c r="BT3949" s="99">
        <v>69</v>
      </c>
    </row>
    <row r="3950" spans="71:72">
      <c r="BS3950" s="98">
        <v>39.479999999999997</v>
      </c>
      <c r="BT3950" s="99">
        <v>69</v>
      </c>
    </row>
    <row r="3951" spans="71:72">
      <c r="BS3951" s="98">
        <v>39.49</v>
      </c>
      <c r="BT3951" s="99">
        <v>69</v>
      </c>
    </row>
    <row r="3952" spans="71:72">
      <c r="BS3952" s="98">
        <v>39.5</v>
      </c>
      <c r="BT3952" s="99">
        <v>69</v>
      </c>
    </row>
    <row r="3953" spans="71:72">
      <c r="BS3953" s="98">
        <v>39.51</v>
      </c>
      <c r="BT3953" s="99">
        <v>69</v>
      </c>
    </row>
    <row r="3954" spans="71:72">
      <c r="BS3954" s="98">
        <v>39.520000000000003</v>
      </c>
      <c r="BT3954" s="99">
        <v>69</v>
      </c>
    </row>
    <row r="3955" spans="71:72">
      <c r="BS3955" s="98">
        <v>39.53</v>
      </c>
      <c r="BT3955" s="99">
        <v>69</v>
      </c>
    </row>
    <row r="3956" spans="71:72">
      <c r="BS3956" s="98">
        <v>39.54</v>
      </c>
      <c r="BT3956" s="99">
        <v>69</v>
      </c>
    </row>
    <row r="3957" spans="71:72">
      <c r="BS3957" s="98">
        <v>39.549999999999997</v>
      </c>
      <c r="BT3957" s="99">
        <v>69</v>
      </c>
    </row>
    <row r="3958" spans="71:72">
      <c r="BS3958" s="98">
        <v>39.56</v>
      </c>
      <c r="BT3958" s="99">
        <v>69</v>
      </c>
    </row>
    <row r="3959" spans="71:72">
      <c r="BS3959" s="98">
        <v>39.57</v>
      </c>
      <c r="BT3959" s="99">
        <v>69</v>
      </c>
    </row>
    <row r="3960" spans="71:72">
      <c r="BS3960" s="98">
        <v>39.58</v>
      </c>
      <c r="BT3960" s="99">
        <v>69</v>
      </c>
    </row>
    <row r="3961" spans="71:72">
      <c r="BS3961" s="98">
        <v>39.590000000000003</v>
      </c>
      <c r="BT3961" s="99">
        <v>69</v>
      </c>
    </row>
    <row r="3962" spans="71:72">
      <c r="BS3962" s="98">
        <v>39.6</v>
      </c>
      <c r="BT3962" s="99">
        <v>69</v>
      </c>
    </row>
    <row r="3963" spans="71:72">
      <c r="BS3963" s="98">
        <v>39.61</v>
      </c>
      <c r="BT3963" s="99">
        <v>69</v>
      </c>
    </row>
    <row r="3964" spans="71:72">
      <c r="BS3964" s="98">
        <v>39.619999999999997</v>
      </c>
      <c r="BT3964" s="99">
        <v>69</v>
      </c>
    </row>
    <row r="3965" spans="71:72">
      <c r="BS3965" s="98">
        <v>39.630000000000003</v>
      </c>
      <c r="BT3965" s="99">
        <v>69</v>
      </c>
    </row>
    <row r="3966" spans="71:72">
      <c r="BS3966" s="98">
        <v>39.64</v>
      </c>
      <c r="BT3966" s="99">
        <v>69</v>
      </c>
    </row>
    <row r="3967" spans="71:72">
      <c r="BS3967" s="98">
        <v>39.65</v>
      </c>
      <c r="BT3967" s="99">
        <v>69</v>
      </c>
    </row>
    <row r="3968" spans="71:72">
      <c r="BS3968" s="98">
        <v>39.659999999999997</v>
      </c>
      <c r="BT3968" s="99">
        <v>69</v>
      </c>
    </row>
    <row r="3969" spans="71:72">
      <c r="BS3969" s="98">
        <v>39.67</v>
      </c>
      <c r="BT3969" s="99">
        <v>69</v>
      </c>
    </row>
    <row r="3970" spans="71:72">
      <c r="BS3970" s="98">
        <v>39.68</v>
      </c>
      <c r="BT3970" s="99">
        <v>69</v>
      </c>
    </row>
    <row r="3971" spans="71:72">
      <c r="BS3971" s="98">
        <v>39.69</v>
      </c>
      <c r="BT3971" s="99">
        <v>69</v>
      </c>
    </row>
    <row r="3972" spans="71:72">
      <c r="BS3972" s="98">
        <v>39.700000000000003</v>
      </c>
      <c r="BT3972" s="99">
        <v>69</v>
      </c>
    </row>
    <row r="3973" spans="71:72">
      <c r="BS3973" s="98">
        <v>39.71</v>
      </c>
      <c r="BT3973" s="99">
        <v>69</v>
      </c>
    </row>
    <row r="3974" spans="71:72">
      <c r="BS3974" s="98">
        <v>39.72</v>
      </c>
      <c r="BT3974" s="99">
        <v>69</v>
      </c>
    </row>
    <row r="3975" spans="71:72">
      <c r="BS3975" s="98">
        <v>39.729999999999997</v>
      </c>
      <c r="BT3975" s="99">
        <v>69</v>
      </c>
    </row>
    <row r="3976" spans="71:72">
      <c r="BS3976" s="98">
        <v>39.74</v>
      </c>
      <c r="BT3976" s="99">
        <v>69</v>
      </c>
    </row>
    <row r="3977" spans="71:72">
      <c r="BS3977" s="98">
        <v>39.75</v>
      </c>
      <c r="BT3977" s="99">
        <v>69</v>
      </c>
    </row>
    <row r="3978" spans="71:72">
      <c r="BS3978" s="98">
        <v>39.76</v>
      </c>
      <c r="BT3978" s="99">
        <v>69</v>
      </c>
    </row>
    <row r="3979" spans="71:72">
      <c r="BS3979" s="98">
        <v>39.770000000000003</v>
      </c>
      <c r="BT3979" s="99">
        <v>69</v>
      </c>
    </row>
    <row r="3980" spans="71:72">
      <c r="BS3980" s="98">
        <v>39.78</v>
      </c>
      <c r="BT3980" s="99">
        <v>69</v>
      </c>
    </row>
    <row r="3981" spans="71:72">
      <c r="BS3981" s="98">
        <v>39.79</v>
      </c>
      <c r="BT3981" s="99">
        <v>69</v>
      </c>
    </row>
    <row r="3982" spans="71:72">
      <c r="BS3982" s="98">
        <v>39.799999999999997</v>
      </c>
      <c r="BT3982" s="99">
        <v>69</v>
      </c>
    </row>
    <row r="3983" spans="71:72">
      <c r="BS3983" s="98">
        <v>39.81</v>
      </c>
      <c r="BT3983" s="99">
        <v>69</v>
      </c>
    </row>
    <row r="3984" spans="71:72">
      <c r="BS3984" s="98">
        <v>39.82</v>
      </c>
      <c r="BT3984" s="99">
        <v>69</v>
      </c>
    </row>
    <row r="3985" spans="71:72">
      <c r="BS3985" s="98">
        <v>39.83</v>
      </c>
      <c r="BT3985" s="99">
        <v>69</v>
      </c>
    </row>
    <row r="3986" spans="71:72">
      <c r="BS3986" s="98">
        <v>39.840000000000003</v>
      </c>
      <c r="BT3986" s="99">
        <v>69</v>
      </c>
    </row>
    <row r="3987" spans="71:72">
      <c r="BS3987" s="98">
        <v>39.85</v>
      </c>
      <c r="BT3987" s="99">
        <v>69</v>
      </c>
    </row>
    <row r="3988" spans="71:72">
      <c r="BS3988" s="98">
        <v>39.86</v>
      </c>
      <c r="BT3988" s="99">
        <v>69</v>
      </c>
    </row>
    <row r="3989" spans="71:72">
      <c r="BS3989" s="98">
        <v>39.869999999999997</v>
      </c>
      <c r="BT3989" s="99">
        <v>69</v>
      </c>
    </row>
    <row r="3990" spans="71:72">
      <c r="BS3990" s="98">
        <v>39.880000000000003</v>
      </c>
      <c r="BT3990" s="99">
        <v>69</v>
      </c>
    </row>
    <row r="3991" spans="71:72">
      <c r="BS3991" s="98">
        <v>39.89</v>
      </c>
      <c r="BT3991" s="99">
        <v>69</v>
      </c>
    </row>
    <row r="3992" spans="71:72">
      <c r="BS3992" s="98">
        <v>39.9</v>
      </c>
      <c r="BT3992" s="99">
        <v>69</v>
      </c>
    </row>
    <row r="3993" spans="71:72">
      <c r="BS3993" s="98">
        <v>39.909999999999997</v>
      </c>
      <c r="BT3993" s="99">
        <v>69</v>
      </c>
    </row>
    <row r="3994" spans="71:72">
      <c r="BS3994" s="98">
        <v>39.92</v>
      </c>
      <c r="BT3994" s="99">
        <v>69</v>
      </c>
    </row>
    <row r="3995" spans="71:72">
      <c r="BS3995" s="98">
        <v>39.93</v>
      </c>
      <c r="BT3995" s="99">
        <v>69</v>
      </c>
    </row>
    <row r="3996" spans="71:72">
      <c r="BS3996" s="98">
        <v>39.94</v>
      </c>
      <c r="BT3996" s="99">
        <v>69</v>
      </c>
    </row>
    <row r="3997" spans="71:72">
      <c r="BS3997" s="98">
        <v>39.950000000000003</v>
      </c>
      <c r="BT3997" s="99">
        <v>69</v>
      </c>
    </row>
    <row r="3998" spans="71:72">
      <c r="BS3998" s="98">
        <v>39.96</v>
      </c>
      <c r="BT3998" s="99">
        <v>69</v>
      </c>
    </row>
    <row r="3999" spans="71:72">
      <c r="BS3999" s="98">
        <v>39.97</v>
      </c>
      <c r="BT3999" s="99">
        <v>69</v>
      </c>
    </row>
    <row r="4000" spans="71:72">
      <c r="BS4000" s="98">
        <v>39.979999999999997</v>
      </c>
      <c r="BT4000" s="99">
        <v>69</v>
      </c>
    </row>
    <row r="4001" spans="71:72">
      <c r="BS4001" s="98">
        <v>39.99</v>
      </c>
      <c r="BT4001" s="99">
        <v>69</v>
      </c>
    </row>
    <row r="4002" spans="71:72">
      <c r="BS4002" s="100">
        <v>40</v>
      </c>
      <c r="BT4002" s="101">
        <v>70</v>
      </c>
    </row>
    <row r="4003" spans="71:72">
      <c r="BS4003" s="100">
        <v>40.01</v>
      </c>
      <c r="BT4003" s="101">
        <v>70</v>
      </c>
    </row>
    <row r="4004" spans="71:72">
      <c r="BS4004" s="100">
        <v>40.020000000000003</v>
      </c>
      <c r="BT4004" s="101">
        <v>70</v>
      </c>
    </row>
    <row r="4005" spans="71:72">
      <c r="BS4005" s="100">
        <v>40.03</v>
      </c>
      <c r="BT4005" s="101">
        <v>70</v>
      </c>
    </row>
    <row r="4006" spans="71:72">
      <c r="BS4006" s="100">
        <v>40.04</v>
      </c>
      <c r="BT4006" s="101">
        <v>70</v>
      </c>
    </row>
    <row r="4007" spans="71:72">
      <c r="BS4007" s="100">
        <v>40.049999999999997</v>
      </c>
      <c r="BT4007" s="101">
        <v>70</v>
      </c>
    </row>
    <row r="4008" spans="71:72">
      <c r="BS4008" s="100">
        <v>40.06</v>
      </c>
      <c r="BT4008" s="101">
        <v>70</v>
      </c>
    </row>
    <row r="4009" spans="71:72">
      <c r="BS4009" s="100">
        <v>40.07</v>
      </c>
      <c r="BT4009" s="101">
        <v>70</v>
      </c>
    </row>
    <row r="4010" spans="71:72">
      <c r="BS4010" s="100">
        <v>40.08</v>
      </c>
      <c r="BT4010" s="101">
        <v>70</v>
      </c>
    </row>
    <row r="4011" spans="71:72">
      <c r="BS4011" s="100">
        <v>40.090000000000003</v>
      </c>
      <c r="BT4011" s="101">
        <v>70</v>
      </c>
    </row>
    <row r="4012" spans="71:72">
      <c r="BS4012" s="100">
        <v>40.1</v>
      </c>
      <c r="BT4012" s="101">
        <v>70</v>
      </c>
    </row>
    <row r="4013" spans="71:72">
      <c r="BS4013" s="100">
        <v>40.11</v>
      </c>
      <c r="BT4013" s="101">
        <v>70</v>
      </c>
    </row>
    <row r="4014" spans="71:72">
      <c r="BS4014" s="100">
        <v>40.119999999999997</v>
      </c>
      <c r="BT4014" s="101">
        <v>70</v>
      </c>
    </row>
    <row r="4015" spans="71:72">
      <c r="BS4015" s="100">
        <v>40.130000000000003</v>
      </c>
      <c r="BT4015" s="101">
        <v>70</v>
      </c>
    </row>
    <row r="4016" spans="71:72">
      <c r="BS4016" s="100">
        <v>40.14</v>
      </c>
      <c r="BT4016" s="101">
        <v>70</v>
      </c>
    </row>
    <row r="4017" spans="71:72">
      <c r="BS4017" s="100">
        <v>40.15</v>
      </c>
      <c r="BT4017" s="101">
        <v>70</v>
      </c>
    </row>
    <row r="4018" spans="71:72">
      <c r="BS4018" s="100">
        <v>40.159999999999997</v>
      </c>
      <c r="BT4018" s="101">
        <v>70</v>
      </c>
    </row>
    <row r="4019" spans="71:72">
      <c r="BS4019" s="100">
        <v>40.17</v>
      </c>
      <c r="BT4019" s="101">
        <v>70</v>
      </c>
    </row>
    <row r="4020" spans="71:72">
      <c r="BS4020" s="100">
        <v>40.18</v>
      </c>
      <c r="BT4020" s="101">
        <v>70</v>
      </c>
    </row>
    <row r="4021" spans="71:72">
      <c r="BS4021" s="100">
        <v>40.19</v>
      </c>
      <c r="BT4021" s="101">
        <v>70</v>
      </c>
    </row>
    <row r="4022" spans="71:72">
      <c r="BS4022" s="100">
        <v>40.200000000000003</v>
      </c>
      <c r="BT4022" s="101">
        <v>70</v>
      </c>
    </row>
    <row r="4023" spans="71:72">
      <c r="BS4023" s="100">
        <v>40.21</v>
      </c>
      <c r="BT4023" s="101">
        <v>70</v>
      </c>
    </row>
    <row r="4024" spans="71:72">
      <c r="BS4024" s="100">
        <v>40.22</v>
      </c>
      <c r="BT4024" s="101">
        <v>70</v>
      </c>
    </row>
    <row r="4025" spans="71:72">
      <c r="BS4025" s="100">
        <v>40.229999999999997</v>
      </c>
      <c r="BT4025" s="101">
        <v>70</v>
      </c>
    </row>
    <row r="4026" spans="71:72">
      <c r="BS4026" s="100">
        <v>40.24</v>
      </c>
      <c r="BT4026" s="101">
        <v>70</v>
      </c>
    </row>
    <row r="4027" spans="71:72">
      <c r="BS4027" s="100">
        <v>40.25</v>
      </c>
      <c r="BT4027" s="101">
        <v>70</v>
      </c>
    </row>
    <row r="4028" spans="71:72">
      <c r="BS4028" s="100">
        <v>40.26</v>
      </c>
      <c r="BT4028" s="101">
        <v>70</v>
      </c>
    </row>
    <row r="4029" spans="71:72">
      <c r="BS4029" s="100">
        <v>40.270000000000003</v>
      </c>
      <c r="BT4029" s="101">
        <v>70</v>
      </c>
    </row>
    <row r="4030" spans="71:72">
      <c r="BS4030" s="100">
        <v>40.28</v>
      </c>
      <c r="BT4030" s="101">
        <v>70</v>
      </c>
    </row>
    <row r="4031" spans="71:72">
      <c r="BS4031" s="100">
        <v>40.29</v>
      </c>
      <c r="BT4031" s="101">
        <v>70</v>
      </c>
    </row>
    <row r="4032" spans="71:72">
      <c r="BS4032" s="100">
        <v>40.299999999999997</v>
      </c>
      <c r="BT4032" s="101">
        <v>70</v>
      </c>
    </row>
    <row r="4033" spans="71:72">
      <c r="BS4033" s="100">
        <v>40.31</v>
      </c>
      <c r="BT4033" s="101">
        <v>70</v>
      </c>
    </row>
    <row r="4034" spans="71:72">
      <c r="BS4034" s="100">
        <v>40.32</v>
      </c>
      <c r="BT4034" s="101">
        <v>70</v>
      </c>
    </row>
    <row r="4035" spans="71:72">
      <c r="BS4035" s="100">
        <v>40.33</v>
      </c>
      <c r="BT4035" s="101">
        <v>70</v>
      </c>
    </row>
    <row r="4036" spans="71:72">
      <c r="BS4036" s="100">
        <v>40.340000000000003</v>
      </c>
      <c r="BT4036" s="101">
        <v>70</v>
      </c>
    </row>
    <row r="4037" spans="71:72">
      <c r="BS4037" s="100">
        <v>40.35</v>
      </c>
      <c r="BT4037" s="101">
        <v>70</v>
      </c>
    </row>
    <row r="4038" spans="71:72">
      <c r="BS4038" s="100">
        <v>40.36</v>
      </c>
      <c r="BT4038" s="101">
        <v>70</v>
      </c>
    </row>
    <row r="4039" spans="71:72">
      <c r="BS4039" s="100">
        <v>40.369999999999997</v>
      </c>
      <c r="BT4039" s="101">
        <v>70</v>
      </c>
    </row>
    <row r="4040" spans="71:72">
      <c r="BS4040" s="100">
        <v>40.380000000000003</v>
      </c>
      <c r="BT4040" s="101">
        <v>70</v>
      </c>
    </row>
    <row r="4041" spans="71:72">
      <c r="BS4041" s="100">
        <v>40.39</v>
      </c>
      <c r="BT4041" s="101">
        <v>70</v>
      </c>
    </row>
    <row r="4042" spans="71:72">
      <c r="BS4042" s="100">
        <v>40.4</v>
      </c>
      <c r="BT4042" s="101">
        <v>70</v>
      </c>
    </row>
    <row r="4043" spans="71:72">
      <c r="BS4043" s="100">
        <v>40.409999999999997</v>
      </c>
      <c r="BT4043" s="101">
        <v>70</v>
      </c>
    </row>
    <row r="4044" spans="71:72">
      <c r="BS4044" s="100">
        <v>40.42</v>
      </c>
      <c r="BT4044" s="101">
        <v>70</v>
      </c>
    </row>
    <row r="4045" spans="71:72">
      <c r="BS4045" s="100">
        <v>40.43</v>
      </c>
      <c r="BT4045" s="101">
        <v>70</v>
      </c>
    </row>
    <row r="4046" spans="71:72">
      <c r="BS4046" s="100">
        <v>40.44</v>
      </c>
      <c r="BT4046" s="101">
        <v>70</v>
      </c>
    </row>
    <row r="4047" spans="71:72">
      <c r="BS4047" s="100">
        <v>40.450000000000003</v>
      </c>
      <c r="BT4047" s="101">
        <v>70</v>
      </c>
    </row>
    <row r="4048" spans="71:72">
      <c r="BS4048" s="100">
        <v>40.46</v>
      </c>
      <c r="BT4048" s="101">
        <v>70</v>
      </c>
    </row>
    <row r="4049" spans="71:72">
      <c r="BS4049" s="100">
        <v>40.47</v>
      </c>
      <c r="BT4049" s="101">
        <v>70</v>
      </c>
    </row>
    <row r="4050" spans="71:72">
      <c r="BS4050" s="100">
        <v>40.479999999999997</v>
      </c>
      <c r="BT4050" s="101">
        <v>70</v>
      </c>
    </row>
    <row r="4051" spans="71:72">
      <c r="BS4051" s="100">
        <v>40.49</v>
      </c>
      <c r="BT4051" s="101">
        <v>70</v>
      </c>
    </row>
    <row r="4052" spans="71:72">
      <c r="BS4052" s="100">
        <v>40.5</v>
      </c>
      <c r="BT4052" s="101">
        <v>70</v>
      </c>
    </row>
    <row r="4053" spans="71:72">
      <c r="BS4053" s="100">
        <v>40.51</v>
      </c>
      <c r="BT4053" s="101">
        <v>70</v>
      </c>
    </row>
    <row r="4054" spans="71:72">
      <c r="BS4054" s="100">
        <v>40.520000000000003</v>
      </c>
      <c r="BT4054" s="101">
        <v>70</v>
      </c>
    </row>
    <row r="4055" spans="71:72">
      <c r="BS4055" s="100">
        <v>40.53</v>
      </c>
      <c r="BT4055" s="101">
        <v>70</v>
      </c>
    </row>
    <row r="4056" spans="71:72">
      <c r="BS4056" s="100">
        <v>40.54</v>
      </c>
      <c r="BT4056" s="101">
        <v>70</v>
      </c>
    </row>
    <row r="4057" spans="71:72">
      <c r="BS4057" s="100">
        <v>40.549999999999997</v>
      </c>
      <c r="BT4057" s="101">
        <v>70</v>
      </c>
    </row>
    <row r="4058" spans="71:72">
      <c r="BS4058" s="100">
        <v>40.56</v>
      </c>
      <c r="BT4058" s="101">
        <v>70</v>
      </c>
    </row>
    <row r="4059" spans="71:72">
      <c r="BS4059" s="100">
        <v>40.57</v>
      </c>
      <c r="BT4059" s="101">
        <v>70</v>
      </c>
    </row>
    <row r="4060" spans="71:72">
      <c r="BS4060" s="100">
        <v>40.58</v>
      </c>
      <c r="BT4060" s="101">
        <v>70</v>
      </c>
    </row>
    <row r="4061" spans="71:72">
      <c r="BS4061" s="100">
        <v>40.590000000000003</v>
      </c>
      <c r="BT4061" s="101">
        <v>70</v>
      </c>
    </row>
    <row r="4062" spans="71:72">
      <c r="BS4062" s="100">
        <v>40.6</v>
      </c>
      <c r="BT4062" s="101">
        <v>70</v>
      </c>
    </row>
    <row r="4063" spans="71:72">
      <c r="BS4063" s="100">
        <v>40.61</v>
      </c>
      <c r="BT4063" s="101">
        <v>70</v>
      </c>
    </row>
    <row r="4064" spans="71:72">
      <c r="BS4064" s="100">
        <v>40.619999999999997</v>
      </c>
      <c r="BT4064" s="101">
        <v>70</v>
      </c>
    </row>
    <row r="4065" spans="71:72">
      <c r="BS4065" s="100">
        <v>40.630000000000003</v>
      </c>
      <c r="BT4065" s="101">
        <v>70</v>
      </c>
    </row>
    <row r="4066" spans="71:72">
      <c r="BS4066" s="100">
        <v>40.64</v>
      </c>
      <c r="BT4066" s="101">
        <v>70</v>
      </c>
    </row>
    <row r="4067" spans="71:72">
      <c r="BS4067" s="100">
        <v>40.65</v>
      </c>
      <c r="BT4067" s="101">
        <v>70</v>
      </c>
    </row>
    <row r="4068" spans="71:72">
      <c r="BS4068" s="100">
        <v>40.659999999999997</v>
      </c>
      <c r="BT4068" s="101">
        <v>70</v>
      </c>
    </row>
    <row r="4069" spans="71:72">
      <c r="BS4069" s="100">
        <v>40.67</v>
      </c>
      <c r="BT4069" s="101">
        <v>70</v>
      </c>
    </row>
    <row r="4070" spans="71:72">
      <c r="BS4070" s="100">
        <v>40.68</v>
      </c>
      <c r="BT4070" s="101">
        <v>70</v>
      </c>
    </row>
    <row r="4071" spans="71:72">
      <c r="BS4071" s="100">
        <v>40.69</v>
      </c>
      <c r="BT4071" s="101">
        <v>70</v>
      </c>
    </row>
    <row r="4072" spans="71:72">
      <c r="BS4072" s="100">
        <v>40.700000000000003</v>
      </c>
      <c r="BT4072" s="101">
        <v>70</v>
      </c>
    </row>
    <row r="4073" spans="71:72">
      <c r="BS4073" s="100">
        <v>40.71</v>
      </c>
      <c r="BT4073" s="101">
        <v>70</v>
      </c>
    </row>
    <row r="4074" spans="71:72">
      <c r="BS4074" s="100">
        <v>40.72</v>
      </c>
      <c r="BT4074" s="101">
        <v>70</v>
      </c>
    </row>
    <row r="4075" spans="71:72">
      <c r="BS4075" s="100">
        <v>40.729999999999997</v>
      </c>
      <c r="BT4075" s="101">
        <v>70</v>
      </c>
    </row>
    <row r="4076" spans="71:72">
      <c r="BS4076" s="100">
        <v>40.74</v>
      </c>
      <c r="BT4076" s="101">
        <v>70</v>
      </c>
    </row>
    <row r="4077" spans="71:72">
      <c r="BS4077" s="100">
        <v>40.75</v>
      </c>
      <c r="BT4077" s="101">
        <v>70</v>
      </c>
    </row>
    <row r="4078" spans="71:72">
      <c r="BS4078" s="100">
        <v>40.76</v>
      </c>
      <c r="BT4078" s="101">
        <v>70</v>
      </c>
    </row>
    <row r="4079" spans="71:72">
      <c r="BS4079" s="100">
        <v>40.770000000000003</v>
      </c>
      <c r="BT4079" s="101">
        <v>70</v>
      </c>
    </row>
    <row r="4080" spans="71:72">
      <c r="BS4080" s="100">
        <v>40.78</v>
      </c>
      <c r="BT4080" s="101">
        <v>70</v>
      </c>
    </row>
    <row r="4081" spans="71:72">
      <c r="BS4081" s="100">
        <v>40.79</v>
      </c>
      <c r="BT4081" s="101">
        <v>70</v>
      </c>
    </row>
    <row r="4082" spans="71:72">
      <c r="BS4082" s="100">
        <v>40.799999999999997</v>
      </c>
      <c r="BT4082" s="101">
        <v>70</v>
      </c>
    </row>
    <row r="4083" spans="71:72">
      <c r="BS4083" s="100">
        <v>40.81</v>
      </c>
      <c r="BT4083" s="101">
        <v>70</v>
      </c>
    </row>
    <row r="4084" spans="71:72">
      <c r="BS4084" s="100">
        <v>40.82</v>
      </c>
      <c r="BT4084" s="101">
        <v>70</v>
      </c>
    </row>
    <row r="4085" spans="71:72">
      <c r="BS4085" s="100">
        <v>40.83</v>
      </c>
      <c r="BT4085" s="101">
        <v>70</v>
      </c>
    </row>
    <row r="4086" spans="71:72">
      <c r="BS4086" s="100">
        <v>40.840000000000003</v>
      </c>
      <c r="BT4086" s="101">
        <v>70</v>
      </c>
    </row>
    <row r="4087" spans="71:72">
      <c r="BS4087" s="100">
        <v>40.85</v>
      </c>
      <c r="BT4087" s="101">
        <v>70</v>
      </c>
    </row>
    <row r="4088" spans="71:72">
      <c r="BS4088" s="100">
        <v>40.86</v>
      </c>
      <c r="BT4088" s="101">
        <v>70</v>
      </c>
    </row>
    <row r="4089" spans="71:72">
      <c r="BS4089" s="100">
        <v>40.869999999999997</v>
      </c>
      <c r="BT4089" s="101">
        <v>70</v>
      </c>
    </row>
    <row r="4090" spans="71:72">
      <c r="BS4090" s="100">
        <v>40.880000000000003</v>
      </c>
      <c r="BT4090" s="101">
        <v>70</v>
      </c>
    </row>
    <row r="4091" spans="71:72">
      <c r="BS4091" s="100">
        <v>40.89</v>
      </c>
      <c r="BT4091" s="101">
        <v>70</v>
      </c>
    </row>
    <row r="4092" spans="71:72">
      <c r="BS4092" s="100">
        <v>40.9</v>
      </c>
      <c r="BT4092" s="101">
        <v>70</v>
      </c>
    </row>
    <row r="4093" spans="71:72">
      <c r="BS4093" s="100">
        <v>40.909999999999997</v>
      </c>
      <c r="BT4093" s="101">
        <v>70</v>
      </c>
    </row>
    <row r="4094" spans="71:72">
      <c r="BS4094" s="100">
        <v>40.92</v>
      </c>
      <c r="BT4094" s="101">
        <v>70</v>
      </c>
    </row>
    <row r="4095" spans="71:72">
      <c r="BS4095" s="100">
        <v>40.93</v>
      </c>
      <c r="BT4095" s="101">
        <v>70</v>
      </c>
    </row>
    <row r="4096" spans="71:72">
      <c r="BS4096" s="100">
        <v>40.94</v>
      </c>
      <c r="BT4096" s="101">
        <v>70</v>
      </c>
    </row>
    <row r="4097" spans="71:72">
      <c r="BS4097" s="100">
        <v>40.950000000000003</v>
      </c>
      <c r="BT4097" s="101">
        <v>70</v>
      </c>
    </row>
    <row r="4098" spans="71:72">
      <c r="BS4098" s="100">
        <v>40.96</v>
      </c>
      <c r="BT4098" s="101">
        <v>70</v>
      </c>
    </row>
    <row r="4099" spans="71:72">
      <c r="BS4099" s="100">
        <v>40.97</v>
      </c>
      <c r="BT4099" s="101">
        <v>70</v>
      </c>
    </row>
    <row r="4100" spans="71:72">
      <c r="BS4100" s="100">
        <v>40.98</v>
      </c>
      <c r="BT4100" s="101">
        <v>70</v>
      </c>
    </row>
    <row r="4101" spans="71:72">
      <c r="BS4101" s="100">
        <v>40.99</v>
      </c>
      <c r="BT4101" s="101">
        <v>70</v>
      </c>
    </row>
    <row r="4102" spans="71:72">
      <c r="BS4102" s="100">
        <v>41</v>
      </c>
      <c r="BT4102" s="101">
        <v>70</v>
      </c>
    </row>
    <row r="4103" spans="71:72">
      <c r="BS4103" s="100">
        <v>41.01</v>
      </c>
      <c r="BT4103" s="101">
        <v>70</v>
      </c>
    </row>
    <row r="4104" spans="71:72">
      <c r="BS4104" s="100">
        <v>41.02</v>
      </c>
      <c r="BT4104" s="101">
        <v>70</v>
      </c>
    </row>
    <row r="4105" spans="71:72">
      <c r="BS4105" s="100">
        <v>41.03</v>
      </c>
      <c r="BT4105" s="101">
        <v>70</v>
      </c>
    </row>
    <row r="4106" spans="71:72">
      <c r="BS4106" s="100">
        <v>41.04</v>
      </c>
      <c r="BT4106" s="101">
        <v>70</v>
      </c>
    </row>
    <row r="4107" spans="71:72">
      <c r="BS4107" s="100">
        <v>41.05</v>
      </c>
      <c r="BT4107" s="101">
        <v>70</v>
      </c>
    </row>
    <row r="4108" spans="71:72">
      <c r="BS4108" s="100">
        <v>41.06</v>
      </c>
      <c r="BT4108" s="101">
        <v>70</v>
      </c>
    </row>
    <row r="4109" spans="71:72">
      <c r="BS4109" s="100">
        <v>41.07</v>
      </c>
      <c r="BT4109" s="101">
        <v>70</v>
      </c>
    </row>
    <row r="4110" spans="71:72">
      <c r="BS4110" s="100">
        <v>41.08</v>
      </c>
      <c r="BT4110" s="101">
        <v>70</v>
      </c>
    </row>
    <row r="4111" spans="71:72">
      <c r="BS4111" s="100">
        <v>41.09</v>
      </c>
      <c r="BT4111" s="101">
        <v>70</v>
      </c>
    </row>
    <row r="4112" spans="71:72">
      <c r="BS4112" s="100">
        <v>41.1</v>
      </c>
      <c r="BT4112" s="101">
        <v>70</v>
      </c>
    </row>
    <row r="4113" spans="71:72">
      <c r="BS4113" s="100">
        <v>41.11</v>
      </c>
      <c r="BT4113" s="101">
        <v>70</v>
      </c>
    </row>
    <row r="4114" spans="71:72">
      <c r="BS4114" s="100">
        <v>41.12</v>
      </c>
      <c r="BT4114" s="101">
        <v>70</v>
      </c>
    </row>
    <row r="4115" spans="71:72">
      <c r="BS4115" s="100">
        <v>41.13</v>
      </c>
      <c r="BT4115" s="101">
        <v>70</v>
      </c>
    </row>
    <row r="4116" spans="71:72">
      <c r="BS4116" s="100">
        <v>41.14</v>
      </c>
      <c r="BT4116" s="101">
        <v>70</v>
      </c>
    </row>
    <row r="4117" spans="71:72">
      <c r="BS4117" s="100">
        <v>41.15</v>
      </c>
      <c r="BT4117" s="101">
        <v>70</v>
      </c>
    </row>
    <row r="4118" spans="71:72">
      <c r="BS4118" s="100">
        <v>41.16</v>
      </c>
      <c r="BT4118" s="101">
        <v>70</v>
      </c>
    </row>
    <row r="4119" spans="71:72">
      <c r="BS4119" s="100">
        <v>41.17</v>
      </c>
      <c r="BT4119" s="101">
        <v>70</v>
      </c>
    </row>
    <row r="4120" spans="71:72">
      <c r="BS4120" s="100">
        <v>41.18</v>
      </c>
      <c r="BT4120" s="101">
        <v>70</v>
      </c>
    </row>
    <row r="4121" spans="71:72">
      <c r="BS4121" s="100">
        <v>41.19</v>
      </c>
      <c r="BT4121" s="101">
        <v>70</v>
      </c>
    </row>
    <row r="4122" spans="71:72">
      <c r="BS4122" s="100">
        <v>41.2</v>
      </c>
      <c r="BT4122" s="101">
        <v>70</v>
      </c>
    </row>
    <row r="4123" spans="71:72">
      <c r="BS4123" s="100">
        <v>41.21</v>
      </c>
      <c r="BT4123" s="101">
        <v>70</v>
      </c>
    </row>
    <row r="4124" spans="71:72">
      <c r="BS4124" s="100">
        <v>41.22</v>
      </c>
      <c r="BT4124" s="101">
        <v>70</v>
      </c>
    </row>
    <row r="4125" spans="71:72">
      <c r="BS4125" s="100">
        <v>41.23</v>
      </c>
      <c r="BT4125" s="101">
        <v>70</v>
      </c>
    </row>
    <row r="4126" spans="71:72">
      <c r="BS4126" s="100">
        <v>41.24</v>
      </c>
      <c r="BT4126" s="101">
        <v>70</v>
      </c>
    </row>
    <row r="4127" spans="71:72">
      <c r="BS4127" s="100">
        <v>41.25</v>
      </c>
      <c r="BT4127" s="101">
        <v>70</v>
      </c>
    </row>
    <row r="4128" spans="71:72">
      <c r="BS4128" s="100">
        <v>41.26</v>
      </c>
      <c r="BT4128" s="101">
        <v>70</v>
      </c>
    </row>
    <row r="4129" spans="71:72">
      <c r="BS4129" s="100">
        <v>41.27</v>
      </c>
      <c r="BT4129" s="101">
        <v>70</v>
      </c>
    </row>
    <row r="4130" spans="71:72">
      <c r="BS4130" s="100">
        <v>41.28</v>
      </c>
      <c r="BT4130" s="101">
        <v>70</v>
      </c>
    </row>
    <row r="4131" spans="71:72">
      <c r="BS4131" s="100">
        <v>41.29</v>
      </c>
      <c r="BT4131" s="101">
        <v>70</v>
      </c>
    </row>
    <row r="4132" spans="71:72">
      <c r="BS4132" s="100">
        <v>41.3</v>
      </c>
      <c r="BT4132" s="101">
        <v>70</v>
      </c>
    </row>
    <row r="4133" spans="71:72">
      <c r="BS4133" s="100">
        <v>41.31</v>
      </c>
      <c r="BT4133" s="101">
        <v>70</v>
      </c>
    </row>
    <row r="4134" spans="71:72">
      <c r="BS4134" s="100">
        <v>41.32</v>
      </c>
      <c r="BT4134" s="101">
        <v>70</v>
      </c>
    </row>
    <row r="4135" spans="71:72">
      <c r="BS4135" s="100">
        <v>41.33</v>
      </c>
      <c r="BT4135" s="101">
        <v>70</v>
      </c>
    </row>
    <row r="4136" spans="71:72">
      <c r="BS4136" s="100">
        <v>41.34</v>
      </c>
      <c r="BT4136" s="101">
        <v>70</v>
      </c>
    </row>
    <row r="4137" spans="71:72">
      <c r="BS4137" s="100">
        <v>41.35</v>
      </c>
      <c r="BT4137" s="101">
        <v>70</v>
      </c>
    </row>
    <row r="4138" spans="71:72">
      <c r="BS4138" s="100">
        <v>41.36</v>
      </c>
      <c r="BT4138" s="101">
        <v>70</v>
      </c>
    </row>
    <row r="4139" spans="71:72">
      <c r="BS4139" s="100">
        <v>41.37</v>
      </c>
      <c r="BT4139" s="101">
        <v>70</v>
      </c>
    </row>
    <row r="4140" spans="71:72">
      <c r="BS4140" s="100">
        <v>41.38</v>
      </c>
      <c r="BT4140" s="101">
        <v>70</v>
      </c>
    </row>
    <row r="4141" spans="71:72">
      <c r="BS4141" s="100">
        <v>41.39</v>
      </c>
      <c r="BT4141" s="101">
        <v>70</v>
      </c>
    </row>
    <row r="4142" spans="71:72">
      <c r="BS4142" s="100">
        <v>41.4</v>
      </c>
      <c r="BT4142" s="101">
        <v>70</v>
      </c>
    </row>
    <row r="4143" spans="71:72">
      <c r="BS4143" s="100">
        <v>41.41</v>
      </c>
      <c r="BT4143" s="101">
        <v>70</v>
      </c>
    </row>
    <row r="4144" spans="71:72">
      <c r="BS4144" s="100">
        <v>41.42</v>
      </c>
      <c r="BT4144" s="101">
        <v>70</v>
      </c>
    </row>
    <row r="4145" spans="71:72">
      <c r="BS4145" s="100">
        <v>41.43</v>
      </c>
      <c r="BT4145" s="101">
        <v>70</v>
      </c>
    </row>
    <row r="4146" spans="71:72">
      <c r="BS4146" s="100">
        <v>41.44</v>
      </c>
      <c r="BT4146" s="101">
        <v>70</v>
      </c>
    </row>
    <row r="4147" spans="71:72">
      <c r="BS4147" s="100">
        <v>41.45</v>
      </c>
      <c r="BT4147" s="101">
        <v>70</v>
      </c>
    </row>
    <row r="4148" spans="71:72">
      <c r="BS4148" s="100">
        <v>41.46</v>
      </c>
      <c r="BT4148" s="101">
        <v>70</v>
      </c>
    </row>
    <row r="4149" spans="71:72">
      <c r="BS4149" s="100">
        <v>41.47</v>
      </c>
      <c r="BT4149" s="101">
        <v>70</v>
      </c>
    </row>
    <row r="4150" spans="71:72">
      <c r="BS4150" s="100">
        <v>41.48</v>
      </c>
      <c r="BT4150" s="101">
        <v>70</v>
      </c>
    </row>
    <row r="4151" spans="71:72">
      <c r="BS4151" s="100">
        <v>41.49</v>
      </c>
      <c r="BT4151" s="101">
        <v>70</v>
      </c>
    </row>
    <row r="4152" spans="71:72">
      <c r="BS4152" s="100">
        <v>41.5</v>
      </c>
      <c r="BT4152" s="101">
        <v>70</v>
      </c>
    </row>
    <row r="4153" spans="71:72">
      <c r="BS4153" s="100">
        <v>41.51</v>
      </c>
      <c r="BT4153" s="101">
        <v>70</v>
      </c>
    </row>
    <row r="4154" spans="71:72">
      <c r="BS4154" s="100">
        <v>41.52</v>
      </c>
      <c r="BT4154" s="101">
        <v>70</v>
      </c>
    </row>
    <row r="4155" spans="71:72">
      <c r="BS4155" s="100">
        <v>41.53</v>
      </c>
      <c r="BT4155" s="101">
        <v>70</v>
      </c>
    </row>
    <row r="4156" spans="71:72">
      <c r="BS4156" s="100">
        <v>41.54</v>
      </c>
      <c r="BT4156" s="101">
        <v>70</v>
      </c>
    </row>
    <row r="4157" spans="71:72">
      <c r="BS4157" s="100">
        <v>41.55</v>
      </c>
      <c r="BT4157" s="101">
        <v>70</v>
      </c>
    </row>
    <row r="4158" spans="71:72">
      <c r="BS4158" s="100">
        <v>41.56</v>
      </c>
      <c r="BT4158" s="101">
        <v>70</v>
      </c>
    </row>
    <row r="4159" spans="71:72">
      <c r="BS4159" s="100">
        <v>41.57</v>
      </c>
      <c r="BT4159" s="101">
        <v>70</v>
      </c>
    </row>
    <row r="4160" spans="71:72">
      <c r="BS4160" s="100">
        <v>41.58</v>
      </c>
      <c r="BT4160" s="101">
        <v>70</v>
      </c>
    </row>
    <row r="4161" spans="71:72">
      <c r="BS4161" s="100">
        <v>41.59</v>
      </c>
      <c r="BT4161" s="101">
        <v>70</v>
      </c>
    </row>
    <row r="4162" spans="71:72">
      <c r="BS4162" s="100">
        <v>41.6</v>
      </c>
      <c r="BT4162" s="101">
        <v>70</v>
      </c>
    </row>
    <row r="4163" spans="71:72">
      <c r="BS4163" s="100">
        <v>41.61</v>
      </c>
      <c r="BT4163" s="101">
        <v>70</v>
      </c>
    </row>
    <row r="4164" spans="71:72">
      <c r="BS4164" s="100">
        <v>41.62</v>
      </c>
      <c r="BT4164" s="101">
        <v>70</v>
      </c>
    </row>
    <row r="4165" spans="71:72">
      <c r="BS4165" s="100">
        <v>41.63</v>
      </c>
      <c r="BT4165" s="101">
        <v>70</v>
      </c>
    </row>
    <row r="4166" spans="71:72">
      <c r="BS4166" s="100">
        <v>41.64</v>
      </c>
      <c r="BT4166" s="101">
        <v>70</v>
      </c>
    </row>
    <row r="4167" spans="71:72">
      <c r="BS4167" s="100">
        <v>41.65</v>
      </c>
      <c r="BT4167" s="101">
        <v>70</v>
      </c>
    </row>
    <row r="4168" spans="71:72">
      <c r="BS4168" s="100">
        <v>41.66</v>
      </c>
      <c r="BT4168" s="101">
        <v>70</v>
      </c>
    </row>
    <row r="4169" spans="71:72">
      <c r="BS4169" s="100">
        <v>41.67</v>
      </c>
      <c r="BT4169" s="101">
        <v>70</v>
      </c>
    </row>
    <row r="4170" spans="71:72">
      <c r="BS4170" s="100">
        <v>41.68</v>
      </c>
      <c r="BT4170" s="101">
        <v>70</v>
      </c>
    </row>
    <row r="4171" spans="71:72">
      <c r="BS4171" s="100">
        <v>41.69</v>
      </c>
      <c r="BT4171" s="101">
        <v>70</v>
      </c>
    </row>
    <row r="4172" spans="71:72">
      <c r="BS4172" s="100">
        <v>41.7</v>
      </c>
      <c r="BT4172" s="101">
        <v>70</v>
      </c>
    </row>
    <row r="4173" spans="71:72">
      <c r="BS4173" s="100">
        <v>41.71</v>
      </c>
      <c r="BT4173" s="101">
        <v>70</v>
      </c>
    </row>
    <row r="4174" spans="71:72">
      <c r="BS4174" s="100">
        <v>41.72</v>
      </c>
      <c r="BT4174" s="101">
        <v>70</v>
      </c>
    </row>
    <row r="4175" spans="71:72">
      <c r="BS4175" s="100">
        <v>41.73</v>
      </c>
      <c r="BT4175" s="101">
        <v>70</v>
      </c>
    </row>
    <row r="4176" spans="71:72">
      <c r="BS4176" s="100">
        <v>41.74</v>
      </c>
      <c r="BT4176" s="101">
        <v>70</v>
      </c>
    </row>
    <row r="4177" spans="71:72">
      <c r="BS4177" s="100">
        <v>41.75</v>
      </c>
      <c r="BT4177" s="101">
        <v>70</v>
      </c>
    </row>
    <row r="4178" spans="71:72">
      <c r="BS4178" s="100">
        <v>41.76</v>
      </c>
      <c r="BT4178" s="101">
        <v>70</v>
      </c>
    </row>
    <row r="4179" spans="71:72">
      <c r="BS4179" s="100">
        <v>41.77</v>
      </c>
      <c r="BT4179" s="101">
        <v>70</v>
      </c>
    </row>
    <row r="4180" spans="71:72">
      <c r="BS4180" s="100">
        <v>41.78</v>
      </c>
      <c r="BT4180" s="101">
        <v>70</v>
      </c>
    </row>
    <row r="4181" spans="71:72">
      <c r="BS4181" s="100">
        <v>41.79</v>
      </c>
      <c r="BT4181" s="101">
        <v>70</v>
      </c>
    </row>
    <row r="4182" spans="71:72">
      <c r="BS4182" s="100">
        <v>41.8</v>
      </c>
      <c r="BT4182" s="101">
        <v>70</v>
      </c>
    </row>
    <row r="4183" spans="71:72">
      <c r="BS4183" s="100">
        <v>41.81</v>
      </c>
      <c r="BT4183" s="101">
        <v>70</v>
      </c>
    </row>
    <row r="4184" spans="71:72">
      <c r="BS4184" s="100">
        <v>41.82</v>
      </c>
      <c r="BT4184" s="101">
        <v>70</v>
      </c>
    </row>
    <row r="4185" spans="71:72">
      <c r="BS4185" s="100">
        <v>41.83</v>
      </c>
      <c r="BT4185" s="101">
        <v>70</v>
      </c>
    </row>
    <row r="4186" spans="71:72">
      <c r="BS4186" s="100">
        <v>41.84</v>
      </c>
      <c r="BT4186" s="101">
        <v>70</v>
      </c>
    </row>
    <row r="4187" spans="71:72">
      <c r="BS4187" s="100">
        <v>41.85</v>
      </c>
      <c r="BT4187" s="101">
        <v>70</v>
      </c>
    </row>
    <row r="4188" spans="71:72">
      <c r="BS4188" s="100">
        <v>41.86</v>
      </c>
      <c r="BT4188" s="101">
        <v>70</v>
      </c>
    </row>
    <row r="4189" spans="71:72">
      <c r="BS4189" s="100">
        <v>41.87</v>
      </c>
      <c r="BT4189" s="101">
        <v>70</v>
      </c>
    </row>
    <row r="4190" spans="71:72">
      <c r="BS4190" s="100">
        <v>41.88</v>
      </c>
      <c r="BT4190" s="101">
        <v>70</v>
      </c>
    </row>
    <row r="4191" spans="71:72">
      <c r="BS4191" s="100">
        <v>41.89</v>
      </c>
      <c r="BT4191" s="101">
        <v>70</v>
      </c>
    </row>
    <row r="4192" spans="71:72">
      <c r="BS4192" s="100">
        <v>41.9</v>
      </c>
      <c r="BT4192" s="101">
        <v>70</v>
      </c>
    </row>
    <row r="4193" spans="71:72">
      <c r="BS4193" s="100">
        <v>41.91</v>
      </c>
      <c r="BT4193" s="101">
        <v>70</v>
      </c>
    </row>
    <row r="4194" spans="71:72">
      <c r="BS4194" s="100">
        <v>41.92</v>
      </c>
      <c r="BT4194" s="101">
        <v>70</v>
      </c>
    </row>
    <row r="4195" spans="71:72">
      <c r="BS4195" s="100">
        <v>41.93</v>
      </c>
      <c r="BT4195" s="101">
        <v>70</v>
      </c>
    </row>
    <row r="4196" spans="71:72">
      <c r="BS4196" s="100">
        <v>41.94</v>
      </c>
      <c r="BT4196" s="101">
        <v>70</v>
      </c>
    </row>
    <row r="4197" spans="71:72">
      <c r="BS4197" s="100">
        <v>41.95</v>
      </c>
      <c r="BT4197" s="101">
        <v>70</v>
      </c>
    </row>
    <row r="4198" spans="71:72">
      <c r="BS4198" s="100">
        <v>41.96</v>
      </c>
      <c r="BT4198" s="101">
        <v>70</v>
      </c>
    </row>
    <row r="4199" spans="71:72">
      <c r="BS4199" s="100">
        <v>41.97</v>
      </c>
      <c r="BT4199" s="101">
        <v>70</v>
      </c>
    </row>
    <row r="4200" spans="71:72">
      <c r="BS4200" s="100">
        <v>41.98</v>
      </c>
      <c r="BT4200" s="101">
        <v>70</v>
      </c>
    </row>
    <row r="4201" spans="71:72">
      <c r="BS4201" s="100">
        <v>41.99</v>
      </c>
      <c r="BT4201" s="101">
        <v>70</v>
      </c>
    </row>
    <row r="4202" spans="71:72">
      <c r="BS4202" s="100">
        <v>42</v>
      </c>
      <c r="BT4202" s="101">
        <v>70</v>
      </c>
    </row>
    <row r="4203" spans="71:72">
      <c r="BS4203" s="100">
        <v>42.01</v>
      </c>
      <c r="BT4203" s="101">
        <v>70</v>
      </c>
    </row>
    <row r="4204" spans="71:72">
      <c r="BS4204" s="100">
        <v>42.02</v>
      </c>
      <c r="BT4204" s="101">
        <v>70</v>
      </c>
    </row>
    <row r="4205" spans="71:72">
      <c r="BS4205" s="100">
        <v>42.03</v>
      </c>
      <c r="BT4205" s="101">
        <v>70</v>
      </c>
    </row>
    <row r="4206" spans="71:72">
      <c r="BS4206" s="100">
        <v>42.04</v>
      </c>
      <c r="BT4206" s="101">
        <v>70</v>
      </c>
    </row>
    <row r="4207" spans="71:72">
      <c r="BS4207" s="100">
        <v>42.05</v>
      </c>
      <c r="BT4207" s="101">
        <v>70</v>
      </c>
    </row>
    <row r="4208" spans="71:72">
      <c r="BS4208" s="100">
        <v>42.06</v>
      </c>
      <c r="BT4208" s="101">
        <v>70</v>
      </c>
    </row>
    <row r="4209" spans="71:72">
      <c r="BS4209" s="100">
        <v>42.07</v>
      </c>
      <c r="BT4209" s="101">
        <v>70</v>
      </c>
    </row>
    <row r="4210" spans="71:72">
      <c r="BS4210" s="100">
        <v>42.08</v>
      </c>
      <c r="BT4210" s="101">
        <v>70</v>
      </c>
    </row>
    <row r="4211" spans="71:72">
      <c r="BS4211" s="100">
        <v>42.09</v>
      </c>
      <c r="BT4211" s="101">
        <v>70</v>
      </c>
    </row>
    <row r="4212" spans="71:72">
      <c r="BS4212" s="100">
        <v>42.1</v>
      </c>
      <c r="BT4212" s="101">
        <v>70</v>
      </c>
    </row>
    <row r="4213" spans="71:72">
      <c r="BS4213" s="100">
        <v>42.11</v>
      </c>
      <c r="BT4213" s="101">
        <v>70</v>
      </c>
    </row>
    <row r="4214" spans="71:72">
      <c r="BS4214" s="100">
        <v>42.12</v>
      </c>
      <c r="BT4214" s="101">
        <v>70</v>
      </c>
    </row>
    <row r="4215" spans="71:72">
      <c r="BS4215" s="100">
        <v>42.13</v>
      </c>
      <c r="BT4215" s="101">
        <v>70</v>
      </c>
    </row>
    <row r="4216" spans="71:72">
      <c r="BS4216" s="100">
        <v>42.14</v>
      </c>
      <c r="BT4216" s="101">
        <v>70</v>
      </c>
    </row>
    <row r="4217" spans="71:72">
      <c r="BS4217" s="100">
        <v>42.15</v>
      </c>
      <c r="BT4217" s="101">
        <v>70</v>
      </c>
    </row>
    <row r="4218" spans="71:72">
      <c r="BS4218" s="100">
        <v>42.16</v>
      </c>
      <c r="BT4218" s="101">
        <v>70</v>
      </c>
    </row>
    <row r="4219" spans="71:72">
      <c r="BS4219" s="100">
        <v>42.17</v>
      </c>
      <c r="BT4219" s="101">
        <v>70</v>
      </c>
    </row>
    <row r="4220" spans="71:72">
      <c r="BS4220" s="100">
        <v>42.18</v>
      </c>
      <c r="BT4220" s="101">
        <v>70</v>
      </c>
    </row>
    <row r="4221" spans="71:72">
      <c r="BS4221" s="100">
        <v>42.19</v>
      </c>
      <c r="BT4221" s="101">
        <v>70</v>
      </c>
    </row>
    <row r="4222" spans="71:72">
      <c r="BS4222" s="100">
        <v>42.2</v>
      </c>
      <c r="BT4222" s="101">
        <v>70</v>
      </c>
    </row>
    <row r="4223" spans="71:72">
      <c r="BS4223" s="100">
        <v>42.21</v>
      </c>
      <c r="BT4223" s="101">
        <v>70</v>
      </c>
    </row>
    <row r="4224" spans="71:72">
      <c r="BS4224" s="100">
        <v>42.22</v>
      </c>
      <c r="BT4224" s="101">
        <v>70</v>
      </c>
    </row>
    <row r="4225" spans="71:72">
      <c r="BS4225" s="100">
        <v>42.23</v>
      </c>
      <c r="BT4225" s="101">
        <v>70</v>
      </c>
    </row>
    <row r="4226" spans="71:72">
      <c r="BS4226" s="100">
        <v>42.24</v>
      </c>
      <c r="BT4226" s="101">
        <v>70</v>
      </c>
    </row>
    <row r="4227" spans="71:72">
      <c r="BS4227" s="100">
        <v>42.25</v>
      </c>
      <c r="BT4227" s="101">
        <v>70</v>
      </c>
    </row>
    <row r="4228" spans="71:72">
      <c r="BS4228" s="100">
        <v>42.26</v>
      </c>
      <c r="BT4228" s="101">
        <v>70</v>
      </c>
    </row>
    <row r="4229" spans="71:72">
      <c r="BS4229" s="100">
        <v>42.27</v>
      </c>
      <c r="BT4229" s="101">
        <v>70</v>
      </c>
    </row>
    <row r="4230" spans="71:72">
      <c r="BS4230" s="100">
        <v>42.28</v>
      </c>
      <c r="BT4230" s="101">
        <v>70</v>
      </c>
    </row>
    <row r="4231" spans="71:72">
      <c r="BS4231" s="100">
        <v>42.29</v>
      </c>
      <c r="BT4231" s="101">
        <v>70</v>
      </c>
    </row>
    <row r="4232" spans="71:72">
      <c r="BS4232" s="100">
        <v>42.3</v>
      </c>
      <c r="BT4232" s="101">
        <v>70</v>
      </c>
    </row>
    <row r="4233" spans="71:72">
      <c r="BS4233" s="100">
        <v>42.31</v>
      </c>
      <c r="BT4233" s="101">
        <v>70</v>
      </c>
    </row>
    <row r="4234" spans="71:72">
      <c r="BS4234" s="100">
        <v>42.32</v>
      </c>
      <c r="BT4234" s="101">
        <v>70</v>
      </c>
    </row>
    <row r="4235" spans="71:72">
      <c r="BS4235" s="100">
        <v>42.33</v>
      </c>
      <c r="BT4235" s="101">
        <v>70</v>
      </c>
    </row>
    <row r="4236" spans="71:72">
      <c r="BS4236" s="100">
        <v>42.34</v>
      </c>
      <c r="BT4236" s="101">
        <v>70</v>
      </c>
    </row>
    <row r="4237" spans="71:72">
      <c r="BS4237" s="100">
        <v>42.35</v>
      </c>
      <c r="BT4237" s="101">
        <v>70</v>
      </c>
    </row>
    <row r="4238" spans="71:72">
      <c r="BS4238" s="100">
        <v>42.36</v>
      </c>
      <c r="BT4238" s="101">
        <v>70</v>
      </c>
    </row>
    <row r="4239" spans="71:72">
      <c r="BS4239" s="100">
        <v>42.37</v>
      </c>
      <c r="BT4239" s="101">
        <v>70</v>
      </c>
    </row>
    <row r="4240" spans="71:72">
      <c r="BS4240" s="100">
        <v>42.38</v>
      </c>
      <c r="BT4240" s="101">
        <v>70</v>
      </c>
    </row>
    <row r="4241" spans="71:72">
      <c r="BS4241" s="100">
        <v>42.39</v>
      </c>
      <c r="BT4241" s="101">
        <v>70</v>
      </c>
    </row>
    <row r="4242" spans="71:72">
      <c r="BS4242" s="100">
        <v>42.4</v>
      </c>
      <c r="BT4242" s="101">
        <v>70</v>
      </c>
    </row>
    <row r="4243" spans="71:72">
      <c r="BS4243" s="100">
        <v>42.41</v>
      </c>
      <c r="BT4243" s="101">
        <v>70</v>
      </c>
    </row>
    <row r="4244" spans="71:72">
      <c r="BS4244" s="100">
        <v>42.42</v>
      </c>
      <c r="BT4244" s="101">
        <v>70</v>
      </c>
    </row>
    <row r="4245" spans="71:72">
      <c r="BS4245" s="100">
        <v>42.43</v>
      </c>
      <c r="BT4245" s="101">
        <v>70</v>
      </c>
    </row>
    <row r="4246" spans="71:72">
      <c r="BS4246" s="100">
        <v>42.44</v>
      </c>
      <c r="BT4246" s="101">
        <v>70</v>
      </c>
    </row>
    <row r="4247" spans="71:72">
      <c r="BS4247" s="100">
        <v>42.45</v>
      </c>
      <c r="BT4247" s="101">
        <v>70</v>
      </c>
    </row>
    <row r="4248" spans="71:72">
      <c r="BS4248" s="100">
        <v>42.46</v>
      </c>
      <c r="BT4248" s="101">
        <v>70</v>
      </c>
    </row>
    <row r="4249" spans="71:72">
      <c r="BS4249" s="100">
        <v>42.47</v>
      </c>
      <c r="BT4249" s="101">
        <v>70</v>
      </c>
    </row>
    <row r="4250" spans="71:72">
      <c r="BS4250" s="100">
        <v>42.48</v>
      </c>
      <c r="BT4250" s="101">
        <v>70</v>
      </c>
    </row>
    <row r="4251" spans="71:72">
      <c r="BS4251" s="100">
        <v>42.49</v>
      </c>
      <c r="BT4251" s="101">
        <v>70</v>
      </c>
    </row>
    <row r="4252" spans="71:72">
      <c r="BS4252" s="100">
        <v>42.5</v>
      </c>
      <c r="BT4252" s="101">
        <v>70</v>
      </c>
    </row>
    <row r="4253" spans="71:72">
      <c r="BS4253" s="100">
        <v>42.51</v>
      </c>
      <c r="BT4253" s="101">
        <v>70</v>
      </c>
    </row>
    <row r="4254" spans="71:72">
      <c r="BS4254" s="100">
        <v>42.52</v>
      </c>
      <c r="BT4254" s="101">
        <v>70</v>
      </c>
    </row>
    <row r="4255" spans="71:72">
      <c r="BS4255" s="100">
        <v>42.53</v>
      </c>
      <c r="BT4255" s="101">
        <v>70</v>
      </c>
    </row>
    <row r="4256" spans="71:72">
      <c r="BS4256" s="100">
        <v>42.54</v>
      </c>
      <c r="BT4256" s="101">
        <v>70</v>
      </c>
    </row>
    <row r="4257" spans="71:72">
      <c r="BS4257" s="100">
        <v>42.55</v>
      </c>
      <c r="BT4257" s="101">
        <v>70</v>
      </c>
    </row>
    <row r="4258" spans="71:72">
      <c r="BS4258" s="100">
        <v>42.56</v>
      </c>
      <c r="BT4258" s="101">
        <v>70</v>
      </c>
    </row>
    <row r="4259" spans="71:72">
      <c r="BS4259" s="100">
        <v>42.57</v>
      </c>
      <c r="BT4259" s="101">
        <v>70</v>
      </c>
    </row>
    <row r="4260" spans="71:72">
      <c r="BS4260" s="100">
        <v>42.58</v>
      </c>
      <c r="BT4260" s="101">
        <v>70</v>
      </c>
    </row>
    <row r="4261" spans="71:72">
      <c r="BS4261" s="100">
        <v>42.59</v>
      </c>
      <c r="BT4261" s="101">
        <v>70</v>
      </c>
    </row>
    <row r="4262" spans="71:72">
      <c r="BS4262" s="100">
        <v>42.6</v>
      </c>
      <c r="BT4262" s="101">
        <v>70</v>
      </c>
    </row>
    <row r="4263" spans="71:72">
      <c r="BS4263" s="100">
        <v>42.61</v>
      </c>
      <c r="BT4263" s="101">
        <v>70</v>
      </c>
    </row>
    <row r="4264" spans="71:72">
      <c r="BS4264" s="100">
        <v>42.62</v>
      </c>
      <c r="BT4264" s="101">
        <v>70</v>
      </c>
    </row>
    <row r="4265" spans="71:72">
      <c r="BS4265" s="100">
        <v>42.63</v>
      </c>
      <c r="BT4265" s="101">
        <v>70</v>
      </c>
    </row>
    <row r="4266" spans="71:72">
      <c r="BS4266" s="100">
        <v>42.64</v>
      </c>
      <c r="BT4266" s="101">
        <v>70</v>
      </c>
    </row>
    <row r="4267" spans="71:72">
      <c r="BS4267" s="100">
        <v>42.65</v>
      </c>
      <c r="BT4267" s="101">
        <v>70</v>
      </c>
    </row>
    <row r="4268" spans="71:72">
      <c r="BS4268" s="100">
        <v>42.66</v>
      </c>
      <c r="BT4268" s="101">
        <v>70</v>
      </c>
    </row>
    <row r="4269" spans="71:72">
      <c r="BS4269" s="100">
        <v>42.67</v>
      </c>
      <c r="BT4269" s="101">
        <v>70</v>
      </c>
    </row>
    <row r="4270" spans="71:72">
      <c r="BS4270" s="100">
        <v>42.68</v>
      </c>
      <c r="BT4270" s="101">
        <v>70</v>
      </c>
    </row>
    <row r="4271" spans="71:72">
      <c r="BS4271" s="100">
        <v>42.69</v>
      </c>
      <c r="BT4271" s="101">
        <v>70</v>
      </c>
    </row>
    <row r="4272" spans="71:72">
      <c r="BS4272" s="100">
        <v>42.7</v>
      </c>
      <c r="BT4272" s="101">
        <v>70</v>
      </c>
    </row>
    <row r="4273" spans="71:72">
      <c r="BS4273" s="100">
        <v>42.71</v>
      </c>
      <c r="BT4273" s="101">
        <v>70</v>
      </c>
    </row>
    <row r="4274" spans="71:72">
      <c r="BS4274" s="100">
        <v>42.72</v>
      </c>
      <c r="BT4274" s="101">
        <v>70</v>
      </c>
    </row>
    <row r="4275" spans="71:72">
      <c r="BS4275" s="100">
        <v>42.73</v>
      </c>
      <c r="BT4275" s="101">
        <v>70</v>
      </c>
    </row>
    <row r="4276" spans="71:72">
      <c r="BS4276" s="100">
        <v>42.74</v>
      </c>
      <c r="BT4276" s="101">
        <v>70</v>
      </c>
    </row>
    <row r="4277" spans="71:72">
      <c r="BS4277" s="100">
        <v>42.75</v>
      </c>
      <c r="BT4277" s="101">
        <v>70</v>
      </c>
    </row>
    <row r="4278" spans="71:72">
      <c r="BS4278" s="100">
        <v>42.76</v>
      </c>
      <c r="BT4278" s="101">
        <v>70</v>
      </c>
    </row>
    <row r="4279" spans="71:72">
      <c r="BS4279" s="100">
        <v>42.77</v>
      </c>
      <c r="BT4279" s="101">
        <v>70</v>
      </c>
    </row>
    <row r="4280" spans="71:72">
      <c r="BS4280" s="100">
        <v>42.78</v>
      </c>
      <c r="BT4280" s="101">
        <v>70</v>
      </c>
    </row>
    <row r="4281" spans="71:72">
      <c r="BS4281" s="100">
        <v>42.79</v>
      </c>
      <c r="BT4281" s="101">
        <v>70</v>
      </c>
    </row>
    <row r="4282" spans="71:72">
      <c r="BS4282" s="100">
        <v>42.8</v>
      </c>
      <c r="BT4282" s="101">
        <v>70</v>
      </c>
    </row>
    <row r="4283" spans="71:72">
      <c r="BS4283" s="100">
        <v>42.81</v>
      </c>
      <c r="BT4283" s="101">
        <v>70</v>
      </c>
    </row>
    <row r="4284" spans="71:72">
      <c r="BS4284" s="100">
        <v>42.82</v>
      </c>
      <c r="BT4284" s="101">
        <v>70</v>
      </c>
    </row>
    <row r="4285" spans="71:72">
      <c r="BS4285" s="100">
        <v>42.83</v>
      </c>
      <c r="BT4285" s="101">
        <v>70</v>
      </c>
    </row>
    <row r="4286" spans="71:72">
      <c r="BS4286" s="100">
        <v>42.84</v>
      </c>
      <c r="BT4286" s="101">
        <v>70</v>
      </c>
    </row>
    <row r="4287" spans="71:72">
      <c r="BS4287" s="100">
        <v>42.85</v>
      </c>
      <c r="BT4287" s="101">
        <v>70</v>
      </c>
    </row>
    <row r="4288" spans="71:72">
      <c r="BS4288" s="100">
        <v>42.86</v>
      </c>
      <c r="BT4288" s="101">
        <v>70</v>
      </c>
    </row>
    <row r="4289" spans="71:72">
      <c r="BS4289" s="100">
        <v>42.87</v>
      </c>
      <c r="BT4289" s="101">
        <v>70</v>
      </c>
    </row>
    <row r="4290" spans="71:72">
      <c r="BS4290" s="100">
        <v>42.88</v>
      </c>
      <c r="BT4290" s="101">
        <v>70</v>
      </c>
    </row>
    <row r="4291" spans="71:72">
      <c r="BS4291" s="100">
        <v>42.89</v>
      </c>
      <c r="BT4291" s="101">
        <v>70</v>
      </c>
    </row>
    <row r="4292" spans="71:72">
      <c r="BS4292" s="100">
        <v>42.9</v>
      </c>
      <c r="BT4292" s="101">
        <v>70</v>
      </c>
    </row>
    <row r="4293" spans="71:72">
      <c r="BS4293" s="100">
        <v>42.91</v>
      </c>
      <c r="BT4293" s="101">
        <v>70</v>
      </c>
    </row>
    <row r="4294" spans="71:72">
      <c r="BS4294" s="100">
        <v>42.92</v>
      </c>
      <c r="BT4294" s="101">
        <v>70</v>
      </c>
    </row>
    <row r="4295" spans="71:72">
      <c r="BS4295" s="100">
        <v>42.93</v>
      </c>
      <c r="BT4295" s="101">
        <v>70</v>
      </c>
    </row>
    <row r="4296" spans="71:72">
      <c r="BS4296" s="100">
        <v>42.94</v>
      </c>
      <c r="BT4296" s="101">
        <v>70</v>
      </c>
    </row>
    <row r="4297" spans="71:72">
      <c r="BS4297" s="100">
        <v>42.95</v>
      </c>
      <c r="BT4297" s="101">
        <v>70</v>
      </c>
    </row>
    <row r="4298" spans="71:72">
      <c r="BS4298" s="100">
        <v>42.96</v>
      </c>
      <c r="BT4298" s="101">
        <v>70</v>
      </c>
    </row>
    <row r="4299" spans="71:72">
      <c r="BS4299" s="100">
        <v>42.97</v>
      </c>
      <c r="BT4299" s="101">
        <v>70</v>
      </c>
    </row>
    <row r="4300" spans="71:72">
      <c r="BS4300" s="100">
        <v>42.98</v>
      </c>
      <c r="BT4300" s="101">
        <v>70</v>
      </c>
    </row>
    <row r="4301" spans="71:72">
      <c r="BS4301" s="100">
        <v>42.99</v>
      </c>
      <c r="BT4301" s="101">
        <v>70</v>
      </c>
    </row>
    <row r="4302" spans="71:72">
      <c r="BS4302" s="100">
        <v>43</v>
      </c>
      <c r="BT4302" s="101">
        <v>70</v>
      </c>
    </row>
    <row r="4303" spans="71:72">
      <c r="BS4303" s="100">
        <v>43.01</v>
      </c>
      <c r="BT4303" s="101">
        <v>70</v>
      </c>
    </row>
    <row r="4304" spans="71:72">
      <c r="BS4304" s="100">
        <v>43.02</v>
      </c>
      <c r="BT4304" s="101">
        <v>70</v>
      </c>
    </row>
    <row r="4305" spans="71:72">
      <c r="BS4305" s="100">
        <v>43.03</v>
      </c>
      <c r="BT4305" s="101">
        <v>70</v>
      </c>
    </row>
    <row r="4306" spans="71:72">
      <c r="BS4306" s="100">
        <v>43.04</v>
      </c>
      <c r="BT4306" s="101">
        <v>70</v>
      </c>
    </row>
    <row r="4307" spans="71:72">
      <c r="BS4307" s="100">
        <v>43.05</v>
      </c>
      <c r="BT4307" s="101">
        <v>70</v>
      </c>
    </row>
    <row r="4308" spans="71:72">
      <c r="BS4308" s="100">
        <v>43.06</v>
      </c>
      <c r="BT4308" s="101">
        <v>70</v>
      </c>
    </row>
    <row r="4309" spans="71:72">
      <c r="BS4309" s="100">
        <v>43.07</v>
      </c>
      <c r="BT4309" s="101">
        <v>70</v>
      </c>
    </row>
    <row r="4310" spans="71:72">
      <c r="BS4310" s="100">
        <v>43.08</v>
      </c>
      <c r="BT4310" s="101">
        <v>70</v>
      </c>
    </row>
    <row r="4311" spans="71:72">
      <c r="BS4311" s="100">
        <v>43.09</v>
      </c>
      <c r="BT4311" s="101">
        <v>70</v>
      </c>
    </row>
    <row r="4312" spans="71:72">
      <c r="BS4312" s="100">
        <v>43.1</v>
      </c>
      <c r="BT4312" s="101">
        <v>70</v>
      </c>
    </row>
    <row r="4313" spans="71:72">
      <c r="BS4313" s="100">
        <v>43.11</v>
      </c>
      <c r="BT4313" s="101">
        <v>70</v>
      </c>
    </row>
    <row r="4314" spans="71:72">
      <c r="BS4314" s="100">
        <v>43.12</v>
      </c>
      <c r="BT4314" s="101">
        <v>70</v>
      </c>
    </row>
    <row r="4315" spans="71:72">
      <c r="BS4315" s="100">
        <v>43.13</v>
      </c>
      <c r="BT4315" s="101">
        <v>70</v>
      </c>
    </row>
    <row r="4316" spans="71:72">
      <c r="BS4316" s="100">
        <v>43.14</v>
      </c>
      <c r="BT4316" s="101">
        <v>70</v>
      </c>
    </row>
    <row r="4317" spans="71:72">
      <c r="BS4317" s="100">
        <v>43.15</v>
      </c>
      <c r="BT4317" s="101">
        <v>70</v>
      </c>
    </row>
    <row r="4318" spans="71:72">
      <c r="BS4318" s="100">
        <v>43.16</v>
      </c>
      <c r="BT4318" s="101">
        <v>70</v>
      </c>
    </row>
    <row r="4319" spans="71:72">
      <c r="BS4319" s="100">
        <v>43.17</v>
      </c>
      <c r="BT4319" s="101">
        <v>70</v>
      </c>
    </row>
    <row r="4320" spans="71:72">
      <c r="BS4320" s="100">
        <v>43.18</v>
      </c>
      <c r="BT4320" s="101">
        <v>70</v>
      </c>
    </row>
    <row r="4321" spans="71:72">
      <c r="BS4321" s="100">
        <v>43.19</v>
      </c>
      <c r="BT4321" s="101">
        <v>70</v>
      </c>
    </row>
    <row r="4322" spans="71:72">
      <c r="BS4322" s="100">
        <v>43.2</v>
      </c>
      <c r="BT4322" s="101">
        <v>70</v>
      </c>
    </row>
    <row r="4323" spans="71:72">
      <c r="BS4323" s="100">
        <v>43.21</v>
      </c>
      <c r="BT4323" s="101">
        <v>70</v>
      </c>
    </row>
    <row r="4324" spans="71:72">
      <c r="BS4324" s="100">
        <v>43.22</v>
      </c>
      <c r="BT4324" s="101">
        <v>70</v>
      </c>
    </row>
    <row r="4325" spans="71:72">
      <c r="BS4325" s="100">
        <v>43.23</v>
      </c>
      <c r="BT4325" s="101">
        <v>70</v>
      </c>
    </row>
    <row r="4326" spans="71:72">
      <c r="BS4326" s="100">
        <v>43.24</v>
      </c>
      <c r="BT4326" s="101">
        <v>70</v>
      </c>
    </row>
    <row r="4327" spans="71:72">
      <c r="BS4327" s="100">
        <v>43.25</v>
      </c>
      <c r="BT4327" s="101">
        <v>70</v>
      </c>
    </row>
    <row r="4328" spans="71:72">
      <c r="BS4328" s="100">
        <v>43.26</v>
      </c>
      <c r="BT4328" s="101">
        <v>70</v>
      </c>
    </row>
    <row r="4329" spans="71:72">
      <c r="BS4329" s="100">
        <v>43.27</v>
      </c>
      <c r="BT4329" s="101">
        <v>70</v>
      </c>
    </row>
    <row r="4330" spans="71:72">
      <c r="BS4330" s="100">
        <v>43.28</v>
      </c>
      <c r="BT4330" s="101">
        <v>70</v>
      </c>
    </row>
    <row r="4331" spans="71:72">
      <c r="BS4331" s="100">
        <v>43.29</v>
      </c>
      <c r="BT4331" s="101">
        <v>70</v>
      </c>
    </row>
    <row r="4332" spans="71:72">
      <c r="BS4332" s="100">
        <v>43.3</v>
      </c>
      <c r="BT4332" s="101">
        <v>70</v>
      </c>
    </row>
    <row r="4333" spans="71:72">
      <c r="BS4333" s="100">
        <v>43.31</v>
      </c>
      <c r="BT4333" s="101">
        <v>70</v>
      </c>
    </row>
    <row r="4334" spans="71:72">
      <c r="BS4334" s="100">
        <v>43.32</v>
      </c>
      <c r="BT4334" s="101">
        <v>70</v>
      </c>
    </row>
    <row r="4335" spans="71:72">
      <c r="BS4335" s="100">
        <v>43.33</v>
      </c>
      <c r="BT4335" s="101">
        <v>70</v>
      </c>
    </row>
    <row r="4336" spans="71:72">
      <c r="BS4336" s="100">
        <v>43.34</v>
      </c>
      <c r="BT4336" s="101">
        <v>70</v>
      </c>
    </row>
    <row r="4337" spans="71:72">
      <c r="BS4337" s="100">
        <v>43.35</v>
      </c>
      <c r="BT4337" s="101">
        <v>70</v>
      </c>
    </row>
    <row r="4338" spans="71:72">
      <c r="BS4338" s="100">
        <v>43.36</v>
      </c>
      <c r="BT4338" s="101">
        <v>70</v>
      </c>
    </row>
    <row r="4339" spans="71:72">
      <c r="BS4339" s="100">
        <v>43.37</v>
      </c>
      <c r="BT4339" s="101">
        <v>70</v>
      </c>
    </row>
    <row r="4340" spans="71:72">
      <c r="BS4340" s="100">
        <v>43.38</v>
      </c>
      <c r="BT4340" s="101">
        <v>70</v>
      </c>
    </row>
    <row r="4341" spans="71:72">
      <c r="BS4341" s="100">
        <v>43.39</v>
      </c>
      <c r="BT4341" s="101">
        <v>70</v>
      </c>
    </row>
    <row r="4342" spans="71:72">
      <c r="BS4342" s="100">
        <v>43.4</v>
      </c>
      <c r="BT4342" s="101">
        <v>70</v>
      </c>
    </row>
    <row r="4343" spans="71:72">
      <c r="BS4343" s="100">
        <v>43.41</v>
      </c>
      <c r="BT4343" s="101">
        <v>70</v>
      </c>
    </row>
    <row r="4344" spans="71:72">
      <c r="BS4344" s="100">
        <v>43.42</v>
      </c>
      <c r="BT4344" s="101">
        <v>70</v>
      </c>
    </row>
    <row r="4345" spans="71:72">
      <c r="BS4345" s="100">
        <v>43.43</v>
      </c>
      <c r="BT4345" s="101">
        <v>70</v>
      </c>
    </row>
    <row r="4346" spans="71:72">
      <c r="BS4346" s="100">
        <v>43.44</v>
      </c>
      <c r="BT4346" s="101">
        <v>70</v>
      </c>
    </row>
    <row r="4347" spans="71:72">
      <c r="BS4347" s="100">
        <v>43.45</v>
      </c>
      <c r="BT4347" s="101">
        <v>70</v>
      </c>
    </row>
    <row r="4348" spans="71:72">
      <c r="BS4348" s="100">
        <v>43.46</v>
      </c>
      <c r="BT4348" s="101">
        <v>70</v>
      </c>
    </row>
    <row r="4349" spans="71:72">
      <c r="BS4349" s="100">
        <v>43.47</v>
      </c>
      <c r="BT4349" s="101">
        <v>70</v>
      </c>
    </row>
    <row r="4350" spans="71:72">
      <c r="BS4350" s="100">
        <v>43.48</v>
      </c>
      <c r="BT4350" s="101">
        <v>70</v>
      </c>
    </row>
    <row r="4351" spans="71:72">
      <c r="BS4351" s="100">
        <v>43.49</v>
      </c>
      <c r="BT4351" s="101">
        <v>70</v>
      </c>
    </row>
    <row r="4352" spans="71:72">
      <c r="BS4352" s="100">
        <v>43.5</v>
      </c>
      <c r="BT4352" s="101">
        <v>70</v>
      </c>
    </row>
    <row r="4353" spans="71:72">
      <c r="BS4353" s="100">
        <v>43.51</v>
      </c>
      <c r="BT4353" s="101">
        <v>70</v>
      </c>
    </row>
    <row r="4354" spans="71:72">
      <c r="BS4354" s="100">
        <v>43.52</v>
      </c>
      <c r="BT4354" s="101">
        <v>70</v>
      </c>
    </row>
    <row r="4355" spans="71:72">
      <c r="BS4355" s="100">
        <v>43.53</v>
      </c>
      <c r="BT4355" s="101">
        <v>70</v>
      </c>
    </row>
    <row r="4356" spans="71:72">
      <c r="BS4356" s="100">
        <v>43.54</v>
      </c>
      <c r="BT4356" s="101">
        <v>70</v>
      </c>
    </row>
    <row r="4357" spans="71:72">
      <c r="BS4357" s="100">
        <v>43.55</v>
      </c>
      <c r="BT4357" s="101">
        <v>70</v>
      </c>
    </row>
    <row r="4358" spans="71:72">
      <c r="BS4358" s="100">
        <v>43.56</v>
      </c>
      <c r="BT4358" s="101">
        <v>70</v>
      </c>
    </row>
    <row r="4359" spans="71:72">
      <c r="BS4359" s="100">
        <v>43.57</v>
      </c>
      <c r="BT4359" s="101">
        <v>70</v>
      </c>
    </row>
    <row r="4360" spans="71:72">
      <c r="BS4360" s="100">
        <v>43.58</v>
      </c>
      <c r="BT4360" s="101">
        <v>70</v>
      </c>
    </row>
    <row r="4361" spans="71:72">
      <c r="BS4361" s="100">
        <v>43.59</v>
      </c>
      <c r="BT4361" s="101">
        <v>70</v>
      </c>
    </row>
    <row r="4362" spans="71:72">
      <c r="BS4362" s="100">
        <v>43.6</v>
      </c>
      <c r="BT4362" s="101">
        <v>70</v>
      </c>
    </row>
    <row r="4363" spans="71:72">
      <c r="BS4363" s="100">
        <v>43.61</v>
      </c>
      <c r="BT4363" s="101">
        <v>70</v>
      </c>
    </row>
    <row r="4364" spans="71:72">
      <c r="BS4364" s="100">
        <v>43.62</v>
      </c>
      <c r="BT4364" s="101">
        <v>70</v>
      </c>
    </row>
    <row r="4365" spans="71:72">
      <c r="BS4365" s="100">
        <v>43.63</v>
      </c>
      <c r="BT4365" s="101">
        <v>70</v>
      </c>
    </row>
    <row r="4366" spans="71:72">
      <c r="BS4366" s="100">
        <v>43.64</v>
      </c>
      <c r="BT4366" s="101">
        <v>70</v>
      </c>
    </row>
    <row r="4367" spans="71:72">
      <c r="BS4367" s="100">
        <v>43.65</v>
      </c>
      <c r="BT4367" s="101">
        <v>70</v>
      </c>
    </row>
    <row r="4368" spans="71:72">
      <c r="BS4368" s="100">
        <v>43.66</v>
      </c>
      <c r="BT4368" s="101">
        <v>70</v>
      </c>
    </row>
    <row r="4369" spans="71:72">
      <c r="BS4369" s="100">
        <v>43.67</v>
      </c>
      <c r="BT4369" s="101">
        <v>70</v>
      </c>
    </row>
    <row r="4370" spans="71:72">
      <c r="BS4370" s="100">
        <v>43.68</v>
      </c>
      <c r="BT4370" s="101">
        <v>70</v>
      </c>
    </row>
    <row r="4371" spans="71:72">
      <c r="BS4371" s="100">
        <v>43.69</v>
      </c>
      <c r="BT4371" s="101">
        <v>70</v>
      </c>
    </row>
    <row r="4372" spans="71:72">
      <c r="BS4372" s="100">
        <v>43.7</v>
      </c>
      <c r="BT4372" s="101">
        <v>70</v>
      </c>
    </row>
    <row r="4373" spans="71:72">
      <c r="BS4373" s="100">
        <v>43.71</v>
      </c>
      <c r="BT4373" s="101">
        <v>70</v>
      </c>
    </row>
    <row r="4374" spans="71:72">
      <c r="BS4374" s="100">
        <v>43.72</v>
      </c>
      <c r="BT4374" s="101">
        <v>70</v>
      </c>
    </row>
    <row r="4375" spans="71:72">
      <c r="BS4375" s="100">
        <v>43.73</v>
      </c>
      <c r="BT4375" s="101">
        <v>70</v>
      </c>
    </row>
    <row r="4376" spans="71:72">
      <c r="BS4376" s="100">
        <v>43.74</v>
      </c>
      <c r="BT4376" s="101">
        <v>70</v>
      </c>
    </row>
    <row r="4377" spans="71:72">
      <c r="BS4377" s="100">
        <v>43.75</v>
      </c>
      <c r="BT4377" s="101">
        <v>70</v>
      </c>
    </row>
    <row r="4378" spans="71:72">
      <c r="BS4378" s="100">
        <v>43.76</v>
      </c>
      <c r="BT4378" s="101">
        <v>70</v>
      </c>
    </row>
    <row r="4379" spans="71:72">
      <c r="BS4379" s="100">
        <v>43.77</v>
      </c>
      <c r="BT4379" s="101">
        <v>70</v>
      </c>
    </row>
    <row r="4380" spans="71:72">
      <c r="BS4380" s="100">
        <v>43.78</v>
      </c>
      <c r="BT4380" s="101">
        <v>70</v>
      </c>
    </row>
    <row r="4381" spans="71:72">
      <c r="BS4381" s="100">
        <v>43.79</v>
      </c>
      <c r="BT4381" s="101">
        <v>70</v>
      </c>
    </row>
    <row r="4382" spans="71:72">
      <c r="BS4382" s="100">
        <v>43.8</v>
      </c>
      <c r="BT4382" s="101">
        <v>70</v>
      </c>
    </row>
    <row r="4383" spans="71:72">
      <c r="BS4383" s="100">
        <v>43.81</v>
      </c>
      <c r="BT4383" s="101">
        <v>70</v>
      </c>
    </row>
    <row r="4384" spans="71:72">
      <c r="BS4384" s="100">
        <v>43.82</v>
      </c>
      <c r="BT4384" s="101">
        <v>70</v>
      </c>
    </row>
    <row r="4385" spans="71:72">
      <c r="BS4385" s="100">
        <v>43.83</v>
      </c>
      <c r="BT4385" s="101">
        <v>70</v>
      </c>
    </row>
    <row r="4386" spans="71:72">
      <c r="BS4386" s="100">
        <v>43.84</v>
      </c>
      <c r="BT4386" s="101">
        <v>70</v>
      </c>
    </row>
    <row r="4387" spans="71:72">
      <c r="BS4387" s="100">
        <v>43.85</v>
      </c>
      <c r="BT4387" s="101">
        <v>70</v>
      </c>
    </row>
    <row r="4388" spans="71:72">
      <c r="BS4388" s="100">
        <v>43.86</v>
      </c>
      <c r="BT4388" s="101">
        <v>70</v>
      </c>
    </row>
    <row r="4389" spans="71:72">
      <c r="BS4389" s="100">
        <v>43.87</v>
      </c>
      <c r="BT4389" s="101">
        <v>70</v>
      </c>
    </row>
    <row r="4390" spans="71:72">
      <c r="BS4390" s="100">
        <v>43.88</v>
      </c>
      <c r="BT4390" s="101">
        <v>70</v>
      </c>
    </row>
    <row r="4391" spans="71:72">
      <c r="BS4391" s="100">
        <v>43.89</v>
      </c>
      <c r="BT4391" s="101">
        <v>70</v>
      </c>
    </row>
    <row r="4392" spans="71:72">
      <c r="BS4392" s="100">
        <v>43.9</v>
      </c>
      <c r="BT4392" s="101">
        <v>70</v>
      </c>
    </row>
    <row r="4393" spans="71:72">
      <c r="BS4393" s="100">
        <v>43.91</v>
      </c>
      <c r="BT4393" s="101">
        <v>70</v>
      </c>
    </row>
    <row r="4394" spans="71:72">
      <c r="BS4394" s="100">
        <v>43.92</v>
      </c>
      <c r="BT4394" s="101">
        <v>70</v>
      </c>
    </row>
    <row r="4395" spans="71:72">
      <c r="BS4395" s="100">
        <v>43.93</v>
      </c>
      <c r="BT4395" s="101">
        <v>70</v>
      </c>
    </row>
    <row r="4396" spans="71:72">
      <c r="BS4396" s="100">
        <v>43.94</v>
      </c>
      <c r="BT4396" s="101">
        <v>70</v>
      </c>
    </row>
    <row r="4397" spans="71:72">
      <c r="BS4397" s="100">
        <v>43.95</v>
      </c>
      <c r="BT4397" s="101">
        <v>70</v>
      </c>
    </row>
    <row r="4398" spans="71:72">
      <c r="BS4398" s="100">
        <v>43.96</v>
      </c>
      <c r="BT4398" s="101">
        <v>70</v>
      </c>
    </row>
    <row r="4399" spans="71:72">
      <c r="BS4399" s="100">
        <v>43.97</v>
      </c>
      <c r="BT4399" s="101">
        <v>70</v>
      </c>
    </row>
    <row r="4400" spans="71:72">
      <c r="BS4400" s="100">
        <v>43.98</v>
      </c>
      <c r="BT4400" s="101">
        <v>70</v>
      </c>
    </row>
    <row r="4401" spans="71:72">
      <c r="BS4401" s="100">
        <v>43.99</v>
      </c>
      <c r="BT4401" s="101">
        <v>70</v>
      </c>
    </row>
    <row r="4402" spans="71:72">
      <c r="BS4402" s="98">
        <v>44</v>
      </c>
      <c r="BT4402" s="99">
        <v>71</v>
      </c>
    </row>
    <row r="4403" spans="71:72">
      <c r="BS4403" s="98">
        <v>44.01</v>
      </c>
      <c r="BT4403" s="99">
        <v>71</v>
      </c>
    </row>
    <row r="4404" spans="71:72">
      <c r="BS4404" s="98">
        <v>44.02</v>
      </c>
      <c r="BT4404" s="99">
        <v>71</v>
      </c>
    </row>
    <row r="4405" spans="71:72">
      <c r="BS4405" s="98">
        <v>44.03</v>
      </c>
      <c r="BT4405" s="99">
        <v>71</v>
      </c>
    </row>
    <row r="4406" spans="71:72">
      <c r="BS4406" s="98">
        <v>44.04</v>
      </c>
      <c r="BT4406" s="99">
        <v>71</v>
      </c>
    </row>
    <row r="4407" spans="71:72">
      <c r="BS4407" s="98">
        <v>44.05</v>
      </c>
      <c r="BT4407" s="99">
        <v>71</v>
      </c>
    </row>
    <row r="4408" spans="71:72">
      <c r="BS4408" s="98">
        <v>44.06</v>
      </c>
      <c r="BT4408" s="99">
        <v>71</v>
      </c>
    </row>
    <row r="4409" spans="71:72">
      <c r="BS4409" s="98">
        <v>44.07</v>
      </c>
      <c r="BT4409" s="99">
        <v>71</v>
      </c>
    </row>
    <row r="4410" spans="71:72">
      <c r="BS4410" s="98">
        <v>44.08</v>
      </c>
      <c r="BT4410" s="99">
        <v>71</v>
      </c>
    </row>
    <row r="4411" spans="71:72">
      <c r="BS4411" s="98">
        <v>44.09</v>
      </c>
      <c r="BT4411" s="99">
        <v>71</v>
      </c>
    </row>
    <row r="4412" spans="71:72">
      <c r="BS4412" s="98">
        <v>44.1</v>
      </c>
      <c r="BT4412" s="99">
        <v>71</v>
      </c>
    </row>
    <row r="4413" spans="71:72">
      <c r="BS4413" s="98">
        <v>44.11</v>
      </c>
      <c r="BT4413" s="99">
        <v>71</v>
      </c>
    </row>
    <row r="4414" spans="71:72">
      <c r="BS4414" s="98">
        <v>44.12</v>
      </c>
      <c r="BT4414" s="99">
        <v>71</v>
      </c>
    </row>
    <row r="4415" spans="71:72">
      <c r="BS4415" s="98">
        <v>44.13</v>
      </c>
      <c r="BT4415" s="99">
        <v>71</v>
      </c>
    </row>
    <row r="4416" spans="71:72">
      <c r="BS4416" s="98">
        <v>44.14</v>
      </c>
      <c r="BT4416" s="99">
        <v>71</v>
      </c>
    </row>
    <row r="4417" spans="71:72">
      <c r="BS4417" s="98">
        <v>44.15</v>
      </c>
      <c r="BT4417" s="99">
        <v>71</v>
      </c>
    </row>
    <row r="4418" spans="71:72">
      <c r="BS4418" s="98">
        <v>44.16</v>
      </c>
      <c r="BT4418" s="99">
        <v>71</v>
      </c>
    </row>
    <row r="4419" spans="71:72">
      <c r="BS4419" s="98">
        <v>44.17</v>
      </c>
      <c r="BT4419" s="99">
        <v>71</v>
      </c>
    </row>
    <row r="4420" spans="71:72">
      <c r="BS4420" s="98">
        <v>44.18</v>
      </c>
      <c r="BT4420" s="99">
        <v>71</v>
      </c>
    </row>
    <row r="4421" spans="71:72">
      <c r="BS4421" s="98">
        <v>44.19</v>
      </c>
      <c r="BT4421" s="99">
        <v>71</v>
      </c>
    </row>
    <row r="4422" spans="71:72">
      <c r="BS4422" s="98">
        <v>44.2</v>
      </c>
      <c r="BT4422" s="99">
        <v>71</v>
      </c>
    </row>
    <row r="4423" spans="71:72">
      <c r="BS4423" s="98">
        <v>44.21</v>
      </c>
      <c r="BT4423" s="99">
        <v>71</v>
      </c>
    </row>
    <row r="4424" spans="71:72">
      <c r="BS4424" s="98">
        <v>44.22</v>
      </c>
      <c r="BT4424" s="99">
        <v>71</v>
      </c>
    </row>
    <row r="4425" spans="71:72">
      <c r="BS4425" s="98">
        <v>44.23</v>
      </c>
      <c r="BT4425" s="99">
        <v>71</v>
      </c>
    </row>
    <row r="4426" spans="71:72">
      <c r="BS4426" s="98">
        <v>44.24</v>
      </c>
      <c r="BT4426" s="99">
        <v>71</v>
      </c>
    </row>
    <row r="4427" spans="71:72">
      <c r="BS4427" s="98">
        <v>44.25</v>
      </c>
      <c r="BT4427" s="99">
        <v>71</v>
      </c>
    </row>
    <row r="4428" spans="71:72">
      <c r="BS4428" s="98">
        <v>44.26</v>
      </c>
      <c r="BT4428" s="99">
        <v>71</v>
      </c>
    </row>
    <row r="4429" spans="71:72">
      <c r="BS4429" s="98">
        <v>44.27</v>
      </c>
      <c r="BT4429" s="99">
        <v>71</v>
      </c>
    </row>
    <row r="4430" spans="71:72">
      <c r="BS4430" s="98">
        <v>44.28</v>
      </c>
      <c r="BT4430" s="99">
        <v>71</v>
      </c>
    </row>
    <row r="4431" spans="71:72">
      <c r="BS4431" s="98">
        <v>44.29</v>
      </c>
      <c r="BT4431" s="99">
        <v>71</v>
      </c>
    </row>
    <row r="4432" spans="71:72">
      <c r="BS4432" s="98">
        <v>44.3</v>
      </c>
      <c r="BT4432" s="99">
        <v>71</v>
      </c>
    </row>
    <row r="4433" spans="71:72">
      <c r="BS4433" s="98">
        <v>44.31</v>
      </c>
      <c r="BT4433" s="99">
        <v>71</v>
      </c>
    </row>
    <row r="4434" spans="71:72">
      <c r="BS4434" s="98">
        <v>44.32</v>
      </c>
      <c r="BT4434" s="99">
        <v>71</v>
      </c>
    </row>
    <row r="4435" spans="71:72">
      <c r="BS4435" s="98">
        <v>44.33</v>
      </c>
      <c r="BT4435" s="99">
        <v>71</v>
      </c>
    </row>
    <row r="4436" spans="71:72">
      <c r="BS4436" s="98">
        <v>44.34</v>
      </c>
      <c r="BT4436" s="99">
        <v>71</v>
      </c>
    </row>
    <row r="4437" spans="71:72">
      <c r="BS4437" s="98">
        <v>44.35</v>
      </c>
      <c r="BT4437" s="99">
        <v>71</v>
      </c>
    </row>
    <row r="4438" spans="71:72">
      <c r="BS4438" s="98">
        <v>44.36</v>
      </c>
      <c r="BT4438" s="99">
        <v>71</v>
      </c>
    </row>
    <row r="4439" spans="71:72">
      <c r="BS4439" s="98">
        <v>44.37</v>
      </c>
      <c r="BT4439" s="99">
        <v>71</v>
      </c>
    </row>
    <row r="4440" spans="71:72">
      <c r="BS4440" s="98">
        <v>44.38</v>
      </c>
      <c r="BT4440" s="99">
        <v>71</v>
      </c>
    </row>
    <row r="4441" spans="71:72">
      <c r="BS4441" s="98">
        <v>44.39</v>
      </c>
      <c r="BT4441" s="99">
        <v>71</v>
      </c>
    </row>
    <row r="4442" spans="71:72">
      <c r="BS4442" s="98">
        <v>44.4</v>
      </c>
      <c r="BT4442" s="99">
        <v>71</v>
      </c>
    </row>
    <row r="4443" spans="71:72">
      <c r="BS4443" s="98">
        <v>44.41</v>
      </c>
      <c r="BT4443" s="99">
        <v>71</v>
      </c>
    </row>
    <row r="4444" spans="71:72">
      <c r="BS4444" s="98">
        <v>44.42</v>
      </c>
      <c r="BT4444" s="99">
        <v>71</v>
      </c>
    </row>
    <row r="4445" spans="71:72">
      <c r="BS4445" s="98">
        <v>44.43</v>
      </c>
      <c r="BT4445" s="99">
        <v>71</v>
      </c>
    </row>
    <row r="4446" spans="71:72">
      <c r="BS4446" s="98">
        <v>44.44</v>
      </c>
      <c r="BT4446" s="99">
        <v>71</v>
      </c>
    </row>
    <row r="4447" spans="71:72">
      <c r="BS4447" s="98">
        <v>44.45</v>
      </c>
      <c r="BT4447" s="99">
        <v>71</v>
      </c>
    </row>
    <row r="4448" spans="71:72">
      <c r="BS4448" s="98">
        <v>44.46</v>
      </c>
      <c r="BT4448" s="99">
        <v>71</v>
      </c>
    </row>
    <row r="4449" spans="71:72">
      <c r="BS4449" s="98">
        <v>44.47</v>
      </c>
      <c r="BT4449" s="99">
        <v>71</v>
      </c>
    </row>
    <row r="4450" spans="71:72">
      <c r="BS4450" s="98">
        <v>44.48</v>
      </c>
      <c r="BT4450" s="99">
        <v>71</v>
      </c>
    </row>
    <row r="4451" spans="71:72">
      <c r="BS4451" s="98">
        <v>44.49</v>
      </c>
      <c r="BT4451" s="99">
        <v>71</v>
      </c>
    </row>
    <row r="4452" spans="71:72">
      <c r="BS4452" s="98">
        <v>44.5</v>
      </c>
      <c r="BT4452" s="99">
        <v>71</v>
      </c>
    </row>
    <row r="4453" spans="71:72">
      <c r="BS4453" s="98">
        <v>44.51</v>
      </c>
      <c r="BT4453" s="99">
        <v>71</v>
      </c>
    </row>
    <row r="4454" spans="71:72">
      <c r="BS4454" s="98">
        <v>44.52</v>
      </c>
      <c r="BT4454" s="99">
        <v>71</v>
      </c>
    </row>
    <row r="4455" spans="71:72">
      <c r="BS4455" s="98">
        <v>44.53</v>
      </c>
      <c r="BT4455" s="99">
        <v>71</v>
      </c>
    </row>
    <row r="4456" spans="71:72">
      <c r="BS4456" s="98">
        <v>44.54</v>
      </c>
      <c r="BT4456" s="99">
        <v>71</v>
      </c>
    </row>
    <row r="4457" spans="71:72">
      <c r="BS4457" s="98">
        <v>44.55</v>
      </c>
      <c r="BT4457" s="99">
        <v>71</v>
      </c>
    </row>
    <row r="4458" spans="71:72">
      <c r="BS4458" s="98">
        <v>44.56</v>
      </c>
      <c r="BT4458" s="99">
        <v>71</v>
      </c>
    </row>
    <row r="4459" spans="71:72">
      <c r="BS4459" s="98">
        <v>44.57</v>
      </c>
      <c r="BT4459" s="99">
        <v>71</v>
      </c>
    </row>
    <row r="4460" spans="71:72">
      <c r="BS4460" s="98">
        <v>44.58</v>
      </c>
      <c r="BT4460" s="99">
        <v>71</v>
      </c>
    </row>
    <row r="4461" spans="71:72">
      <c r="BS4461" s="98">
        <v>44.59</v>
      </c>
      <c r="BT4461" s="99">
        <v>71</v>
      </c>
    </row>
    <row r="4462" spans="71:72">
      <c r="BS4462" s="98">
        <v>44.6</v>
      </c>
      <c r="BT4462" s="99">
        <v>71</v>
      </c>
    </row>
    <row r="4463" spans="71:72">
      <c r="BS4463" s="98">
        <v>44.61</v>
      </c>
      <c r="BT4463" s="99">
        <v>71</v>
      </c>
    </row>
    <row r="4464" spans="71:72">
      <c r="BS4464" s="98">
        <v>44.62</v>
      </c>
      <c r="BT4464" s="99">
        <v>71</v>
      </c>
    </row>
    <row r="4465" spans="71:72">
      <c r="BS4465" s="98">
        <v>44.63</v>
      </c>
      <c r="BT4465" s="99">
        <v>71</v>
      </c>
    </row>
    <row r="4466" spans="71:72">
      <c r="BS4466" s="98">
        <v>44.64</v>
      </c>
      <c r="BT4466" s="99">
        <v>71</v>
      </c>
    </row>
    <row r="4467" spans="71:72">
      <c r="BS4467" s="98">
        <v>44.65</v>
      </c>
      <c r="BT4467" s="99">
        <v>71</v>
      </c>
    </row>
    <row r="4468" spans="71:72">
      <c r="BS4468" s="98">
        <v>44.66</v>
      </c>
      <c r="BT4468" s="99">
        <v>71</v>
      </c>
    </row>
    <row r="4469" spans="71:72">
      <c r="BS4469" s="98">
        <v>44.67</v>
      </c>
      <c r="BT4469" s="99">
        <v>71</v>
      </c>
    </row>
    <row r="4470" spans="71:72">
      <c r="BS4470" s="98">
        <v>44.68</v>
      </c>
      <c r="BT4470" s="99">
        <v>71</v>
      </c>
    </row>
    <row r="4471" spans="71:72">
      <c r="BS4471" s="98">
        <v>44.69</v>
      </c>
      <c r="BT4471" s="99">
        <v>71</v>
      </c>
    </row>
    <row r="4472" spans="71:72">
      <c r="BS4472" s="98">
        <v>44.7</v>
      </c>
      <c r="BT4472" s="99">
        <v>71</v>
      </c>
    </row>
    <row r="4473" spans="71:72">
      <c r="BS4473" s="98">
        <v>44.71</v>
      </c>
      <c r="BT4473" s="99">
        <v>71</v>
      </c>
    </row>
    <row r="4474" spans="71:72">
      <c r="BS4474" s="98">
        <v>44.72</v>
      </c>
      <c r="BT4474" s="99">
        <v>71</v>
      </c>
    </row>
    <row r="4475" spans="71:72">
      <c r="BS4475" s="98">
        <v>44.73</v>
      </c>
      <c r="BT4475" s="99">
        <v>71</v>
      </c>
    </row>
    <row r="4476" spans="71:72">
      <c r="BS4476" s="98">
        <v>44.74</v>
      </c>
      <c r="BT4476" s="99">
        <v>71</v>
      </c>
    </row>
    <row r="4477" spans="71:72">
      <c r="BS4477" s="98">
        <v>44.75</v>
      </c>
      <c r="BT4477" s="99">
        <v>71</v>
      </c>
    </row>
    <row r="4478" spans="71:72">
      <c r="BS4478" s="98">
        <v>44.76</v>
      </c>
      <c r="BT4478" s="99">
        <v>71</v>
      </c>
    </row>
    <row r="4479" spans="71:72">
      <c r="BS4479" s="98">
        <v>44.77</v>
      </c>
      <c r="BT4479" s="99">
        <v>71</v>
      </c>
    </row>
    <row r="4480" spans="71:72">
      <c r="BS4480" s="98">
        <v>44.78</v>
      </c>
      <c r="BT4480" s="99">
        <v>71</v>
      </c>
    </row>
    <row r="4481" spans="71:72">
      <c r="BS4481" s="98">
        <v>44.79</v>
      </c>
      <c r="BT4481" s="99">
        <v>71</v>
      </c>
    </row>
    <row r="4482" spans="71:72">
      <c r="BS4482" s="98">
        <v>44.8</v>
      </c>
      <c r="BT4482" s="99">
        <v>71</v>
      </c>
    </row>
    <row r="4483" spans="71:72">
      <c r="BS4483" s="98">
        <v>44.81</v>
      </c>
      <c r="BT4483" s="99">
        <v>71</v>
      </c>
    </row>
    <row r="4484" spans="71:72">
      <c r="BS4484" s="98">
        <v>44.82</v>
      </c>
      <c r="BT4484" s="99">
        <v>71</v>
      </c>
    </row>
    <row r="4485" spans="71:72">
      <c r="BS4485" s="98">
        <v>44.83</v>
      </c>
      <c r="BT4485" s="99">
        <v>71</v>
      </c>
    </row>
    <row r="4486" spans="71:72">
      <c r="BS4486" s="98">
        <v>44.84</v>
      </c>
      <c r="BT4486" s="99">
        <v>71</v>
      </c>
    </row>
    <row r="4487" spans="71:72">
      <c r="BS4487" s="98">
        <v>44.85</v>
      </c>
      <c r="BT4487" s="99">
        <v>71</v>
      </c>
    </row>
    <row r="4488" spans="71:72">
      <c r="BS4488" s="98">
        <v>44.86</v>
      </c>
      <c r="BT4488" s="99">
        <v>71</v>
      </c>
    </row>
    <row r="4489" spans="71:72">
      <c r="BS4489" s="98">
        <v>44.87</v>
      </c>
      <c r="BT4489" s="99">
        <v>71</v>
      </c>
    </row>
    <row r="4490" spans="71:72">
      <c r="BS4490" s="98">
        <v>44.88</v>
      </c>
      <c r="BT4490" s="99">
        <v>71</v>
      </c>
    </row>
    <row r="4491" spans="71:72">
      <c r="BS4491" s="98">
        <v>44.89</v>
      </c>
      <c r="BT4491" s="99">
        <v>71</v>
      </c>
    </row>
    <row r="4492" spans="71:72">
      <c r="BS4492" s="98">
        <v>44.9</v>
      </c>
      <c r="BT4492" s="99">
        <v>71</v>
      </c>
    </row>
    <row r="4493" spans="71:72">
      <c r="BS4493" s="98">
        <v>44.91</v>
      </c>
      <c r="BT4493" s="99">
        <v>71</v>
      </c>
    </row>
    <row r="4494" spans="71:72">
      <c r="BS4494" s="98">
        <v>44.92</v>
      </c>
      <c r="BT4494" s="99">
        <v>71</v>
      </c>
    </row>
    <row r="4495" spans="71:72">
      <c r="BS4495" s="98">
        <v>44.93</v>
      </c>
      <c r="BT4495" s="99">
        <v>71</v>
      </c>
    </row>
    <row r="4496" spans="71:72">
      <c r="BS4496" s="98">
        <v>44.94</v>
      </c>
      <c r="BT4496" s="99">
        <v>71</v>
      </c>
    </row>
    <row r="4497" spans="71:72">
      <c r="BS4497" s="98">
        <v>44.95</v>
      </c>
      <c r="BT4497" s="99">
        <v>71</v>
      </c>
    </row>
    <row r="4498" spans="71:72">
      <c r="BS4498" s="98">
        <v>44.96</v>
      </c>
      <c r="BT4498" s="99">
        <v>71</v>
      </c>
    </row>
    <row r="4499" spans="71:72">
      <c r="BS4499" s="98">
        <v>44.97</v>
      </c>
      <c r="BT4499" s="99">
        <v>71</v>
      </c>
    </row>
    <row r="4500" spans="71:72">
      <c r="BS4500" s="98">
        <v>44.98</v>
      </c>
      <c r="BT4500" s="99">
        <v>71</v>
      </c>
    </row>
    <row r="4501" spans="71:72">
      <c r="BS4501" s="98">
        <v>44.99</v>
      </c>
      <c r="BT4501" s="99">
        <v>71</v>
      </c>
    </row>
    <row r="4502" spans="71:72">
      <c r="BS4502" s="98">
        <v>45</v>
      </c>
      <c r="BT4502" s="99">
        <v>71</v>
      </c>
    </row>
    <row r="4503" spans="71:72">
      <c r="BS4503" s="98">
        <v>45.01</v>
      </c>
      <c r="BT4503" s="99">
        <v>71</v>
      </c>
    </row>
    <row r="4504" spans="71:72">
      <c r="BS4504" s="98">
        <v>45.02</v>
      </c>
      <c r="BT4504" s="99">
        <v>71</v>
      </c>
    </row>
    <row r="4505" spans="71:72">
      <c r="BS4505" s="98">
        <v>45.03</v>
      </c>
      <c r="BT4505" s="99">
        <v>71</v>
      </c>
    </row>
    <row r="4506" spans="71:72">
      <c r="BS4506" s="98">
        <v>45.04</v>
      </c>
      <c r="BT4506" s="99">
        <v>71</v>
      </c>
    </row>
    <row r="4507" spans="71:72">
      <c r="BS4507" s="98">
        <v>45.05</v>
      </c>
      <c r="BT4507" s="99">
        <v>71</v>
      </c>
    </row>
    <row r="4508" spans="71:72">
      <c r="BS4508" s="98">
        <v>45.06</v>
      </c>
      <c r="BT4508" s="99">
        <v>71</v>
      </c>
    </row>
    <row r="4509" spans="71:72">
      <c r="BS4509" s="98">
        <v>45.07</v>
      </c>
      <c r="BT4509" s="99">
        <v>71</v>
      </c>
    </row>
    <row r="4510" spans="71:72">
      <c r="BS4510" s="98">
        <v>45.08</v>
      </c>
      <c r="BT4510" s="99">
        <v>71</v>
      </c>
    </row>
    <row r="4511" spans="71:72">
      <c r="BS4511" s="98">
        <v>45.09</v>
      </c>
      <c r="BT4511" s="99">
        <v>71</v>
      </c>
    </row>
    <row r="4512" spans="71:72">
      <c r="BS4512" s="98">
        <v>45.1</v>
      </c>
      <c r="BT4512" s="99">
        <v>71</v>
      </c>
    </row>
    <row r="4513" spans="71:72">
      <c r="BS4513" s="98">
        <v>45.11</v>
      </c>
      <c r="BT4513" s="99">
        <v>71</v>
      </c>
    </row>
    <row r="4514" spans="71:72">
      <c r="BS4514" s="98">
        <v>45.12</v>
      </c>
      <c r="BT4514" s="99">
        <v>71</v>
      </c>
    </row>
    <row r="4515" spans="71:72">
      <c r="BS4515" s="98">
        <v>45.13</v>
      </c>
      <c r="BT4515" s="99">
        <v>71</v>
      </c>
    </row>
    <row r="4516" spans="71:72">
      <c r="BS4516" s="98">
        <v>45.14</v>
      </c>
      <c r="BT4516" s="99">
        <v>71</v>
      </c>
    </row>
    <row r="4517" spans="71:72">
      <c r="BS4517" s="98">
        <v>45.15</v>
      </c>
      <c r="BT4517" s="99">
        <v>71</v>
      </c>
    </row>
    <row r="4518" spans="71:72">
      <c r="BS4518" s="98">
        <v>45.16</v>
      </c>
      <c r="BT4518" s="99">
        <v>71</v>
      </c>
    </row>
    <row r="4519" spans="71:72">
      <c r="BS4519" s="98">
        <v>45.17</v>
      </c>
      <c r="BT4519" s="99">
        <v>71</v>
      </c>
    </row>
    <row r="4520" spans="71:72">
      <c r="BS4520" s="98">
        <v>45.18</v>
      </c>
      <c r="BT4520" s="99">
        <v>71</v>
      </c>
    </row>
    <row r="4521" spans="71:72">
      <c r="BS4521" s="98">
        <v>45.19</v>
      </c>
      <c r="BT4521" s="99">
        <v>71</v>
      </c>
    </row>
    <row r="4522" spans="71:72">
      <c r="BS4522" s="98">
        <v>45.2</v>
      </c>
      <c r="BT4522" s="99">
        <v>71</v>
      </c>
    </row>
    <row r="4523" spans="71:72">
      <c r="BS4523" s="98">
        <v>45.21</v>
      </c>
      <c r="BT4523" s="99">
        <v>71</v>
      </c>
    </row>
    <row r="4524" spans="71:72">
      <c r="BS4524" s="98">
        <v>45.22</v>
      </c>
      <c r="BT4524" s="99">
        <v>71</v>
      </c>
    </row>
    <row r="4525" spans="71:72">
      <c r="BS4525" s="98">
        <v>45.23</v>
      </c>
      <c r="BT4525" s="99">
        <v>71</v>
      </c>
    </row>
    <row r="4526" spans="71:72">
      <c r="BS4526" s="98">
        <v>45.24</v>
      </c>
      <c r="BT4526" s="99">
        <v>71</v>
      </c>
    </row>
    <row r="4527" spans="71:72">
      <c r="BS4527" s="98">
        <v>45.25</v>
      </c>
      <c r="BT4527" s="99">
        <v>71</v>
      </c>
    </row>
    <row r="4528" spans="71:72">
      <c r="BS4528" s="98">
        <v>45.26</v>
      </c>
      <c r="BT4528" s="99">
        <v>71</v>
      </c>
    </row>
    <row r="4529" spans="71:72">
      <c r="BS4529" s="98">
        <v>45.27</v>
      </c>
      <c r="BT4529" s="99">
        <v>71</v>
      </c>
    </row>
    <row r="4530" spans="71:72">
      <c r="BS4530" s="98">
        <v>45.28</v>
      </c>
      <c r="BT4530" s="99">
        <v>71</v>
      </c>
    </row>
    <row r="4531" spans="71:72">
      <c r="BS4531" s="98">
        <v>45.29</v>
      </c>
      <c r="BT4531" s="99">
        <v>71</v>
      </c>
    </row>
    <row r="4532" spans="71:72">
      <c r="BS4532" s="98">
        <v>45.3</v>
      </c>
      <c r="BT4532" s="99">
        <v>71</v>
      </c>
    </row>
    <row r="4533" spans="71:72">
      <c r="BS4533" s="98">
        <v>45.31</v>
      </c>
      <c r="BT4533" s="99">
        <v>71</v>
      </c>
    </row>
    <row r="4534" spans="71:72">
      <c r="BS4534" s="98">
        <v>45.32</v>
      </c>
      <c r="BT4534" s="99">
        <v>71</v>
      </c>
    </row>
    <row r="4535" spans="71:72">
      <c r="BS4535" s="98">
        <v>45.33</v>
      </c>
      <c r="BT4535" s="99">
        <v>71</v>
      </c>
    </row>
    <row r="4536" spans="71:72">
      <c r="BS4536" s="98">
        <v>45.34</v>
      </c>
      <c r="BT4536" s="99">
        <v>71</v>
      </c>
    </row>
    <row r="4537" spans="71:72">
      <c r="BS4537" s="98">
        <v>45.35</v>
      </c>
      <c r="BT4537" s="99">
        <v>71</v>
      </c>
    </row>
    <row r="4538" spans="71:72">
      <c r="BS4538" s="98">
        <v>45.36</v>
      </c>
      <c r="BT4538" s="99">
        <v>71</v>
      </c>
    </row>
    <row r="4539" spans="71:72">
      <c r="BS4539" s="98">
        <v>45.37</v>
      </c>
      <c r="BT4539" s="99">
        <v>71</v>
      </c>
    </row>
    <row r="4540" spans="71:72">
      <c r="BS4540" s="98">
        <v>45.38</v>
      </c>
      <c r="BT4540" s="99">
        <v>71</v>
      </c>
    </row>
    <row r="4541" spans="71:72">
      <c r="BS4541" s="98">
        <v>45.39</v>
      </c>
      <c r="BT4541" s="99">
        <v>71</v>
      </c>
    </row>
    <row r="4542" spans="71:72">
      <c r="BS4542" s="98">
        <v>45.4</v>
      </c>
      <c r="BT4542" s="99">
        <v>71</v>
      </c>
    </row>
    <row r="4543" spans="71:72">
      <c r="BS4543" s="98">
        <v>45.41</v>
      </c>
      <c r="BT4543" s="99">
        <v>71</v>
      </c>
    </row>
    <row r="4544" spans="71:72">
      <c r="BS4544" s="98">
        <v>45.42</v>
      </c>
      <c r="BT4544" s="99">
        <v>71</v>
      </c>
    </row>
    <row r="4545" spans="71:72">
      <c r="BS4545" s="98">
        <v>45.43</v>
      </c>
      <c r="BT4545" s="99">
        <v>71</v>
      </c>
    </row>
    <row r="4546" spans="71:72">
      <c r="BS4546" s="98">
        <v>45.44</v>
      </c>
      <c r="BT4546" s="99">
        <v>71</v>
      </c>
    </row>
    <row r="4547" spans="71:72">
      <c r="BS4547" s="98">
        <v>45.45</v>
      </c>
      <c r="BT4547" s="99">
        <v>71</v>
      </c>
    </row>
    <row r="4548" spans="71:72">
      <c r="BS4548" s="98">
        <v>45.46</v>
      </c>
      <c r="BT4548" s="99">
        <v>71</v>
      </c>
    </row>
    <row r="4549" spans="71:72">
      <c r="BS4549" s="98">
        <v>45.47</v>
      </c>
      <c r="BT4549" s="99">
        <v>71</v>
      </c>
    </row>
    <row r="4550" spans="71:72">
      <c r="BS4550" s="98">
        <v>45.48</v>
      </c>
      <c r="BT4550" s="99">
        <v>71</v>
      </c>
    </row>
    <row r="4551" spans="71:72">
      <c r="BS4551" s="98">
        <v>45.49</v>
      </c>
      <c r="BT4551" s="99">
        <v>71</v>
      </c>
    </row>
    <row r="4552" spans="71:72">
      <c r="BS4552" s="98">
        <v>45.5</v>
      </c>
      <c r="BT4552" s="99">
        <v>71</v>
      </c>
    </row>
    <row r="4553" spans="71:72">
      <c r="BS4553" s="98">
        <v>45.51</v>
      </c>
      <c r="BT4553" s="99">
        <v>71</v>
      </c>
    </row>
    <row r="4554" spans="71:72">
      <c r="BS4554" s="98">
        <v>45.52</v>
      </c>
      <c r="BT4554" s="99">
        <v>71</v>
      </c>
    </row>
    <row r="4555" spans="71:72">
      <c r="BS4555" s="98">
        <v>45.53</v>
      </c>
      <c r="BT4555" s="99">
        <v>71</v>
      </c>
    </row>
    <row r="4556" spans="71:72">
      <c r="BS4556" s="98">
        <v>45.54</v>
      </c>
      <c r="BT4556" s="99">
        <v>71</v>
      </c>
    </row>
    <row r="4557" spans="71:72">
      <c r="BS4557" s="98">
        <v>45.55</v>
      </c>
      <c r="BT4557" s="99">
        <v>71</v>
      </c>
    </row>
    <row r="4558" spans="71:72">
      <c r="BS4558" s="98">
        <v>45.56</v>
      </c>
      <c r="BT4558" s="99">
        <v>71</v>
      </c>
    </row>
    <row r="4559" spans="71:72">
      <c r="BS4559" s="98">
        <v>45.57</v>
      </c>
      <c r="BT4559" s="99">
        <v>71</v>
      </c>
    </row>
    <row r="4560" spans="71:72">
      <c r="BS4560" s="98">
        <v>45.58</v>
      </c>
      <c r="BT4560" s="99">
        <v>71</v>
      </c>
    </row>
    <row r="4561" spans="71:72">
      <c r="BS4561" s="98">
        <v>45.59</v>
      </c>
      <c r="BT4561" s="99">
        <v>71</v>
      </c>
    </row>
    <row r="4562" spans="71:72">
      <c r="BS4562" s="98">
        <v>45.6</v>
      </c>
      <c r="BT4562" s="99">
        <v>71</v>
      </c>
    </row>
    <row r="4563" spans="71:72">
      <c r="BS4563" s="98">
        <v>45.61</v>
      </c>
      <c r="BT4563" s="99">
        <v>71</v>
      </c>
    </row>
    <row r="4564" spans="71:72">
      <c r="BS4564" s="98">
        <v>45.62</v>
      </c>
      <c r="BT4564" s="99">
        <v>71</v>
      </c>
    </row>
    <row r="4565" spans="71:72">
      <c r="BS4565" s="98">
        <v>45.63</v>
      </c>
      <c r="BT4565" s="99">
        <v>71</v>
      </c>
    </row>
    <row r="4566" spans="71:72">
      <c r="BS4566" s="98">
        <v>45.64</v>
      </c>
      <c r="BT4566" s="99">
        <v>71</v>
      </c>
    </row>
    <row r="4567" spans="71:72">
      <c r="BS4567" s="98">
        <v>45.65</v>
      </c>
      <c r="BT4567" s="99">
        <v>71</v>
      </c>
    </row>
    <row r="4568" spans="71:72">
      <c r="BS4568" s="98">
        <v>45.66</v>
      </c>
      <c r="BT4568" s="99">
        <v>71</v>
      </c>
    </row>
    <row r="4569" spans="71:72">
      <c r="BS4569" s="98">
        <v>45.67</v>
      </c>
      <c r="BT4569" s="99">
        <v>71</v>
      </c>
    </row>
    <row r="4570" spans="71:72">
      <c r="BS4570" s="98">
        <v>45.68</v>
      </c>
      <c r="BT4570" s="99">
        <v>71</v>
      </c>
    </row>
    <row r="4571" spans="71:72">
      <c r="BS4571" s="98">
        <v>45.69</v>
      </c>
      <c r="BT4571" s="99">
        <v>71</v>
      </c>
    </row>
    <row r="4572" spans="71:72">
      <c r="BS4572" s="98">
        <v>45.7</v>
      </c>
      <c r="BT4572" s="99">
        <v>71</v>
      </c>
    </row>
    <row r="4573" spans="71:72">
      <c r="BS4573" s="98">
        <v>45.71</v>
      </c>
      <c r="BT4573" s="99">
        <v>71</v>
      </c>
    </row>
    <row r="4574" spans="71:72">
      <c r="BS4574" s="98">
        <v>45.72</v>
      </c>
      <c r="BT4574" s="99">
        <v>71</v>
      </c>
    </row>
    <row r="4575" spans="71:72">
      <c r="BS4575" s="98">
        <v>45.73</v>
      </c>
      <c r="BT4575" s="99">
        <v>71</v>
      </c>
    </row>
    <row r="4576" spans="71:72">
      <c r="BS4576" s="98">
        <v>45.74</v>
      </c>
      <c r="BT4576" s="99">
        <v>71</v>
      </c>
    </row>
    <row r="4577" spans="71:72">
      <c r="BS4577" s="98">
        <v>45.75</v>
      </c>
      <c r="BT4577" s="99">
        <v>71</v>
      </c>
    </row>
    <row r="4578" spans="71:72">
      <c r="BS4578" s="98">
        <v>45.76</v>
      </c>
      <c r="BT4578" s="99">
        <v>71</v>
      </c>
    </row>
    <row r="4579" spans="71:72">
      <c r="BS4579" s="98">
        <v>45.77</v>
      </c>
      <c r="BT4579" s="99">
        <v>71</v>
      </c>
    </row>
    <row r="4580" spans="71:72">
      <c r="BS4580" s="98">
        <v>45.78</v>
      </c>
      <c r="BT4580" s="99">
        <v>71</v>
      </c>
    </row>
    <row r="4581" spans="71:72">
      <c r="BS4581" s="98">
        <v>45.79</v>
      </c>
      <c r="BT4581" s="99">
        <v>71</v>
      </c>
    </row>
    <row r="4582" spans="71:72">
      <c r="BS4582" s="98">
        <v>45.8</v>
      </c>
      <c r="BT4582" s="99">
        <v>71</v>
      </c>
    </row>
    <row r="4583" spans="71:72">
      <c r="BS4583" s="98">
        <v>45.81</v>
      </c>
      <c r="BT4583" s="99">
        <v>71</v>
      </c>
    </row>
    <row r="4584" spans="71:72">
      <c r="BS4584" s="98">
        <v>45.82</v>
      </c>
      <c r="BT4584" s="99">
        <v>71</v>
      </c>
    </row>
    <row r="4585" spans="71:72">
      <c r="BS4585" s="98">
        <v>45.83</v>
      </c>
      <c r="BT4585" s="99">
        <v>71</v>
      </c>
    </row>
    <row r="4586" spans="71:72">
      <c r="BS4586" s="98">
        <v>45.84</v>
      </c>
      <c r="BT4586" s="99">
        <v>71</v>
      </c>
    </row>
    <row r="4587" spans="71:72">
      <c r="BS4587" s="98">
        <v>45.85</v>
      </c>
      <c r="BT4587" s="99">
        <v>71</v>
      </c>
    </row>
    <row r="4588" spans="71:72">
      <c r="BS4588" s="98">
        <v>45.86</v>
      </c>
      <c r="BT4588" s="99">
        <v>71</v>
      </c>
    </row>
    <row r="4589" spans="71:72">
      <c r="BS4589" s="98">
        <v>45.87</v>
      </c>
      <c r="BT4589" s="99">
        <v>71</v>
      </c>
    </row>
    <row r="4590" spans="71:72">
      <c r="BS4590" s="98">
        <v>45.88</v>
      </c>
      <c r="BT4590" s="99">
        <v>71</v>
      </c>
    </row>
    <row r="4591" spans="71:72">
      <c r="BS4591" s="98">
        <v>45.89</v>
      </c>
      <c r="BT4591" s="99">
        <v>71</v>
      </c>
    </row>
    <row r="4592" spans="71:72">
      <c r="BS4592" s="98">
        <v>45.9</v>
      </c>
      <c r="BT4592" s="99">
        <v>71</v>
      </c>
    </row>
    <row r="4593" spans="71:72">
      <c r="BS4593" s="98">
        <v>45.91</v>
      </c>
      <c r="BT4593" s="99">
        <v>71</v>
      </c>
    </row>
    <row r="4594" spans="71:72">
      <c r="BS4594" s="98">
        <v>45.92</v>
      </c>
      <c r="BT4594" s="99">
        <v>71</v>
      </c>
    </row>
    <row r="4595" spans="71:72">
      <c r="BS4595" s="98">
        <v>45.93</v>
      </c>
      <c r="BT4595" s="99">
        <v>71</v>
      </c>
    </row>
    <row r="4596" spans="71:72">
      <c r="BS4596" s="98">
        <v>45.94</v>
      </c>
      <c r="BT4596" s="99">
        <v>71</v>
      </c>
    </row>
    <row r="4597" spans="71:72">
      <c r="BS4597" s="98">
        <v>45.95</v>
      </c>
      <c r="BT4597" s="99">
        <v>71</v>
      </c>
    </row>
    <row r="4598" spans="71:72">
      <c r="BS4598" s="98">
        <v>45.96</v>
      </c>
      <c r="BT4598" s="99">
        <v>71</v>
      </c>
    </row>
    <row r="4599" spans="71:72">
      <c r="BS4599" s="98">
        <v>45.97</v>
      </c>
      <c r="BT4599" s="99">
        <v>71</v>
      </c>
    </row>
    <row r="4600" spans="71:72">
      <c r="BS4600" s="98">
        <v>45.98</v>
      </c>
      <c r="BT4600" s="99">
        <v>71</v>
      </c>
    </row>
    <row r="4601" spans="71:72">
      <c r="BS4601" s="98">
        <v>45.99</v>
      </c>
      <c r="BT4601" s="99">
        <v>71</v>
      </c>
    </row>
    <row r="4602" spans="71:72">
      <c r="BS4602" s="98">
        <v>46</v>
      </c>
      <c r="BT4602" s="99">
        <v>71</v>
      </c>
    </row>
    <row r="4603" spans="71:72">
      <c r="BS4603" s="98">
        <v>46.01</v>
      </c>
      <c r="BT4603" s="99">
        <v>71</v>
      </c>
    </row>
    <row r="4604" spans="71:72">
      <c r="BS4604" s="98">
        <v>46.02</v>
      </c>
      <c r="BT4604" s="99">
        <v>71</v>
      </c>
    </row>
    <row r="4605" spans="71:72">
      <c r="BS4605" s="98">
        <v>46.03</v>
      </c>
      <c r="BT4605" s="99">
        <v>71</v>
      </c>
    </row>
    <row r="4606" spans="71:72">
      <c r="BS4606" s="98">
        <v>46.04</v>
      </c>
      <c r="BT4606" s="99">
        <v>71</v>
      </c>
    </row>
    <row r="4607" spans="71:72">
      <c r="BS4607" s="98">
        <v>46.05</v>
      </c>
      <c r="BT4607" s="99">
        <v>71</v>
      </c>
    </row>
    <row r="4608" spans="71:72">
      <c r="BS4608" s="98">
        <v>46.06</v>
      </c>
      <c r="BT4608" s="99">
        <v>71</v>
      </c>
    </row>
    <row r="4609" spans="71:72">
      <c r="BS4609" s="98">
        <v>46.07</v>
      </c>
      <c r="BT4609" s="99">
        <v>71</v>
      </c>
    </row>
    <row r="4610" spans="71:72">
      <c r="BS4610" s="98">
        <v>46.08</v>
      </c>
      <c r="BT4610" s="99">
        <v>71</v>
      </c>
    </row>
    <row r="4611" spans="71:72">
      <c r="BS4611" s="98">
        <v>46.09</v>
      </c>
      <c r="BT4611" s="99">
        <v>71</v>
      </c>
    </row>
    <row r="4612" spans="71:72">
      <c r="BS4612" s="98">
        <v>46.1</v>
      </c>
      <c r="BT4612" s="99">
        <v>71</v>
      </c>
    </row>
    <row r="4613" spans="71:72">
      <c r="BS4613" s="98">
        <v>46.11</v>
      </c>
      <c r="BT4613" s="99">
        <v>71</v>
      </c>
    </row>
    <row r="4614" spans="71:72">
      <c r="BS4614" s="98">
        <v>46.12</v>
      </c>
      <c r="BT4614" s="99">
        <v>71</v>
      </c>
    </row>
    <row r="4615" spans="71:72">
      <c r="BS4615" s="98">
        <v>46.13</v>
      </c>
      <c r="BT4615" s="99">
        <v>71</v>
      </c>
    </row>
    <row r="4616" spans="71:72">
      <c r="BS4616" s="98">
        <v>46.14</v>
      </c>
      <c r="BT4616" s="99">
        <v>71</v>
      </c>
    </row>
    <row r="4617" spans="71:72">
      <c r="BS4617" s="98">
        <v>46.15</v>
      </c>
      <c r="BT4617" s="99">
        <v>71</v>
      </c>
    </row>
    <row r="4618" spans="71:72">
      <c r="BS4618" s="98">
        <v>46.16</v>
      </c>
      <c r="BT4618" s="99">
        <v>71</v>
      </c>
    </row>
    <row r="4619" spans="71:72">
      <c r="BS4619" s="98">
        <v>46.17</v>
      </c>
      <c r="BT4619" s="99">
        <v>71</v>
      </c>
    </row>
    <row r="4620" spans="71:72">
      <c r="BS4620" s="98">
        <v>46.18</v>
      </c>
      <c r="BT4620" s="99">
        <v>71</v>
      </c>
    </row>
    <row r="4621" spans="71:72">
      <c r="BS4621" s="98">
        <v>46.19</v>
      </c>
      <c r="BT4621" s="99">
        <v>71</v>
      </c>
    </row>
    <row r="4622" spans="71:72">
      <c r="BS4622" s="98">
        <v>46.2</v>
      </c>
      <c r="BT4622" s="99">
        <v>71</v>
      </c>
    </row>
    <row r="4623" spans="71:72">
      <c r="BS4623" s="98">
        <v>46.21</v>
      </c>
      <c r="BT4623" s="99">
        <v>71</v>
      </c>
    </row>
    <row r="4624" spans="71:72">
      <c r="BS4624" s="98">
        <v>46.22</v>
      </c>
      <c r="BT4624" s="99">
        <v>71</v>
      </c>
    </row>
    <row r="4625" spans="71:72">
      <c r="BS4625" s="98">
        <v>46.23</v>
      </c>
      <c r="BT4625" s="99">
        <v>71</v>
      </c>
    </row>
    <row r="4626" spans="71:72">
      <c r="BS4626" s="98">
        <v>46.24</v>
      </c>
      <c r="BT4626" s="99">
        <v>71</v>
      </c>
    </row>
    <row r="4627" spans="71:72">
      <c r="BS4627" s="98">
        <v>46.25</v>
      </c>
      <c r="BT4627" s="99">
        <v>71</v>
      </c>
    </row>
    <row r="4628" spans="71:72">
      <c r="BS4628" s="98">
        <v>46.26</v>
      </c>
      <c r="BT4628" s="99">
        <v>71</v>
      </c>
    </row>
    <row r="4629" spans="71:72">
      <c r="BS4629" s="98">
        <v>46.27</v>
      </c>
      <c r="BT4629" s="99">
        <v>71</v>
      </c>
    </row>
    <row r="4630" spans="71:72">
      <c r="BS4630" s="98">
        <v>46.28</v>
      </c>
      <c r="BT4630" s="99">
        <v>71</v>
      </c>
    </row>
    <row r="4631" spans="71:72">
      <c r="BS4631" s="98">
        <v>46.29</v>
      </c>
      <c r="BT4631" s="99">
        <v>71</v>
      </c>
    </row>
    <row r="4632" spans="71:72">
      <c r="BS4632" s="98">
        <v>46.3</v>
      </c>
      <c r="BT4632" s="99">
        <v>71</v>
      </c>
    </row>
    <row r="4633" spans="71:72">
      <c r="BS4633" s="98">
        <v>46.31</v>
      </c>
      <c r="BT4633" s="99">
        <v>71</v>
      </c>
    </row>
    <row r="4634" spans="71:72">
      <c r="BS4634" s="98">
        <v>46.32</v>
      </c>
      <c r="BT4634" s="99">
        <v>71</v>
      </c>
    </row>
    <row r="4635" spans="71:72">
      <c r="BS4635" s="98">
        <v>46.33</v>
      </c>
      <c r="BT4635" s="99">
        <v>71</v>
      </c>
    </row>
    <row r="4636" spans="71:72">
      <c r="BS4636" s="98">
        <v>46.34</v>
      </c>
      <c r="BT4636" s="99">
        <v>71</v>
      </c>
    </row>
    <row r="4637" spans="71:72">
      <c r="BS4637" s="98">
        <v>46.35</v>
      </c>
      <c r="BT4637" s="99">
        <v>71</v>
      </c>
    </row>
    <row r="4638" spans="71:72">
      <c r="BS4638" s="98">
        <v>46.36</v>
      </c>
      <c r="BT4638" s="99">
        <v>71</v>
      </c>
    </row>
    <row r="4639" spans="71:72">
      <c r="BS4639" s="98">
        <v>46.37</v>
      </c>
      <c r="BT4639" s="99">
        <v>71</v>
      </c>
    </row>
    <row r="4640" spans="71:72">
      <c r="BS4640" s="98">
        <v>46.38</v>
      </c>
      <c r="BT4640" s="99">
        <v>71</v>
      </c>
    </row>
    <row r="4641" spans="71:72">
      <c r="BS4641" s="98">
        <v>46.39</v>
      </c>
      <c r="BT4641" s="99">
        <v>71</v>
      </c>
    </row>
    <row r="4642" spans="71:72">
      <c r="BS4642" s="98">
        <v>46.4</v>
      </c>
      <c r="BT4642" s="99">
        <v>71</v>
      </c>
    </row>
    <row r="4643" spans="71:72">
      <c r="BS4643" s="98">
        <v>46.41</v>
      </c>
      <c r="BT4643" s="99">
        <v>71</v>
      </c>
    </row>
    <row r="4644" spans="71:72">
      <c r="BS4644" s="98">
        <v>46.42</v>
      </c>
      <c r="BT4644" s="99">
        <v>71</v>
      </c>
    </row>
    <row r="4645" spans="71:72">
      <c r="BS4645" s="98">
        <v>46.43</v>
      </c>
      <c r="BT4645" s="99">
        <v>71</v>
      </c>
    </row>
    <row r="4646" spans="71:72">
      <c r="BS4646" s="98">
        <v>46.44</v>
      </c>
      <c r="BT4646" s="99">
        <v>71</v>
      </c>
    </row>
    <row r="4647" spans="71:72">
      <c r="BS4647" s="98">
        <v>46.45</v>
      </c>
      <c r="BT4647" s="99">
        <v>71</v>
      </c>
    </row>
    <row r="4648" spans="71:72">
      <c r="BS4648" s="98">
        <v>46.46</v>
      </c>
      <c r="BT4648" s="99">
        <v>71</v>
      </c>
    </row>
    <row r="4649" spans="71:72">
      <c r="BS4649" s="98">
        <v>46.47</v>
      </c>
      <c r="BT4649" s="99">
        <v>71</v>
      </c>
    </row>
    <row r="4650" spans="71:72">
      <c r="BS4650" s="98">
        <v>46.48</v>
      </c>
      <c r="BT4650" s="99">
        <v>71</v>
      </c>
    </row>
    <row r="4651" spans="71:72">
      <c r="BS4651" s="98">
        <v>46.49</v>
      </c>
      <c r="BT4651" s="99">
        <v>71</v>
      </c>
    </row>
    <row r="4652" spans="71:72">
      <c r="BS4652" s="98">
        <v>46.5</v>
      </c>
      <c r="BT4652" s="99">
        <v>71</v>
      </c>
    </row>
    <row r="4653" spans="71:72">
      <c r="BS4653" s="98">
        <v>46.51</v>
      </c>
      <c r="BT4653" s="99">
        <v>71</v>
      </c>
    </row>
    <row r="4654" spans="71:72">
      <c r="BS4654" s="98">
        <v>46.52</v>
      </c>
      <c r="BT4654" s="99">
        <v>71</v>
      </c>
    </row>
    <row r="4655" spans="71:72">
      <c r="BS4655" s="98">
        <v>46.53</v>
      </c>
      <c r="BT4655" s="99">
        <v>71</v>
      </c>
    </row>
    <row r="4656" spans="71:72">
      <c r="BS4656" s="98">
        <v>46.54</v>
      </c>
      <c r="BT4656" s="99">
        <v>71</v>
      </c>
    </row>
    <row r="4657" spans="71:72">
      <c r="BS4657" s="98">
        <v>46.55</v>
      </c>
      <c r="BT4657" s="99">
        <v>71</v>
      </c>
    </row>
    <row r="4658" spans="71:72">
      <c r="BS4658" s="98">
        <v>46.56</v>
      </c>
      <c r="BT4658" s="99">
        <v>71</v>
      </c>
    </row>
    <row r="4659" spans="71:72">
      <c r="BS4659" s="98">
        <v>46.57</v>
      </c>
      <c r="BT4659" s="99">
        <v>71</v>
      </c>
    </row>
    <row r="4660" spans="71:72">
      <c r="BS4660" s="98">
        <v>46.58</v>
      </c>
      <c r="BT4660" s="99">
        <v>71</v>
      </c>
    </row>
    <row r="4661" spans="71:72">
      <c r="BS4661" s="98">
        <v>46.59</v>
      </c>
      <c r="BT4661" s="99">
        <v>71</v>
      </c>
    </row>
    <row r="4662" spans="71:72">
      <c r="BS4662" s="98">
        <v>46.6</v>
      </c>
      <c r="BT4662" s="99">
        <v>71</v>
      </c>
    </row>
    <row r="4663" spans="71:72">
      <c r="BS4663" s="98">
        <v>46.61</v>
      </c>
      <c r="BT4663" s="99">
        <v>71</v>
      </c>
    </row>
    <row r="4664" spans="71:72">
      <c r="BS4664" s="98">
        <v>46.62</v>
      </c>
      <c r="BT4664" s="99">
        <v>71</v>
      </c>
    </row>
    <row r="4665" spans="71:72">
      <c r="BS4665" s="98">
        <v>46.63</v>
      </c>
      <c r="BT4665" s="99">
        <v>71</v>
      </c>
    </row>
    <row r="4666" spans="71:72">
      <c r="BS4666" s="98">
        <v>46.64</v>
      </c>
      <c r="BT4666" s="99">
        <v>71</v>
      </c>
    </row>
    <row r="4667" spans="71:72">
      <c r="BS4667" s="98">
        <v>46.65</v>
      </c>
      <c r="BT4667" s="99">
        <v>71</v>
      </c>
    </row>
    <row r="4668" spans="71:72">
      <c r="BS4668" s="98">
        <v>46.66</v>
      </c>
      <c r="BT4668" s="99">
        <v>71</v>
      </c>
    </row>
    <row r="4669" spans="71:72">
      <c r="BS4669" s="98">
        <v>46.67</v>
      </c>
      <c r="BT4669" s="99">
        <v>71</v>
      </c>
    </row>
    <row r="4670" spans="71:72">
      <c r="BS4670" s="98">
        <v>46.68</v>
      </c>
      <c r="BT4670" s="99">
        <v>71</v>
      </c>
    </row>
    <row r="4671" spans="71:72">
      <c r="BS4671" s="98">
        <v>46.69</v>
      </c>
      <c r="BT4671" s="99">
        <v>71</v>
      </c>
    </row>
    <row r="4672" spans="71:72">
      <c r="BS4672" s="98">
        <v>46.7</v>
      </c>
      <c r="BT4672" s="99">
        <v>71</v>
      </c>
    </row>
    <row r="4673" spans="71:72">
      <c r="BS4673" s="98">
        <v>46.71</v>
      </c>
      <c r="BT4673" s="99">
        <v>71</v>
      </c>
    </row>
    <row r="4674" spans="71:72">
      <c r="BS4674" s="98">
        <v>46.72</v>
      </c>
      <c r="BT4674" s="99">
        <v>71</v>
      </c>
    </row>
    <row r="4675" spans="71:72">
      <c r="BS4675" s="98">
        <v>46.73</v>
      </c>
      <c r="BT4675" s="99">
        <v>71</v>
      </c>
    </row>
    <row r="4676" spans="71:72">
      <c r="BS4676" s="98">
        <v>46.74</v>
      </c>
      <c r="BT4676" s="99">
        <v>71</v>
      </c>
    </row>
    <row r="4677" spans="71:72">
      <c r="BS4677" s="98">
        <v>46.75</v>
      </c>
      <c r="BT4677" s="99">
        <v>71</v>
      </c>
    </row>
    <row r="4678" spans="71:72">
      <c r="BS4678" s="98">
        <v>46.76</v>
      </c>
      <c r="BT4678" s="99">
        <v>71</v>
      </c>
    </row>
    <row r="4679" spans="71:72">
      <c r="BS4679" s="98">
        <v>46.77</v>
      </c>
      <c r="BT4679" s="99">
        <v>71</v>
      </c>
    </row>
    <row r="4680" spans="71:72">
      <c r="BS4680" s="98">
        <v>46.78</v>
      </c>
      <c r="BT4680" s="99">
        <v>71</v>
      </c>
    </row>
    <row r="4681" spans="71:72">
      <c r="BS4681" s="98">
        <v>46.79</v>
      </c>
      <c r="BT4681" s="99">
        <v>71</v>
      </c>
    </row>
    <row r="4682" spans="71:72">
      <c r="BS4682" s="98">
        <v>46.8</v>
      </c>
      <c r="BT4682" s="99">
        <v>71</v>
      </c>
    </row>
    <row r="4683" spans="71:72">
      <c r="BS4683" s="98">
        <v>46.81</v>
      </c>
      <c r="BT4683" s="99">
        <v>71</v>
      </c>
    </row>
    <row r="4684" spans="71:72">
      <c r="BS4684" s="98">
        <v>46.82</v>
      </c>
      <c r="BT4684" s="99">
        <v>71</v>
      </c>
    </row>
    <row r="4685" spans="71:72">
      <c r="BS4685" s="98">
        <v>46.83</v>
      </c>
      <c r="BT4685" s="99">
        <v>71</v>
      </c>
    </row>
    <row r="4686" spans="71:72">
      <c r="BS4686" s="98">
        <v>46.84</v>
      </c>
      <c r="BT4686" s="99">
        <v>71</v>
      </c>
    </row>
    <row r="4687" spans="71:72">
      <c r="BS4687" s="98">
        <v>46.85</v>
      </c>
      <c r="BT4687" s="99">
        <v>71</v>
      </c>
    </row>
    <row r="4688" spans="71:72">
      <c r="BS4688" s="98">
        <v>46.86</v>
      </c>
      <c r="BT4688" s="99">
        <v>71</v>
      </c>
    </row>
    <row r="4689" spans="71:72">
      <c r="BS4689" s="98">
        <v>46.87</v>
      </c>
      <c r="BT4689" s="99">
        <v>71</v>
      </c>
    </row>
    <row r="4690" spans="71:72">
      <c r="BS4690" s="98">
        <v>46.88</v>
      </c>
      <c r="BT4690" s="99">
        <v>71</v>
      </c>
    </row>
    <row r="4691" spans="71:72">
      <c r="BS4691" s="98">
        <v>46.89</v>
      </c>
      <c r="BT4691" s="99">
        <v>71</v>
      </c>
    </row>
    <row r="4692" spans="71:72">
      <c r="BS4692" s="98">
        <v>46.9</v>
      </c>
      <c r="BT4692" s="99">
        <v>71</v>
      </c>
    </row>
    <row r="4693" spans="71:72">
      <c r="BS4693" s="98">
        <v>46.91</v>
      </c>
      <c r="BT4693" s="99">
        <v>71</v>
      </c>
    </row>
    <row r="4694" spans="71:72">
      <c r="BS4694" s="98">
        <v>46.92</v>
      </c>
      <c r="BT4694" s="99">
        <v>71</v>
      </c>
    </row>
    <row r="4695" spans="71:72">
      <c r="BS4695" s="98">
        <v>46.93</v>
      </c>
      <c r="BT4695" s="99">
        <v>71</v>
      </c>
    </row>
    <row r="4696" spans="71:72">
      <c r="BS4696" s="98">
        <v>46.94</v>
      </c>
      <c r="BT4696" s="99">
        <v>71</v>
      </c>
    </row>
    <row r="4697" spans="71:72">
      <c r="BS4697" s="98">
        <v>46.95</v>
      </c>
      <c r="BT4697" s="99">
        <v>71</v>
      </c>
    </row>
    <row r="4698" spans="71:72">
      <c r="BS4698" s="98">
        <v>46.96</v>
      </c>
      <c r="BT4698" s="99">
        <v>71</v>
      </c>
    </row>
    <row r="4699" spans="71:72">
      <c r="BS4699" s="98">
        <v>46.97</v>
      </c>
      <c r="BT4699" s="99">
        <v>71</v>
      </c>
    </row>
    <row r="4700" spans="71:72">
      <c r="BS4700" s="98">
        <v>46.98</v>
      </c>
      <c r="BT4700" s="99">
        <v>71</v>
      </c>
    </row>
    <row r="4701" spans="71:72">
      <c r="BS4701" s="98">
        <v>46.99</v>
      </c>
      <c r="BT4701" s="99">
        <v>71</v>
      </c>
    </row>
    <row r="4702" spans="71:72">
      <c r="BS4702" s="98">
        <v>47</v>
      </c>
      <c r="BT4702" s="99">
        <v>71</v>
      </c>
    </row>
    <row r="4703" spans="71:72">
      <c r="BS4703" s="98">
        <v>47.01</v>
      </c>
      <c r="BT4703" s="99">
        <v>71</v>
      </c>
    </row>
    <row r="4704" spans="71:72">
      <c r="BS4704" s="98">
        <v>47.02</v>
      </c>
      <c r="BT4704" s="99">
        <v>71</v>
      </c>
    </row>
    <row r="4705" spans="71:72">
      <c r="BS4705" s="98">
        <v>47.03</v>
      </c>
      <c r="BT4705" s="99">
        <v>71</v>
      </c>
    </row>
    <row r="4706" spans="71:72">
      <c r="BS4706" s="98">
        <v>47.04</v>
      </c>
      <c r="BT4706" s="99">
        <v>71</v>
      </c>
    </row>
    <row r="4707" spans="71:72">
      <c r="BS4707" s="98">
        <v>47.05</v>
      </c>
      <c r="BT4707" s="99">
        <v>71</v>
      </c>
    </row>
    <row r="4708" spans="71:72">
      <c r="BS4708" s="98">
        <v>47.06</v>
      </c>
      <c r="BT4708" s="99">
        <v>71</v>
      </c>
    </row>
    <row r="4709" spans="71:72">
      <c r="BS4709" s="98">
        <v>47.07</v>
      </c>
      <c r="BT4709" s="99">
        <v>71</v>
      </c>
    </row>
    <row r="4710" spans="71:72">
      <c r="BS4710" s="98">
        <v>47.08</v>
      </c>
      <c r="BT4710" s="99">
        <v>71</v>
      </c>
    </row>
    <row r="4711" spans="71:72">
      <c r="BS4711" s="98">
        <v>47.09</v>
      </c>
      <c r="BT4711" s="99">
        <v>71</v>
      </c>
    </row>
    <row r="4712" spans="71:72">
      <c r="BS4712" s="98">
        <v>47.1</v>
      </c>
      <c r="BT4712" s="99">
        <v>71</v>
      </c>
    </row>
    <row r="4713" spans="71:72">
      <c r="BS4713" s="98">
        <v>47.11</v>
      </c>
      <c r="BT4713" s="99">
        <v>71</v>
      </c>
    </row>
    <row r="4714" spans="71:72">
      <c r="BS4714" s="98">
        <v>47.12</v>
      </c>
      <c r="BT4714" s="99">
        <v>71</v>
      </c>
    </row>
    <row r="4715" spans="71:72">
      <c r="BS4715" s="98">
        <v>47.13</v>
      </c>
      <c r="BT4715" s="99">
        <v>71</v>
      </c>
    </row>
    <row r="4716" spans="71:72">
      <c r="BS4716" s="98">
        <v>47.14</v>
      </c>
      <c r="BT4716" s="99">
        <v>71</v>
      </c>
    </row>
    <row r="4717" spans="71:72">
      <c r="BS4717" s="98">
        <v>47.15</v>
      </c>
      <c r="BT4717" s="99">
        <v>71</v>
      </c>
    </row>
    <row r="4718" spans="71:72">
      <c r="BS4718" s="98">
        <v>47.16</v>
      </c>
      <c r="BT4718" s="99">
        <v>71</v>
      </c>
    </row>
    <row r="4719" spans="71:72">
      <c r="BS4719" s="98">
        <v>47.17</v>
      </c>
      <c r="BT4719" s="99">
        <v>71</v>
      </c>
    </row>
    <row r="4720" spans="71:72">
      <c r="BS4720" s="98">
        <v>47.18</v>
      </c>
      <c r="BT4720" s="99">
        <v>71</v>
      </c>
    </row>
    <row r="4721" spans="71:72">
      <c r="BS4721" s="98">
        <v>47.19</v>
      </c>
      <c r="BT4721" s="99">
        <v>71</v>
      </c>
    </row>
    <row r="4722" spans="71:72">
      <c r="BS4722" s="98">
        <v>47.2</v>
      </c>
      <c r="BT4722" s="99">
        <v>71</v>
      </c>
    </row>
    <row r="4723" spans="71:72">
      <c r="BS4723" s="98">
        <v>47.21</v>
      </c>
      <c r="BT4723" s="99">
        <v>71</v>
      </c>
    </row>
    <row r="4724" spans="71:72">
      <c r="BS4724" s="98">
        <v>47.22</v>
      </c>
      <c r="BT4724" s="99">
        <v>71</v>
      </c>
    </row>
    <row r="4725" spans="71:72">
      <c r="BS4725" s="98">
        <v>47.23</v>
      </c>
      <c r="BT4725" s="99">
        <v>71</v>
      </c>
    </row>
    <row r="4726" spans="71:72">
      <c r="BS4726" s="98">
        <v>47.24</v>
      </c>
      <c r="BT4726" s="99">
        <v>71</v>
      </c>
    </row>
    <row r="4727" spans="71:72">
      <c r="BS4727" s="98">
        <v>47.25</v>
      </c>
      <c r="BT4727" s="99">
        <v>71</v>
      </c>
    </row>
    <row r="4728" spans="71:72">
      <c r="BS4728" s="98">
        <v>47.26</v>
      </c>
      <c r="BT4728" s="99">
        <v>71</v>
      </c>
    </row>
    <row r="4729" spans="71:72">
      <c r="BS4729" s="98">
        <v>47.27</v>
      </c>
      <c r="BT4729" s="99">
        <v>71</v>
      </c>
    </row>
    <row r="4730" spans="71:72">
      <c r="BS4730" s="98">
        <v>47.28</v>
      </c>
      <c r="BT4730" s="99">
        <v>71</v>
      </c>
    </row>
    <row r="4731" spans="71:72">
      <c r="BS4731" s="98">
        <v>47.29</v>
      </c>
      <c r="BT4731" s="99">
        <v>71</v>
      </c>
    </row>
    <row r="4732" spans="71:72">
      <c r="BS4732" s="98">
        <v>47.3</v>
      </c>
      <c r="BT4732" s="99">
        <v>71</v>
      </c>
    </row>
    <row r="4733" spans="71:72">
      <c r="BS4733" s="98">
        <v>47.31</v>
      </c>
      <c r="BT4733" s="99">
        <v>71</v>
      </c>
    </row>
    <row r="4734" spans="71:72">
      <c r="BS4734" s="98">
        <v>47.32</v>
      </c>
      <c r="BT4734" s="99">
        <v>71</v>
      </c>
    </row>
    <row r="4735" spans="71:72">
      <c r="BS4735" s="98">
        <v>47.33</v>
      </c>
      <c r="BT4735" s="99">
        <v>71</v>
      </c>
    </row>
    <row r="4736" spans="71:72">
      <c r="BS4736" s="98">
        <v>47.34</v>
      </c>
      <c r="BT4736" s="99">
        <v>71</v>
      </c>
    </row>
    <row r="4737" spans="71:72">
      <c r="BS4737" s="98">
        <v>47.35</v>
      </c>
      <c r="BT4737" s="99">
        <v>71</v>
      </c>
    </row>
    <row r="4738" spans="71:72">
      <c r="BS4738" s="98">
        <v>47.36</v>
      </c>
      <c r="BT4738" s="99">
        <v>71</v>
      </c>
    </row>
    <row r="4739" spans="71:72">
      <c r="BS4739" s="98">
        <v>47.37</v>
      </c>
      <c r="BT4739" s="99">
        <v>71</v>
      </c>
    </row>
    <row r="4740" spans="71:72">
      <c r="BS4740" s="98">
        <v>47.38</v>
      </c>
      <c r="BT4740" s="99">
        <v>71</v>
      </c>
    </row>
    <row r="4741" spans="71:72">
      <c r="BS4741" s="98">
        <v>47.39</v>
      </c>
      <c r="BT4741" s="99">
        <v>71</v>
      </c>
    </row>
    <row r="4742" spans="71:72">
      <c r="BS4742" s="98">
        <v>47.4</v>
      </c>
      <c r="BT4742" s="99">
        <v>71</v>
      </c>
    </row>
    <row r="4743" spans="71:72">
      <c r="BS4743" s="98">
        <v>47.41</v>
      </c>
      <c r="BT4743" s="99">
        <v>71</v>
      </c>
    </row>
    <row r="4744" spans="71:72">
      <c r="BS4744" s="98">
        <v>47.42</v>
      </c>
      <c r="BT4744" s="99">
        <v>71</v>
      </c>
    </row>
    <row r="4745" spans="71:72">
      <c r="BS4745" s="98">
        <v>47.43</v>
      </c>
      <c r="BT4745" s="99">
        <v>71</v>
      </c>
    </row>
    <row r="4746" spans="71:72">
      <c r="BS4746" s="98">
        <v>47.44</v>
      </c>
      <c r="BT4746" s="99">
        <v>71</v>
      </c>
    </row>
    <row r="4747" spans="71:72">
      <c r="BS4747" s="98">
        <v>47.45</v>
      </c>
      <c r="BT4747" s="99">
        <v>71</v>
      </c>
    </row>
    <row r="4748" spans="71:72">
      <c r="BS4748" s="98">
        <v>47.46</v>
      </c>
      <c r="BT4748" s="99">
        <v>71</v>
      </c>
    </row>
    <row r="4749" spans="71:72">
      <c r="BS4749" s="98">
        <v>47.47</v>
      </c>
      <c r="BT4749" s="99">
        <v>71</v>
      </c>
    </row>
    <row r="4750" spans="71:72">
      <c r="BS4750" s="98">
        <v>47.48</v>
      </c>
      <c r="BT4750" s="99">
        <v>71</v>
      </c>
    </row>
    <row r="4751" spans="71:72">
      <c r="BS4751" s="98">
        <v>47.49</v>
      </c>
      <c r="BT4751" s="99">
        <v>71</v>
      </c>
    </row>
    <row r="4752" spans="71:72">
      <c r="BS4752" s="98">
        <v>47.5</v>
      </c>
      <c r="BT4752" s="99">
        <v>71</v>
      </c>
    </row>
    <row r="4753" spans="71:72">
      <c r="BS4753" s="98">
        <v>47.51</v>
      </c>
      <c r="BT4753" s="99">
        <v>71</v>
      </c>
    </row>
    <row r="4754" spans="71:72">
      <c r="BS4754" s="98">
        <v>47.52</v>
      </c>
      <c r="BT4754" s="99">
        <v>71</v>
      </c>
    </row>
    <row r="4755" spans="71:72">
      <c r="BS4755" s="98">
        <v>47.53</v>
      </c>
      <c r="BT4755" s="99">
        <v>71</v>
      </c>
    </row>
    <row r="4756" spans="71:72">
      <c r="BS4756" s="98">
        <v>47.54</v>
      </c>
      <c r="BT4756" s="99">
        <v>71</v>
      </c>
    </row>
    <row r="4757" spans="71:72">
      <c r="BS4757" s="98">
        <v>47.55</v>
      </c>
      <c r="BT4757" s="99">
        <v>71</v>
      </c>
    </row>
    <row r="4758" spans="71:72">
      <c r="BS4758" s="98">
        <v>47.56</v>
      </c>
      <c r="BT4758" s="99">
        <v>71</v>
      </c>
    </row>
    <row r="4759" spans="71:72">
      <c r="BS4759" s="98">
        <v>47.57</v>
      </c>
      <c r="BT4759" s="99">
        <v>71</v>
      </c>
    </row>
    <row r="4760" spans="71:72">
      <c r="BS4760" s="98">
        <v>47.58</v>
      </c>
      <c r="BT4760" s="99">
        <v>71</v>
      </c>
    </row>
    <row r="4761" spans="71:72">
      <c r="BS4761" s="98">
        <v>47.59</v>
      </c>
      <c r="BT4761" s="99">
        <v>71</v>
      </c>
    </row>
    <row r="4762" spans="71:72">
      <c r="BS4762" s="98">
        <v>47.6</v>
      </c>
      <c r="BT4762" s="99">
        <v>71</v>
      </c>
    </row>
    <row r="4763" spans="71:72">
      <c r="BS4763" s="98">
        <v>47.61</v>
      </c>
      <c r="BT4763" s="99">
        <v>71</v>
      </c>
    </row>
    <row r="4764" spans="71:72">
      <c r="BS4764" s="98">
        <v>47.62</v>
      </c>
      <c r="BT4764" s="99">
        <v>71</v>
      </c>
    </row>
    <row r="4765" spans="71:72">
      <c r="BS4765" s="98">
        <v>47.63</v>
      </c>
      <c r="BT4765" s="99">
        <v>71</v>
      </c>
    </row>
    <row r="4766" spans="71:72">
      <c r="BS4766" s="98">
        <v>47.64</v>
      </c>
      <c r="BT4766" s="99">
        <v>71</v>
      </c>
    </row>
    <row r="4767" spans="71:72">
      <c r="BS4767" s="98">
        <v>47.65</v>
      </c>
      <c r="BT4767" s="99">
        <v>71</v>
      </c>
    </row>
    <row r="4768" spans="71:72">
      <c r="BS4768" s="98">
        <v>47.66</v>
      </c>
      <c r="BT4768" s="99">
        <v>71</v>
      </c>
    </row>
    <row r="4769" spans="71:72">
      <c r="BS4769" s="98">
        <v>47.67</v>
      </c>
      <c r="BT4769" s="99">
        <v>71</v>
      </c>
    </row>
    <row r="4770" spans="71:72">
      <c r="BS4770" s="98">
        <v>47.68</v>
      </c>
      <c r="BT4770" s="99">
        <v>71</v>
      </c>
    </row>
    <row r="4771" spans="71:72">
      <c r="BS4771" s="98">
        <v>47.69</v>
      </c>
      <c r="BT4771" s="99">
        <v>71</v>
      </c>
    </row>
    <row r="4772" spans="71:72">
      <c r="BS4772" s="98">
        <v>47.7</v>
      </c>
      <c r="BT4772" s="99">
        <v>71</v>
      </c>
    </row>
    <row r="4773" spans="71:72">
      <c r="BS4773" s="98">
        <v>47.71</v>
      </c>
      <c r="BT4773" s="99">
        <v>71</v>
      </c>
    </row>
    <row r="4774" spans="71:72">
      <c r="BS4774" s="98">
        <v>47.72</v>
      </c>
      <c r="BT4774" s="99">
        <v>71</v>
      </c>
    </row>
    <row r="4775" spans="71:72">
      <c r="BS4775" s="98">
        <v>47.73</v>
      </c>
      <c r="BT4775" s="99">
        <v>71</v>
      </c>
    </row>
    <row r="4776" spans="71:72">
      <c r="BS4776" s="98">
        <v>47.74</v>
      </c>
      <c r="BT4776" s="99">
        <v>71</v>
      </c>
    </row>
    <row r="4777" spans="71:72">
      <c r="BS4777" s="98">
        <v>47.75</v>
      </c>
      <c r="BT4777" s="99">
        <v>71</v>
      </c>
    </row>
    <row r="4778" spans="71:72">
      <c r="BS4778" s="98">
        <v>47.76</v>
      </c>
      <c r="BT4778" s="99">
        <v>71</v>
      </c>
    </row>
    <row r="4779" spans="71:72">
      <c r="BS4779" s="98">
        <v>47.77</v>
      </c>
      <c r="BT4779" s="99">
        <v>71</v>
      </c>
    </row>
    <row r="4780" spans="71:72">
      <c r="BS4780" s="98">
        <v>47.78</v>
      </c>
      <c r="BT4780" s="99">
        <v>71</v>
      </c>
    </row>
    <row r="4781" spans="71:72">
      <c r="BS4781" s="98">
        <v>47.79</v>
      </c>
      <c r="BT4781" s="99">
        <v>71</v>
      </c>
    </row>
    <row r="4782" spans="71:72">
      <c r="BS4782" s="98">
        <v>47.8</v>
      </c>
      <c r="BT4782" s="99">
        <v>71</v>
      </c>
    </row>
    <row r="4783" spans="71:72">
      <c r="BS4783" s="98">
        <v>47.81</v>
      </c>
      <c r="BT4783" s="99">
        <v>71</v>
      </c>
    </row>
    <row r="4784" spans="71:72">
      <c r="BS4784" s="98">
        <v>47.82</v>
      </c>
      <c r="BT4784" s="99">
        <v>71</v>
      </c>
    </row>
    <row r="4785" spans="71:72">
      <c r="BS4785" s="98">
        <v>47.83</v>
      </c>
      <c r="BT4785" s="99">
        <v>71</v>
      </c>
    </row>
    <row r="4786" spans="71:72">
      <c r="BS4786" s="98">
        <v>47.84</v>
      </c>
      <c r="BT4786" s="99">
        <v>71</v>
      </c>
    </row>
    <row r="4787" spans="71:72">
      <c r="BS4787" s="98">
        <v>47.85</v>
      </c>
      <c r="BT4787" s="99">
        <v>71</v>
      </c>
    </row>
    <row r="4788" spans="71:72">
      <c r="BS4788" s="98">
        <v>47.86</v>
      </c>
      <c r="BT4788" s="99">
        <v>71</v>
      </c>
    </row>
    <row r="4789" spans="71:72">
      <c r="BS4789" s="98">
        <v>47.87</v>
      </c>
      <c r="BT4789" s="99">
        <v>71</v>
      </c>
    </row>
    <row r="4790" spans="71:72">
      <c r="BS4790" s="98">
        <v>47.88</v>
      </c>
      <c r="BT4790" s="99">
        <v>71</v>
      </c>
    </row>
    <row r="4791" spans="71:72">
      <c r="BS4791" s="98">
        <v>47.89</v>
      </c>
      <c r="BT4791" s="99">
        <v>71</v>
      </c>
    </row>
    <row r="4792" spans="71:72">
      <c r="BS4792" s="98">
        <v>47.9</v>
      </c>
      <c r="BT4792" s="99">
        <v>71</v>
      </c>
    </row>
    <row r="4793" spans="71:72">
      <c r="BS4793" s="98">
        <v>47.91</v>
      </c>
      <c r="BT4793" s="99">
        <v>71</v>
      </c>
    </row>
    <row r="4794" spans="71:72">
      <c r="BS4794" s="98">
        <v>47.92</v>
      </c>
      <c r="BT4794" s="99">
        <v>71</v>
      </c>
    </row>
    <row r="4795" spans="71:72">
      <c r="BS4795" s="98">
        <v>47.93</v>
      </c>
      <c r="BT4795" s="99">
        <v>71</v>
      </c>
    </row>
    <row r="4796" spans="71:72">
      <c r="BS4796" s="98">
        <v>47.94</v>
      </c>
      <c r="BT4796" s="99">
        <v>71</v>
      </c>
    </row>
    <row r="4797" spans="71:72">
      <c r="BS4797" s="98">
        <v>47.95</v>
      </c>
      <c r="BT4797" s="99">
        <v>71</v>
      </c>
    </row>
    <row r="4798" spans="71:72">
      <c r="BS4798" s="98">
        <v>47.96</v>
      </c>
      <c r="BT4798" s="99">
        <v>71</v>
      </c>
    </row>
    <row r="4799" spans="71:72">
      <c r="BS4799" s="98">
        <v>47.97</v>
      </c>
      <c r="BT4799" s="99">
        <v>71</v>
      </c>
    </row>
    <row r="4800" spans="71:72">
      <c r="BS4800" s="98">
        <v>47.98</v>
      </c>
      <c r="BT4800" s="99">
        <v>71</v>
      </c>
    </row>
    <row r="4801" spans="71:72">
      <c r="BS4801" s="98">
        <v>47.99</v>
      </c>
      <c r="BT4801" s="99">
        <v>71</v>
      </c>
    </row>
    <row r="4802" spans="71:72">
      <c r="BS4802" s="100">
        <v>48</v>
      </c>
      <c r="BT4802" s="101">
        <v>72</v>
      </c>
    </row>
    <row r="4803" spans="71:72">
      <c r="BS4803" s="100">
        <v>48.01</v>
      </c>
      <c r="BT4803" s="101">
        <v>72</v>
      </c>
    </row>
    <row r="4804" spans="71:72">
      <c r="BS4804" s="100">
        <v>48.02</v>
      </c>
      <c r="BT4804" s="101">
        <v>72</v>
      </c>
    </row>
    <row r="4805" spans="71:72">
      <c r="BS4805" s="100">
        <v>48.03</v>
      </c>
      <c r="BT4805" s="101">
        <v>72</v>
      </c>
    </row>
    <row r="4806" spans="71:72">
      <c r="BS4806" s="100">
        <v>48.04</v>
      </c>
      <c r="BT4806" s="101">
        <v>72</v>
      </c>
    </row>
    <row r="4807" spans="71:72">
      <c r="BS4807" s="100">
        <v>48.05</v>
      </c>
      <c r="BT4807" s="101">
        <v>72</v>
      </c>
    </row>
    <row r="4808" spans="71:72">
      <c r="BS4808" s="100">
        <v>48.06</v>
      </c>
      <c r="BT4808" s="101">
        <v>72</v>
      </c>
    </row>
    <row r="4809" spans="71:72">
      <c r="BS4809" s="100">
        <v>48.07</v>
      </c>
      <c r="BT4809" s="101">
        <v>72</v>
      </c>
    </row>
    <row r="4810" spans="71:72">
      <c r="BS4810" s="100">
        <v>48.08</v>
      </c>
      <c r="BT4810" s="101">
        <v>72</v>
      </c>
    </row>
    <row r="4811" spans="71:72">
      <c r="BS4811" s="100">
        <v>48.09</v>
      </c>
      <c r="BT4811" s="101">
        <v>72</v>
      </c>
    </row>
    <row r="4812" spans="71:72">
      <c r="BS4812" s="100">
        <v>48.1</v>
      </c>
      <c r="BT4812" s="101">
        <v>72</v>
      </c>
    </row>
    <row r="4813" spans="71:72">
      <c r="BS4813" s="100">
        <v>48.11</v>
      </c>
      <c r="BT4813" s="101">
        <v>72</v>
      </c>
    </row>
    <row r="4814" spans="71:72">
      <c r="BS4814" s="100">
        <v>48.12</v>
      </c>
      <c r="BT4814" s="101">
        <v>72</v>
      </c>
    </row>
    <row r="4815" spans="71:72">
      <c r="BS4815" s="100">
        <v>48.13</v>
      </c>
      <c r="BT4815" s="101">
        <v>72</v>
      </c>
    </row>
    <row r="4816" spans="71:72">
      <c r="BS4816" s="100">
        <v>48.14</v>
      </c>
      <c r="BT4816" s="101">
        <v>72</v>
      </c>
    </row>
    <row r="4817" spans="71:72">
      <c r="BS4817" s="100">
        <v>48.15</v>
      </c>
      <c r="BT4817" s="101">
        <v>72</v>
      </c>
    </row>
    <row r="4818" spans="71:72">
      <c r="BS4818" s="100">
        <v>48.16</v>
      </c>
      <c r="BT4818" s="101">
        <v>72</v>
      </c>
    </row>
    <row r="4819" spans="71:72">
      <c r="BS4819" s="100">
        <v>48.17</v>
      </c>
      <c r="BT4819" s="101">
        <v>72</v>
      </c>
    </row>
    <row r="4820" spans="71:72">
      <c r="BS4820" s="100">
        <v>48.18</v>
      </c>
      <c r="BT4820" s="101">
        <v>72</v>
      </c>
    </row>
    <row r="4821" spans="71:72">
      <c r="BS4821" s="100">
        <v>48.19</v>
      </c>
      <c r="BT4821" s="101">
        <v>72</v>
      </c>
    </row>
    <row r="4822" spans="71:72">
      <c r="BS4822" s="100">
        <v>48.2</v>
      </c>
      <c r="BT4822" s="101">
        <v>72</v>
      </c>
    </row>
    <row r="4823" spans="71:72">
      <c r="BS4823" s="100">
        <v>48.21</v>
      </c>
      <c r="BT4823" s="101">
        <v>72</v>
      </c>
    </row>
    <row r="4824" spans="71:72">
      <c r="BS4824" s="100">
        <v>48.22</v>
      </c>
      <c r="BT4824" s="101">
        <v>72</v>
      </c>
    </row>
    <row r="4825" spans="71:72">
      <c r="BS4825" s="100">
        <v>48.23</v>
      </c>
      <c r="BT4825" s="101">
        <v>72</v>
      </c>
    </row>
    <row r="4826" spans="71:72">
      <c r="BS4826" s="100">
        <v>48.24</v>
      </c>
      <c r="BT4826" s="101">
        <v>72</v>
      </c>
    </row>
    <row r="4827" spans="71:72">
      <c r="BS4827" s="100">
        <v>48.25</v>
      </c>
      <c r="BT4827" s="101">
        <v>72</v>
      </c>
    </row>
    <row r="4828" spans="71:72">
      <c r="BS4828" s="100">
        <v>48.26</v>
      </c>
      <c r="BT4828" s="101">
        <v>72</v>
      </c>
    </row>
    <row r="4829" spans="71:72">
      <c r="BS4829" s="100">
        <v>48.27</v>
      </c>
      <c r="BT4829" s="101">
        <v>72</v>
      </c>
    </row>
    <row r="4830" spans="71:72">
      <c r="BS4830" s="100">
        <v>48.28</v>
      </c>
      <c r="BT4830" s="101">
        <v>72</v>
      </c>
    </row>
    <row r="4831" spans="71:72">
      <c r="BS4831" s="100">
        <v>48.29</v>
      </c>
      <c r="BT4831" s="101">
        <v>72</v>
      </c>
    </row>
    <row r="4832" spans="71:72">
      <c r="BS4832" s="100">
        <v>48.3</v>
      </c>
      <c r="BT4832" s="101">
        <v>72</v>
      </c>
    </row>
    <row r="4833" spans="71:72">
      <c r="BS4833" s="100">
        <v>48.31</v>
      </c>
      <c r="BT4833" s="101">
        <v>72</v>
      </c>
    </row>
    <row r="4834" spans="71:72">
      <c r="BS4834" s="100">
        <v>48.32</v>
      </c>
      <c r="BT4834" s="101">
        <v>72</v>
      </c>
    </row>
    <row r="4835" spans="71:72">
      <c r="BS4835" s="100">
        <v>48.33</v>
      </c>
      <c r="BT4835" s="101">
        <v>72</v>
      </c>
    </row>
    <row r="4836" spans="71:72">
      <c r="BS4836" s="100">
        <v>48.34</v>
      </c>
      <c r="BT4836" s="101">
        <v>72</v>
      </c>
    </row>
    <row r="4837" spans="71:72">
      <c r="BS4837" s="100">
        <v>48.35</v>
      </c>
      <c r="BT4837" s="101">
        <v>72</v>
      </c>
    </row>
    <row r="4838" spans="71:72">
      <c r="BS4838" s="100">
        <v>48.36</v>
      </c>
      <c r="BT4838" s="101">
        <v>72</v>
      </c>
    </row>
    <row r="4839" spans="71:72">
      <c r="BS4839" s="100">
        <v>48.37</v>
      </c>
      <c r="BT4839" s="101">
        <v>72</v>
      </c>
    </row>
    <row r="4840" spans="71:72">
      <c r="BS4840" s="100">
        <v>48.38</v>
      </c>
      <c r="BT4840" s="101">
        <v>72</v>
      </c>
    </row>
    <row r="4841" spans="71:72">
      <c r="BS4841" s="100">
        <v>48.39</v>
      </c>
      <c r="BT4841" s="101">
        <v>72</v>
      </c>
    </row>
    <row r="4842" spans="71:72">
      <c r="BS4842" s="100">
        <v>48.4</v>
      </c>
      <c r="BT4842" s="101">
        <v>72</v>
      </c>
    </row>
    <row r="4843" spans="71:72">
      <c r="BS4843" s="100">
        <v>48.41</v>
      </c>
      <c r="BT4843" s="101">
        <v>72</v>
      </c>
    </row>
    <row r="4844" spans="71:72">
      <c r="BS4844" s="100">
        <v>48.42</v>
      </c>
      <c r="BT4844" s="101">
        <v>72</v>
      </c>
    </row>
    <row r="4845" spans="71:72">
      <c r="BS4845" s="100">
        <v>48.43</v>
      </c>
      <c r="BT4845" s="101">
        <v>72</v>
      </c>
    </row>
    <row r="4846" spans="71:72">
      <c r="BS4846" s="100">
        <v>48.44</v>
      </c>
      <c r="BT4846" s="101">
        <v>72</v>
      </c>
    </row>
    <row r="4847" spans="71:72">
      <c r="BS4847" s="100">
        <v>48.45</v>
      </c>
      <c r="BT4847" s="101">
        <v>72</v>
      </c>
    </row>
    <row r="4848" spans="71:72">
      <c r="BS4848" s="100">
        <v>48.46</v>
      </c>
      <c r="BT4848" s="101">
        <v>72</v>
      </c>
    </row>
    <row r="4849" spans="71:72">
      <c r="BS4849" s="100">
        <v>48.47</v>
      </c>
      <c r="BT4849" s="101">
        <v>72</v>
      </c>
    </row>
    <row r="4850" spans="71:72">
      <c r="BS4850" s="100">
        <v>48.48</v>
      </c>
      <c r="BT4850" s="101">
        <v>72</v>
      </c>
    </row>
    <row r="4851" spans="71:72">
      <c r="BS4851" s="100">
        <v>48.49</v>
      </c>
      <c r="BT4851" s="101">
        <v>72</v>
      </c>
    </row>
    <row r="4852" spans="71:72">
      <c r="BS4852" s="100">
        <v>48.5</v>
      </c>
      <c r="BT4852" s="101">
        <v>72</v>
      </c>
    </row>
    <row r="4853" spans="71:72">
      <c r="BS4853" s="100">
        <v>48.51</v>
      </c>
      <c r="BT4853" s="101">
        <v>72</v>
      </c>
    </row>
    <row r="4854" spans="71:72">
      <c r="BS4854" s="100">
        <v>48.52</v>
      </c>
      <c r="BT4854" s="101">
        <v>72</v>
      </c>
    </row>
    <row r="4855" spans="71:72">
      <c r="BS4855" s="100">
        <v>48.53</v>
      </c>
      <c r="BT4855" s="101">
        <v>72</v>
      </c>
    </row>
    <row r="4856" spans="71:72">
      <c r="BS4856" s="100">
        <v>48.54</v>
      </c>
      <c r="BT4856" s="101">
        <v>72</v>
      </c>
    </row>
    <row r="4857" spans="71:72">
      <c r="BS4857" s="100">
        <v>48.55</v>
      </c>
      <c r="BT4857" s="101">
        <v>72</v>
      </c>
    </row>
    <row r="4858" spans="71:72">
      <c r="BS4858" s="100">
        <v>48.56</v>
      </c>
      <c r="BT4858" s="101">
        <v>72</v>
      </c>
    </row>
    <row r="4859" spans="71:72">
      <c r="BS4859" s="100">
        <v>48.57</v>
      </c>
      <c r="BT4859" s="101">
        <v>72</v>
      </c>
    </row>
    <row r="4860" spans="71:72">
      <c r="BS4860" s="100">
        <v>48.58</v>
      </c>
      <c r="BT4860" s="101">
        <v>72</v>
      </c>
    </row>
    <row r="4861" spans="71:72">
      <c r="BS4861" s="100">
        <v>48.59</v>
      </c>
      <c r="BT4861" s="101">
        <v>72</v>
      </c>
    </row>
    <row r="4862" spans="71:72">
      <c r="BS4862" s="100">
        <v>48.6</v>
      </c>
      <c r="BT4862" s="101">
        <v>72</v>
      </c>
    </row>
    <row r="4863" spans="71:72">
      <c r="BS4863" s="100">
        <v>48.61</v>
      </c>
      <c r="BT4863" s="101">
        <v>72</v>
      </c>
    </row>
    <row r="4864" spans="71:72">
      <c r="BS4864" s="100">
        <v>48.62</v>
      </c>
      <c r="BT4864" s="101">
        <v>72</v>
      </c>
    </row>
    <row r="4865" spans="71:72">
      <c r="BS4865" s="100">
        <v>48.63</v>
      </c>
      <c r="BT4865" s="101">
        <v>72</v>
      </c>
    </row>
    <row r="4866" spans="71:72">
      <c r="BS4866" s="100">
        <v>48.64</v>
      </c>
      <c r="BT4866" s="101">
        <v>72</v>
      </c>
    </row>
    <row r="4867" spans="71:72">
      <c r="BS4867" s="100">
        <v>48.65</v>
      </c>
      <c r="BT4867" s="101">
        <v>72</v>
      </c>
    </row>
    <row r="4868" spans="71:72">
      <c r="BS4868" s="100">
        <v>48.66</v>
      </c>
      <c r="BT4868" s="101">
        <v>72</v>
      </c>
    </row>
    <row r="4869" spans="71:72">
      <c r="BS4869" s="100">
        <v>48.67</v>
      </c>
      <c r="BT4869" s="101">
        <v>72</v>
      </c>
    </row>
    <row r="4870" spans="71:72">
      <c r="BS4870" s="100">
        <v>48.68</v>
      </c>
      <c r="BT4870" s="101">
        <v>72</v>
      </c>
    </row>
    <row r="4871" spans="71:72">
      <c r="BS4871" s="100">
        <v>48.69</v>
      </c>
      <c r="BT4871" s="101">
        <v>72</v>
      </c>
    </row>
    <row r="4872" spans="71:72">
      <c r="BS4872" s="100">
        <v>48.7</v>
      </c>
      <c r="BT4872" s="101">
        <v>72</v>
      </c>
    </row>
    <row r="4873" spans="71:72">
      <c r="BS4873" s="100">
        <v>48.71</v>
      </c>
      <c r="BT4873" s="101">
        <v>72</v>
      </c>
    </row>
    <row r="4874" spans="71:72">
      <c r="BS4874" s="100">
        <v>48.72</v>
      </c>
      <c r="BT4874" s="101">
        <v>72</v>
      </c>
    </row>
    <row r="4875" spans="71:72">
      <c r="BS4875" s="100">
        <v>48.73</v>
      </c>
      <c r="BT4875" s="101">
        <v>72</v>
      </c>
    </row>
    <row r="4876" spans="71:72">
      <c r="BS4876" s="100">
        <v>48.74</v>
      </c>
      <c r="BT4876" s="101">
        <v>72</v>
      </c>
    </row>
    <row r="4877" spans="71:72">
      <c r="BS4877" s="100">
        <v>48.75</v>
      </c>
      <c r="BT4877" s="101">
        <v>72</v>
      </c>
    </row>
    <row r="4878" spans="71:72">
      <c r="BS4878" s="100">
        <v>48.76</v>
      </c>
      <c r="BT4878" s="101">
        <v>72</v>
      </c>
    </row>
    <row r="4879" spans="71:72">
      <c r="BS4879" s="100">
        <v>48.77</v>
      </c>
      <c r="BT4879" s="101">
        <v>72</v>
      </c>
    </row>
    <row r="4880" spans="71:72">
      <c r="BS4880" s="100">
        <v>48.78</v>
      </c>
      <c r="BT4880" s="101">
        <v>72</v>
      </c>
    </row>
    <row r="4881" spans="71:72">
      <c r="BS4881" s="100">
        <v>48.79</v>
      </c>
      <c r="BT4881" s="101">
        <v>72</v>
      </c>
    </row>
    <row r="4882" spans="71:72">
      <c r="BS4882" s="100">
        <v>48.8</v>
      </c>
      <c r="BT4882" s="101">
        <v>72</v>
      </c>
    </row>
    <row r="4883" spans="71:72">
      <c r="BS4883" s="100">
        <v>48.81</v>
      </c>
      <c r="BT4883" s="101">
        <v>72</v>
      </c>
    </row>
    <row r="4884" spans="71:72">
      <c r="BS4884" s="100">
        <v>48.82</v>
      </c>
      <c r="BT4884" s="101">
        <v>72</v>
      </c>
    </row>
    <row r="4885" spans="71:72">
      <c r="BS4885" s="100">
        <v>48.83</v>
      </c>
      <c r="BT4885" s="101">
        <v>72</v>
      </c>
    </row>
    <row r="4886" spans="71:72">
      <c r="BS4886" s="100">
        <v>48.84</v>
      </c>
      <c r="BT4886" s="101">
        <v>72</v>
      </c>
    </row>
    <row r="4887" spans="71:72">
      <c r="BS4887" s="100">
        <v>48.85</v>
      </c>
      <c r="BT4887" s="101">
        <v>72</v>
      </c>
    </row>
    <row r="4888" spans="71:72">
      <c r="BS4888" s="100">
        <v>48.86</v>
      </c>
      <c r="BT4888" s="101">
        <v>72</v>
      </c>
    </row>
    <row r="4889" spans="71:72">
      <c r="BS4889" s="100">
        <v>48.87</v>
      </c>
      <c r="BT4889" s="101">
        <v>72</v>
      </c>
    </row>
    <row r="4890" spans="71:72">
      <c r="BS4890" s="100">
        <v>48.88</v>
      </c>
      <c r="BT4890" s="101">
        <v>72</v>
      </c>
    </row>
    <row r="4891" spans="71:72">
      <c r="BS4891" s="100">
        <v>48.89</v>
      </c>
      <c r="BT4891" s="101">
        <v>72</v>
      </c>
    </row>
    <row r="4892" spans="71:72">
      <c r="BS4892" s="100">
        <v>48.9</v>
      </c>
      <c r="BT4892" s="101">
        <v>72</v>
      </c>
    </row>
    <row r="4893" spans="71:72">
      <c r="BS4893" s="100">
        <v>48.91</v>
      </c>
      <c r="BT4893" s="101">
        <v>72</v>
      </c>
    </row>
    <row r="4894" spans="71:72">
      <c r="BS4894" s="100">
        <v>48.92</v>
      </c>
      <c r="BT4894" s="101">
        <v>72</v>
      </c>
    </row>
    <row r="4895" spans="71:72">
      <c r="BS4895" s="100">
        <v>48.93</v>
      </c>
      <c r="BT4895" s="101">
        <v>72</v>
      </c>
    </row>
    <row r="4896" spans="71:72">
      <c r="BS4896" s="100">
        <v>48.94</v>
      </c>
      <c r="BT4896" s="101">
        <v>72</v>
      </c>
    </row>
    <row r="4897" spans="71:72">
      <c r="BS4897" s="100">
        <v>48.95</v>
      </c>
      <c r="BT4897" s="101">
        <v>72</v>
      </c>
    </row>
    <row r="4898" spans="71:72">
      <c r="BS4898" s="100">
        <v>48.96</v>
      </c>
      <c r="BT4898" s="101">
        <v>72</v>
      </c>
    </row>
    <row r="4899" spans="71:72">
      <c r="BS4899" s="100">
        <v>48.97</v>
      </c>
      <c r="BT4899" s="101">
        <v>72</v>
      </c>
    </row>
    <row r="4900" spans="71:72">
      <c r="BS4900" s="100">
        <v>48.98</v>
      </c>
      <c r="BT4900" s="101">
        <v>72</v>
      </c>
    </row>
    <row r="4901" spans="71:72">
      <c r="BS4901" s="100">
        <v>48.99</v>
      </c>
      <c r="BT4901" s="101">
        <v>72</v>
      </c>
    </row>
    <row r="4902" spans="71:72">
      <c r="BS4902" s="100">
        <v>49</v>
      </c>
      <c r="BT4902" s="101">
        <v>72</v>
      </c>
    </row>
    <row r="4903" spans="71:72">
      <c r="BS4903" s="100">
        <v>49.01</v>
      </c>
      <c r="BT4903" s="101">
        <v>72</v>
      </c>
    </row>
    <row r="4904" spans="71:72">
      <c r="BS4904" s="100">
        <v>49.02</v>
      </c>
      <c r="BT4904" s="101">
        <v>72</v>
      </c>
    </row>
    <row r="4905" spans="71:72">
      <c r="BS4905" s="100">
        <v>49.03</v>
      </c>
      <c r="BT4905" s="101">
        <v>72</v>
      </c>
    </row>
    <row r="4906" spans="71:72">
      <c r="BS4906" s="100">
        <v>49.04</v>
      </c>
      <c r="BT4906" s="101">
        <v>72</v>
      </c>
    </row>
    <row r="4907" spans="71:72">
      <c r="BS4907" s="100">
        <v>49.05</v>
      </c>
      <c r="BT4907" s="101">
        <v>72</v>
      </c>
    </row>
    <row r="4908" spans="71:72">
      <c r="BS4908" s="100">
        <v>49.06</v>
      </c>
      <c r="BT4908" s="101">
        <v>72</v>
      </c>
    </row>
    <row r="4909" spans="71:72">
      <c r="BS4909" s="100">
        <v>49.07</v>
      </c>
      <c r="BT4909" s="101">
        <v>72</v>
      </c>
    </row>
    <row r="4910" spans="71:72">
      <c r="BS4910" s="100">
        <v>49.08</v>
      </c>
      <c r="BT4910" s="101">
        <v>72</v>
      </c>
    </row>
    <row r="4911" spans="71:72">
      <c r="BS4911" s="100">
        <v>49.09</v>
      </c>
      <c r="BT4911" s="101">
        <v>72</v>
      </c>
    </row>
    <row r="4912" spans="71:72">
      <c r="BS4912" s="100">
        <v>49.1</v>
      </c>
      <c r="BT4912" s="101">
        <v>72</v>
      </c>
    </row>
    <row r="4913" spans="71:72">
      <c r="BS4913" s="100">
        <v>49.11</v>
      </c>
      <c r="BT4913" s="101">
        <v>72</v>
      </c>
    </row>
    <row r="4914" spans="71:72">
      <c r="BS4914" s="100">
        <v>49.12</v>
      </c>
      <c r="BT4914" s="101">
        <v>72</v>
      </c>
    </row>
    <row r="4915" spans="71:72">
      <c r="BS4915" s="100">
        <v>49.13</v>
      </c>
      <c r="BT4915" s="101">
        <v>72</v>
      </c>
    </row>
    <row r="4916" spans="71:72">
      <c r="BS4916" s="100">
        <v>49.14</v>
      </c>
      <c r="BT4916" s="101">
        <v>72</v>
      </c>
    </row>
    <row r="4917" spans="71:72">
      <c r="BS4917" s="100">
        <v>49.15</v>
      </c>
      <c r="BT4917" s="101">
        <v>72</v>
      </c>
    </row>
    <row r="4918" spans="71:72">
      <c r="BS4918" s="100">
        <v>49.16</v>
      </c>
      <c r="BT4918" s="101">
        <v>72</v>
      </c>
    </row>
    <row r="4919" spans="71:72">
      <c r="BS4919" s="100">
        <v>49.17</v>
      </c>
      <c r="BT4919" s="101">
        <v>72</v>
      </c>
    </row>
    <row r="4920" spans="71:72">
      <c r="BS4920" s="100">
        <v>49.18</v>
      </c>
      <c r="BT4920" s="101">
        <v>72</v>
      </c>
    </row>
    <row r="4921" spans="71:72">
      <c r="BS4921" s="100">
        <v>49.19</v>
      </c>
      <c r="BT4921" s="101">
        <v>72</v>
      </c>
    </row>
    <row r="4922" spans="71:72">
      <c r="BS4922" s="100">
        <v>49.2</v>
      </c>
      <c r="BT4922" s="101">
        <v>72</v>
      </c>
    </row>
    <row r="4923" spans="71:72">
      <c r="BS4923" s="100">
        <v>49.21</v>
      </c>
      <c r="BT4923" s="101">
        <v>72</v>
      </c>
    </row>
    <row r="4924" spans="71:72">
      <c r="BS4924" s="100">
        <v>49.22</v>
      </c>
      <c r="BT4924" s="101">
        <v>72</v>
      </c>
    </row>
    <row r="4925" spans="71:72">
      <c r="BS4925" s="100">
        <v>49.23</v>
      </c>
      <c r="BT4925" s="101">
        <v>72</v>
      </c>
    </row>
    <row r="4926" spans="71:72">
      <c r="BS4926" s="100">
        <v>49.24</v>
      </c>
      <c r="BT4926" s="101">
        <v>72</v>
      </c>
    </row>
    <row r="4927" spans="71:72">
      <c r="BS4927" s="100">
        <v>49.25</v>
      </c>
      <c r="BT4927" s="101">
        <v>72</v>
      </c>
    </row>
    <row r="4928" spans="71:72">
      <c r="BS4928" s="100">
        <v>49.26</v>
      </c>
      <c r="BT4928" s="101">
        <v>72</v>
      </c>
    </row>
    <row r="4929" spans="71:72">
      <c r="BS4929" s="100">
        <v>49.27</v>
      </c>
      <c r="BT4929" s="101">
        <v>72</v>
      </c>
    </row>
    <row r="4930" spans="71:72">
      <c r="BS4930" s="100">
        <v>49.28</v>
      </c>
      <c r="BT4930" s="101">
        <v>72</v>
      </c>
    </row>
    <row r="4931" spans="71:72">
      <c r="BS4931" s="100">
        <v>49.29</v>
      </c>
      <c r="BT4931" s="101">
        <v>72</v>
      </c>
    </row>
    <row r="4932" spans="71:72">
      <c r="BS4932" s="100">
        <v>49.3</v>
      </c>
      <c r="BT4932" s="101">
        <v>72</v>
      </c>
    </row>
    <row r="4933" spans="71:72">
      <c r="BS4933" s="100">
        <v>49.31</v>
      </c>
      <c r="BT4933" s="101">
        <v>72</v>
      </c>
    </row>
    <row r="4934" spans="71:72">
      <c r="BS4934" s="100">
        <v>49.32</v>
      </c>
      <c r="BT4934" s="101">
        <v>72</v>
      </c>
    </row>
    <row r="4935" spans="71:72">
      <c r="BS4935" s="100">
        <v>49.33</v>
      </c>
      <c r="BT4935" s="101">
        <v>72</v>
      </c>
    </row>
    <row r="4936" spans="71:72">
      <c r="BS4936" s="100">
        <v>49.34</v>
      </c>
      <c r="BT4936" s="101">
        <v>72</v>
      </c>
    </row>
    <row r="4937" spans="71:72">
      <c r="BS4937" s="100">
        <v>49.35</v>
      </c>
      <c r="BT4937" s="101">
        <v>72</v>
      </c>
    </row>
    <row r="4938" spans="71:72">
      <c r="BS4938" s="100">
        <v>49.36</v>
      </c>
      <c r="BT4938" s="101">
        <v>72</v>
      </c>
    </row>
    <row r="4939" spans="71:72">
      <c r="BS4939" s="100">
        <v>49.37</v>
      </c>
      <c r="BT4939" s="101">
        <v>72</v>
      </c>
    </row>
    <row r="4940" spans="71:72">
      <c r="BS4940" s="100">
        <v>49.38</v>
      </c>
      <c r="BT4940" s="101">
        <v>72</v>
      </c>
    </row>
    <row r="4941" spans="71:72">
      <c r="BS4941" s="100">
        <v>49.39</v>
      </c>
      <c r="BT4941" s="101">
        <v>72</v>
      </c>
    </row>
    <row r="4942" spans="71:72">
      <c r="BS4942" s="100">
        <v>49.4</v>
      </c>
      <c r="BT4942" s="101">
        <v>72</v>
      </c>
    </row>
    <row r="4943" spans="71:72">
      <c r="BS4943" s="100">
        <v>49.41</v>
      </c>
      <c r="BT4943" s="101">
        <v>72</v>
      </c>
    </row>
    <row r="4944" spans="71:72">
      <c r="BS4944" s="100">
        <v>49.42</v>
      </c>
      <c r="BT4944" s="101">
        <v>72</v>
      </c>
    </row>
    <row r="4945" spans="71:72">
      <c r="BS4945" s="100">
        <v>49.43</v>
      </c>
      <c r="BT4945" s="101">
        <v>72</v>
      </c>
    </row>
    <row r="4946" spans="71:72">
      <c r="BS4946" s="100">
        <v>49.44</v>
      </c>
      <c r="BT4946" s="101">
        <v>72</v>
      </c>
    </row>
    <row r="4947" spans="71:72">
      <c r="BS4947" s="100">
        <v>49.45</v>
      </c>
      <c r="BT4947" s="101">
        <v>72</v>
      </c>
    </row>
    <row r="4948" spans="71:72">
      <c r="BS4948" s="100">
        <v>49.46</v>
      </c>
      <c r="BT4948" s="101">
        <v>72</v>
      </c>
    </row>
    <row r="4949" spans="71:72">
      <c r="BS4949" s="100">
        <v>49.47</v>
      </c>
      <c r="BT4949" s="101">
        <v>72</v>
      </c>
    </row>
    <row r="4950" spans="71:72">
      <c r="BS4950" s="100">
        <v>49.48</v>
      </c>
      <c r="BT4950" s="101">
        <v>72</v>
      </c>
    </row>
    <row r="4951" spans="71:72">
      <c r="BS4951" s="100">
        <v>49.49</v>
      </c>
      <c r="BT4951" s="101">
        <v>72</v>
      </c>
    </row>
    <row r="4952" spans="71:72">
      <c r="BS4952" s="100">
        <v>49.5</v>
      </c>
      <c r="BT4952" s="101">
        <v>72</v>
      </c>
    </row>
    <row r="4953" spans="71:72">
      <c r="BS4953" s="100">
        <v>49.51</v>
      </c>
      <c r="BT4953" s="101">
        <v>72</v>
      </c>
    </row>
    <row r="4954" spans="71:72">
      <c r="BS4954" s="100">
        <v>49.52</v>
      </c>
      <c r="BT4954" s="101">
        <v>72</v>
      </c>
    </row>
    <row r="4955" spans="71:72">
      <c r="BS4955" s="100">
        <v>49.53</v>
      </c>
      <c r="BT4955" s="101">
        <v>72</v>
      </c>
    </row>
    <row r="4956" spans="71:72">
      <c r="BS4956" s="100">
        <v>49.54</v>
      </c>
      <c r="BT4956" s="101">
        <v>72</v>
      </c>
    </row>
    <row r="4957" spans="71:72">
      <c r="BS4957" s="100">
        <v>49.55</v>
      </c>
      <c r="BT4957" s="101">
        <v>72</v>
      </c>
    </row>
    <row r="4958" spans="71:72">
      <c r="BS4958" s="100">
        <v>49.56</v>
      </c>
      <c r="BT4958" s="101">
        <v>72</v>
      </c>
    </row>
    <row r="4959" spans="71:72">
      <c r="BS4959" s="100">
        <v>49.57</v>
      </c>
      <c r="BT4959" s="101">
        <v>72</v>
      </c>
    </row>
    <row r="4960" spans="71:72">
      <c r="BS4960" s="100">
        <v>49.58</v>
      </c>
      <c r="BT4960" s="101">
        <v>72</v>
      </c>
    </row>
    <row r="4961" spans="71:72">
      <c r="BS4961" s="100">
        <v>49.59</v>
      </c>
      <c r="BT4961" s="101">
        <v>72</v>
      </c>
    </row>
    <row r="4962" spans="71:72">
      <c r="BS4962" s="100">
        <v>49.6</v>
      </c>
      <c r="BT4962" s="101">
        <v>72</v>
      </c>
    </row>
    <row r="4963" spans="71:72">
      <c r="BS4963" s="100">
        <v>49.61</v>
      </c>
      <c r="BT4963" s="101">
        <v>72</v>
      </c>
    </row>
    <row r="4964" spans="71:72">
      <c r="BS4964" s="100">
        <v>49.62</v>
      </c>
      <c r="BT4964" s="101">
        <v>72</v>
      </c>
    </row>
    <row r="4965" spans="71:72">
      <c r="BS4965" s="100">
        <v>49.63</v>
      </c>
      <c r="BT4965" s="101">
        <v>72</v>
      </c>
    </row>
    <row r="4966" spans="71:72">
      <c r="BS4966" s="100">
        <v>49.64</v>
      </c>
      <c r="BT4966" s="101">
        <v>72</v>
      </c>
    </row>
    <row r="4967" spans="71:72">
      <c r="BS4967" s="100">
        <v>49.65</v>
      </c>
      <c r="BT4967" s="101">
        <v>72</v>
      </c>
    </row>
    <row r="4968" spans="71:72">
      <c r="BS4968" s="100">
        <v>49.66</v>
      </c>
      <c r="BT4968" s="101">
        <v>72</v>
      </c>
    </row>
    <row r="4969" spans="71:72">
      <c r="BS4969" s="100">
        <v>49.67</v>
      </c>
      <c r="BT4969" s="101">
        <v>72</v>
      </c>
    </row>
    <row r="4970" spans="71:72">
      <c r="BS4970" s="100">
        <v>49.68</v>
      </c>
      <c r="BT4970" s="101">
        <v>72</v>
      </c>
    </row>
    <row r="4971" spans="71:72">
      <c r="BS4971" s="100">
        <v>49.69</v>
      </c>
      <c r="BT4971" s="101">
        <v>72</v>
      </c>
    </row>
    <row r="4972" spans="71:72">
      <c r="BS4972" s="100">
        <v>49.7</v>
      </c>
      <c r="BT4972" s="101">
        <v>72</v>
      </c>
    </row>
    <row r="4973" spans="71:72">
      <c r="BS4973" s="100">
        <v>49.71</v>
      </c>
      <c r="BT4973" s="101">
        <v>72</v>
      </c>
    </row>
    <row r="4974" spans="71:72">
      <c r="BS4974" s="100">
        <v>49.72</v>
      </c>
      <c r="BT4974" s="101">
        <v>72</v>
      </c>
    </row>
    <row r="4975" spans="71:72">
      <c r="BS4975" s="100">
        <v>49.73</v>
      </c>
      <c r="BT4975" s="101">
        <v>72</v>
      </c>
    </row>
    <row r="4976" spans="71:72">
      <c r="BS4976" s="100">
        <v>49.74</v>
      </c>
      <c r="BT4976" s="101">
        <v>72</v>
      </c>
    </row>
    <row r="4977" spans="71:72">
      <c r="BS4977" s="100">
        <v>49.75</v>
      </c>
      <c r="BT4977" s="101">
        <v>72</v>
      </c>
    </row>
    <row r="4978" spans="71:72">
      <c r="BS4978" s="100">
        <v>49.76</v>
      </c>
      <c r="BT4978" s="101">
        <v>72</v>
      </c>
    </row>
    <row r="4979" spans="71:72">
      <c r="BS4979" s="100">
        <v>49.77</v>
      </c>
      <c r="BT4979" s="101">
        <v>72</v>
      </c>
    </row>
    <row r="4980" spans="71:72">
      <c r="BS4980" s="100">
        <v>49.78</v>
      </c>
      <c r="BT4980" s="101">
        <v>72</v>
      </c>
    </row>
    <row r="4981" spans="71:72">
      <c r="BS4981" s="100">
        <v>49.79</v>
      </c>
      <c r="BT4981" s="101">
        <v>72</v>
      </c>
    </row>
    <row r="4982" spans="71:72">
      <c r="BS4982" s="100">
        <v>49.8</v>
      </c>
      <c r="BT4982" s="101">
        <v>72</v>
      </c>
    </row>
    <row r="4983" spans="71:72">
      <c r="BS4983" s="100">
        <v>49.81</v>
      </c>
      <c r="BT4983" s="101">
        <v>72</v>
      </c>
    </row>
    <row r="4984" spans="71:72">
      <c r="BS4984" s="100">
        <v>49.82</v>
      </c>
      <c r="BT4984" s="101">
        <v>72</v>
      </c>
    </row>
    <row r="4985" spans="71:72">
      <c r="BS4985" s="100">
        <v>49.83</v>
      </c>
      <c r="BT4985" s="101">
        <v>72</v>
      </c>
    </row>
    <row r="4986" spans="71:72">
      <c r="BS4986" s="100">
        <v>49.84</v>
      </c>
      <c r="BT4986" s="101">
        <v>72</v>
      </c>
    </row>
    <row r="4987" spans="71:72">
      <c r="BS4987" s="100">
        <v>49.85</v>
      </c>
      <c r="BT4987" s="101">
        <v>72</v>
      </c>
    </row>
    <row r="4988" spans="71:72">
      <c r="BS4988" s="100">
        <v>49.86</v>
      </c>
      <c r="BT4988" s="101">
        <v>72</v>
      </c>
    </row>
    <row r="4989" spans="71:72">
      <c r="BS4989" s="100">
        <v>49.87</v>
      </c>
      <c r="BT4989" s="101">
        <v>72</v>
      </c>
    </row>
    <row r="4990" spans="71:72">
      <c r="BS4990" s="100">
        <v>49.88</v>
      </c>
      <c r="BT4990" s="101">
        <v>72</v>
      </c>
    </row>
    <row r="4991" spans="71:72">
      <c r="BS4991" s="100">
        <v>49.89</v>
      </c>
      <c r="BT4991" s="101">
        <v>72</v>
      </c>
    </row>
    <row r="4992" spans="71:72">
      <c r="BS4992" s="100">
        <v>49.9</v>
      </c>
      <c r="BT4992" s="101">
        <v>72</v>
      </c>
    </row>
    <row r="4993" spans="71:72">
      <c r="BS4993" s="100">
        <v>49.91</v>
      </c>
      <c r="BT4993" s="101">
        <v>72</v>
      </c>
    </row>
    <row r="4994" spans="71:72">
      <c r="BS4994" s="100">
        <v>49.92</v>
      </c>
      <c r="BT4994" s="101">
        <v>72</v>
      </c>
    </row>
    <row r="4995" spans="71:72">
      <c r="BS4995" s="100">
        <v>49.93</v>
      </c>
      <c r="BT4995" s="101">
        <v>72</v>
      </c>
    </row>
    <row r="4996" spans="71:72">
      <c r="BS4996" s="100">
        <v>49.94</v>
      </c>
      <c r="BT4996" s="101">
        <v>72</v>
      </c>
    </row>
    <row r="4997" spans="71:72">
      <c r="BS4997" s="100">
        <v>49.95</v>
      </c>
      <c r="BT4997" s="101">
        <v>72</v>
      </c>
    </row>
    <row r="4998" spans="71:72">
      <c r="BS4998" s="100">
        <v>49.96</v>
      </c>
      <c r="BT4998" s="101">
        <v>72</v>
      </c>
    </row>
    <row r="4999" spans="71:72">
      <c r="BS4999" s="100">
        <v>49.97</v>
      </c>
      <c r="BT4999" s="101">
        <v>72</v>
      </c>
    </row>
    <row r="5000" spans="71:72">
      <c r="BS5000" s="100">
        <v>49.98</v>
      </c>
      <c r="BT5000" s="101">
        <v>72</v>
      </c>
    </row>
    <row r="5001" spans="71:72">
      <c r="BS5001" s="100">
        <v>49.99</v>
      </c>
      <c r="BT5001" s="101">
        <v>72</v>
      </c>
    </row>
    <row r="5002" spans="71:72">
      <c r="BS5002" s="100">
        <v>50</v>
      </c>
      <c r="BT5002" s="101">
        <v>72</v>
      </c>
    </row>
    <row r="5003" spans="71:72">
      <c r="BS5003" s="100">
        <v>50.01</v>
      </c>
      <c r="BT5003" s="101">
        <v>72</v>
      </c>
    </row>
    <row r="5004" spans="71:72">
      <c r="BS5004" s="100">
        <v>50.02</v>
      </c>
      <c r="BT5004" s="101">
        <v>72</v>
      </c>
    </row>
    <row r="5005" spans="71:72">
      <c r="BS5005" s="100">
        <v>50.03</v>
      </c>
      <c r="BT5005" s="101">
        <v>72</v>
      </c>
    </row>
    <row r="5006" spans="71:72">
      <c r="BS5006" s="100">
        <v>50.04</v>
      </c>
      <c r="BT5006" s="101">
        <v>72</v>
      </c>
    </row>
    <row r="5007" spans="71:72">
      <c r="BS5007" s="100">
        <v>50.05</v>
      </c>
      <c r="BT5007" s="101">
        <v>72</v>
      </c>
    </row>
    <row r="5008" spans="71:72">
      <c r="BS5008" s="100">
        <v>50.06</v>
      </c>
      <c r="BT5008" s="101">
        <v>72</v>
      </c>
    </row>
    <row r="5009" spans="71:72">
      <c r="BS5009" s="100">
        <v>50.07</v>
      </c>
      <c r="BT5009" s="101">
        <v>72</v>
      </c>
    </row>
    <row r="5010" spans="71:72">
      <c r="BS5010" s="100">
        <v>50.08</v>
      </c>
      <c r="BT5010" s="101">
        <v>72</v>
      </c>
    </row>
    <row r="5011" spans="71:72">
      <c r="BS5011" s="100">
        <v>50.09</v>
      </c>
      <c r="BT5011" s="101">
        <v>72</v>
      </c>
    </row>
    <row r="5012" spans="71:72">
      <c r="BS5012" s="100">
        <v>50.1</v>
      </c>
      <c r="BT5012" s="101">
        <v>72</v>
      </c>
    </row>
    <row r="5013" spans="71:72">
      <c r="BS5013" s="100">
        <v>50.11</v>
      </c>
      <c r="BT5013" s="101">
        <v>72</v>
      </c>
    </row>
    <row r="5014" spans="71:72">
      <c r="BS5014" s="100">
        <v>50.12</v>
      </c>
      <c r="BT5014" s="101">
        <v>72</v>
      </c>
    </row>
    <row r="5015" spans="71:72">
      <c r="BS5015" s="100">
        <v>50.13</v>
      </c>
      <c r="BT5015" s="101">
        <v>72</v>
      </c>
    </row>
    <row r="5016" spans="71:72">
      <c r="BS5016" s="100">
        <v>50.14</v>
      </c>
      <c r="BT5016" s="101">
        <v>72</v>
      </c>
    </row>
    <row r="5017" spans="71:72">
      <c r="BS5017" s="100">
        <v>50.15</v>
      </c>
      <c r="BT5017" s="101">
        <v>72</v>
      </c>
    </row>
    <row r="5018" spans="71:72">
      <c r="BS5018" s="100">
        <v>50.16</v>
      </c>
      <c r="BT5018" s="101">
        <v>72</v>
      </c>
    </row>
    <row r="5019" spans="71:72">
      <c r="BS5019" s="100">
        <v>50.17</v>
      </c>
      <c r="BT5019" s="101">
        <v>72</v>
      </c>
    </row>
    <row r="5020" spans="71:72">
      <c r="BS5020" s="100">
        <v>50.18</v>
      </c>
      <c r="BT5020" s="101">
        <v>72</v>
      </c>
    </row>
    <row r="5021" spans="71:72">
      <c r="BS5021" s="100">
        <v>50.19</v>
      </c>
      <c r="BT5021" s="101">
        <v>72</v>
      </c>
    </row>
    <row r="5022" spans="71:72">
      <c r="BS5022" s="100">
        <v>50.2</v>
      </c>
      <c r="BT5022" s="101">
        <v>72</v>
      </c>
    </row>
    <row r="5023" spans="71:72">
      <c r="BS5023" s="100">
        <v>50.21</v>
      </c>
      <c r="BT5023" s="101">
        <v>72</v>
      </c>
    </row>
    <row r="5024" spans="71:72">
      <c r="BS5024" s="100">
        <v>50.22</v>
      </c>
      <c r="BT5024" s="101">
        <v>72</v>
      </c>
    </row>
    <row r="5025" spans="71:72">
      <c r="BS5025" s="100">
        <v>50.23</v>
      </c>
      <c r="BT5025" s="101">
        <v>72</v>
      </c>
    </row>
    <row r="5026" spans="71:72">
      <c r="BS5026" s="100">
        <v>50.24</v>
      </c>
      <c r="BT5026" s="101">
        <v>72</v>
      </c>
    </row>
    <row r="5027" spans="71:72">
      <c r="BS5027" s="100">
        <v>50.25</v>
      </c>
      <c r="BT5027" s="101">
        <v>72</v>
      </c>
    </row>
    <row r="5028" spans="71:72">
      <c r="BS5028" s="100">
        <v>50.26</v>
      </c>
      <c r="BT5028" s="101">
        <v>72</v>
      </c>
    </row>
    <row r="5029" spans="71:72">
      <c r="BS5029" s="100">
        <v>50.27</v>
      </c>
      <c r="BT5029" s="101">
        <v>72</v>
      </c>
    </row>
    <row r="5030" spans="71:72">
      <c r="BS5030" s="100">
        <v>50.28</v>
      </c>
      <c r="BT5030" s="101">
        <v>72</v>
      </c>
    </row>
    <row r="5031" spans="71:72">
      <c r="BS5031" s="100">
        <v>50.29</v>
      </c>
      <c r="BT5031" s="101">
        <v>72</v>
      </c>
    </row>
    <row r="5032" spans="71:72">
      <c r="BS5032" s="100">
        <v>50.3</v>
      </c>
      <c r="BT5032" s="101">
        <v>72</v>
      </c>
    </row>
    <row r="5033" spans="71:72">
      <c r="BS5033" s="100">
        <v>50.31</v>
      </c>
      <c r="BT5033" s="101">
        <v>72</v>
      </c>
    </row>
    <row r="5034" spans="71:72">
      <c r="BS5034" s="100">
        <v>50.32</v>
      </c>
      <c r="BT5034" s="101">
        <v>72</v>
      </c>
    </row>
    <row r="5035" spans="71:72">
      <c r="BS5035" s="100">
        <v>50.33</v>
      </c>
      <c r="BT5035" s="101">
        <v>72</v>
      </c>
    </row>
    <row r="5036" spans="71:72">
      <c r="BS5036" s="100">
        <v>50.34</v>
      </c>
      <c r="BT5036" s="101">
        <v>72</v>
      </c>
    </row>
    <row r="5037" spans="71:72">
      <c r="BS5037" s="100">
        <v>50.35</v>
      </c>
      <c r="BT5037" s="101">
        <v>72</v>
      </c>
    </row>
    <row r="5038" spans="71:72">
      <c r="BS5038" s="100">
        <v>50.36</v>
      </c>
      <c r="BT5038" s="101">
        <v>72</v>
      </c>
    </row>
    <row r="5039" spans="71:72">
      <c r="BS5039" s="100">
        <v>50.37</v>
      </c>
      <c r="BT5039" s="101">
        <v>72</v>
      </c>
    </row>
    <row r="5040" spans="71:72">
      <c r="BS5040" s="100">
        <v>50.38</v>
      </c>
      <c r="BT5040" s="101">
        <v>72</v>
      </c>
    </row>
    <row r="5041" spans="71:72">
      <c r="BS5041" s="100">
        <v>50.39</v>
      </c>
      <c r="BT5041" s="101">
        <v>72</v>
      </c>
    </row>
    <row r="5042" spans="71:72">
      <c r="BS5042" s="100">
        <v>50.4</v>
      </c>
      <c r="BT5042" s="101">
        <v>72</v>
      </c>
    </row>
    <row r="5043" spans="71:72">
      <c r="BS5043" s="100">
        <v>50.41</v>
      </c>
      <c r="BT5043" s="101">
        <v>72</v>
      </c>
    </row>
    <row r="5044" spans="71:72">
      <c r="BS5044" s="100">
        <v>50.42</v>
      </c>
      <c r="BT5044" s="101">
        <v>72</v>
      </c>
    </row>
    <row r="5045" spans="71:72">
      <c r="BS5045" s="100">
        <v>50.43</v>
      </c>
      <c r="BT5045" s="101">
        <v>72</v>
      </c>
    </row>
    <row r="5046" spans="71:72">
      <c r="BS5046" s="100">
        <v>50.44</v>
      </c>
      <c r="BT5046" s="101">
        <v>72</v>
      </c>
    </row>
    <row r="5047" spans="71:72">
      <c r="BS5047" s="100">
        <v>50.45</v>
      </c>
      <c r="BT5047" s="101">
        <v>72</v>
      </c>
    </row>
    <row r="5048" spans="71:72">
      <c r="BS5048" s="100">
        <v>50.46</v>
      </c>
      <c r="BT5048" s="101">
        <v>72</v>
      </c>
    </row>
    <row r="5049" spans="71:72">
      <c r="BS5049" s="100">
        <v>50.47</v>
      </c>
      <c r="BT5049" s="101">
        <v>72</v>
      </c>
    </row>
    <row r="5050" spans="71:72">
      <c r="BS5050" s="100">
        <v>50.48</v>
      </c>
      <c r="BT5050" s="101">
        <v>72</v>
      </c>
    </row>
    <row r="5051" spans="71:72">
      <c r="BS5051" s="100">
        <v>50.49</v>
      </c>
      <c r="BT5051" s="101">
        <v>72</v>
      </c>
    </row>
    <row r="5052" spans="71:72">
      <c r="BS5052" s="100">
        <v>50.5</v>
      </c>
      <c r="BT5052" s="101">
        <v>72</v>
      </c>
    </row>
    <row r="5053" spans="71:72">
      <c r="BS5053" s="100">
        <v>50.51</v>
      </c>
      <c r="BT5053" s="101">
        <v>72</v>
      </c>
    </row>
    <row r="5054" spans="71:72">
      <c r="BS5054" s="100">
        <v>50.52</v>
      </c>
      <c r="BT5054" s="101">
        <v>72</v>
      </c>
    </row>
    <row r="5055" spans="71:72">
      <c r="BS5055" s="100">
        <v>50.53</v>
      </c>
      <c r="BT5055" s="101">
        <v>72</v>
      </c>
    </row>
    <row r="5056" spans="71:72">
      <c r="BS5056" s="100">
        <v>50.54</v>
      </c>
      <c r="BT5056" s="101">
        <v>72</v>
      </c>
    </row>
    <row r="5057" spans="71:72">
      <c r="BS5057" s="100">
        <v>50.55</v>
      </c>
      <c r="BT5057" s="101">
        <v>72</v>
      </c>
    </row>
    <row r="5058" spans="71:72">
      <c r="BS5058" s="100">
        <v>50.56</v>
      </c>
      <c r="BT5058" s="101">
        <v>72</v>
      </c>
    </row>
    <row r="5059" spans="71:72">
      <c r="BS5059" s="100">
        <v>50.57</v>
      </c>
      <c r="BT5059" s="101">
        <v>72</v>
      </c>
    </row>
    <row r="5060" spans="71:72">
      <c r="BS5060" s="100">
        <v>50.58</v>
      </c>
      <c r="BT5060" s="101">
        <v>72</v>
      </c>
    </row>
    <row r="5061" spans="71:72">
      <c r="BS5061" s="100">
        <v>50.59</v>
      </c>
      <c r="BT5061" s="101">
        <v>72</v>
      </c>
    </row>
    <row r="5062" spans="71:72">
      <c r="BS5062" s="100">
        <v>50.6</v>
      </c>
      <c r="BT5062" s="101">
        <v>72</v>
      </c>
    </row>
    <row r="5063" spans="71:72">
      <c r="BS5063" s="100">
        <v>50.61</v>
      </c>
      <c r="BT5063" s="101">
        <v>72</v>
      </c>
    </row>
    <row r="5064" spans="71:72">
      <c r="BS5064" s="100">
        <v>50.62</v>
      </c>
      <c r="BT5064" s="101">
        <v>72</v>
      </c>
    </row>
    <row r="5065" spans="71:72">
      <c r="BS5065" s="100">
        <v>50.63</v>
      </c>
      <c r="BT5065" s="101">
        <v>72</v>
      </c>
    </row>
    <row r="5066" spans="71:72">
      <c r="BS5066" s="100">
        <v>50.64</v>
      </c>
      <c r="BT5066" s="101">
        <v>72</v>
      </c>
    </row>
    <row r="5067" spans="71:72">
      <c r="BS5067" s="100">
        <v>50.65</v>
      </c>
      <c r="BT5067" s="101">
        <v>72</v>
      </c>
    </row>
    <row r="5068" spans="71:72">
      <c r="BS5068" s="100">
        <v>50.66</v>
      </c>
      <c r="BT5068" s="101">
        <v>72</v>
      </c>
    </row>
    <row r="5069" spans="71:72">
      <c r="BS5069" s="100">
        <v>50.67</v>
      </c>
      <c r="BT5069" s="101">
        <v>72</v>
      </c>
    </row>
    <row r="5070" spans="71:72">
      <c r="BS5070" s="100">
        <v>50.68</v>
      </c>
      <c r="BT5070" s="101">
        <v>72</v>
      </c>
    </row>
    <row r="5071" spans="71:72">
      <c r="BS5071" s="100">
        <v>50.69</v>
      </c>
      <c r="BT5071" s="101">
        <v>72</v>
      </c>
    </row>
    <row r="5072" spans="71:72">
      <c r="BS5072" s="100">
        <v>50.7</v>
      </c>
      <c r="BT5072" s="101">
        <v>72</v>
      </c>
    </row>
    <row r="5073" spans="71:72">
      <c r="BS5073" s="100">
        <v>50.71</v>
      </c>
      <c r="BT5073" s="101">
        <v>72</v>
      </c>
    </row>
    <row r="5074" spans="71:72">
      <c r="BS5074" s="100">
        <v>50.72</v>
      </c>
      <c r="BT5074" s="101">
        <v>72</v>
      </c>
    </row>
    <row r="5075" spans="71:72">
      <c r="BS5075" s="100">
        <v>50.73</v>
      </c>
      <c r="BT5075" s="101">
        <v>72</v>
      </c>
    </row>
    <row r="5076" spans="71:72">
      <c r="BS5076" s="100">
        <v>50.74</v>
      </c>
      <c r="BT5076" s="101">
        <v>72</v>
      </c>
    </row>
    <row r="5077" spans="71:72">
      <c r="BS5077" s="100">
        <v>50.75</v>
      </c>
      <c r="BT5077" s="101">
        <v>72</v>
      </c>
    </row>
    <row r="5078" spans="71:72">
      <c r="BS5078" s="100">
        <v>50.76</v>
      </c>
      <c r="BT5078" s="101">
        <v>72</v>
      </c>
    </row>
    <row r="5079" spans="71:72">
      <c r="BS5079" s="100">
        <v>50.77</v>
      </c>
      <c r="BT5079" s="101">
        <v>72</v>
      </c>
    </row>
    <row r="5080" spans="71:72">
      <c r="BS5080" s="100">
        <v>50.78</v>
      </c>
      <c r="BT5080" s="101">
        <v>72</v>
      </c>
    </row>
    <row r="5081" spans="71:72">
      <c r="BS5081" s="100">
        <v>50.79</v>
      </c>
      <c r="BT5081" s="101">
        <v>72</v>
      </c>
    </row>
    <row r="5082" spans="71:72">
      <c r="BS5082" s="100">
        <v>50.8</v>
      </c>
      <c r="BT5082" s="101">
        <v>72</v>
      </c>
    </row>
    <row r="5083" spans="71:72">
      <c r="BS5083" s="100">
        <v>50.81</v>
      </c>
      <c r="BT5083" s="101">
        <v>72</v>
      </c>
    </row>
    <row r="5084" spans="71:72">
      <c r="BS5084" s="100">
        <v>50.82</v>
      </c>
      <c r="BT5084" s="101">
        <v>72</v>
      </c>
    </row>
    <row r="5085" spans="71:72">
      <c r="BS5085" s="100">
        <v>50.83</v>
      </c>
      <c r="BT5085" s="101">
        <v>72</v>
      </c>
    </row>
    <row r="5086" spans="71:72">
      <c r="BS5086" s="100">
        <v>50.84</v>
      </c>
      <c r="BT5086" s="101">
        <v>72</v>
      </c>
    </row>
    <row r="5087" spans="71:72">
      <c r="BS5087" s="100">
        <v>50.85</v>
      </c>
      <c r="BT5087" s="101">
        <v>72</v>
      </c>
    </row>
    <row r="5088" spans="71:72">
      <c r="BS5088" s="100">
        <v>50.86</v>
      </c>
      <c r="BT5088" s="101">
        <v>72</v>
      </c>
    </row>
    <row r="5089" spans="71:72">
      <c r="BS5089" s="100">
        <v>50.87</v>
      </c>
      <c r="BT5089" s="101">
        <v>72</v>
      </c>
    </row>
    <row r="5090" spans="71:72">
      <c r="BS5090" s="100">
        <v>50.88</v>
      </c>
      <c r="BT5090" s="101">
        <v>72</v>
      </c>
    </row>
    <row r="5091" spans="71:72">
      <c r="BS5091" s="100">
        <v>50.89</v>
      </c>
      <c r="BT5091" s="101">
        <v>72</v>
      </c>
    </row>
    <row r="5092" spans="71:72">
      <c r="BS5092" s="100">
        <v>50.9</v>
      </c>
      <c r="BT5092" s="101">
        <v>72</v>
      </c>
    </row>
    <row r="5093" spans="71:72">
      <c r="BS5093" s="100">
        <v>50.91</v>
      </c>
      <c r="BT5093" s="101">
        <v>72</v>
      </c>
    </row>
    <row r="5094" spans="71:72">
      <c r="BS5094" s="100">
        <v>50.92</v>
      </c>
      <c r="BT5094" s="101">
        <v>72</v>
      </c>
    </row>
    <row r="5095" spans="71:72">
      <c r="BS5095" s="100">
        <v>50.93</v>
      </c>
      <c r="BT5095" s="101">
        <v>72</v>
      </c>
    </row>
    <row r="5096" spans="71:72">
      <c r="BS5096" s="100">
        <v>50.94</v>
      </c>
      <c r="BT5096" s="101">
        <v>72</v>
      </c>
    </row>
    <row r="5097" spans="71:72">
      <c r="BS5097" s="100">
        <v>50.95</v>
      </c>
      <c r="BT5097" s="101">
        <v>72</v>
      </c>
    </row>
    <row r="5098" spans="71:72">
      <c r="BS5098" s="100">
        <v>50.96</v>
      </c>
      <c r="BT5098" s="101">
        <v>72</v>
      </c>
    </row>
    <row r="5099" spans="71:72">
      <c r="BS5099" s="100">
        <v>50.97</v>
      </c>
      <c r="BT5099" s="101">
        <v>72</v>
      </c>
    </row>
    <row r="5100" spans="71:72">
      <c r="BS5100" s="100">
        <v>50.98</v>
      </c>
      <c r="BT5100" s="101">
        <v>72</v>
      </c>
    </row>
    <row r="5101" spans="71:72">
      <c r="BS5101" s="100">
        <v>50.99</v>
      </c>
      <c r="BT5101" s="101">
        <v>72</v>
      </c>
    </row>
    <row r="5102" spans="71:72">
      <c r="BS5102" s="100">
        <v>51</v>
      </c>
      <c r="BT5102" s="101">
        <v>72</v>
      </c>
    </row>
    <row r="5103" spans="71:72">
      <c r="BS5103" s="100">
        <v>51.01</v>
      </c>
      <c r="BT5103" s="101">
        <v>72</v>
      </c>
    </row>
    <row r="5104" spans="71:72">
      <c r="BS5104" s="100">
        <v>51.02</v>
      </c>
      <c r="BT5104" s="101">
        <v>72</v>
      </c>
    </row>
    <row r="5105" spans="71:72">
      <c r="BS5105" s="100">
        <v>51.03</v>
      </c>
      <c r="BT5105" s="101">
        <v>72</v>
      </c>
    </row>
    <row r="5106" spans="71:72">
      <c r="BS5106" s="100">
        <v>51.04</v>
      </c>
      <c r="BT5106" s="101">
        <v>72</v>
      </c>
    </row>
    <row r="5107" spans="71:72">
      <c r="BS5107" s="100">
        <v>51.05</v>
      </c>
      <c r="BT5107" s="101">
        <v>72</v>
      </c>
    </row>
    <row r="5108" spans="71:72">
      <c r="BS5108" s="100">
        <v>51.06</v>
      </c>
      <c r="BT5108" s="101">
        <v>72</v>
      </c>
    </row>
    <row r="5109" spans="71:72">
      <c r="BS5109" s="100">
        <v>51.07</v>
      </c>
      <c r="BT5109" s="101">
        <v>72</v>
      </c>
    </row>
    <row r="5110" spans="71:72">
      <c r="BS5110" s="100">
        <v>51.08</v>
      </c>
      <c r="BT5110" s="101">
        <v>72</v>
      </c>
    </row>
    <row r="5111" spans="71:72">
      <c r="BS5111" s="100">
        <v>51.09</v>
      </c>
      <c r="BT5111" s="101">
        <v>72</v>
      </c>
    </row>
    <row r="5112" spans="71:72">
      <c r="BS5112" s="100">
        <v>51.1</v>
      </c>
      <c r="BT5112" s="101">
        <v>72</v>
      </c>
    </row>
    <row r="5113" spans="71:72">
      <c r="BS5113" s="100">
        <v>51.11</v>
      </c>
      <c r="BT5113" s="101">
        <v>72</v>
      </c>
    </row>
    <row r="5114" spans="71:72">
      <c r="BS5114" s="100">
        <v>51.12</v>
      </c>
      <c r="BT5114" s="101">
        <v>72</v>
      </c>
    </row>
    <row r="5115" spans="71:72">
      <c r="BS5115" s="100">
        <v>51.13</v>
      </c>
      <c r="BT5115" s="101">
        <v>72</v>
      </c>
    </row>
    <row r="5116" spans="71:72">
      <c r="BS5116" s="100">
        <v>51.14</v>
      </c>
      <c r="BT5116" s="101">
        <v>72</v>
      </c>
    </row>
    <row r="5117" spans="71:72">
      <c r="BS5117" s="100">
        <v>51.15</v>
      </c>
      <c r="BT5117" s="101">
        <v>72</v>
      </c>
    </row>
    <row r="5118" spans="71:72">
      <c r="BS5118" s="100">
        <v>51.16</v>
      </c>
      <c r="BT5118" s="101">
        <v>72</v>
      </c>
    </row>
    <row r="5119" spans="71:72">
      <c r="BS5119" s="100">
        <v>51.17</v>
      </c>
      <c r="BT5119" s="101">
        <v>72</v>
      </c>
    </row>
    <row r="5120" spans="71:72">
      <c r="BS5120" s="100">
        <v>51.18</v>
      </c>
      <c r="BT5120" s="101">
        <v>72</v>
      </c>
    </row>
    <row r="5121" spans="71:72">
      <c r="BS5121" s="100">
        <v>51.19</v>
      </c>
      <c r="BT5121" s="101">
        <v>72</v>
      </c>
    </row>
    <row r="5122" spans="71:72">
      <c r="BS5122" s="100">
        <v>51.2</v>
      </c>
      <c r="BT5122" s="101">
        <v>72</v>
      </c>
    </row>
    <row r="5123" spans="71:72">
      <c r="BS5123" s="100">
        <v>51.21</v>
      </c>
      <c r="BT5123" s="101">
        <v>72</v>
      </c>
    </row>
    <row r="5124" spans="71:72">
      <c r="BS5124" s="100">
        <v>51.22</v>
      </c>
      <c r="BT5124" s="101">
        <v>72</v>
      </c>
    </row>
    <row r="5125" spans="71:72">
      <c r="BS5125" s="100">
        <v>51.23</v>
      </c>
      <c r="BT5125" s="101">
        <v>72</v>
      </c>
    </row>
    <row r="5126" spans="71:72">
      <c r="BS5126" s="100">
        <v>51.24</v>
      </c>
      <c r="BT5126" s="101">
        <v>72</v>
      </c>
    </row>
    <row r="5127" spans="71:72">
      <c r="BS5127" s="100">
        <v>51.25</v>
      </c>
      <c r="BT5127" s="101">
        <v>72</v>
      </c>
    </row>
    <row r="5128" spans="71:72">
      <c r="BS5128" s="100">
        <v>51.26</v>
      </c>
      <c r="BT5128" s="101">
        <v>72</v>
      </c>
    </row>
    <row r="5129" spans="71:72">
      <c r="BS5129" s="100">
        <v>51.27</v>
      </c>
      <c r="BT5129" s="101">
        <v>72</v>
      </c>
    </row>
    <row r="5130" spans="71:72">
      <c r="BS5130" s="100">
        <v>51.28</v>
      </c>
      <c r="BT5130" s="101">
        <v>72</v>
      </c>
    </row>
    <row r="5131" spans="71:72">
      <c r="BS5131" s="100">
        <v>51.29</v>
      </c>
      <c r="BT5131" s="101">
        <v>72</v>
      </c>
    </row>
    <row r="5132" spans="71:72">
      <c r="BS5132" s="100">
        <v>51.3</v>
      </c>
      <c r="BT5132" s="101">
        <v>72</v>
      </c>
    </row>
    <row r="5133" spans="71:72">
      <c r="BS5133" s="100">
        <v>51.31</v>
      </c>
      <c r="BT5133" s="101">
        <v>72</v>
      </c>
    </row>
    <row r="5134" spans="71:72">
      <c r="BS5134" s="100">
        <v>51.32</v>
      </c>
      <c r="BT5134" s="101">
        <v>72</v>
      </c>
    </row>
    <row r="5135" spans="71:72">
      <c r="BS5135" s="100">
        <v>51.33</v>
      </c>
      <c r="BT5135" s="101">
        <v>72</v>
      </c>
    </row>
    <row r="5136" spans="71:72">
      <c r="BS5136" s="100">
        <v>51.34</v>
      </c>
      <c r="BT5136" s="101">
        <v>72</v>
      </c>
    </row>
    <row r="5137" spans="71:72">
      <c r="BS5137" s="100">
        <v>51.35</v>
      </c>
      <c r="BT5137" s="101">
        <v>72</v>
      </c>
    </row>
    <row r="5138" spans="71:72">
      <c r="BS5138" s="100">
        <v>51.36</v>
      </c>
      <c r="BT5138" s="101">
        <v>72</v>
      </c>
    </row>
    <row r="5139" spans="71:72">
      <c r="BS5139" s="100">
        <v>51.37</v>
      </c>
      <c r="BT5139" s="101">
        <v>72</v>
      </c>
    </row>
    <row r="5140" spans="71:72">
      <c r="BS5140" s="100">
        <v>51.38</v>
      </c>
      <c r="BT5140" s="101">
        <v>72</v>
      </c>
    </row>
    <row r="5141" spans="71:72">
      <c r="BS5141" s="100">
        <v>51.39</v>
      </c>
      <c r="BT5141" s="101">
        <v>72</v>
      </c>
    </row>
    <row r="5142" spans="71:72">
      <c r="BS5142" s="100">
        <v>51.4</v>
      </c>
      <c r="BT5142" s="101">
        <v>72</v>
      </c>
    </row>
    <row r="5143" spans="71:72">
      <c r="BS5143" s="100">
        <v>51.41</v>
      </c>
      <c r="BT5143" s="101">
        <v>72</v>
      </c>
    </row>
    <row r="5144" spans="71:72">
      <c r="BS5144" s="100">
        <v>51.42</v>
      </c>
      <c r="BT5144" s="101">
        <v>72</v>
      </c>
    </row>
    <row r="5145" spans="71:72">
      <c r="BS5145" s="100">
        <v>51.43</v>
      </c>
      <c r="BT5145" s="101">
        <v>72</v>
      </c>
    </row>
    <row r="5146" spans="71:72">
      <c r="BS5146" s="100">
        <v>51.44</v>
      </c>
      <c r="BT5146" s="101">
        <v>72</v>
      </c>
    </row>
    <row r="5147" spans="71:72">
      <c r="BS5147" s="100">
        <v>51.45</v>
      </c>
      <c r="BT5147" s="101">
        <v>72</v>
      </c>
    </row>
    <row r="5148" spans="71:72">
      <c r="BS5148" s="100">
        <v>51.46</v>
      </c>
      <c r="BT5148" s="101">
        <v>72</v>
      </c>
    </row>
    <row r="5149" spans="71:72">
      <c r="BS5149" s="100">
        <v>51.47</v>
      </c>
      <c r="BT5149" s="101">
        <v>72</v>
      </c>
    </row>
    <row r="5150" spans="71:72">
      <c r="BS5150" s="100">
        <v>51.48</v>
      </c>
      <c r="BT5150" s="101">
        <v>72</v>
      </c>
    </row>
    <row r="5151" spans="71:72">
      <c r="BS5151" s="100">
        <v>51.49</v>
      </c>
      <c r="BT5151" s="101">
        <v>72</v>
      </c>
    </row>
    <row r="5152" spans="71:72">
      <c r="BS5152" s="100">
        <v>51.5</v>
      </c>
      <c r="BT5152" s="101">
        <v>72</v>
      </c>
    </row>
    <row r="5153" spans="71:72">
      <c r="BS5153" s="100">
        <v>51.51</v>
      </c>
      <c r="BT5153" s="101">
        <v>72</v>
      </c>
    </row>
    <row r="5154" spans="71:72">
      <c r="BS5154" s="100">
        <v>51.52</v>
      </c>
      <c r="BT5154" s="101">
        <v>72</v>
      </c>
    </row>
    <row r="5155" spans="71:72">
      <c r="BS5155" s="100">
        <v>51.53</v>
      </c>
      <c r="BT5155" s="101">
        <v>72</v>
      </c>
    </row>
    <row r="5156" spans="71:72">
      <c r="BS5156" s="100">
        <v>51.54</v>
      </c>
      <c r="BT5156" s="101">
        <v>72</v>
      </c>
    </row>
    <row r="5157" spans="71:72">
      <c r="BS5157" s="100">
        <v>51.55</v>
      </c>
      <c r="BT5157" s="101">
        <v>72</v>
      </c>
    </row>
    <row r="5158" spans="71:72">
      <c r="BS5158" s="100">
        <v>51.56</v>
      </c>
      <c r="BT5158" s="101">
        <v>72</v>
      </c>
    </row>
    <row r="5159" spans="71:72">
      <c r="BS5159" s="100">
        <v>51.57</v>
      </c>
      <c r="BT5159" s="101">
        <v>72</v>
      </c>
    </row>
    <row r="5160" spans="71:72">
      <c r="BS5160" s="100">
        <v>51.58</v>
      </c>
      <c r="BT5160" s="101">
        <v>72</v>
      </c>
    </row>
    <row r="5161" spans="71:72">
      <c r="BS5161" s="100">
        <v>51.59</v>
      </c>
      <c r="BT5161" s="101">
        <v>72</v>
      </c>
    </row>
    <row r="5162" spans="71:72">
      <c r="BS5162" s="100">
        <v>51.6</v>
      </c>
      <c r="BT5162" s="101">
        <v>72</v>
      </c>
    </row>
    <row r="5163" spans="71:72">
      <c r="BS5163" s="100">
        <v>51.61</v>
      </c>
      <c r="BT5163" s="101">
        <v>72</v>
      </c>
    </row>
    <row r="5164" spans="71:72">
      <c r="BS5164" s="100">
        <v>51.62</v>
      </c>
      <c r="BT5164" s="101">
        <v>72</v>
      </c>
    </row>
    <row r="5165" spans="71:72">
      <c r="BS5165" s="100">
        <v>51.63</v>
      </c>
      <c r="BT5165" s="101">
        <v>72</v>
      </c>
    </row>
    <row r="5166" spans="71:72">
      <c r="BS5166" s="100">
        <v>51.64</v>
      </c>
      <c r="BT5166" s="101">
        <v>72</v>
      </c>
    </row>
    <row r="5167" spans="71:72">
      <c r="BS5167" s="100">
        <v>51.65</v>
      </c>
      <c r="BT5167" s="101">
        <v>72</v>
      </c>
    </row>
    <row r="5168" spans="71:72">
      <c r="BS5168" s="100">
        <v>51.66</v>
      </c>
      <c r="BT5168" s="101">
        <v>72</v>
      </c>
    </row>
    <row r="5169" spans="71:72">
      <c r="BS5169" s="100">
        <v>51.67</v>
      </c>
      <c r="BT5169" s="101">
        <v>72</v>
      </c>
    </row>
    <row r="5170" spans="71:72">
      <c r="BS5170" s="100">
        <v>51.68</v>
      </c>
      <c r="BT5170" s="101">
        <v>72</v>
      </c>
    </row>
    <row r="5171" spans="71:72">
      <c r="BS5171" s="100">
        <v>51.69</v>
      </c>
      <c r="BT5171" s="101">
        <v>72</v>
      </c>
    </row>
    <row r="5172" spans="71:72">
      <c r="BS5172" s="100">
        <v>51.7</v>
      </c>
      <c r="BT5172" s="101">
        <v>72</v>
      </c>
    </row>
    <row r="5173" spans="71:72">
      <c r="BS5173" s="100">
        <v>51.71</v>
      </c>
      <c r="BT5173" s="101">
        <v>72</v>
      </c>
    </row>
    <row r="5174" spans="71:72">
      <c r="BS5174" s="100">
        <v>51.72</v>
      </c>
      <c r="BT5174" s="101">
        <v>72</v>
      </c>
    </row>
    <row r="5175" spans="71:72">
      <c r="BS5175" s="100">
        <v>51.73</v>
      </c>
      <c r="BT5175" s="101">
        <v>72</v>
      </c>
    </row>
    <row r="5176" spans="71:72">
      <c r="BS5176" s="100">
        <v>51.74</v>
      </c>
      <c r="BT5176" s="101">
        <v>72</v>
      </c>
    </row>
    <row r="5177" spans="71:72">
      <c r="BS5177" s="100">
        <v>51.75</v>
      </c>
      <c r="BT5177" s="101">
        <v>72</v>
      </c>
    </row>
    <row r="5178" spans="71:72">
      <c r="BS5178" s="100">
        <v>51.76</v>
      </c>
      <c r="BT5178" s="101">
        <v>72</v>
      </c>
    </row>
    <row r="5179" spans="71:72">
      <c r="BS5179" s="100">
        <v>51.77</v>
      </c>
      <c r="BT5179" s="101">
        <v>72</v>
      </c>
    </row>
    <row r="5180" spans="71:72">
      <c r="BS5180" s="100">
        <v>51.78</v>
      </c>
      <c r="BT5180" s="101">
        <v>72</v>
      </c>
    </row>
    <row r="5181" spans="71:72">
      <c r="BS5181" s="100">
        <v>51.79</v>
      </c>
      <c r="BT5181" s="101">
        <v>72</v>
      </c>
    </row>
    <row r="5182" spans="71:72">
      <c r="BS5182" s="100">
        <v>51.8</v>
      </c>
      <c r="BT5182" s="101">
        <v>72</v>
      </c>
    </row>
    <row r="5183" spans="71:72">
      <c r="BS5183" s="100">
        <v>51.81</v>
      </c>
      <c r="BT5183" s="101">
        <v>72</v>
      </c>
    </row>
    <row r="5184" spans="71:72">
      <c r="BS5184" s="100">
        <v>51.82</v>
      </c>
      <c r="BT5184" s="101">
        <v>72</v>
      </c>
    </row>
    <row r="5185" spans="71:72">
      <c r="BS5185" s="100">
        <v>51.83</v>
      </c>
      <c r="BT5185" s="101">
        <v>72</v>
      </c>
    </row>
    <row r="5186" spans="71:72">
      <c r="BS5186" s="100">
        <v>51.84</v>
      </c>
      <c r="BT5186" s="101">
        <v>72</v>
      </c>
    </row>
    <row r="5187" spans="71:72">
      <c r="BS5187" s="100">
        <v>51.85</v>
      </c>
      <c r="BT5187" s="101">
        <v>72</v>
      </c>
    </row>
    <row r="5188" spans="71:72">
      <c r="BS5188" s="100">
        <v>51.86</v>
      </c>
      <c r="BT5188" s="101">
        <v>72</v>
      </c>
    </row>
    <row r="5189" spans="71:72">
      <c r="BS5189" s="100">
        <v>51.87</v>
      </c>
      <c r="BT5189" s="101">
        <v>72</v>
      </c>
    </row>
    <row r="5190" spans="71:72">
      <c r="BS5190" s="100">
        <v>51.88</v>
      </c>
      <c r="BT5190" s="101">
        <v>72</v>
      </c>
    </row>
    <row r="5191" spans="71:72">
      <c r="BS5191" s="100">
        <v>51.89</v>
      </c>
      <c r="BT5191" s="101">
        <v>72</v>
      </c>
    </row>
    <row r="5192" spans="71:72">
      <c r="BS5192" s="100">
        <v>51.9</v>
      </c>
      <c r="BT5192" s="101">
        <v>72</v>
      </c>
    </row>
    <row r="5193" spans="71:72">
      <c r="BS5193" s="100">
        <v>51.91</v>
      </c>
      <c r="BT5193" s="101">
        <v>72</v>
      </c>
    </row>
    <row r="5194" spans="71:72">
      <c r="BS5194" s="100">
        <v>51.92</v>
      </c>
      <c r="BT5194" s="101">
        <v>72</v>
      </c>
    </row>
    <row r="5195" spans="71:72">
      <c r="BS5195" s="100">
        <v>51.93</v>
      </c>
      <c r="BT5195" s="101">
        <v>72</v>
      </c>
    </row>
    <row r="5196" spans="71:72">
      <c r="BS5196" s="100">
        <v>51.94</v>
      </c>
      <c r="BT5196" s="101">
        <v>72</v>
      </c>
    </row>
    <row r="5197" spans="71:72">
      <c r="BS5197" s="100">
        <v>51.95</v>
      </c>
      <c r="BT5197" s="101">
        <v>72</v>
      </c>
    </row>
    <row r="5198" spans="71:72">
      <c r="BS5198" s="100">
        <v>51.96</v>
      </c>
      <c r="BT5198" s="101">
        <v>72</v>
      </c>
    </row>
    <row r="5199" spans="71:72">
      <c r="BS5199" s="100">
        <v>51.97</v>
      </c>
      <c r="BT5199" s="101">
        <v>72</v>
      </c>
    </row>
    <row r="5200" spans="71:72">
      <c r="BS5200" s="100">
        <v>51.98</v>
      </c>
      <c r="BT5200" s="101">
        <v>72</v>
      </c>
    </row>
    <row r="5201" spans="71:72">
      <c r="BS5201" s="100">
        <v>51.99</v>
      </c>
      <c r="BT5201" s="101">
        <v>72</v>
      </c>
    </row>
    <row r="5202" spans="71:72">
      <c r="BS5202" s="98">
        <v>52</v>
      </c>
      <c r="BT5202" s="99">
        <v>73</v>
      </c>
    </row>
    <row r="5203" spans="71:72">
      <c r="BS5203" s="98">
        <v>52.01</v>
      </c>
      <c r="BT5203" s="99">
        <v>73</v>
      </c>
    </row>
    <row r="5204" spans="71:72">
      <c r="BS5204" s="98">
        <v>52.02</v>
      </c>
      <c r="BT5204" s="99">
        <v>73</v>
      </c>
    </row>
    <row r="5205" spans="71:72">
      <c r="BS5205" s="98">
        <v>52.03</v>
      </c>
      <c r="BT5205" s="99">
        <v>73</v>
      </c>
    </row>
    <row r="5206" spans="71:72">
      <c r="BS5206" s="98">
        <v>52.04</v>
      </c>
      <c r="BT5206" s="99">
        <v>73</v>
      </c>
    </row>
    <row r="5207" spans="71:72">
      <c r="BS5207" s="98">
        <v>52.05</v>
      </c>
      <c r="BT5207" s="99">
        <v>73</v>
      </c>
    </row>
    <row r="5208" spans="71:72">
      <c r="BS5208" s="98">
        <v>52.06</v>
      </c>
      <c r="BT5208" s="99">
        <v>73</v>
      </c>
    </row>
    <row r="5209" spans="71:72">
      <c r="BS5209" s="98">
        <v>52.07</v>
      </c>
      <c r="BT5209" s="99">
        <v>73</v>
      </c>
    </row>
    <row r="5210" spans="71:72">
      <c r="BS5210" s="98">
        <v>52.08</v>
      </c>
      <c r="BT5210" s="99">
        <v>73</v>
      </c>
    </row>
    <row r="5211" spans="71:72">
      <c r="BS5211" s="98">
        <v>52.09</v>
      </c>
      <c r="BT5211" s="99">
        <v>73</v>
      </c>
    </row>
    <row r="5212" spans="71:72">
      <c r="BS5212" s="98">
        <v>52.1</v>
      </c>
      <c r="BT5212" s="99">
        <v>73</v>
      </c>
    </row>
    <row r="5213" spans="71:72">
      <c r="BS5213" s="98">
        <v>52.11</v>
      </c>
      <c r="BT5213" s="99">
        <v>73</v>
      </c>
    </row>
    <row r="5214" spans="71:72">
      <c r="BS5214" s="98">
        <v>52.12</v>
      </c>
      <c r="BT5214" s="99">
        <v>73</v>
      </c>
    </row>
    <row r="5215" spans="71:72">
      <c r="BS5215" s="98">
        <v>52.13</v>
      </c>
      <c r="BT5215" s="99">
        <v>73</v>
      </c>
    </row>
    <row r="5216" spans="71:72">
      <c r="BS5216" s="98">
        <v>52.14</v>
      </c>
      <c r="BT5216" s="99">
        <v>73</v>
      </c>
    </row>
    <row r="5217" spans="71:72">
      <c r="BS5217" s="98">
        <v>52.15</v>
      </c>
      <c r="BT5217" s="99">
        <v>73</v>
      </c>
    </row>
    <row r="5218" spans="71:72">
      <c r="BS5218" s="98">
        <v>52.16</v>
      </c>
      <c r="BT5218" s="99">
        <v>73</v>
      </c>
    </row>
    <row r="5219" spans="71:72">
      <c r="BS5219" s="98">
        <v>52.17</v>
      </c>
      <c r="BT5219" s="99">
        <v>73</v>
      </c>
    </row>
    <row r="5220" spans="71:72">
      <c r="BS5220" s="98">
        <v>52.18</v>
      </c>
      <c r="BT5220" s="99">
        <v>73</v>
      </c>
    </row>
    <row r="5221" spans="71:72">
      <c r="BS5221" s="98">
        <v>52.19</v>
      </c>
      <c r="BT5221" s="99">
        <v>73</v>
      </c>
    </row>
    <row r="5222" spans="71:72">
      <c r="BS5222" s="98">
        <v>52.2</v>
      </c>
      <c r="BT5222" s="99">
        <v>73</v>
      </c>
    </row>
    <row r="5223" spans="71:72">
      <c r="BS5223" s="98">
        <v>52.21</v>
      </c>
      <c r="BT5223" s="99">
        <v>73</v>
      </c>
    </row>
    <row r="5224" spans="71:72">
      <c r="BS5224" s="98">
        <v>52.22</v>
      </c>
      <c r="BT5224" s="99">
        <v>73</v>
      </c>
    </row>
    <row r="5225" spans="71:72">
      <c r="BS5225" s="98">
        <v>52.23</v>
      </c>
      <c r="BT5225" s="99">
        <v>73</v>
      </c>
    </row>
    <row r="5226" spans="71:72">
      <c r="BS5226" s="98">
        <v>52.24</v>
      </c>
      <c r="BT5226" s="99">
        <v>73</v>
      </c>
    </row>
    <row r="5227" spans="71:72">
      <c r="BS5227" s="98">
        <v>52.25</v>
      </c>
      <c r="BT5227" s="99">
        <v>73</v>
      </c>
    </row>
    <row r="5228" spans="71:72">
      <c r="BS5228" s="98">
        <v>52.26</v>
      </c>
      <c r="BT5228" s="99">
        <v>73</v>
      </c>
    </row>
    <row r="5229" spans="71:72">
      <c r="BS5229" s="98">
        <v>52.27</v>
      </c>
      <c r="BT5229" s="99">
        <v>73</v>
      </c>
    </row>
    <row r="5230" spans="71:72">
      <c r="BS5230" s="98">
        <v>52.28</v>
      </c>
      <c r="BT5230" s="99">
        <v>73</v>
      </c>
    </row>
    <row r="5231" spans="71:72">
      <c r="BS5231" s="98">
        <v>52.29</v>
      </c>
      <c r="BT5231" s="99">
        <v>73</v>
      </c>
    </row>
    <row r="5232" spans="71:72">
      <c r="BS5232" s="98">
        <v>52.3</v>
      </c>
      <c r="BT5232" s="99">
        <v>73</v>
      </c>
    </row>
    <row r="5233" spans="71:72">
      <c r="BS5233" s="98">
        <v>52.31</v>
      </c>
      <c r="BT5233" s="99">
        <v>73</v>
      </c>
    </row>
    <row r="5234" spans="71:72">
      <c r="BS5234" s="98">
        <v>52.32</v>
      </c>
      <c r="BT5234" s="99">
        <v>73</v>
      </c>
    </row>
    <row r="5235" spans="71:72">
      <c r="BS5235" s="98">
        <v>52.33</v>
      </c>
      <c r="BT5235" s="99">
        <v>73</v>
      </c>
    </row>
    <row r="5236" spans="71:72">
      <c r="BS5236" s="98">
        <v>52.34</v>
      </c>
      <c r="BT5236" s="99">
        <v>73</v>
      </c>
    </row>
    <row r="5237" spans="71:72">
      <c r="BS5237" s="98">
        <v>52.35</v>
      </c>
      <c r="BT5237" s="99">
        <v>73</v>
      </c>
    </row>
    <row r="5238" spans="71:72">
      <c r="BS5238" s="98">
        <v>52.36</v>
      </c>
      <c r="BT5238" s="99">
        <v>73</v>
      </c>
    </row>
    <row r="5239" spans="71:72">
      <c r="BS5239" s="98">
        <v>52.37</v>
      </c>
      <c r="BT5239" s="99">
        <v>73</v>
      </c>
    </row>
    <row r="5240" spans="71:72">
      <c r="BS5240" s="98">
        <v>52.38</v>
      </c>
      <c r="BT5240" s="99">
        <v>73</v>
      </c>
    </row>
    <row r="5241" spans="71:72">
      <c r="BS5241" s="98">
        <v>52.39</v>
      </c>
      <c r="BT5241" s="99">
        <v>73</v>
      </c>
    </row>
    <row r="5242" spans="71:72">
      <c r="BS5242" s="98">
        <v>52.4</v>
      </c>
      <c r="BT5242" s="99">
        <v>73</v>
      </c>
    </row>
    <row r="5243" spans="71:72">
      <c r="BS5243" s="98">
        <v>52.41</v>
      </c>
      <c r="BT5243" s="99">
        <v>73</v>
      </c>
    </row>
    <row r="5244" spans="71:72">
      <c r="BS5244" s="98">
        <v>52.42</v>
      </c>
      <c r="BT5244" s="99">
        <v>73</v>
      </c>
    </row>
    <row r="5245" spans="71:72">
      <c r="BS5245" s="98">
        <v>52.43</v>
      </c>
      <c r="BT5245" s="99">
        <v>73</v>
      </c>
    </row>
    <row r="5246" spans="71:72">
      <c r="BS5246" s="98">
        <v>52.44</v>
      </c>
      <c r="BT5246" s="99">
        <v>73</v>
      </c>
    </row>
    <row r="5247" spans="71:72">
      <c r="BS5247" s="98">
        <v>52.45</v>
      </c>
      <c r="BT5247" s="99">
        <v>73</v>
      </c>
    </row>
    <row r="5248" spans="71:72">
      <c r="BS5248" s="98">
        <v>52.46</v>
      </c>
      <c r="BT5248" s="99">
        <v>73</v>
      </c>
    </row>
    <row r="5249" spans="71:72">
      <c r="BS5249" s="98">
        <v>52.47</v>
      </c>
      <c r="BT5249" s="99">
        <v>73</v>
      </c>
    </row>
    <row r="5250" spans="71:72">
      <c r="BS5250" s="98">
        <v>52.48</v>
      </c>
      <c r="BT5250" s="99">
        <v>73</v>
      </c>
    </row>
    <row r="5251" spans="71:72">
      <c r="BS5251" s="98">
        <v>52.49</v>
      </c>
      <c r="BT5251" s="99">
        <v>73</v>
      </c>
    </row>
    <row r="5252" spans="71:72">
      <c r="BS5252" s="98">
        <v>52.5</v>
      </c>
      <c r="BT5252" s="99">
        <v>73</v>
      </c>
    </row>
    <row r="5253" spans="71:72">
      <c r="BS5253" s="98">
        <v>52.51</v>
      </c>
      <c r="BT5253" s="99">
        <v>73</v>
      </c>
    </row>
    <row r="5254" spans="71:72">
      <c r="BS5254" s="98">
        <v>52.52</v>
      </c>
      <c r="BT5254" s="99">
        <v>73</v>
      </c>
    </row>
    <row r="5255" spans="71:72">
      <c r="BS5255" s="98">
        <v>52.53</v>
      </c>
      <c r="BT5255" s="99">
        <v>73</v>
      </c>
    </row>
    <row r="5256" spans="71:72">
      <c r="BS5256" s="98">
        <v>52.54</v>
      </c>
      <c r="BT5256" s="99">
        <v>73</v>
      </c>
    </row>
    <row r="5257" spans="71:72">
      <c r="BS5257" s="98">
        <v>52.55</v>
      </c>
      <c r="BT5257" s="99">
        <v>73</v>
      </c>
    </row>
    <row r="5258" spans="71:72">
      <c r="BS5258" s="98">
        <v>52.56</v>
      </c>
      <c r="BT5258" s="99">
        <v>73</v>
      </c>
    </row>
    <row r="5259" spans="71:72">
      <c r="BS5259" s="98">
        <v>52.57</v>
      </c>
      <c r="BT5259" s="99">
        <v>73</v>
      </c>
    </row>
    <row r="5260" spans="71:72">
      <c r="BS5260" s="98">
        <v>52.58</v>
      </c>
      <c r="BT5260" s="99">
        <v>73</v>
      </c>
    </row>
    <row r="5261" spans="71:72">
      <c r="BS5261" s="98">
        <v>52.59</v>
      </c>
      <c r="BT5261" s="99">
        <v>73</v>
      </c>
    </row>
    <row r="5262" spans="71:72">
      <c r="BS5262" s="98">
        <v>52.6</v>
      </c>
      <c r="BT5262" s="99">
        <v>73</v>
      </c>
    </row>
    <row r="5263" spans="71:72">
      <c r="BS5263" s="98">
        <v>52.61</v>
      </c>
      <c r="BT5263" s="99">
        <v>73</v>
      </c>
    </row>
    <row r="5264" spans="71:72">
      <c r="BS5264" s="98">
        <v>52.62</v>
      </c>
      <c r="BT5264" s="99">
        <v>73</v>
      </c>
    </row>
    <row r="5265" spans="71:72">
      <c r="BS5265" s="98">
        <v>52.63</v>
      </c>
      <c r="BT5265" s="99">
        <v>73</v>
      </c>
    </row>
    <row r="5266" spans="71:72">
      <c r="BS5266" s="98">
        <v>52.64</v>
      </c>
      <c r="BT5266" s="99">
        <v>73</v>
      </c>
    </row>
    <row r="5267" spans="71:72">
      <c r="BS5267" s="98">
        <v>52.65</v>
      </c>
      <c r="BT5267" s="99">
        <v>73</v>
      </c>
    </row>
    <row r="5268" spans="71:72">
      <c r="BS5268" s="98">
        <v>52.66</v>
      </c>
      <c r="BT5268" s="99">
        <v>73</v>
      </c>
    </row>
    <row r="5269" spans="71:72">
      <c r="BS5269" s="98">
        <v>52.67</v>
      </c>
      <c r="BT5269" s="99">
        <v>73</v>
      </c>
    </row>
    <row r="5270" spans="71:72">
      <c r="BS5270" s="98">
        <v>52.68</v>
      </c>
      <c r="BT5270" s="99">
        <v>73</v>
      </c>
    </row>
    <row r="5271" spans="71:72">
      <c r="BS5271" s="98">
        <v>52.69</v>
      </c>
      <c r="BT5271" s="99">
        <v>73</v>
      </c>
    </row>
    <row r="5272" spans="71:72">
      <c r="BS5272" s="98">
        <v>52.7</v>
      </c>
      <c r="BT5272" s="99">
        <v>73</v>
      </c>
    </row>
    <row r="5273" spans="71:72">
      <c r="BS5273" s="98">
        <v>52.71</v>
      </c>
      <c r="BT5273" s="99">
        <v>73</v>
      </c>
    </row>
    <row r="5274" spans="71:72">
      <c r="BS5274" s="98">
        <v>52.72</v>
      </c>
      <c r="BT5274" s="99">
        <v>73</v>
      </c>
    </row>
    <row r="5275" spans="71:72">
      <c r="BS5275" s="98">
        <v>52.73</v>
      </c>
      <c r="BT5275" s="99">
        <v>73</v>
      </c>
    </row>
    <row r="5276" spans="71:72">
      <c r="BS5276" s="98">
        <v>52.74</v>
      </c>
      <c r="BT5276" s="99">
        <v>73</v>
      </c>
    </row>
    <row r="5277" spans="71:72">
      <c r="BS5277" s="98">
        <v>52.75</v>
      </c>
      <c r="BT5277" s="99">
        <v>73</v>
      </c>
    </row>
    <row r="5278" spans="71:72">
      <c r="BS5278" s="98">
        <v>52.76</v>
      </c>
      <c r="BT5278" s="99">
        <v>73</v>
      </c>
    </row>
    <row r="5279" spans="71:72">
      <c r="BS5279" s="98">
        <v>52.77</v>
      </c>
      <c r="BT5279" s="99">
        <v>73</v>
      </c>
    </row>
    <row r="5280" spans="71:72">
      <c r="BS5280" s="98">
        <v>52.78</v>
      </c>
      <c r="BT5280" s="99">
        <v>73</v>
      </c>
    </row>
    <row r="5281" spans="71:72">
      <c r="BS5281" s="98">
        <v>52.79</v>
      </c>
      <c r="BT5281" s="99">
        <v>73</v>
      </c>
    </row>
    <row r="5282" spans="71:72">
      <c r="BS5282" s="98">
        <v>52.8</v>
      </c>
      <c r="BT5282" s="99">
        <v>73</v>
      </c>
    </row>
    <row r="5283" spans="71:72">
      <c r="BS5283" s="98">
        <v>52.81</v>
      </c>
      <c r="BT5283" s="99">
        <v>73</v>
      </c>
    </row>
    <row r="5284" spans="71:72">
      <c r="BS5284" s="98">
        <v>52.82</v>
      </c>
      <c r="BT5284" s="99">
        <v>73</v>
      </c>
    </row>
    <row r="5285" spans="71:72">
      <c r="BS5285" s="98">
        <v>52.83</v>
      </c>
      <c r="BT5285" s="99">
        <v>73</v>
      </c>
    </row>
    <row r="5286" spans="71:72">
      <c r="BS5286" s="98">
        <v>52.84</v>
      </c>
      <c r="BT5286" s="99">
        <v>73</v>
      </c>
    </row>
    <row r="5287" spans="71:72">
      <c r="BS5287" s="98">
        <v>52.85</v>
      </c>
      <c r="BT5287" s="99">
        <v>73</v>
      </c>
    </row>
    <row r="5288" spans="71:72">
      <c r="BS5288" s="98">
        <v>52.86</v>
      </c>
      <c r="BT5288" s="99">
        <v>73</v>
      </c>
    </row>
    <row r="5289" spans="71:72">
      <c r="BS5289" s="98">
        <v>52.87</v>
      </c>
      <c r="BT5289" s="99">
        <v>73</v>
      </c>
    </row>
    <row r="5290" spans="71:72">
      <c r="BS5290" s="98">
        <v>52.88</v>
      </c>
      <c r="BT5290" s="99">
        <v>73</v>
      </c>
    </row>
    <row r="5291" spans="71:72">
      <c r="BS5291" s="98">
        <v>52.89</v>
      </c>
      <c r="BT5291" s="99">
        <v>73</v>
      </c>
    </row>
    <row r="5292" spans="71:72">
      <c r="BS5292" s="98">
        <v>52.9</v>
      </c>
      <c r="BT5292" s="99">
        <v>73</v>
      </c>
    </row>
    <row r="5293" spans="71:72">
      <c r="BS5293" s="98">
        <v>52.91</v>
      </c>
      <c r="BT5293" s="99">
        <v>73</v>
      </c>
    </row>
    <row r="5294" spans="71:72">
      <c r="BS5294" s="98">
        <v>52.92</v>
      </c>
      <c r="BT5294" s="99">
        <v>73</v>
      </c>
    </row>
    <row r="5295" spans="71:72">
      <c r="BS5295" s="98">
        <v>52.93</v>
      </c>
      <c r="BT5295" s="99">
        <v>73</v>
      </c>
    </row>
    <row r="5296" spans="71:72">
      <c r="BS5296" s="98">
        <v>52.94</v>
      </c>
      <c r="BT5296" s="99">
        <v>73</v>
      </c>
    </row>
    <row r="5297" spans="71:72">
      <c r="BS5297" s="98">
        <v>52.95</v>
      </c>
      <c r="BT5297" s="99">
        <v>73</v>
      </c>
    </row>
    <row r="5298" spans="71:72">
      <c r="BS5298" s="98">
        <v>52.96</v>
      </c>
      <c r="BT5298" s="99">
        <v>73</v>
      </c>
    </row>
    <row r="5299" spans="71:72">
      <c r="BS5299" s="98">
        <v>52.97</v>
      </c>
      <c r="BT5299" s="99">
        <v>73</v>
      </c>
    </row>
    <row r="5300" spans="71:72">
      <c r="BS5300" s="98">
        <v>52.98</v>
      </c>
      <c r="BT5300" s="99">
        <v>73</v>
      </c>
    </row>
    <row r="5301" spans="71:72">
      <c r="BS5301" s="98">
        <v>52.99</v>
      </c>
      <c r="BT5301" s="99">
        <v>73</v>
      </c>
    </row>
    <row r="5302" spans="71:72">
      <c r="BS5302" s="98">
        <v>53</v>
      </c>
      <c r="BT5302" s="99">
        <v>73</v>
      </c>
    </row>
    <row r="5303" spans="71:72">
      <c r="BS5303" s="98">
        <v>53.01</v>
      </c>
      <c r="BT5303" s="99">
        <v>73</v>
      </c>
    </row>
    <row r="5304" spans="71:72">
      <c r="BS5304" s="98">
        <v>53.02</v>
      </c>
      <c r="BT5304" s="99">
        <v>73</v>
      </c>
    </row>
    <row r="5305" spans="71:72">
      <c r="BS5305" s="98">
        <v>53.03</v>
      </c>
      <c r="BT5305" s="99">
        <v>73</v>
      </c>
    </row>
    <row r="5306" spans="71:72">
      <c r="BS5306" s="98">
        <v>53.04</v>
      </c>
      <c r="BT5306" s="99">
        <v>73</v>
      </c>
    </row>
    <row r="5307" spans="71:72">
      <c r="BS5307" s="98">
        <v>53.05</v>
      </c>
      <c r="BT5307" s="99">
        <v>73</v>
      </c>
    </row>
    <row r="5308" spans="71:72">
      <c r="BS5308" s="98">
        <v>53.06</v>
      </c>
      <c r="BT5308" s="99">
        <v>73</v>
      </c>
    </row>
    <row r="5309" spans="71:72">
      <c r="BS5309" s="98">
        <v>53.07</v>
      </c>
      <c r="BT5309" s="99">
        <v>73</v>
      </c>
    </row>
    <row r="5310" spans="71:72">
      <c r="BS5310" s="98">
        <v>53.08</v>
      </c>
      <c r="BT5310" s="99">
        <v>73</v>
      </c>
    </row>
    <row r="5311" spans="71:72">
      <c r="BS5311" s="98">
        <v>53.09</v>
      </c>
      <c r="BT5311" s="99">
        <v>73</v>
      </c>
    </row>
    <row r="5312" spans="71:72">
      <c r="BS5312" s="98">
        <v>53.1</v>
      </c>
      <c r="BT5312" s="99">
        <v>73</v>
      </c>
    </row>
    <row r="5313" spans="71:72">
      <c r="BS5313" s="98">
        <v>53.11</v>
      </c>
      <c r="BT5313" s="99">
        <v>73</v>
      </c>
    </row>
    <row r="5314" spans="71:72">
      <c r="BS5314" s="98">
        <v>53.12</v>
      </c>
      <c r="BT5314" s="99">
        <v>73</v>
      </c>
    </row>
    <row r="5315" spans="71:72">
      <c r="BS5315" s="98">
        <v>53.13</v>
      </c>
      <c r="BT5315" s="99">
        <v>73</v>
      </c>
    </row>
    <row r="5316" spans="71:72">
      <c r="BS5316" s="98">
        <v>53.14</v>
      </c>
      <c r="BT5316" s="99">
        <v>73</v>
      </c>
    </row>
    <row r="5317" spans="71:72">
      <c r="BS5317" s="98">
        <v>53.15</v>
      </c>
      <c r="BT5317" s="99">
        <v>73</v>
      </c>
    </row>
    <row r="5318" spans="71:72">
      <c r="BS5318" s="98">
        <v>53.16</v>
      </c>
      <c r="BT5318" s="99">
        <v>73</v>
      </c>
    </row>
    <row r="5319" spans="71:72">
      <c r="BS5319" s="98">
        <v>53.17</v>
      </c>
      <c r="BT5319" s="99">
        <v>73</v>
      </c>
    </row>
    <row r="5320" spans="71:72">
      <c r="BS5320" s="98">
        <v>53.18</v>
      </c>
      <c r="BT5320" s="99">
        <v>73</v>
      </c>
    </row>
    <row r="5321" spans="71:72">
      <c r="BS5321" s="98">
        <v>53.19</v>
      </c>
      <c r="BT5321" s="99">
        <v>73</v>
      </c>
    </row>
    <row r="5322" spans="71:72">
      <c r="BS5322" s="98">
        <v>53.2</v>
      </c>
      <c r="BT5322" s="99">
        <v>73</v>
      </c>
    </row>
    <row r="5323" spans="71:72">
      <c r="BS5323" s="98">
        <v>53.21</v>
      </c>
      <c r="BT5323" s="99">
        <v>73</v>
      </c>
    </row>
    <row r="5324" spans="71:72">
      <c r="BS5324" s="98">
        <v>53.22</v>
      </c>
      <c r="BT5324" s="99">
        <v>73</v>
      </c>
    </row>
    <row r="5325" spans="71:72">
      <c r="BS5325" s="98">
        <v>53.23</v>
      </c>
      <c r="BT5325" s="99">
        <v>73</v>
      </c>
    </row>
    <row r="5326" spans="71:72">
      <c r="BS5326" s="98">
        <v>53.24</v>
      </c>
      <c r="BT5326" s="99">
        <v>73</v>
      </c>
    </row>
    <row r="5327" spans="71:72">
      <c r="BS5327" s="98">
        <v>53.25</v>
      </c>
      <c r="BT5327" s="99">
        <v>73</v>
      </c>
    </row>
    <row r="5328" spans="71:72">
      <c r="BS5328" s="98">
        <v>53.26</v>
      </c>
      <c r="BT5328" s="99">
        <v>73</v>
      </c>
    </row>
    <row r="5329" spans="71:72">
      <c r="BS5329" s="98">
        <v>53.27</v>
      </c>
      <c r="BT5329" s="99">
        <v>73</v>
      </c>
    </row>
    <row r="5330" spans="71:72">
      <c r="BS5330" s="98">
        <v>53.28</v>
      </c>
      <c r="BT5330" s="99">
        <v>73</v>
      </c>
    </row>
    <row r="5331" spans="71:72">
      <c r="BS5331" s="98">
        <v>53.29</v>
      </c>
      <c r="BT5331" s="99">
        <v>73</v>
      </c>
    </row>
    <row r="5332" spans="71:72">
      <c r="BS5332" s="98">
        <v>53.3</v>
      </c>
      <c r="BT5332" s="99">
        <v>73</v>
      </c>
    </row>
    <row r="5333" spans="71:72">
      <c r="BS5333" s="98">
        <v>53.31</v>
      </c>
      <c r="BT5333" s="99">
        <v>73</v>
      </c>
    </row>
    <row r="5334" spans="71:72">
      <c r="BS5334" s="98">
        <v>53.32</v>
      </c>
      <c r="BT5334" s="99">
        <v>73</v>
      </c>
    </row>
    <row r="5335" spans="71:72">
      <c r="BS5335" s="98">
        <v>53.33</v>
      </c>
      <c r="BT5335" s="99">
        <v>73</v>
      </c>
    </row>
    <row r="5336" spans="71:72">
      <c r="BS5336" s="98">
        <v>53.34</v>
      </c>
      <c r="BT5336" s="99">
        <v>73</v>
      </c>
    </row>
    <row r="5337" spans="71:72">
      <c r="BS5337" s="98">
        <v>53.35</v>
      </c>
      <c r="BT5337" s="99">
        <v>73</v>
      </c>
    </row>
    <row r="5338" spans="71:72">
      <c r="BS5338" s="98">
        <v>53.36</v>
      </c>
      <c r="BT5338" s="99">
        <v>73</v>
      </c>
    </row>
    <row r="5339" spans="71:72">
      <c r="BS5339" s="98">
        <v>53.37</v>
      </c>
      <c r="BT5339" s="99">
        <v>73</v>
      </c>
    </row>
    <row r="5340" spans="71:72">
      <c r="BS5340" s="98">
        <v>53.38</v>
      </c>
      <c r="BT5340" s="99">
        <v>73</v>
      </c>
    </row>
    <row r="5341" spans="71:72">
      <c r="BS5341" s="98">
        <v>53.39</v>
      </c>
      <c r="BT5341" s="99">
        <v>73</v>
      </c>
    </row>
    <row r="5342" spans="71:72">
      <c r="BS5342" s="98">
        <v>53.4</v>
      </c>
      <c r="BT5342" s="99">
        <v>73</v>
      </c>
    </row>
    <row r="5343" spans="71:72">
      <c r="BS5343" s="98">
        <v>53.41</v>
      </c>
      <c r="BT5343" s="99">
        <v>73</v>
      </c>
    </row>
    <row r="5344" spans="71:72">
      <c r="BS5344" s="98">
        <v>53.42</v>
      </c>
      <c r="BT5344" s="99">
        <v>73</v>
      </c>
    </row>
    <row r="5345" spans="71:72">
      <c r="BS5345" s="98">
        <v>53.43</v>
      </c>
      <c r="BT5345" s="99">
        <v>73</v>
      </c>
    </row>
    <row r="5346" spans="71:72">
      <c r="BS5346" s="98">
        <v>53.44</v>
      </c>
      <c r="BT5346" s="99">
        <v>73</v>
      </c>
    </row>
    <row r="5347" spans="71:72">
      <c r="BS5347" s="98">
        <v>53.45</v>
      </c>
      <c r="BT5347" s="99">
        <v>73</v>
      </c>
    </row>
    <row r="5348" spans="71:72">
      <c r="BS5348" s="98">
        <v>53.46</v>
      </c>
      <c r="BT5348" s="99">
        <v>73</v>
      </c>
    </row>
    <row r="5349" spans="71:72">
      <c r="BS5349" s="98">
        <v>53.47</v>
      </c>
      <c r="BT5349" s="99">
        <v>73</v>
      </c>
    </row>
    <row r="5350" spans="71:72">
      <c r="BS5350" s="98">
        <v>53.48</v>
      </c>
      <c r="BT5350" s="99">
        <v>73</v>
      </c>
    </row>
    <row r="5351" spans="71:72">
      <c r="BS5351" s="98">
        <v>53.49</v>
      </c>
      <c r="BT5351" s="99">
        <v>73</v>
      </c>
    </row>
    <row r="5352" spans="71:72">
      <c r="BS5352" s="98">
        <v>53.5</v>
      </c>
      <c r="BT5352" s="99">
        <v>73</v>
      </c>
    </row>
    <row r="5353" spans="71:72">
      <c r="BS5353" s="98">
        <v>53.51</v>
      </c>
      <c r="BT5353" s="99">
        <v>73</v>
      </c>
    </row>
    <row r="5354" spans="71:72">
      <c r="BS5354" s="98">
        <v>53.52</v>
      </c>
      <c r="BT5354" s="99">
        <v>73</v>
      </c>
    </row>
    <row r="5355" spans="71:72">
      <c r="BS5355" s="98">
        <v>53.53</v>
      </c>
      <c r="BT5355" s="99">
        <v>73</v>
      </c>
    </row>
    <row r="5356" spans="71:72">
      <c r="BS5356" s="98">
        <v>53.54</v>
      </c>
      <c r="BT5356" s="99">
        <v>73</v>
      </c>
    </row>
    <row r="5357" spans="71:72">
      <c r="BS5357" s="98">
        <v>53.55</v>
      </c>
      <c r="BT5357" s="99">
        <v>73</v>
      </c>
    </row>
    <row r="5358" spans="71:72">
      <c r="BS5358" s="98">
        <v>53.56</v>
      </c>
      <c r="BT5358" s="99">
        <v>73</v>
      </c>
    </row>
    <row r="5359" spans="71:72">
      <c r="BS5359" s="98">
        <v>53.57</v>
      </c>
      <c r="BT5359" s="99">
        <v>73</v>
      </c>
    </row>
    <row r="5360" spans="71:72">
      <c r="BS5360" s="98">
        <v>53.58</v>
      </c>
      <c r="BT5360" s="99">
        <v>73</v>
      </c>
    </row>
    <row r="5361" spans="71:72">
      <c r="BS5361" s="98">
        <v>53.59</v>
      </c>
      <c r="BT5361" s="99">
        <v>73</v>
      </c>
    </row>
    <row r="5362" spans="71:72">
      <c r="BS5362" s="98">
        <v>53.6</v>
      </c>
      <c r="BT5362" s="99">
        <v>73</v>
      </c>
    </row>
    <row r="5363" spans="71:72">
      <c r="BS5363" s="98">
        <v>53.61</v>
      </c>
      <c r="BT5363" s="99">
        <v>73</v>
      </c>
    </row>
    <row r="5364" spans="71:72">
      <c r="BS5364" s="98">
        <v>53.62</v>
      </c>
      <c r="BT5364" s="99">
        <v>73</v>
      </c>
    </row>
    <row r="5365" spans="71:72">
      <c r="BS5365" s="98">
        <v>53.63</v>
      </c>
      <c r="BT5365" s="99">
        <v>73</v>
      </c>
    </row>
    <row r="5366" spans="71:72">
      <c r="BS5366" s="98">
        <v>53.64</v>
      </c>
      <c r="BT5366" s="99">
        <v>73</v>
      </c>
    </row>
    <row r="5367" spans="71:72">
      <c r="BS5367" s="98">
        <v>53.65</v>
      </c>
      <c r="BT5367" s="99">
        <v>73</v>
      </c>
    </row>
    <row r="5368" spans="71:72">
      <c r="BS5368" s="98">
        <v>53.66</v>
      </c>
      <c r="BT5368" s="99">
        <v>73</v>
      </c>
    </row>
    <row r="5369" spans="71:72">
      <c r="BS5369" s="98">
        <v>53.67</v>
      </c>
      <c r="BT5369" s="99">
        <v>73</v>
      </c>
    </row>
    <row r="5370" spans="71:72">
      <c r="BS5370" s="98">
        <v>53.68</v>
      </c>
      <c r="BT5370" s="99">
        <v>73</v>
      </c>
    </row>
    <row r="5371" spans="71:72">
      <c r="BS5371" s="98">
        <v>53.69</v>
      </c>
      <c r="BT5371" s="99">
        <v>73</v>
      </c>
    </row>
    <row r="5372" spans="71:72">
      <c r="BS5372" s="98">
        <v>53.7</v>
      </c>
      <c r="BT5372" s="99">
        <v>73</v>
      </c>
    </row>
    <row r="5373" spans="71:72">
      <c r="BS5373" s="98">
        <v>53.71</v>
      </c>
      <c r="BT5373" s="99">
        <v>73</v>
      </c>
    </row>
    <row r="5374" spans="71:72">
      <c r="BS5374" s="98">
        <v>53.72</v>
      </c>
      <c r="BT5374" s="99">
        <v>73</v>
      </c>
    </row>
    <row r="5375" spans="71:72">
      <c r="BS5375" s="98">
        <v>53.73</v>
      </c>
      <c r="BT5375" s="99">
        <v>73</v>
      </c>
    </row>
    <row r="5376" spans="71:72">
      <c r="BS5376" s="98">
        <v>53.74</v>
      </c>
      <c r="BT5376" s="99">
        <v>73</v>
      </c>
    </row>
    <row r="5377" spans="71:72">
      <c r="BS5377" s="98">
        <v>53.75</v>
      </c>
      <c r="BT5377" s="99">
        <v>73</v>
      </c>
    </row>
    <row r="5378" spans="71:72">
      <c r="BS5378" s="98">
        <v>53.76</v>
      </c>
      <c r="BT5378" s="99">
        <v>73</v>
      </c>
    </row>
    <row r="5379" spans="71:72">
      <c r="BS5379" s="98">
        <v>53.77</v>
      </c>
      <c r="BT5379" s="99">
        <v>73</v>
      </c>
    </row>
    <row r="5380" spans="71:72">
      <c r="BS5380" s="98">
        <v>53.78</v>
      </c>
      <c r="BT5380" s="99">
        <v>73</v>
      </c>
    </row>
    <row r="5381" spans="71:72">
      <c r="BS5381" s="98">
        <v>53.79</v>
      </c>
      <c r="BT5381" s="99">
        <v>73</v>
      </c>
    </row>
    <row r="5382" spans="71:72">
      <c r="BS5382" s="98">
        <v>53.8</v>
      </c>
      <c r="BT5382" s="99">
        <v>73</v>
      </c>
    </row>
    <row r="5383" spans="71:72">
      <c r="BS5383" s="98">
        <v>53.81</v>
      </c>
      <c r="BT5383" s="99">
        <v>73</v>
      </c>
    </row>
    <row r="5384" spans="71:72">
      <c r="BS5384" s="98">
        <v>53.82</v>
      </c>
      <c r="BT5384" s="99">
        <v>73</v>
      </c>
    </row>
    <row r="5385" spans="71:72">
      <c r="BS5385" s="98">
        <v>53.83</v>
      </c>
      <c r="BT5385" s="99">
        <v>73</v>
      </c>
    </row>
    <row r="5386" spans="71:72">
      <c r="BS5386" s="98">
        <v>53.84</v>
      </c>
      <c r="BT5386" s="99">
        <v>73</v>
      </c>
    </row>
    <row r="5387" spans="71:72">
      <c r="BS5387" s="98">
        <v>53.85</v>
      </c>
      <c r="BT5387" s="99">
        <v>73</v>
      </c>
    </row>
    <row r="5388" spans="71:72">
      <c r="BS5388" s="98">
        <v>53.86</v>
      </c>
      <c r="BT5388" s="99">
        <v>73</v>
      </c>
    </row>
    <row r="5389" spans="71:72">
      <c r="BS5389" s="98">
        <v>53.87</v>
      </c>
      <c r="BT5389" s="99">
        <v>73</v>
      </c>
    </row>
    <row r="5390" spans="71:72">
      <c r="BS5390" s="98">
        <v>53.88</v>
      </c>
      <c r="BT5390" s="99">
        <v>73</v>
      </c>
    </row>
    <row r="5391" spans="71:72">
      <c r="BS5391" s="98">
        <v>53.89</v>
      </c>
      <c r="BT5391" s="99">
        <v>73</v>
      </c>
    </row>
    <row r="5392" spans="71:72">
      <c r="BS5392" s="98">
        <v>53.9</v>
      </c>
      <c r="BT5392" s="99">
        <v>73</v>
      </c>
    </row>
    <row r="5393" spans="71:72">
      <c r="BS5393" s="98">
        <v>53.91</v>
      </c>
      <c r="BT5393" s="99">
        <v>73</v>
      </c>
    </row>
    <row r="5394" spans="71:72">
      <c r="BS5394" s="98">
        <v>53.92</v>
      </c>
      <c r="BT5394" s="99">
        <v>73</v>
      </c>
    </row>
    <row r="5395" spans="71:72">
      <c r="BS5395" s="98">
        <v>53.93</v>
      </c>
      <c r="BT5395" s="99">
        <v>73</v>
      </c>
    </row>
    <row r="5396" spans="71:72">
      <c r="BS5396" s="98">
        <v>53.94</v>
      </c>
      <c r="BT5396" s="99">
        <v>73</v>
      </c>
    </row>
    <row r="5397" spans="71:72">
      <c r="BS5397" s="98">
        <v>53.95</v>
      </c>
      <c r="BT5397" s="99">
        <v>73</v>
      </c>
    </row>
    <row r="5398" spans="71:72">
      <c r="BS5398" s="98">
        <v>53.96</v>
      </c>
      <c r="BT5398" s="99">
        <v>73</v>
      </c>
    </row>
    <row r="5399" spans="71:72">
      <c r="BS5399" s="98">
        <v>53.97</v>
      </c>
      <c r="BT5399" s="99">
        <v>73</v>
      </c>
    </row>
    <row r="5400" spans="71:72">
      <c r="BS5400" s="98">
        <v>53.98</v>
      </c>
      <c r="BT5400" s="99">
        <v>73</v>
      </c>
    </row>
    <row r="5401" spans="71:72">
      <c r="BS5401" s="98">
        <v>53.99</v>
      </c>
      <c r="BT5401" s="99">
        <v>73</v>
      </c>
    </row>
    <row r="5402" spans="71:72">
      <c r="BS5402" s="98">
        <v>54</v>
      </c>
      <c r="BT5402" s="99">
        <v>73</v>
      </c>
    </row>
    <row r="5403" spans="71:72">
      <c r="BS5403" s="98">
        <v>54.01</v>
      </c>
      <c r="BT5403" s="99">
        <v>73</v>
      </c>
    </row>
    <row r="5404" spans="71:72">
      <c r="BS5404" s="98">
        <v>54.02</v>
      </c>
      <c r="BT5404" s="99">
        <v>73</v>
      </c>
    </row>
    <row r="5405" spans="71:72">
      <c r="BS5405" s="98">
        <v>54.03</v>
      </c>
      <c r="BT5405" s="99">
        <v>73</v>
      </c>
    </row>
    <row r="5406" spans="71:72">
      <c r="BS5406" s="98">
        <v>54.04</v>
      </c>
      <c r="BT5406" s="99">
        <v>73</v>
      </c>
    </row>
    <row r="5407" spans="71:72">
      <c r="BS5407" s="98">
        <v>54.05</v>
      </c>
      <c r="BT5407" s="99">
        <v>73</v>
      </c>
    </row>
    <row r="5408" spans="71:72">
      <c r="BS5408" s="98">
        <v>54.06</v>
      </c>
      <c r="BT5408" s="99">
        <v>73</v>
      </c>
    </row>
    <row r="5409" spans="71:72">
      <c r="BS5409" s="98">
        <v>54.07</v>
      </c>
      <c r="BT5409" s="99">
        <v>73</v>
      </c>
    </row>
    <row r="5410" spans="71:72">
      <c r="BS5410" s="98">
        <v>54.08</v>
      </c>
      <c r="BT5410" s="99">
        <v>73</v>
      </c>
    </row>
    <row r="5411" spans="71:72">
      <c r="BS5411" s="98">
        <v>54.09</v>
      </c>
      <c r="BT5411" s="99">
        <v>73</v>
      </c>
    </row>
    <row r="5412" spans="71:72">
      <c r="BS5412" s="98">
        <v>54.1</v>
      </c>
      <c r="BT5412" s="99">
        <v>73</v>
      </c>
    </row>
    <row r="5413" spans="71:72">
      <c r="BS5413" s="98">
        <v>54.11</v>
      </c>
      <c r="BT5413" s="99">
        <v>73</v>
      </c>
    </row>
    <row r="5414" spans="71:72">
      <c r="BS5414" s="98">
        <v>54.12</v>
      </c>
      <c r="BT5414" s="99">
        <v>73</v>
      </c>
    </row>
    <row r="5415" spans="71:72">
      <c r="BS5415" s="98">
        <v>54.13</v>
      </c>
      <c r="BT5415" s="99">
        <v>73</v>
      </c>
    </row>
    <row r="5416" spans="71:72">
      <c r="BS5416" s="98">
        <v>54.14</v>
      </c>
      <c r="BT5416" s="99">
        <v>73</v>
      </c>
    </row>
    <row r="5417" spans="71:72">
      <c r="BS5417" s="98">
        <v>54.15</v>
      </c>
      <c r="BT5417" s="99">
        <v>73</v>
      </c>
    </row>
    <row r="5418" spans="71:72">
      <c r="BS5418" s="98">
        <v>54.16</v>
      </c>
      <c r="BT5418" s="99">
        <v>73</v>
      </c>
    </row>
    <row r="5419" spans="71:72">
      <c r="BS5419" s="98">
        <v>54.17</v>
      </c>
      <c r="BT5419" s="99">
        <v>73</v>
      </c>
    </row>
    <row r="5420" spans="71:72">
      <c r="BS5420" s="98">
        <v>54.18</v>
      </c>
      <c r="BT5420" s="99">
        <v>73</v>
      </c>
    </row>
    <row r="5421" spans="71:72">
      <c r="BS5421" s="98">
        <v>54.19</v>
      </c>
      <c r="BT5421" s="99">
        <v>73</v>
      </c>
    </row>
    <row r="5422" spans="71:72">
      <c r="BS5422" s="98">
        <v>54.2</v>
      </c>
      <c r="BT5422" s="99">
        <v>73</v>
      </c>
    </row>
    <row r="5423" spans="71:72">
      <c r="BS5423" s="98">
        <v>54.21</v>
      </c>
      <c r="BT5423" s="99">
        <v>73</v>
      </c>
    </row>
    <row r="5424" spans="71:72">
      <c r="BS5424" s="98">
        <v>54.22</v>
      </c>
      <c r="BT5424" s="99">
        <v>73</v>
      </c>
    </row>
    <row r="5425" spans="71:72">
      <c r="BS5425" s="98">
        <v>54.23</v>
      </c>
      <c r="BT5425" s="99">
        <v>73</v>
      </c>
    </row>
    <row r="5426" spans="71:72">
      <c r="BS5426" s="98">
        <v>54.24</v>
      </c>
      <c r="BT5426" s="99">
        <v>73</v>
      </c>
    </row>
    <row r="5427" spans="71:72">
      <c r="BS5427" s="98">
        <v>54.25</v>
      </c>
      <c r="BT5427" s="99">
        <v>73</v>
      </c>
    </row>
    <row r="5428" spans="71:72">
      <c r="BS5428" s="98">
        <v>54.26</v>
      </c>
      <c r="BT5428" s="99">
        <v>73</v>
      </c>
    </row>
    <row r="5429" spans="71:72">
      <c r="BS5429" s="98">
        <v>54.27</v>
      </c>
      <c r="BT5429" s="99">
        <v>73</v>
      </c>
    </row>
    <row r="5430" spans="71:72">
      <c r="BS5430" s="98">
        <v>54.28</v>
      </c>
      <c r="BT5430" s="99">
        <v>73</v>
      </c>
    </row>
    <row r="5431" spans="71:72">
      <c r="BS5431" s="98">
        <v>54.29</v>
      </c>
      <c r="BT5431" s="99">
        <v>73</v>
      </c>
    </row>
    <row r="5432" spans="71:72">
      <c r="BS5432" s="98">
        <v>54.3</v>
      </c>
      <c r="BT5432" s="99">
        <v>73</v>
      </c>
    </row>
    <row r="5433" spans="71:72">
      <c r="BS5433" s="98">
        <v>54.31</v>
      </c>
      <c r="BT5433" s="99">
        <v>73</v>
      </c>
    </row>
    <row r="5434" spans="71:72">
      <c r="BS5434" s="98">
        <v>54.32</v>
      </c>
      <c r="BT5434" s="99">
        <v>73</v>
      </c>
    </row>
    <row r="5435" spans="71:72">
      <c r="BS5435" s="98">
        <v>54.33</v>
      </c>
      <c r="BT5435" s="99">
        <v>73</v>
      </c>
    </row>
    <row r="5436" spans="71:72">
      <c r="BS5436" s="98">
        <v>54.34</v>
      </c>
      <c r="BT5436" s="99">
        <v>73</v>
      </c>
    </row>
    <row r="5437" spans="71:72">
      <c r="BS5437" s="98">
        <v>54.35</v>
      </c>
      <c r="BT5437" s="99">
        <v>73</v>
      </c>
    </row>
    <row r="5438" spans="71:72">
      <c r="BS5438" s="98">
        <v>54.36</v>
      </c>
      <c r="BT5438" s="99">
        <v>73</v>
      </c>
    </row>
    <row r="5439" spans="71:72">
      <c r="BS5439" s="98">
        <v>54.37</v>
      </c>
      <c r="BT5439" s="99">
        <v>73</v>
      </c>
    </row>
    <row r="5440" spans="71:72">
      <c r="BS5440" s="98">
        <v>54.38</v>
      </c>
      <c r="BT5440" s="99">
        <v>73</v>
      </c>
    </row>
    <row r="5441" spans="71:72">
      <c r="BS5441" s="98">
        <v>54.39</v>
      </c>
      <c r="BT5441" s="99">
        <v>73</v>
      </c>
    </row>
    <row r="5442" spans="71:72">
      <c r="BS5442" s="98">
        <v>54.4</v>
      </c>
      <c r="BT5442" s="99">
        <v>73</v>
      </c>
    </row>
    <row r="5443" spans="71:72">
      <c r="BS5443" s="98">
        <v>54.41</v>
      </c>
      <c r="BT5443" s="99">
        <v>73</v>
      </c>
    </row>
    <row r="5444" spans="71:72">
      <c r="BS5444" s="98">
        <v>54.42</v>
      </c>
      <c r="BT5444" s="99">
        <v>73</v>
      </c>
    </row>
    <row r="5445" spans="71:72">
      <c r="BS5445" s="98">
        <v>54.43</v>
      </c>
      <c r="BT5445" s="99">
        <v>73</v>
      </c>
    </row>
    <row r="5446" spans="71:72">
      <c r="BS5446" s="98">
        <v>54.44</v>
      </c>
      <c r="BT5446" s="99">
        <v>73</v>
      </c>
    </row>
    <row r="5447" spans="71:72">
      <c r="BS5447" s="98">
        <v>54.45</v>
      </c>
      <c r="BT5447" s="99">
        <v>73</v>
      </c>
    </row>
    <row r="5448" spans="71:72">
      <c r="BS5448" s="98">
        <v>54.46</v>
      </c>
      <c r="BT5448" s="99">
        <v>73</v>
      </c>
    </row>
    <row r="5449" spans="71:72">
      <c r="BS5449" s="98">
        <v>54.47</v>
      </c>
      <c r="BT5449" s="99">
        <v>73</v>
      </c>
    </row>
    <row r="5450" spans="71:72">
      <c r="BS5450" s="98">
        <v>54.48</v>
      </c>
      <c r="BT5450" s="99">
        <v>73</v>
      </c>
    </row>
    <row r="5451" spans="71:72">
      <c r="BS5451" s="98">
        <v>54.49</v>
      </c>
      <c r="BT5451" s="99">
        <v>73</v>
      </c>
    </row>
    <row r="5452" spans="71:72">
      <c r="BS5452" s="98">
        <v>54.5</v>
      </c>
      <c r="BT5452" s="99">
        <v>73</v>
      </c>
    </row>
    <row r="5453" spans="71:72">
      <c r="BS5453" s="98">
        <v>54.51</v>
      </c>
      <c r="BT5453" s="99">
        <v>73</v>
      </c>
    </row>
    <row r="5454" spans="71:72">
      <c r="BS5454" s="98">
        <v>54.52</v>
      </c>
      <c r="BT5454" s="99">
        <v>73</v>
      </c>
    </row>
    <row r="5455" spans="71:72">
      <c r="BS5455" s="98">
        <v>54.53</v>
      </c>
      <c r="BT5455" s="99">
        <v>73</v>
      </c>
    </row>
    <row r="5456" spans="71:72">
      <c r="BS5456" s="98">
        <v>54.54</v>
      </c>
      <c r="BT5456" s="99">
        <v>73</v>
      </c>
    </row>
    <row r="5457" spans="71:72">
      <c r="BS5457" s="98">
        <v>54.55</v>
      </c>
      <c r="BT5457" s="99">
        <v>73</v>
      </c>
    </row>
    <row r="5458" spans="71:72">
      <c r="BS5458" s="98">
        <v>54.56</v>
      </c>
      <c r="BT5458" s="99">
        <v>73</v>
      </c>
    </row>
    <row r="5459" spans="71:72">
      <c r="BS5459" s="98">
        <v>54.57</v>
      </c>
      <c r="BT5459" s="99">
        <v>73</v>
      </c>
    </row>
    <row r="5460" spans="71:72">
      <c r="BS5460" s="98">
        <v>54.58</v>
      </c>
      <c r="BT5460" s="99">
        <v>73</v>
      </c>
    </row>
    <row r="5461" spans="71:72">
      <c r="BS5461" s="98">
        <v>54.59</v>
      </c>
      <c r="BT5461" s="99">
        <v>73</v>
      </c>
    </row>
    <row r="5462" spans="71:72">
      <c r="BS5462" s="98">
        <v>54.6</v>
      </c>
      <c r="BT5462" s="99">
        <v>73</v>
      </c>
    </row>
    <row r="5463" spans="71:72">
      <c r="BS5463" s="98">
        <v>54.61</v>
      </c>
      <c r="BT5463" s="99">
        <v>73</v>
      </c>
    </row>
    <row r="5464" spans="71:72">
      <c r="BS5464" s="98">
        <v>54.62</v>
      </c>
      <c r="BT5464" s="99">
        <v>73</v>
      </c>
    </row>
    <row r="5465" spans="71:72">
      <c r="BS5465" s="98">
        <v>54.63</v>
      </c>
      <c r="BT5465" s="99">
        <v>73</v>
      </c>
    </row>
    <row r="5466" spans="71:72">
      <c r="BS5466" s="98">
        <v>54.64</v>
      </c>
      <c r="BT5466" s="99">
        <v>73</v>
      </c>
    </row>
    <row r="5467" spans="71:72">
      <c r="BS5467" s="98">
        <v>54.65</v>
      </c>
      <c r="BT5467" s="99">
        <v>73</v>
      </c>
    </row>
    <row r="5468" spans="71:72">
      <c r="BS5468" s="98">
        <v>54.66</v>
      </c>
      <c r="BT5468" s="99">
        <v>73</v>
      </c>
    </row>
    <row r="5469" spans="71:72">
      <c r="BS5469" s="98">
        <v>54.67</v>
      </c>
      <c r="BT5469" s="99">
        <v>73</v>
      </c>
    </row>
    <row r="5470" spans="71:72">
      <c r="BS5470" s="98">
        <v>54.68</v>
      </c>
      <c r="BT5470" s="99">
        <v>73</v>
      </c>
    </row>
    <row r="5471" spans="71:72">
      <c r="BS5471" s="98">
        <v>54.69</v>
      </c>
      <c r="BT5471" s="99">
        <v>73</v>
      </c>
    </row>
    <row r="5472" spans="71:72">
      <c r="BS5472" s="98">
        <v>54.7</v>
      </c>
      <c r="BT5472" s="99">
        <v>73</v>
      </c>
    </row>
    <row r="5473" spans="71:72">
      <c r="BS5473" s="98">
        <v>54.71</v>
      </c>
      <c r="BT5473" s="99">
        <v>73</v>
      </c>
    </row>
    <row r="5474" spans="71:72">
      <c r="BS5474" s="98">
        <v>54.72</v>
      </c>
      <c r="BT5474" s="99">
        <v>73</v>
      </c>
    </row>
    <row r="5475" spans="71:72">
      <c r="BS5475" s="98">
        <v>54.73</v>
      </c>
      <c r="BT5475" s="99">
        <v>73</v>
      </c>
    </row>
    <row r="5476" spans="71:72">
      <c r="BS5476" s="98">
        <v>54.74</v>
      </c>
      <c r="BT5476" s="99">
        <v>73</v>
      </c>
    </row>
    <row r="5477" spans="71:72">
      <c r="BS5477" s="98">
        <v>54.75</v>
      </c>
      <c r="BT5477" s="99">
        <v>73</v>
      </c>
    </row>
    <row r="5478" spans="71:72">
      <c r="BS5478" s="98">
        <v>54.76</v>
      </c>
      <c r="BT5478" s="99">
        <v>73</v>
      </c>
    </row>
    <row r="5479" spans="71:72">
      <c r="BS5479" s="98">
        <v>54.77</v>
      </c>
      <c r="BT5479" s="99">
        <v>73</v>
      </c>
    </row>
    <row r="5480" spans="71:72">
      <c r="BS5480" s="98">
        <v>54.78</v>
      </c>
      <c r="BT5480" s="99">
        <v>73</v>
      </c>
    </row>
    <row r="5481" spans="71:72">
      <c r="BS5481" s="98">
        <v>54.79</v>
      </c>
      <c r="BT5481" s="99">
        <v>73</v>
      </c>
    </row>
    <row r="5482" spans="71:72">
      <c r="BS5482" s="98">
        <v>54.8</v>
      </c>
      <c r="BT5482" s="99">
        <v>73</v>
      </c>
    </row>
    <row r="5483" spans="71:72">
      <c r="BS5483" s="98">
        <v>54.81</v>
      </c>
      <c r="BT5483" s="99">
        <v>73</v>
      </c>
    </row>
    <row r="5484" spans="71:72">
      <c r="BS5484" s="98">
        <v>54.82</v>
      </c>
      <c r="BT5484" s="99">
        <v>73</v>
      </c>
    </row>
    <row r="5485" spans="71:72">
      <c r="BS5485" s="98">
        <v>54.83</v>
      </c>
      <c r="BT5485" s="99">
        <v>73</v>
      </c>
    </row>
    <row r="5486" spans="71:72">
      <c r="BS5486" s="98">
        <v>54.84</v>
      </c>
      <c r="BT5486" s="99">
        <v>73</v>
      </c>
    </row>
    <row r="5487" spans="71:72">
      <c r="BS5487" s="98">
        <v>54.85</v>
      </c>
      <c r="BT5487" s="99">
        <v>73</v>
      </c>
    </row>
    <row r="5488" spans="71:72">
      <c r="BS5488" s="98">
        <v>54.86</v>
      </c>
      <c r="BT5488" s="99">
        <v>73</v>
      </c>
    </row>
    <row r="5489" spans="71:72">
      <c r="BS5489" s="98">
        <v>54.87</v>
      </c>
      <c r="BT5489" s="99">
        <v>73</v>
      </c>
    </row>
    <row r="5490" spans="71:72">
      <c r="BS5490" s="98">
        <v>54.88</v>
      </c>
      <c r="BT5490" s="99">
        <v>73</v>
      </c>
    </row>
    <row r="5491" spans="71:72">
      <c r="BS5491" s="98">
        <v>54.89</v>
      </c>
      <c r="BT5491" s="99">
        <v>73</v>
      </c>
    </row>
    <row r="5492" spans="71:72">
      <c r="BS5492" s="98">
        <v>54.9</v>
      </c>
      <c r="BT5492" s="99">
        <v>73</v>
      </c>
    </row>
    <row r="5493" spans="71:72">
      <c r="BS5493" s="98">
        <v>54.91</v>
      </c>
      <c r="BT5493" s="99">
        <v>73</v>
      </c>
    </row>
    <row r="5494" spans="71:72">
      <c r="BS5494" s="98">
        <v>54.92</v>
      </c>
      <c r="BT5494" s="99">
        <v>73</v>
      </c>
    </row>
    <row r="5495" spans="71:72">
      <c r="BS5495" s="98">
        <v>54.93</v>
      </c>
      <c r="BT5495" s="99">
        <v>73</v>
      </c>
    </row>
    <row r="5496" spans="71:72">
      <c r="BS5496" s="98">
        <v>54.94</v>
      </c>
      <c r="BT5496" s="99">
        <v>73</v>
      </c>
    </row>
    <row r="5497" spans="71:72">
      <c r="BS5497" s="98">
        <v>54.95</v>
      </c>
      <c r="BT5497" s="99">
        <v>73</v>
      </c>
    </row>
    <row r="5498" spans="71:72">
      <c r="BS5498" s="98">
        <v>54.96</v>
      </c>
      <c r="BT5498" s="99">
        <v>73</v>
      </c>
    </row>
    <row r="5499" spans="71:72">
      <c r="BS5499" s="98">
        <v>54.97</v>
      </c>
      <c r="BT5499" s="99">
        <v>73</v>
      </c>
    </row>
    <row r="5500" spans="71:72">
      <c r="BS5500" s="98">
        <v>54.98</v>
      </c>
      <c r="BT5500" s="99">
        <v>73</v>
      </c>
    </row>
    <row r="5501" spans="71:72">
      <c r="BS5501" s="98">
        <v>54.99</v>
      </c>
      <c r="BT5501" s="99">
        <v>73</v>
      </c>
    </row>
    <row r="5502" spans="71:72">
      <c r="BS5502" s="98">
        <v>55</v>
      </c>
      <c r="BT5502" s="99">
        <v>73</v>
      </c>
    </row>
    <row r="5503" spans="71:72">
      <c r="BS5503" s="98">
        <v>55.01</v>
      </c>
      <c r="BT5503" s="99">
        <v>73</v>
      </c>
    </row>
    <row r="5504" spans="71:72">
      <c r="BS5504" s="98">
        <v>55.02</v>
      </c>
      <c r="BT5504" s="99">
        <v>73</v>
      </c>
    </row>
    <row r="5505" spans="71:72">
      <c r="BS5505" s="98">
        <v>55.03</v>
      </c>
      <c r="BT5505" s="99">
        <v>73</v>
      </c>
    </row>
    <row r="5506" spans="71:72">
      <c r="BS5506" s="98">
        <v>55.04</v>
      </c>
      <c r="BT5506" s="99">
        <v>73</v>
      </c>
    </row>
    <row r="5507" spans="71:72">
      <c r="BS5507" s="98">
        <v>55.05</v>
      </c>
      <c r="BT5507" s="99">
        <v>73</v>
      </c>
    </row>
    <row r="5508" spans="71:72">
      <c r="BS5508" s="98">
        <v>55.06</v>
      </c>
      <c r="BT5508" s="99">
        <v>73</v>
      </c>
    </row>
    <row r="5509" spans="71:72">
      <c r="BS5509" s="98">
        <v>55.07</v>
      </c>
      <c r="BT5509" s="99">
        <v>73</v>
      </c>
    </row>
    <row r="5510" spans="71:72">
      <c r="BS5510" s="98">
        <v>55.08</v>
      </c>
      <c r="BT5510" s="99">
        <v>73</v>
      </c>
    </row>
    <row r="5511" spans="71:72">
      <c r="BS5511" s="98">
        <v>55.09</v>
      </c>
      <c r="BT5511" s="99">
        <v>73</v>
      </c>
    </row>
    <row r="5512" spans="71:72">
      <c r="BS5512" s="98">
        <v>55.1</v>
      </c>
      <c r="BT5512" s="99">
        <v>73</v>
      </c>
    </row>
    <row r="5513" spans="71:72">
      <c r="BS5513" s="98">
        <v>55.11</v>
      </c>
      <c r="BT5513" s="99">
        <v>73</v>
      </c>
    </row>
    <row r="5514" spans="71:72">
      <c r="BS5514" s="98">
        <v>55.12</v>
      </c>
      <c r="BT5514" s="99">
        <v>73</v>
      </c>
    </row>
    <row r="5515" spans="71:72">
      <c r="BS5515" s="98">
        <v>55.13</v>
      </c>
      <c r="BT5515" s="99">
        <v>73</v>
      </c>
    </row>
    <row r="5516" spans="71:72">
      <c r="BS5516" s="98">
        <v>55.14</v>
      </c>
      <c r="BT5516" s="99">
        <v>73</v>
      </c>
    </row>
    <row r="5517" spans="71:72">
      <c r="BS5517" s="98">
        <v>55.15</v>
      </c>
      <c r="BT5517" s="99">
        <v>73</v>
      </c>
    </row>
    <row r="5518" spans="71:72">
      <c r="BS5518" s="98">
        <v>55.16</v>
      </c>
      <c r="BT5518" s="99">
        <v>73</v>
      </c>
    </row>
    <row r="5519" spans="71:72">
      <c r="BS5519" s="98">
        <v>55.17</v>
      </c>
      <c r="BT5519" s="99">
        <v>73</v>
      </c>
    </row>
    <row r="5520" spans="71:72">
      <c r="BS5520" s="98">
        <v>55.18</v>
      </c>
      <c r="BT5520" s="99">
        <v>73</v>
      </c>
    </row>
    <row r="5521" spans="71:72">
      <c r="BS5521" s="98">
        <v>55.19</v>
      </c>
      <c r="BT5521" s="99">
        <v>73</v>
      </c>
    </row>
    <row r="5522" spans="71:72">
      <c r="BS5522" s="98">
        <v>55.2</v>
      </c>
      <c r="BT5522" s="99">
        <v>73</v>
      </c>
    </row>
    <row r="5523" spans="71:72">
      <c r="BS5523" s="98">
        <v>55.21</v>
      </c>
      <c r="BT5523" s="99">
        <v>73</v>
      </c>
    </row>
    <row r="5524" spans="71:72">
      <c r="BS5524" s="98">
        <v>55.22</v>
      </c>
      <c r="BT5524" s="99">
        <v>73</v>
      </c>
    </row>
    <row r="5525" spans="71:72">
      <c r="BS5525" s="98">
        <v>55.23</v>
      </c>
      <c r="BT5525" s="99">
        <v>73</v>
      </c>
    </row>
    <row r="5526" spans="71:72">
      <c r="BS5526" s="98">
        <v>55.24</v>
      </c>
      <c r="BT5526" s="99">
        <v>73</v>
      </c>
    </row>
    <row r="5527" spans="71:72">
      <c r="BS5527" s="98">
        <v>55.25</v>
      </c>
      <c r="BT5527" s="99">
        <v>73</v>
      </c>
    </row>
    <row r="5528" spans="71:72">
      <c r="BS5528" s="98">
        <v>55.26</v>
      </c>
      <c r="BT5528" s="99">
        <v>73</v>
      </c>
    </row>
    <row r="5529" spans="71:72">
      <c r="BS5529" s="98">
        <v>55.27</v>
      </c>
      <c r="BT5529" s="99">
        <v>73</v>
      </c>
    </row>
    <row r="5530" spans="71:72">
      <c r="BS5530" s="98">
        <v>55.28</v>
      </c>
      <c r="BT5530" s="99">
        <v>73</v>
      </c>
    </row>
    <row r="5531" spans="71:72">
      <c r="BS5531" s="98">
        <v>55.29</v>
      </c>
      <c r="BT5531" s="99">
        <v>73</v>
      </c>
    </row>
    <row r="5532" spans="71:72">
      <c r="BS5532" s="98">
        <v>55.3</v>
      </c>
      <c r="BT5532" s="99">
        <v>73</v>
      </c>
    </row>
    <row r="5533" spans="71:72">
      <c r="BS5533" s="98">
        <v>55.31</v>
      </c>
      <c r="BT5533" s="99">
        <v>73</v>
      </c>
    </row>
    <row r="5534" spans="71:72">
      <c r="BS5534" s="98">
        <v>55.32</v>
      </c>
      <c r="BT5534" s="99">
        <v>73</v>
      </c>
    </row>
    <row r="5535" spans="71:72">
      <c r="BS5535" s="98">
        <v>55.33</v>
      </c>
      <c r="BT5535" s="99">
        <v>73</v>
      </c>
    </row>
    <row r="5536" spans="71:72">
      <c r="BS5536" s="98">
        <v>55.34</v>
      </c>
      <c r="BT5536" s="99">
        <v>73</v>
      </c>
    </row>
    <row r="5537" spans="71:72">
      <c r="BS5537" s="98">
        <v>55.35</v>
      </c>
      <c r="BT5537" s="99">
        <v>73</v>
      </c>
    </row>
    <row r="5538" spans="71:72">
      <c r="BS5538" s="98">
        <v>55.36</v>
      </c>
      <c r="BT5538" s="99">
        <v>73</v>
      </c>
    </row>
    <row r="5539" spans="71:72">
      <c r="BS5539" s="98">
        <v>55.37</v>
      </c>
      <c r="BT5539" s="99">
        <v>73</v>
      </c>
    </row>
    <row r="5540" spans="71:72">
      <c r="BS5540" s="98">
        <v>55.38</v>
      </c>
      <c r="BT5540" s="99">
        <v>73</v>
      </c>
    </row>
    <row r="5541" spans="71:72">
      <c r="BS5541" s="98">
        <v>55.39</v>
      </c>
      <c r="BT5541" s="99">
        <v>73</v>
      </c>
    </row>
    <row r="5542" spans="71:72">
      <c r="BS5542" s="98">
        <v>55.4</v>
      </c>
      <c r="BT5542" s="99">
        <v>73</v>
      </c>
    </row>
    <row r="5543" spans="71:72">
      <c r="BS5543" s="98">
        <v>55.41</v>
      </c>
      <c r="BT5543" s="99">
        <v>73</v>
      </c>
    </row>
    <row r="5544" spans="71:72">
      <c r="BS5544" s="98">
        <v>55.42</v>
      </c>
      <c r="BT5544" s="99">
        <v>73</v>
      </c>
    </row>
    <row r="5545" spans="71:72">
      <c r="BS5545" s="98">
        <v>55.43</v>
      </c>
      <c r="BT5545" s="99">
        <v>73</v>
      </c>
    </row>
    <row r="5546" spans="71:72">
      <c r="BS5546" s="98">
        <v>55.44</v>
      </c>
      <c r="BT5546" s="99">
        <v>73</v>
      </c>
    </row>
    <row r="5547" spans="71:72">
      <c r="BS5547" s="98">
        <v>55.45</v>
      </c>
      <c r="BT5547" s="99">
        <v>73</v>
      </c>
    </row>
    <row r="5548" spans="71:72">
      <c r="BS5548" s="98">
        <v>55.46</v>
      </c>
      <c r="BT5548" s="99">
        <v>73</v>
      </c>
    </row>
    <row r="5549" spans="71:72">
      <c r="BS5549" s="98">
        <v>55.47</v>
      </c>
      <c r="BT5549" s="99">
        <v>73</v>
      </c>
    </row>
    <row r="5550" spans="71:72">
      <c r="BS5550" s="98">
        <v>55.48</v>
      </c>
      <c r="BT5550" s="99">
        <v>73</v>
      </c>
    </row>
    <row r="5551" spans="71:72">
      <c r="BS5551" s="98">
        <v>55.49</v>
      </c>
      <c r="BT5551" s="99">
        <v>73</v>
      </c>
    </row>
    <row r="5552" spans="71:72">
      <c r="BS5552" s="98">
        <v>55.5</v>
      </c>
      <c r="BT5552" s="99">
        <v>73</v>
      </c>
    </row>
    <row r="5553" spans="71:72">
      <c r="BS5553" s="98">
        <v>55.51</v>
      </c>
      <c r="BT5553" s="99">
        <v>73</v>
      </c>
    </row>
    <row r="5554" spans="71:72">
      <c r="BS5554" s="98">
        <v>55.52</v>
      </c>
      <c r="BT5554" s="99">
        <v>73</v>
      </c>
    </row>
    <row r="5555" spans="71:72">
      <c r="BS5555" s="98">
        <v>55.53</v>
      </c>
      <c r="BT5555" s="99">
        <v>73</v>
      </c>
    </row>
    <row r="5556" spans="71:72">
      <c r="BS5556" s="98">
        <v>55.54</v>
      </c>
      <c r="BT5556" s="99">
        <v>73</v>
      </c>
    </row>
    <row r="5557" spans="71:72">
      <c r="BS5557" s="98">
        <v>55.55</v>
      </c>
      <c r="BT5557" s="99">
        <v>73</v>
      </c>
    </row>
    <row r="5558" spans="71:72">
      <c r="BS5558" s="98">
        <v>55.56</v>
      </c>
      <c r="BT5558" s="99">
        <v>73</v>
      </c>
    </row>
    <row r="5559" spans="71:72">
      <c r="BS5559" s="98">
        <v>55.57</v>
      </c>
      <c r="BT5559" s="99">
        <v>73</v>
      </c>
    </row>
    <row r="5560" spans="71:72">
      <c r="BS5560" s="98">
        <v>55.58</v>
      </c>
      <c r="BT5560" s="99">
        <v>73</v>
      </c>
    </row>
    <row r="5561" spans="71:72">
      <c r="BS5561" s="98">
        <v>55.59</v>
      </c>
      <c r="BT5561" s="99">
        <v>73</v>
      </c>
    </row>
    <row r="5562" spans="71:72">
      <c r="BS5562" s="98">
        <v>55.6</v>
      </c>
      <c r="BT5562" s="99">
        <v>73</v>
      </c>
    </row>
    <row r="5563" spans="71:72">
      <c r="BS5563" s="98">
        <v>55.61</v>
      </c>
      <c r="BT5563" s="99">
        <v>73</v>
      </c>
    </row>
    <row r="5564" spans="71:72">
      <c r="BS5564" s="98">
        <v>55.62</v>
      </c>
      <c r="BT5564" s="99">
        <v>73</v>
      </c>
    </row>
    <row r="5565" spans="71:72">
      <c r="BS5565" s="98">
        <v>55.63</v>
      </c>
      <c r="BT5565" s="99">
        <v>73</v>
      </c>
    </row>
    <row r="5566" spans="71:72">
      <c r="BS5566" s="98">
        <v>55.64</v>
      </c>
      <c r="BT5566" s="99">
        <v>73</v>
      </c>
    </row>
    <row r="5567" spans="71:72">
      <c r="BS5567" s="98">
        <v>55.65</v>
      </c>
      <c r="BT5567" s="99">
        <v>73</v>
      </c>
    </row>
    <row r="5568" spans="71:72">
      <c r="BS5568" s="98">
        <v>55.66</v>
      </c>
      <c r="BT5568" s="99">
        <v>73</v>
      </c>
    </row>
    <row r="5569" spans="71:72">
      <c r="BS5569" s="98">
        <v>55.67</v>
      </c>
      <c r="BT5569" s="99">
        <v>73</v>
      </c>
    </row>
    <row r="5570" spans="71:72">
      <c r="BS5570" s="98">
        <v>55.68</v>
      </c>
      <c r="BT5570" s="99">
        <v>73</v>
      </c>
    </row>
    <row r="5571" spans="71:72">
      <c r="BS5571" s="98">
        <v>55.69</v>
      </c>
      <c r="BT5571" s="99">
        <v>73</v>
      </c>
    </row>
    <row r="5572" spans="71:72">
      <c r="BS5572" s="98">
        <v>55.7</v>
      </c>
      <c r="BT5572" s="99">
        <v>73</v>
      </c>
    </row>
    <row r="5573" spans="71:72">
      <c r="BS5573" s="98">
        <v>55.71</v>
      </c>
      <c r="BT5573" s="99">
        <v>73</v>
      </c>
    </row>
    <row r="5574" spans="71:72">
      <c r="BS5574" s="98">
        <v>55.72</v>
      </c>
      <c r="BT5574" s="99">
        <v>73</v>
      </c>
    </row>
    <row r="5575" spans="71:72">
      <c r="BS5575" s="98">
        <v>55.73</v>
      </c>
      <c r="BT5575" s="99">
        <v>73</v>
      </c>
    </row>
    <row r="5576" spans="71:72">
      <c r="BS5576" s="98">
        <v>55.74</v>
      </c>
      <c r="BT5576" s="99">
        <v>73</v>
      </c>
    </row>
    <row r="5577" spans="71:72">
      <c r="BS5577" s="98">
        <v>55.75</v>
      </c>
      <c r="BT5577" s="99">
        <v>73</v>
      </c>
    </row>
    <row r="5578" spans="71:72">
      <c r="BS5578" s="98">
        <v>55.76</v>
      </c>
      <c r="BT5578" s="99">
        <v>73</v>
      </c>
    </row>
    <row r="5579" spans="71:72">
      <c r="BS5579" s="98">
        <v>55.77</v>
      </c>
      <c r="BT5579" s="99">
        <v>73</v>
      </c>
    </row>
    <row r="5580" spans="71:72">
      <c r="BS5580" s="98">
        <v>55.78</v>
      </c>
      <c r="BT5580" s="99">
        <v>73</v>
      </c>
    </row>
    <row r="5581" spans="71:72">
      <c r="BS5581" s="98">
        <v>55.79</v>
      </c>
      <c r="BT5581" s="99">
        <v>73</v>
      </c>
    </row>
    <row r="5582" spans="71:72">
      <c r="BS5582" s="98">
        <v>55.8</v>
      </c>
      <c r="BT5582" s="99">
        <v>73</v>
      </c>
    </row>
    <row r="5583" spans="71:72">
      <c r="BS5583" s="98">
        <v>55.81</v>
      </c>
      <c r="BT5583" s="99">
        <v>73</v>
      </c>
    </row>
    <row r="5584" spans="71:72">
      <c r="BS5584" s="98">
        <v>55.82</v>
      </c>
      <c r="BT5584" s="99">
        <v>73</v>
      </c>
    </row>
    <row r="5585" spans="71:72">
      <c r="BS5585" s="98">
        <v>55.83</v>
      </c>
      <c r="BT5585" s="99">
        <v>73</v>
      </c>
    </row>
    <row r="5586" spans="71:72">
      <c r="BS5586" s="98">
        <v>55.84</v>
      </c>
      <c r="BT5586" s="99">
        <v>73</v>
      </c>
    </row>
    <row r="5587" spans="71:72">
      <c r="BS5587" s="98">
        <v>55.85</v>
      </c>
      <c r="BT5587" s="99">
        <v>73</v>
      </c>
    </row>
    <row r="5588" spans="71:72">
      <c r="BS5588" s="98">
        <v>55.86</v>
      </c>
      <c r="BT5588" s="99">
        <v>73</v>
      </c>
    </row>
    <row r="5589" spans="71:72">
      <c r="BS5589" s="98">
        <v>55.87</v>
      </c>
      <c r="BT5589" s="99">
        <v>73</v>
      </c>
    </row>
    <row r="5590" spans="71:72">
      <c r="BS5590" s="98">
        <v>55.88</v>
      </c>
      <c r="BT5590" s="99">
        <v>73</v>
      </c>
    </row>
    <row r="5591" spans="71:72">
      <c r="BS5591" s="98">
        <v>55.89</v>
      </c>
      <c r="BT5591" s="99">
        <v>73</v>
      </c>
    </row>
    <row r="5592" spans="71:72">
      <c r="BS5592" s="98">
        <v>55.9</v>
      </c>
      <c r="BT5592" s="99">
        <v>73</v>
      </c>
    </row>
    <row r="5593" spans="71:72">
      <c r="BS5593" s="98">
        <v>55.91</v>
      </c>
      <c r="BT5593" s="99">
        <v>73</v>
      </c>
    </row>
    <row r="5594" spans="71:72">
      <c r="BS5594" s="98">
        <v>55.92</v>
      </c>
      <c r="BT5594" s="99">
        <v>73</v>
      </c>
    </row>
    <row r="5595" spans="71:72">
      <c r="BS5595" s="98">
        <v>55.93</v>
      </c>
      <c r="BT5595" s="99">
        <v>73</v>
      </c>
    </row>
    <row r="5596" spans="71:72">
      <c r="BS5596" s="98">
        <v>55.94</v>
      </c>
      <c r="BT5596" s="99">
        <v>73</v>
      </c>
    </row>
    <row r="5597" spans="71:72">
      <c r="BS5597" s="98">
        <v>55.95</v>
      </c>
      <c r="BT5597" s="99">
        <v>73</v>
      </c>
    </row>
    <row r="5598" spans="71:72">
      <c r="BS5598" s="98">
        <v>55.96</v>
      </c>
      <c r="BT5598" s="99">
        <v>73</v>
      </c>
    </row>
    <row r="5599" spans="71:72">
      <c r="BS5599" s="98">
        <v>55.97</v>
      </c>
      <c r="BT5599" s="99">
        <v>73</v>
      </c>
    </row>
    <row r="5600" spans="71:72">
      <c r="BS5600" s="98">
        <v>55.98</v>
      </c>
      <c r="BT5600" s="99">
        <v>73</v>
      </c>
    </row>
    <row r="5601" spans="71:72">
      <c r="BS5601" s="98">
        <v>55.99</v>
      </c>
      <c r="BT5601" s="99">
        <v>73</v>
      </c>
    </row>
    <row r="5602" spans="71:72">
      <c r="BS5602" s="100">
        <v>56</v>
      </c>
      <c r="BT5602" s="101">
        <v>74</v>
      </c>
    </row>
    <row r="5603" spans="71:72">
      <c r="BS5603" s="100">
        <v>56.01</v>
      </c>
      <c r="BT5603" s="101">
        <v>74</v>
      </c>
    </row>
    <row r="5604" spans="71:72">
      <c r="BS5604" s="100">
        <v>56.02</v>
      </c>
      <c r="BT5604" s="101">
        <v>74</v>
      </c>
    </row>
    <row r="5605" spans="71:72">
      <c r="BS5605" s="100">
        <v>56.03</v>
      </c>
      <c r="BT5605" s="101">
        <v>74</v>
      </c>
    </row>
    <row r="5606" spans="71:72">
      <c r="BS5606" s="100">
        <v>56.04</v>
      </c>
      <c r="BT5606" s="101">
        <v>74</v>
      </c>
    </row>
    <row r="5607" spans="71:72">
      <c r="BS5607" s="100">
        <v>56.05</v>
      </c>
      <c r="BT5607" s="101">
        <v>74</v>
      </c>
    </row>
    <row r="5608" spans="71:72">
      <c r="BS5608" s="100">
        <v>56.06</v>
      </c>
      <c r="BT5608" s="101">
        <v>74</v>
      </c>
    </row>
    <row r="5609" spans="71:72">
      <c r="BS5609" s="100">
        <v>56.07</v>
      </c>
      <c r="BT5609" s="101">
        <v>74</v>
      </c>
    </row>
    <row r="5610" spans="71:72">
      <c r="BS5610" s="100">
        <v>56.08</v>
      </c>
      <c r="BT5610" s="101">
        <v>74</v>
      </c>
    </row>
    <row r="5611" spans="71:72">
      <c r="BS5611" s="100">
        <v>56.09</v>
      </c>
      <c r="BT5611" s="101">
        <v>74</v>
      </c>
    </row>
    <row r="5612" spans="71:72">
      <c r="BS5612" s="100">
        <v>56.1</v>
      </c>
      <c r="BT5612" s="101">
        <v>74</v>
      </c>
    </row>
    <row r="5613" spans="71:72">
      <c r="BS5613" s="100">
        <v>56.11</v>
      </c>
      <c r="BT5613" s="101">
        <v>74</v>
      </c>
    </row>
    <row r="5614" spans="71:72">
      <c r="BS5614" s="100">
        <v>56.12</v>
      </c>
      <c r="BT5614" s="101">
        <v>74</v>
      </c>
    </row>
    <row r="5615" spans="71:72">
      <c r="BS5615" s="100">
        <v>56.13</v>
      </c>
      <c r="BT5615" s="101">
        <v>74</v>
      </c>
    </row>
    <row r="5616" spans="71:72">
      <c r="BS5616" s="100">
        <v>56.14</v>
      </c>
      <c r="BT5616" s="101">
        <v>74</v>
      </c>
    </row>
    <row r="5617" spans="71:72">
      <c r="BS5617" s="100">
        <v>56.15</v>
      </c>
      <c r="BT5617" s="101">
        <v>74</v>
      </c>
    </row>
    <row r="5618" spans="71:72">
      <c r="BS5618" s="100">
        <v>56.16</v>
      </c>
      <c r="BT5618" s="101">
        <v>74</v>
      </c>
    </row>
    <row r="5619" spans="71:72">
      <c r="BS5619" s="100">
        <v>56.17</v>
      </c>
      <c r="BT5619" s="101">
        <v>74</v>
      </c>
    </row>
    <row r="5620" spans="71:72">
      <c r="BS5620" s="100">
        <v>56.18</v>
      </c>
      <c r="BT5620" s="101">
        <v>74</v>
      </c>
    </row>
    <row r="5621" spans="71:72">
      <c r="BS5621" s="100">
        <v>56.19</v>
      </c>
      <c r="BT5621" s="101">
        <v>74</v>
      </c>
    </row>
    <row r="5622" spans="71:72">
      <c r="BS5622" s="100">
        <v>56.2</v>
      </c>
      <c r="BT5622" s="101">
        <v>74</v>
      </c>
    </row>
    <row r="5623" spans="71:72">
      <c r="BS5623" s="100">
        <v>56.21</v>
      </c>
      <c r="BT5623" s="101">
        <v>74</v>
      </c>
    </row>
    <row r="5624" spans="71:72">
      <c r="BS5624" s="100">
        <v>56.22</v>
      </c>
      <c r="BT5624" s="101">
        <v>74</v>
      </c>
    </row>
    <row r="5625" spans="71:72">
      <c r="BS5625" s="100">
        <v>56.23</v>
      </c>
      <c r="BT5625" s="101">
        <v>74</v>
      </c>
    </row>
    <row r="5626" spans="71:72">
      <c r="BS5626" s="100">
        <v>56.24</v>
      </c>
      <c r="BT5626" s="101">
        <v>74</v>
      </c>
    </row>
    <row r="5627" spans="71:72">
      <c r="BS5627" s="100">
        <v>56.25</v>
      </c>
      <c r="BT5627" s="101">
        <v>74</v>
      </c>
    </row>
    <row r="5628" spans="71:72">
      <c r="BS5628" s="100">
        <v>56.26</v>
      </c>
      <c r="BT5628" s="101">
        <v>74</v>
      </c>
    </row>
    <row r="5629" spans="71:72">
      <c r="BS5629" s="100">
        <v>56.27</v>
      </c>
      <c r="BT5629" s="101">
        <v>74</v>
      </c>
    </row>
    <row r="5630" spans="71:72">
      <c r="BS5630" s="100">
        <v>56.28</v>
      </c>
      <c r="BT5630" s="101">
        <v>74</v>
      </c>
    </row>
    <row r="5631" spans="71:72">
      <c r="BS5631" s="100">
        <v>56.29</v>
      </c>
      <c r="BT5631" s="101">
        <v>74</v>
      </c>
    </row>
    <row r="5632" spans="71:72">
      <c r="BS5632" s="100">
        <v>56.3</v>
      </c>
      <c r="BT5632" s="101">
        <v>74</v>
      </c>
    </row>
    <row r="5633" spans="71:72">
      <c r="BS5633" s="100">
        <v>56.31</v>
      </c>
      <c r="BT5633" s="101">
        <v>74</v>
      </c>
    </row>
    <row r="5634" spans="71:72">
      <c r="BS5634" s="100">
        <v>56.32</v>
      </c>
      <c r="BT5634" s="101">
        <v>74</v>
      </c>
    </row>
    <row r="5635" spans="71:72">
      <c r="BS5635" s="100">
        <v>56.33</v>
      </c>
      <c r="BT5635" s="101">
        <v>74</v>
      </c>
    </row>
    <row r="5636" spans="71:72">
      <c r="BS5636" s="100">
        <v>56.34</v>
      </c>
      <c r="BT5636" s="101">
        <v>74</v>
      </c>
    </row>
    <row r="5637" spans="71:72">
      <c r="BS5637" s="100">
        <v>56.35</v>
      </c>
      <c r="BT5637" s="101">
        <v>74</v>
      </c>
    </row>
    <row r="5638" spans="71:72">
      <c r="BS5638" s="100">
        <v>56.36</v>
      </c>
      <c r="BT5638" s="101">
        <v>74</v>
      </c>
    </row>
    <row r="5639" spans="71:72">
      <c r="BS5639" s="100">
        <v>56.37</v>
      </c>
      <c r="BT5639" s="101">
        <v>74</v>
      </c>
    </row>
    <row r="5640" spans="71:72">
      <c r="BS5640" s="100">
        <v>56.38</v>
      </c>
      <c r="BT5640" s="101">
        <v>74</v>
      </c>
    </row>
    <row r="5641" spans="71:72">
      <c r="BS5641" s="100">
        <v>56.39</v>
      </c>
      <c r="BT5641" s="101">
        <v>74</v>
      </c>
    </row>
    <row r="5642" spans="71:72">
      <c r="BS5642" s="100">
        <v>56.4</v>
      </c>
      <c r="BT5642" s="101">
        <v>74</v>
      </c>
    </row>
    <row r="5643" spans="71:72">
      <c r="BS5643" s="100">
        <v>56.41</v>
      </c>
      <c r="BT5643" s="101">
        <v>74</v>
      </c>
    </row>
    <row r="5644" spans="71:72">
      <c r="BS5644" s="100">
        <v>56.42</v>
      </c>
      <c r="BT5644" s="101">
        <v>74</v>
      </c>
    </row>
    <row r="5645" spans="71:72">
      <c r="BS5645" s="100">
        <v>56.43</v>
      </c>
      <c r="BT5645" s="101">
        <v>74</v>
      </c>
    </row>
    <row r="5646" spans="71:72">
      <c r="BS5646" s="100">
        <v>56.44</v>
      </c>
      <c r="BT5646" s="101">
        <v>74</v>
      </c>
    </row>
    <row r="5647" spans="71:72">
      <c r="BS5647" s="100">
        <v>56.45</v>
      </c>
      <c r="BT5647" s="101">
        <v>74</v>
      </c>
    </row>
    <row r="5648" spans="71:72">
      <c r="BS5648" s="100">
        <v>56.46</v>
      </c>
      <c r="BT5648" s="101">
        <v>74</v>
      </c>
    </row>
    <row r="5649" spans="71:72">
      <c r="BS5649" s="100">
        <v>56.47</v>
      </c>
      <c r="BT5649" s="101">
        <v>74</v>
      </c>
    </row>
    <row r="5650" spans="71:72">
      <c r="BS5650" s="100">
        <v>56.48</v>
      </c>
      <c r="BT5650" s="101">
        <v>74</v>
      </c>
    </row>
    <row r="5651" spans="71:72">
      <c r="BS5651" s="100">
        <v>56.49</v>
      </c>
      <c r="BT5651" s="101">
        <v>74</v>
      </c>
    </row>
    <row r="5652" spans="71:72">
      <c r="BS5652" s="100">
        <v>56.5</v>
      </c>
      <c r="BT5652" s="101">
        <v>74</v>
      </c>
    </row>
    <row r="5653" spans="71:72">
      <c r="BS5653" s="100">
        <v>56.51</v>
      </c>
      <c r="BT5653" s="101">
        <v>74</v>
      </c>
    </row>
    <row r="5654" spans="71:72">
      <c r="BS5654" s="100">
        <v>56.52</v>
      </c>
      <c r="BT5654" s="101">
        <v>74</v>
      </c>
    </row>
    <row r="5655" spans="71:72">
      <c r="BS5655" s="100">
        <v>56.53</v>
      </c>
      <c r="BT5655" s="101">
        <v>74</v>
      </c>
    </row>
    <row r="5656" spans="71:72">
      <c r="BS5656" s="100">
        <v>56.54</v>
      </c>
      <c r="BT5656" s="101">
        <v>74</v>
      </c>
    </row>
    <row r="5657" spans="71:72">
      <c r="BS5657" s="100">
        <v>56.55</v>
      </c>
      <c r="BT5657" s="101">
        <v>74</v>
      </c>
    </row>
    <row r="5658" spans="71:72">
      <c r="BS5658" s="100">
        <v>56.56</v>
      </c>
      <c r="BT5658" s="101">
        <v>74</v>
      </c>
    </row>
    <row r="5659" spans="71:72">
      <c r="BS5659" s="100">
        <v>56.57</v>
      </c>
      <c r="BT5659" s="101">
        <v>74</v>
      </c>
    </row>
    <row r="5660" spans="71:72">
      <c r="BS5660" s="100">
        <v>56.58</v>
      </c>
      <c r="BT5660" s="101">
        <v>74</v>
      </c>
    </row>
    <row r="5661" spans="71:72">
      <c r="BS5661" s="100">
        <v>56.59</v>
      </c>
      <c r="BT5661" s="101">
        <v>74</v>
      </c>
    </row>
    <row r="5662" spans="71:72">
      <c r="BS5662" s="100">
        <v>56.6</v>
      </c>
      <c r="BT5662" s="101">
        <v>74</v>
      </c>
    </row>
    <row r="5663" spans="71:72">
      <c r="BS5663" s="100">
        <v>56.61</v>
      </c>
      <c r="BT5663" s="101">
        <v>74</v>
      </c>
    </row>
    <row r="5664" spans="71:72">
      <c r="BS5664" s="100">
        <v>56.62</v>
      </c>
      <c r="BT5664" s="101">
        <v>74</v>
      </c>
    </row>
    <row r="5665" spans="71:72">
      <c r="BS5665" s="100">
        <v>56.63</v>
      </c>
      <c r="BT5665" s="101">
        <v>74</v>
      </c>
    </row>
    <row r="5666" spans="71:72">
      <c r="BS5666" s="100">
        <v>56.64</v>
      </c>
      <c r="BT5666" s="101">
        <v>74</v>
      </c>
    </row>
    <row r="5667" spans="71:72">
      <c r="BS5667" s="100">
        <v>56.65</v>
      </c>
      <c r="BT5667" s="101">
        <v>74</v>
      </c>
    </row>
    <row r="5668" spans="71:72">
      <c r="BS5668" s="100">
        <v>56.66</v>
      </c>
      <c r="BT5668" s="101">
        <v>74</v>
      </c>
    </row>
    <row r="5669" spans="71:72">
      <c r="BS5669" s="100">
        <v>56.67</v>
      </c>
      <c r="BT5669" s="101">
        <v>74</v>
      </c>
    </row>
    <row r="5670" spans="71:72">
      <c r="BS5670" s="100">
        <v>56.68</v>
      </c>
      <c r="BT5670" s="101">
        <v>74</v>
      </c>
    </row>
    <row r="5671" spans="71:72">
      <c r="BS5671" s="100">
        <v>56.69</v>
      </c>
      <c r="BT5671" s="101">
        <v>74</v>
      </c>
    </row>
    <row r="5672" spans="71:72">
      <c r="BS5672" s="100">
        <v>56.7</v>
      </c>
      <c r="BT5672" s="101">
        <v>74</v>
      </c>
    </row>
    <row r="5673" spans="71:72">
      <c r="BS5673" s="100">
        <v>56.71</v>
      </c>
      <c r="BT5673" s="101">
        <v>74</v>
      </c>
    </row>
    <row r="5674" spans="71:72">
      <c r="BS5674" s="100">
        <v>56.72</v>
      </c>
      <c r="BT5674" s="101">
        <v>74</v>
      </c>
    </row>
    <row r="5675" spans="71:72">
      <c r="BS5675" s="100">
        <v>56.73</v>
      </c>
      <c r="BT5675" s="101">
        <v>74</v>
      </c>
    </row>
    <row r="5676" spans="71:72">
      <c r="BS5676" s="100">
        <v>56.74</v>
      </c>
      <c r="BT5676" s="101">
        <v>74</v>
      </c>
    </row>
    <row r="5677" spans="71:72">
      <c r="BS5677" s="100">
        <v>56.75</v>
      </c>
      <c r="BT5677" s="101">
        <v>74</v>
      </c>
    </row>
    <row r="5678" spans="71:72">
      <c r="BS5678" s="100">
        <v>56.76</v>
      </c>
      <c r="BT5678" s="101">
        <v>74</v>
      </c>
    </row>
    <row r="5679" spans="71:72">
      <c r="BS5679" s="100">
        <v>56.77</v>
      </c>
      <c r="BT5679" s="101">
        <v>74</v>
      </c>
    </row>
    <row r="5680" spans="71:72">
      <c r="BS5680" s="100">
        <v>56.78</v>
      </c>
      <c r="BT5680" s="101">
        <v>74</v>
      </c>
    </row>
    <row r="5681" spans="71:72">
      <c r="BS5681" s="100">
        <v>56.79</v>
      </c>
      <c r="BT5681" s="101">
        <v>74</v>
      </c>
    </row>
    <row r="5682" spans="71:72">
      <c r="BS5682" s="100">
        <v>56.8</v>
      </c>
      <c r="BT5682" s="101">
        <v>74</v>
      </c>
    </row>
    <row r="5683" spans="71:72">
      <c r="BS5683" s="100">
        <v>56.81</v>
      </c>
      <c r="BT5683" s="101">
        <v>74</v>
      </c>
    </row>
    <row r="5684" spans="71:72">
      <c r="BS5684" s="100">
        <v>56.82</v>
      </c>
      <c r="BT5684" s="101">
        <v>74</v>
      </c>
    </row>
    <row r="5685" spans="71:72">
      <c r="BS5685" s="100">
        <v>56.83</v>
      </c>
      <c r="BT5685" s="101">
        <v>74</v>
      </c>
    </row>
    <row r="5686" spans="71:72">
      <c r="BS5686" s="100">
        <v>56.84</v>
      </c>
      <c r="BT5686" s="101">
        <v>74</v>
      </c>
    </row>
    <row r="5687" spans="71:72">
      <c r="BS5687" s="100">
        <v>56.85</v>
      </c>
      <c r="BT5687" s="101">
        <v>74</v>
      </c>
    </row>
    <row r="5688" spans="71:72">
      <c r="BS5688" s="100">
        <v>56.86</v>
      </c>
      <c r="BT5688" s="101">
        <v>74</v>
      </c>
    </row>
    <row r="5689" spans="71:72">
      <c r="BS5689" s="100">
        <v>56.87</v>
      </c>
      <c r="BT5689" s="101">
        <v>74</v>
      </c>
    </row>
    <row r="5690" spans="71:72">
      <c r="BS5690" s="100">
        <v>56.88</v>
      </c>
      <c r="BT5690" s="101">
        <v>74</v>
      </c>
    </row>
    <row r="5691" spans="71:72">
      <c r="BS5691" s="100">
        <v>56.89</v>
      </c>
      <c r="BT5691" s="101">
        <v>74</v>
      </c>
    </row>
    <row r="5692" spans="71:72">
      <c r="BS5692" s="100">
        <v>56.9</v>
      </c>
      <c r="BT5692" s="101">
        <v>74</v>
      </c>
    </row>
    <row r="5693" spans="71:72">
      <c r="BS5693" s="100">
        <v>56.91</v>
      </c>
      <c r="BT5693" s="101">
        <v>74</v>
      </c>
    </row>
    <row r="5694" spans="71:72">
      <c r="BS5694" s="100">
        <v>56.92</v>
      </c>
      <c r="BT5694" s="101">
        <v>74</v>
      </c>
    </row>
    <row r="5695" spans="71:72">
      <c r="BS5695" s="100">
        <v>56.93</v>
      </c>
      <c r="BT5695" s="101">
        <v>74</v>
      </c>
    </row>
    <row r="5696" spans="71:72">
      <c r="BS5696" s="100">
        <v>56.94</v>
      </c>
      <c r="BT5696" s="101">
        <v>74</v>
      </c>
    </row>
    <row r="5697" spans="71:72">
      <c r="BS5697" s="100">
        <v>56.95</v>
      </c>
      <c r="BT5697" s="101">
        <v>74</v>
      </c>
    </row>
    <row r="5698" spans="71:72">
      <c r="BS5698" s="100">
        <v>56.96</v>
      </c>
      <c r="BT5698" s="101">
        <v>74</v>
      </c>
    </row>
    <row r="5699" spans="71:72">
      <c r="BS5699" s="100">
        <v>56.97</v>
      </c>
      <c r="BT5699" s="101">
        <v>74</v>
      </c>
    </row>
    <row r="5700" spans="71:72">
      <c r="BS5700" s="100">
        <v>56.98</v>
      </c>
      <c r="BT5700" s="101">
        <v>74</v>
      </c>
    </row>
    <row r="5701" spans="71:72">
      <c r="BS5701" s="100">
        <v>56.99</v>
      </c>
      <c r="BT5701" s="101">
        <v>74</v>
      </c>
    </row>
    <row r="5702" spans="71:72">
      <c r="BS5702" s="100">
        <v>57</v>
      </c>
      <c r="BT5702" s="101">
        <v>74</v>
      </c>
    </row>
    <row r="5703" spans="71:72">
      <c r="BS5703" s="100">
        <v>57.01</v>
      </c>
      <c r="BT5703" s="101">
        <v>74</v>
      </c>
    </row>
    <row r="5704" spans="71:72">
      <c r="BS5704" s="100">
        <v>57.02</v>
      </c>
      <c r="BT5704" s="101">
        <v>74</v>
      </c>
    </row>
    <row r="5705" spans="71:72">
      <c r="BS5705" s="100">
        <v>57.03</v>
      </c>
      <c r="BT5705" s="101">
        <v>74</v>
      </c>
    </row>
    <row r="5706" spans="71:72">
      <c r="BS5706" s="100">
        <v>57.04</v>
      </c>
      <c r="BT5706" s="101">
        <v>74</v>
      </c>
    </row>
    <row r="5707" spans="71:72">
      <c r="BS5707" s="100">
        <v>57.05</v>
      </c>
      <c r="BT5707" s="101">
        <v>74</v>
      </c>
    </row>
    <row r="5708" spans="71:72">
      <c r="BS5708" s="100">
        <v>57.06</v>
      </c>
      <c r="BT5708" s="101">
        <v>74</v>
      </c>
    </row>
    <row r="5709" spans="71:72">
      <c r="BS5709" s="100">
        <v>57.07</v>
      </c>
      <c r="BT5709" s="101">
        <v>74</v>
      </c>
    </row>
    <row r="5710" spans="71:72">
      <c r="BS5710" s="100">
        <v>57.08</v>
      </c>
      <c r="BT5710" s="101">
        <v>74</v>
      </c>
    </row>
    <row r="5711" spans="71:72">
      <c r="BS5711" s="100">
        <v>57.09</v>
      </c>
      <c r="BT5711" s="101">
        <v>74</v>
      </c>
    </row>
    <row r="5712" spans="71:72">
      <c r="BS5712" s="100">
        <v>57.1</v>
      </c>
      <c r="BT5712" s="101">
        <v>74</v>
      </c>
    </row>
    <row r="5713" spans="71:72">
      <c r="BS5713" s="100">
        <v>57.11</v>
      </c>
      <c r="BT5713" s="101">
        <v>74</v>
      </c>
    </row>
    <row r="5714" spans="71:72">
      <c r="BS5714" s="100">
        <v>57.12</v>
      </c>
      <c r="BT5714" s="101">
        <v>74</v>
      </c>
    </row>
    <row r="5715" spans="71:72">
      <c r="BS5715" s="100">
        <v>57.13</v>
      </c>
      <c r="BT5715" s="101">
        <v>74</v>
      </c>
    </row>
    <row r="5716" spans="71:72">
      <c r="BS5716" s="100">
        <v>57.14</v>
      </c>
      <c r="BT5716" s="101">
        <v>74</v>
      </c>
    </row>
    <row r="5717" spans="71:72">
      <c r="BS5717" s="100">
        <v>57.15</v>
      </c>
      <c r="BT5717" s="101">
        <v>74</v>
      </c>
    </row>
    <row r="5718" spans="71:72">
      <c r="BS5718" s="100">
        <v>57.16</v>
      </c>
      <c r="BT5718" s="101">
        <v>74</v>
      </c>
    </row>
    <row r="5719" spans="71:72">
      <c r="BS5719" s="100">
        <v>57.17</v>
      </c>
      <c r="BT5719" s="101">
        <v>74</v>
      </c>
    </row>
    <row r="5720" spans="71:72">
      <c r="BS5720" s="100">
        <v>57.18</v>
      </c>
      <c r="BT5720" s="101">
        <v>74</v>
      </c>
    </row>
    <row r="5721" spans="71:72">
      <c r="BS5721" s="100">
        <v>57.19</v>
      </c>
      <c r="BT5721" s="101">
        <v>74</v>
      </c>
    </row>
    <row r="5722" spans="71:72">
      <c r="BS5722" s="100">
        <v>57.2</v>
      </c>
      <c r="BT5722" s="101">
        <v>74</v>
      </c>
    </row>
    <row r="5723" spans="71:72">
      <c r="BS5723" s="100">
        <v>57.21</v>
      </c>
      <c r="BT5723" s="101">
        <v>74</v>
      </c>
    </row>
    <row r="5724" spans="71:72">
      <c r="BS5724" s="100">
        <v>57.22</v>
      </c>
      <c r="BT5724" s="101">
        <v>74</v>
      </c>
    </row>
    <row r="5725" spans="71:72">
      <c r="BS5725" s="100">
        <v>57.23</v>
      </c>
      <c r="BT5725" s="101">
        <v>74</v>
      </c>
    </row>
    <row r="5726" spans="71:72">
      <c r="BS5726" s="100">
        <v>57.24</v>
      </c>
      <c r="BT5726" s="101">
        <v>74</v>
      </c>
    </row>
    <row r="5727" spans="71:72">
      <c r="BS5727" s="100">
        <v>57.25</v>
      </c>
      <c r="BT5727" s="101">
        <v>74</v>
      </c>
    </row>
    <row r="5728" spans="71:72">
      <c r="BS5728" s="100">
        <v>57.26</v>
      </c>
      <c r="BT5728" s="101">
        <v>74</v>
      </c>
    </row>
    <row r="5729" spans="71:72">
      <c r="BS5729" s="100">
        <v>57.27</v>
      </c>
      <c r="BT5729" s="101">
        <v>74</v>
      </c>
    </row>
    <row r="5730" spans="71:72">
      <c r="BS5730" s="100">
        <v>57.28</v>
      </c>
      <c r="BT5730" s="101">
        <v>74</v>
      </c>
    </row>
    <row r="5731" spans="71:72">
      <c r="BS5731" s="100">
        <v>57.29</v>
      </c>
      <c r="BT5731" s="101">
        <v>74</v>
      </c>
    </row>
    <row r="5732" spans="71:72">
      <c r="BS5732" s="100">
        <v>57.3</v>
      </c>
      <c r="BT5732" s="101">
        <v>74</v>
      </c>
    </row>
    <row r="5733" spans="71:72">
      <c r="BS5733" s="100">
        <v>57.31</v>
      </c>
      <c r="BT5733" s="101">
        <v>74</v>
      </c>
    </row>
    <row r="5734" spans="71:72">
      <c r="BS5734" s="100">
        <v>57.32</v>
      </c>
      <c r="BT5734" s="101">
        <v>74</v>
      </c>
    </row>
    <row r="5735" spans="71:72">
      <c r="BS5735" s="100">
        <v>57.33</v>
      </c>
      <c r="BT5735" s="101">
        <v>74</v>
      </c>
    </row>
    <row r="5736" spans="71:72">
      <c r="BS5736" s="100">
        <v>57.34</v>
      </c>
      <c r="BT5736" s="101">
        <v>74</v>
      </c>
    </row>
    <row r="5737" spans="71:72">
      <c r="BS5737" s="100">
        <v>57.35</v>
      </c>
      <c r="BT5737" s="101">
        <v>74</v>
      </c>
    </row>
    <row r="5738" spans="71:72">
      <c r="BS5738" s="100">
        <v>57.36</v>
      </c>
      <c r="BT5738" s="101">
        <v>74</v>
      </c>
    </row>
    <row r="5739" spans="71:72">
      <c r="BS5739" s="100">
        <v>57.37</v>
      </c>
      <c r="BT5739" s="101">
        <v>74</v>
      </c>
    </row>
    <row r="5740" spans="71:72">
      <c r="BS5740" s="100">
        <v>57.38</v>
      </c>
      <c r="BT5740" s="101">
        <v>74</v>
      </c>
    </row>
    <row r="5741" spans="71:72">
      <c r="BS5741" s="100">
        <v>57.39</v>
      </c>
      <c r="BT5741" s="101">
        <v>74</v>
      </c>
    </row>
    <row r="5742" spans="71:72">
      <c r="BS5742" s="100">
        <v>57.4</v>
      </c>
      <c r="BT5742" s="101">
        <v>74</v>
      </c>
    </row>
    <row r="5743" spans="71:72">
      <c r="BS5743" s="100">
        <v>57.41</v>
      </c>
      <c r="BT5743" s="101">
        <v>74</v>
      </c>
    </row>
    <row r="5744" spans="71:72">
      <c r="BS5744" s="100">
        <v>57.42</v>
      </c>
      <c r="BT5744" s="101">
        <v>74</v>
      </c>
    </row>
    <row r="5745" spans="71:72">
      <c r="BS5745" s="100">
        <v>57.43</v>
      </c>
      <c r="BT5745" s="101">
        <v>74</v>
      </c>
    </row>
    <row r="5746" spans="71:72">
      <c r="BS5746" s="100">
        <v>57.44</v>
      </c>
      <c r="BT5746" s="101">
        <v>74</v>
      </c>
    </row>
    <row r="5747" spans="71:72">
      <c r="BS5747" s="100">
        <v>57.45</v>
      </c>
      <c r="BT5747" s="101">
        <v>74</v>
      </c>
    </row>
    <row r="5748" spans="71:72">
      <c r="BS5748" s="100">
        <v>57.46</v>
      </c>
      <c r="BT5748" s="101">
        <v>74</v>
      </c>
    </row>
    <row r="5749" spans="71:72">
      <c r="BS5749" s="100">
        <v>57.47</v>
      </c>
      <c r="BT5749" s="101">
        <v>74</v>
      </c>
    </row>
    <row r="5750" spans="71:72">
      <c r="BS5750" s="100">
        <v>57.48</v>
      </c>
      <c r="BT5750" s="101">
        <v>74</v>
      </c>
    </row>
    <row r="5751" spans="71:72">
      <c r="BS5751" s="100">
        <v>57.49</v>
      </c>
      <c r="BT5751" s="101">
        <v>74</v>
      </c>
    </row>
    <row r="5752" spans="71:72">
      <c r="BS5752" s="100">
        <v>57.5</v>
      </c>
      <c r="BT5752" s="101">
        <v>74</v>
      </c>
    </row>
    <row r="5753" spans="71:72">
      <c r="BS5753" s="100">
        <v>57.51</v>
      </c>
      <c r="BT5753" s="101">
        <v>74</v>
      </c>
    </row>
    <row r="5754" spans="71:72">
      <c r="BS5754" s="100">
        <v>57.52</v>
      </c>
      <c r="BT5754" s="101">
        <v>74</v>
      </c>
    </row>
    <row r="5755" spans="71:72">
      <c r="BS5755" s="100">
        <v>57.53</v>
      </c>
      <c r="BT5755" s="101">
        <v>74</v>
      </c>
    </row>
    <row r="5756" spans="71:72">
      <c r="BS5756" s="100">
        <v>57.54</v>
      </c>
      <c r="BT5756" s="101">
        <v>74</v>
      </c>
    </row>
    <row r="5757" spans="71:72">
      <c r="BS5757" s="100">
        <v>57.55</v>
      </c>
      <c r="BT5757" s="101">
        <v>74</v>
      </c>
    </row>
    <row r="5758" spans="71:72">
      <c r="BS5758" s="100">
        <v>57.56</v>
      </c>
      <c r="BT5758" s="101">
        <v>74</v>
      </c>
    </row>
    <row r="5759" spans="71:72">
      <c r="BS5759" s="100">
        <v>57.57</v>
      </c>
      <c r="BT5759" s="101">
        <v>74</v>
      </c>
    </row>
    <row r="5760" spans="71:72">
      <c r="BS5760" s="100">
        <v>57.58</v>
      </c>
      <c r="BT5760" s="101">
        <v>74</v>
      </c>
    </row>
    <row r="5761" spans="71:72">
      <c r="BS5761" s="100">
        <v>57.59</v>
      </c>
      <c r="BT5761" s="101">
        <v>74</v>
      </c>
    </row>
    <row r="5762" spans="71:72">
      <c r="BS5762" s="100">
        <v>57.6</v>
      </c>
      <c r="BT5762" s="101">
        <v>74</v>
      </c>
    </row>
    <row r="5763" spans="71:72">
      <c r="BS5763" s="100">
        <v>57.61</v>
      </c>
      <c r="BT5763" s="101">
        <v>74</v>
      </c>
    </row>
    <row r="5764" spans="71:72">
      <c r="BS5764" s="100">
        <v>57.62</v>
      </c>
      <c r="BT5764" s="101">
        <v>74</v>
      </c>
    </row>
    <row r="5765" spans="71:72">
      <c r="BS5765" s="100">
        <v>57.63</v>
      </c>
      <c r="BT5765" s="101">
        <v>74</v>
      </c>
    </row>
    <row r="5766" spans="71:72">
      <c r="BS5766" s="100">
        <v>57.64</v>
      </c>
      <c r="BT5766" s="101">
        <v>74</v>
      </c>
    </row>
    <row r="5767" spans="71:72">
      <c r="BS5767" s="100">
        <v>57.65</v>
      </c>
      <c r="BT5767" s="101">
        <v>74</v>
      </c>
    </row>
    <row r="5768" spans="71:72">
      <c r="BS5768" s="100">
        <v>57.66</v>
      </c>
      <c r="BT5768" s="101">
        <v>74</v>
      </c>
    </row>
    <row r="5769" spans="71:72">
      <c r="BS5769" s="100">
        <v>57.67</v>
      </c>
      <c r="BT5769" s="101">
        <v>74</v>
      </c>
    </row>
    <row r="5770" spans="71:72">
      <c r="BS5770" s="100">
        <v>57.68</v>
      </c>
      <c r="BT5770" s="101">
        <v>74</v>
      </c>
    </row>
    <row r="5771" spans="71:72">
      <c r="BS5771" s="100">
        <v>57.69</v>
      </c>
      <c r="BT5771" s="101">
        <v>74</v>
      </c>
    </row>
    <row r="5772" spans="71:72">
      <c r="BS5772" s="100">
        <v>57.7</v>
      </c>
      <c r="BT5772" s="101">
        <v>74</v>
      </c>
    </row>
    <row r="5773" spans="71:72">
      <c r="BS5773" s="100">
        <v>57.71</v>
      </c>
      <c r="BT5773" s="101">
        <v>74</v>
      </c>
    </row>
    <row r="5774" spans="71:72">
      <c r="BS5774" s="100">
        <v>57.72</v>
      </c>
      <c r="BT5774" s="101">
        <v>74</v>
      </c>
    </row>
    <row r="5775" spans="71:72">
      <c r="BS5775" s="100">
        <v>57.73</v>
      </c>
      <c r="BT5775" s="101">
        <v>74</v>
      </c>
    </row>
    <row r="5776" spans="71:72">
      <c r="BS5776" s="100">
        <v>57.74</v>
      </c>
      <c r="BT5776" s="101">
        <v>74</v>
      </c>
    </row>
    <row r="5777" spans="71:72">
      <c r="BS5777" s="100">
        <v>57.75</v>
      </c>
      <c r="BT5777" s="101">
        <v>74</v>
      </c>
    </row>
    <row r="5778" spans="71:72">
      <c r="BS5778" s="100">
        <v>57.76</v>
      </c>
      <c r="BT5778" s="101">
        <v>74</v>
      </c>
    </row>
    <row r="5779" spans="71:72">
      <c r="BS5779" s="100">
        <v>57.77</v>
      </c>
      <c r="BT5779" s="101">
        <v>74</v>
      </c>
    </row>
    <row r="5780" spans="71:72">
      <c r="BS5780" s="100">
        <v>57.78</v>
      </c>
      <c r="BT5780" s="101">
        <v>74</v>
      </c>
    </row>
    <row r="5781" spans="71:72">
      <c r="BS5781" s="100">
        <v>57.79</v>
      </c>
      <c r="BT5781" s="101">
        <v>74</v>
      </c>
    </row>
    <row r="5782" spans="71:72">
      <c r="BS5782" s="100">
        <v>57.8</v>
      </c>
      <c r="BT5782" s="101">
        <v>74</v>
      </c>
    </row>
    <row r="5783" spans="71:72">
      <c r="BS5783" s="100">
        <v>57.81</v>
      </c>
      <c r="BT5783" s="101">
        <v>74</v>
      </c>
    </row>
    <row r="5784" spans="71:72">
      <c r="BS5784" s="100">
        <v>57.82</v>
      </c>
      <c r="BT5784" s="101">
        <v>74</v>
      </c>
    </row>
    <row r="5785" spans="71:72">
      <c r="BS5785" s="100">
        <v>57.83</v>
      </c>
      <c r="BT5785" s="101">
        <v>74</v>
      </c>
    </row>
    <row r="5786" spans="71:72">
      <c r="BS5786" s="100">
        <v>57.84</v>
      </c>
      <c r="BT5786" s="101">
        <v>74</v>
      </c>
    </row>
    <row r="5787" spans="71:72">
      <c r="BS5787" s="100">
        <v>57.85</v>
      </c>
      <c r="BT5787" s="101">
        <v>74</v>
      </c>
    </row>
    <row r="5788" spans="71:72">
      <c r="BS5788" s="100">
        <v>57.86</v>
      </c>
      <c r="BT5788" s="101">
        <v>74</v>
      </c>
    </row>
    <row r="5789" spans="71:72">
      <c r="BS5789" s="100">
        <v>57.87</v>
      </c>
      <c r="BT5789" s="101">
        <v>74</v>
      </c>
    </row>
    <row r="5790" spans="71:72">
      <c r="BS5790" s="100">
        <v>57.88</v>
      </c>
      <c r="BT5790" s="101">
        <v>74</v>
      </c>
    </row>
    <row r="5791" spans="71:72">
      <c r="BS5791" s="100">
        <v>57.89</v>
      </c>
      <c r="BT5791" s="101">
        <v>74</v>
      </c>
    </row>
    <row r="5792" spans="71:72">
      <c r="BS5792" s="100">
        <v>57.9</v>
      </c>
      <c r="BT5792" s="101">
        <v>74</v>
      </c>
    </row>
    <row r="5793" spans="71:72">
      <c r="BS5793" s="100">
        <v>57.91</v>
      </c>
      <c r="BT5793" s="101">
        <v>74</v>
      </c>
    </row>
    <row r="5794" spans="71:72">
      <c r="BS5794" s="100">
        <v>57.92</v>
      </c>
      <c r="BT5794" s="101">
        <v>74</v>
      </c>
    </row>
    <row r="5795" spans="71:72">
      <c r="BS5795" s="100">
        <v>57.93</v>
      </c>
      <c r="BT5795" s="101">
        <v>74</v>
      </c>
    </row>
    <row r="5796" spans="71:72">
      <c r="BS5796" s="100">
        <v>57.94</v>
      </c>
      <c r="BT5796" s="101">
        <v>74</v>
      </c>
    </row>
    <row r="5797" spans="71:72">
      <c r="BS5797" s="100">
        <v>57.95</v>
      </c>
      <c r="BT5797" s="101">
        <v>74</v>
      </c>
    </row>
    <row r="5798" spans="71:72">
      <c r="BS5798" s="100">
        <v>57.96</v>
      </c>
      <c r="BT5798" s="101">
        <v>74</v>
      </c>
    </row>
    <row r="5799" spans="71:72">
      <c r="BS5799" s="100">
        <v>57.97</v>
      </c>
      <c r="BT5799" s="101">
        <v>74</v>
      </c>
    </row>
    <row r="5800" spans="71:72">
      <c r="BS5800" s="100">
        <v>57.98</v>
      </c>
      <c r="BT5800" s="101">
        <v>74</v>
      </c>
    </row>
    <row r="5801" spans="71:72">
      <c r="BS5801" s="100">
        <v>57.99</v>
      </c>
      <c r="BT5801" s="101">
        <v>74</v>
      </c>
    </row>
    <row r="5802" spans="71:72">
      <c r="BS5802" s="100">
        <v>58</v>
      </c>
      <c r="BT5802" s="101">
        <v>74</v>
      </c>
    </row>
    <row r="5803" spans="71:72">
      <c r="BS5803" s="100">
        <v>58.01</v>
      </c>
      <c r="BT5803" s="101">
        <v>74</v>
      </c>
    </row>
    <row r="5804" spans="71:72">
      <c r="BS5804" s="100">
        <v>58.02</v>
      </c>
      <c r="BT5804" s="101">
        <v>74</v>
      </c>
    </row>
    <row r="5805" spans="71:72">
      <c r="BS5805" s="100">
        <v>58.03</v>
      </c>
      <c r="BT5805" s="101">
        <v>74</v>
      </c>
    </row>
    <row r="5806" spans="71:72">
      <c r="BS5806" s="100">
        <v>58.04</v>
      </c>
      <c r="BT5806" s="101">
        <v>74</v>
      </c>
    </row>
    <row r="5807" spans="71:72">
      <c r="BS5807" s="100">
        <v>58.05</v>
      </c>
      <c r="BT5807" s="101">
        <v>74</v>
      </c>
    </row>
    <row r="5808" spans="71:72">
      <c r="BS5808" s="100">
        <v>58.06</v>
      </c>
      <c r="BT5808" s="101">
        <v>74</v>
      </c>
    </row>
    <row r="5809" spans="71:72">
      <c r="BS5809" s="100">
        <v>58.07</v>
      </c>
      <c r="BT5809" s="101">
        <v>74</v>
      </c>
    </row>
    <row r="5810" spans="71:72">
      <c r="BS5810" s="100">
        <v>58.08</v>
      </c>
      <c r="BT5810" s="101">
        <v>74</v>
      </c>
    </row>
    <row r="5811" spans="71:72">
      <c r="BS5811" s="100">
        <v>58.09</v>
      </c>
      <c r="BT5811" s="101">
        <v>74</v>
      </c>
    </row>
    <row r="5812" spans="71:72">
      <c r="BS5812" s="100">
        <v>58.1</v>
      </c>
      <c r="BT5812" s="101">
        <v>74</v>
      </c>
    </row>
    <row r="5813" spans="71:72">
      <c r="BS5813" s="100">
        <v>58.11</v>
      </c>
      <c r="BT5813" s="101">
        <v>74</v>
      </c>
    </row>
    <row r="5814" spans="71:72">
      <c r="BS5814" s="100">
        <v>58.12</v>
      </c>
      <c r="BT5814" s="101">
        <v>74</v>
      </c>
    </row>
    <row r="5815" spans="71:72">
      <c r="BS5815" s="100">
        <v>58.13</v>
      </c>
      <c r="BT5815" s="101">
        <v>74</v>
      </c>
    </row>
    <row r="5816" spans="71:72">
      <c r="BS5816" s="100">
        <v>58.14</v>
      </c>
      <c r="BT5816" s="101">
        <v>74</v>
      </c>
    </row>
    <row r="5817" spans="71:72">
      <c r="BS5817" s="100">
        <v>58.15</v>
      </c>
      <c r="BT5817" s="101">
        <v>74</v>
      </c>
    </row>
    <row r="5818" spans="71:72">
      <c r="BS5818" s="100">
        <v>58.16</v>
      </c>
      <c r="BT5818" s="101">
        <v>74</v>
      </c>
    </row>
    <row r="5819" spans="71:72">
      <c r="BS5819" s="100">
        <v>58.17</v>
      </c>
      <c r="BT5819" s="101">
        <v>74</v>
      </c>
    </row>
    <row r="5820" spans="71:72">
      <c r="BS5820" s="100">
        <v>58.18</v>
      </c>
      <c r="BT5820" s="101">
        <v>74</v>
      </c>
    </row>
    <row r="5821" spans="71:72">
      <c r="BS5821" s="100">
        <v>58.19</v>
      </c>
      <c r="BT5821" s="101">
        <v>74</v>
      </c>
    </row>
    <row r="5822" spans="71:72">
      <c r="BS5822" s="100">
        <v>58.2</v>
      </c>
      <c r="BT5822" s="101">
        <v>74</v>
      </c>
    </row>
    <row r="5823" spans="71:72">
      <c r="BS5823" s="100">
        <v>58.21</v>
      </c>
      <c r="BT5823" s="101">
        <v>74</v>
      </c>
    </row>
    <row r="5824" spans="71:72">
      <c r="BS5824" s="100">
        <v>58.22</v>
      </c>
      <c r="BT5824" s="101">
        <v>74</v>
      </c>
    </row>
    <row r="5825" spans="71:72">
      <c r="BS5825" s="100">
        <v>58.23</v>
      </c>
      <c r="BT5825" s="101">
        <v>74</v>
      </c>
    </row>
    <row r="5826" spans="71:72">
      <c r="BS5826" s="100">
        <v>58.24</v>
      </c>
      <c r="BT5826" s="101">
        <v>74</v>
      </c>
    </row>
    <row r="5827" spans="71:72">
      <c r="BS5827" s="100">
        <v>58.25</v>
      </c>
      <c r="BT5827" s="101">
        <v>74</v>
      </c>
    </row>
    <row r="5828" spans="71:72">
      <c r="BS5828" s="100">
        <v>58.26</v>
      </c>
      <c r="BT5828" s="101">
        <v>74</v>
      </c>
    </row>
    <row r="5829" spans="71:72">
      <c r="BS5829" s="100">
        <v>58.27</v>
      </c>
      <c r="BT5829" s="101">
        <v>74</v>
      </c>
    </row>
    <row r="5830" spans="71:72">
      <c r="BS5830" s="100">
        <v>58.28</v>
      </c>
      <c r="BT5830" s="101">
        <v>74</v>
      </c>
    </row>
    <row r="5831" spans="71:72">
      <c r="BS5831" s="100">
        <v>58.29</v>
      </c>
      <c r="BT5831" s="101">
        <v>74</v>
      </c>
    </row>
    <row r="5832" spans="71:72">
      <c r="BS5832" s="100">
        <v>58.3</v>
      </c>
      <c r="BT5832" s="101">
        <v>74</v>
      </c>
    </row>
    <row r="5833" spans="71:72">
      <c r="BS5833" s="100">
        <v>58.31</v>
      </c>
      <c r="BT5833" s="101">
        <v>74</v>
      </c>
    </row>
    <row r="5834" spans="71:72">
      <c r="BS5834" s="100">
        <v>58.32</v>
      </c>
      <c r="BT5834" s="101">
        <v>74</v>
      </c>
    </row>
    <row r="5835" spans="71:72">
      <c r="BS5835" s="100">
        <v>58.33</v>
      </c>
      <c r="BT5835" s="101">
        <v>74</v>
      </c>
    </row>
    <row r="5836" spans="71:72">
      <c r="BS5836" s="100">
        <v>58.34</v>
      </c>
      <c r="BT5836" s="101">
        <v>74</v>
      </c>
    </row>
    <row r="5837" spans="71:72">
      <c r="BS5837" s="100">
        <v>58.35</v>
      </c>
      <c r="BT5837" s="101">
        <v>74</v>
      </c>
    </row>
    <row r="5838" spans="71:72">
      <c r="BS5838" s="100">
        <v>58.36</v>
      </c>
      <c r="BT5838" s="101">
        <v>74</v>
      </c>
    </row>
    <row r="5839" spans="71:72">
      <c r="BS5839" s="100">
        <v>58.37</v>
      </c>
      <c r="BT5839" s="101">
        <v>74</v>
      </c>
    </row>
    <row r="5840" spans="71:72">
      <c r="BS5840" s="100">
        <v>58.38</v>
      </c>
      <c r="BT5840" s="101">
        <v>74</v>
      </c>
    </row>
    <row r="5841" spans="71:72">
      <c r="BS5841" s="100">
        <v>58.39</v>
      </c>
      <c r="BT5841" s="101">
        <v>74</v>
      </c>
    </row>
    <row r="5842" spans="71:72">
      <c r="BS5842" s="100">
        <v>58.4</v>
      </c>
      <c r="BT5842" s="101">
        <v>74</v>
      </c>
    </row>
    <row r="5843" spans="71:72">
      <c r="BS5843" s="100">
        <v>58.41</v>
      </c>
      <c r="BT5843" s="101">
        <v>74</v>
      </c>
    </row>
    <row r="5844" spans="71:72">
      <c r="BS5844" s="100">
        <v>58.42</v>
      </c>
      <c r="BT5844" s="101">
        <v>74</v>
      </c>
    </row>
    <row r="5845" spans="71:72">
      <c r="BS5845" s="100">
        <v>58.43</v>
      </c>
      <c r="BT5845" s="101">
        <v>74</v>
      </c>
    </row>
    <row r="5846" spans="71:72">
      <c r="BS5846" s="100">
        <v>58.44</v>
      </c>
      <c r="BT5846" s="101">
        <v>74</v>
      </c>
    </row>
    <row r="5847" spans="71:72">
      <c r="BS5847" s="100">
        <v>58.45</v>
      </c>
      <c r="BT5847" s="101">
        <v>74</v>
      </c>
    </row>
    <row r="5848" spans="71:72">
      <c r="BS5848" s="100">
        <v>58.46</v>
      </c>
      <c r="BT5848" s="101">
        <v>74</v>
      </c>
    </row>
    <row r="5849" spans="71:72">
      <c r="BS5849" s="100">
        <v>58.47</v>
      </c>
      <c r="BT5849" s="101">
        <v>74</v>
      </c>
    </row>
    <row r="5850" spans="71:72">
      <c r="BS5850" s="100">
        <v>58.48</v>
      </c>
      <c r="BT5850" s="101">
        <v>74</v>
      </c>
    </row>
    <row r="5851" spans="71:72">
      <c r="BS5851" s="100">
        <v>58.49</v>
      </c>
      <c r="BT5851" s="101">
        <v>74</v>
      </c>
    </row>
    <row r="5852" spans="71:72">
      <c r="BS5852" s="100">
        <v>58.5</v>
      </c>
      <c r="BT5852" s="101">
        <v>74</v>
      </c>
    </row>
    <row r="5853" spans="71:72">
      <c r="BS5853" s="100">
        <v>58.51</v>
      </c>
      <c r="BT5853" s="101">
        <v>74</v>
      </c>
    </row>
    <row r="5854" spans="71:72">
      <c r="BS5854" s="100">
        <v>58.52</v>
      </c>
      <c r="BT5854" s="101">
        <v>74</v>
      </c>
    </row>
    <row r="5855" spans="71:72">
      <c r="BS5855" s="100">
        <v>58.53</v>
      </c>
      <c r="BT5855" s="101">
        <v>74</v>
      </c>
    </row>
    <row r="5856" spans="71:72">
      <c r="BS5856" s="100">
        <v>58.54</v>
      </c>
      <c r="BT5856" s="101">
        <v>74</v>
      </c>
    </row>
    <row r="5857" spans="71:72">
      <c r="BS5857" s="100">
        <v>58.55</v>
      </c>
      <c r="BT5857" s="101">
        <v>74</v>
      </c>
    </row>
    <row r="5858" spans="71:72">
      <c r="BS5858" s="100">
        <v>58.56</v>
      </c>
      <c r="BT5858" s="101">
        <v>74</v>
      </c>
    </row>
    <row r="5859" spans="71:72">
      <c r="BS5859" s="100">
        <v>58.57</v>
      </c>
      <c r="BT5859" s="101">
        <v>74</v>
      </c>
    </row>
    <row r="5860" spans="71:72">
      <c r="BS5860" s="100">
        <v>58.58</v>
      </c>
      <c r="BT5860" s="101">
        <v>74</v>
      </c>
    </row>
    <row r="5861" spans="71:72">
      <c r="BS5861" s="100">
        <v>58.59</v>
      </c>
      <c r="BT5861" s="101">
        <v>74</v>
      </c>
    </row>
    <row r="5862" spans="71:72">
      <c r="BS5862" s="100">
        <v>58.6</v>
      </c>
      <c r="BT5862" s="101">
        <v>74</v>
      </c>
    </row>
    <row r="5863" spans="71:72">
      <c r="BS5863" s="100">
        <v>58.61</v>
      </c>
      <c r="BT5863" s="101">
        <v>74</v>
      </c>
    </row>
    <row r="5864" spans="71:72">
      <c r="BS5864" s="100">
        <v>58.62</v>
      </c>
      <c r="BT5864" s="101">
        <v>74</v>
      </c>
    </row>
    <row r="5865" spans="71:72">
      <c r="BS5865" s="100">
        <v>58.63</v>
      </c>
      <c r="BT5865" s="101">
        <v>74</v>
      </c>
    </row>
    <row r="5866" spans="71:72">
      <c r="BS5866" s="100">
        <v>58.64</v>
      </c>
      <c r="BT5866" s="101">
        <v>74</v>
      </c>
    </row>
    <row r="5867" spans="71:72">
      <c r="BS5867" s="100">
        <v>58.65</v>
      </c>
      <c r="BT5867" s="101">
        <v>74</v>
      </c>
    </row>
    <row r="5868" spans="71:72">
      <c r="BS5868" s="100">
        <v>58.66</v>
      </c>
      <c r="BT5868" s="101">
        <v>74</v>
      </c>
    </row>
    <row r="5869" spans="71:72">
      <c r="BS5869" s="100">
        <v>58.67</v>
      </c>
      <c r="BT5869" s="101">
        <v>74</v>
      </c>
    </row>
    <row r="5870" spans="71:72">
      <c r="BS5870" s="100">
        <v>58.68</v>
      </c>
      <c r="BT5870" s="101">
        <v>74</v>
      </c>
    </row>
    <row r="5871" spans="71:72">
      <c r="BS5871" s="100">
        <v>58.69</v>
      </c>
      <c r="BT5871" s="101">
        <v>74</v>
      </c>
    </row>
    <row r="5872" spans="71:72">
      <c r="BS5872" s="100">
        <v>58.7</v>
      </c>
      <c r="BT5872" s="101">
        <v>74</v>
      </c>
    </row>
    <row r="5873" spans="71:72">
      <c r="BS5873" s="100">
        <v>58.71</v>
      </c>
      <c r="BT5873" s="101">
        <v>74</v>
      </c>
    </row>
    <row r="5874" spans="71:72">
      <c r="BS5874" s="100">
        <v>58.72</v>
      </c>
      <c r="BT5874" s="101">
        <v>74</v>
      </c>
    </row>
    <row r="5875" spans="71:72">
      <c r="BS5875" s="100">
        <v>58.73</v>
      </c>
      <c r="BT5875" s="101">
        <v>74</v>
      </c>
    </row>
    <row r="5876" spans="71:72">
      <c r="BS5876" s="100">
        <v>58.74</v>
      </c>
      <c r="BT5876" s="101">
        <v>74</v>
      </c>
    </row>
    <row r="5877" spans="71:72">
      <c r="BS5877" s="100">
        <v>58.75</v>
      </c>
      <c r="BT5877" s="101">
        <v>74</v>
      </c>
    </row>
    <row r="5878" spans="71:72">
      <c r="BS5878" s="100">
        <v>58.76</v>
      </c>
      <c r="BT5878" s="101">
        <v>74</v>
      </c>
    </row>
    <row r="5879" spans="71:72">
      <c r="BS5879" s="100">
        <v>58.77</v>
      </c>
      <c r="BT5879" s="101">
        <v>74</v>
      </c>
    </row>
    <row r="5880" spans="71:72">
      <c r="BS5880" s="100">
        <v>58.78</v>
      </c>
      <c r="BT5880" s="101">
        <v>74</v>
      </c>
    </row>
    <row r="5881" spans="71:72">
      <c r="BS5881" s="100">
        <v>58.79</v>
      </c>
      <c r="BT5881" s="101">
        <v>74</v>
      </c>
    </row>
    <row r="5882" spans="71:72">
      <c r="BS5882" s="100">
        <v>58.8</v>
      </c>
      <c r="BT5882" s="101">
        <v>74</v>
      </c>
    </row>
    <row r="5883" spans="71:72">
      <c r="BS5883" s="100">
        <v>58.81</v>
      </c>
      <c r="BT5883" s="101">
        <v>74</v>
      </c>
    </row>
    <row r="5884" spans="71:72">
      <c r="BS5884" s="100">
        <v>58.82</v>
      </c>
      <c r="BT5884" s="101">
        <v>74</v>
      </c>
    </row>
    <row r="5885" spans="71:72">
      <c r="BS5885" s="100">
        <v>58.83</v>
      </c>
      <c r="BT5885" s="101">
        <v>74</v>
      </c>
    </row>
    <row r="5886" spans="71:72">
      <c r="BS5886" s="100">
        <v>58.84</v>
      </c>
      <c r="BT5886" s="101">
        <v>74</v>
      </c>
    </row>
    <row r="5887" spans="71:72">
      <c r="BS5887" s="100">
        <v>58.85</v>
      </c>
      <c r="BT5887" s="101">
        <v>74</v>
      </c>
    </row>
    <row r="5888" spans="71:72">
      <c r="BS5888" s="100">
        <v>58.86</v>
      </c>
      <c r="BT5888" s="101">
        <v>74</v>
      </c>
    </row>
    <row r="5889" spans="71:72">
      <c r="BS5889" s="100">
        <v>58.87</v>
      </c>
      <c r="BT5889" s="101">
        <v>74</v>
      </c>
    </row>
    <row r="5890" spans="71:72">
      <c r="BS5890" s="100">
        <v>58.88</v>
      </c>
      <c r="BT5890" s="101">
        <v>74</v>
      </c>
    </row>
    <row r="5891" spans="71:72">
      <c r="BS5891" s="100">
        <v>58.89</v>
      </c>
      <c r="BT5891" s="101">
        <v>74</v>
      </c>
    </row>
    <row r="5892" spans="71:72">
      <c r="BS5892" s="100">
        <v>58.9</v>
      </c>
      <c r="BT5892" s="101">
        <v>74</v>
      </c>
    </row>
    <row r="5893" spans="71:72">
      <c r="BS5893" s="100">
        <v>58.91</v>
      </c>
      <c r="BT5893" s="101">
        <v>74</v>
      </c>
    </row>
    <row r="5894" spans="71:72">
      <c r="BS5894" s="100">
        <v>58.92</v>
      </c>
      <c r="BT5894" s="101">
        <v>74</v>
      </c>
    </row>
    <row r="5895" spans="71:72">
      <c r="BS5895" s="100">
        <v>58.93</v>
      </c>
      <c r="BT5895" s="101">
        <v>74</v>
      </c>
    </row>
    <row r="5896" spans="71:72">
      <c r="BS5896" s="100">
        <v>58.94</v>
      </c>
      <c r="BT5896" s="101">
        <v>74</v>
      </c>
    </row>
    <row r="5897" spans="71:72">
      <c r="BS5897" s="100">
        <v>58.95</v>
      </c>
      <c r="BT5897" s="101">
        <v>74</v>
      </c>
    </row>
    <row r="5898" spans="71:72">
      <c r="BS5898" s="100">
        <v>58.96</v>
      </c>
      <c r="BT5898" s="101">
        <v>74</v>
      </c>
    </row>
    <row r="5899" spans="71:72">
      <c r="BS5899" s="100">
        <v>58.97</v>
      </c>
      <c r="BT5899" s="101">
        <v>74</v>
      </c>
    </row>
    <row r="5900" spans="71:72">
      <c r="BS5900" s="100">
        <v>58.98</v>
      </c>
      <c r="BT5900" s="101">
        <v>74</v>
      </c>
    </row>
    <row r="5901" spans="71:72">
      <c r="BS5901" s="100">
        <v>58.99</v>
      </c>
      <c r="BT5901" s="101">
        <v>74</v>
      </c>
    </row>
    <row r="5902" spans="71:72">
      <c r="BS5902" s="100">
        <v>59</v>
      </c>
      <c r="BT5902" s="101">
        <v>74</v>
      </c>
    </row>
    <row r="5903" spans="71:72">
      <c r="BS5903" s="100">
        <v>59.01</v>
      </c>
      <c r="BT5903" s="101">
        <v>74</v>
      </c>
    </row>
    <row r="5904" spans="71:72">
      <c r="BS5904" s="100">
        <v>59.02</v>
      </c>
      <c r="BT5904" s="101">
        <v>74</v>
      </c>
    </row>
    <row r="5905" spans="71:72">
      <c r="BS5905" s="100">
        <v>59.03</v>
      </c>
      <c r="BT5905" s="101">
        <v>74</v>
      </c>
    </row>
    <row r="5906" spans="71:72">
      <c r="BS5906" s="100">
        <v>59.04</v>
      </c>
      <c r="BT5906" s="101">
        <v>74</v>
      </c>
    </row>
    <row r="5907" spans="71:72">
      <c r="BS5907" s="100">
        <v>59.05</v>
      </c>
      <c r="BT5907" s="101">
        <v>74</v>
      </c>
    </row>
    <row r="5908" spans="71:72">
      <c r="BS5908" s="100">
        <v>59.06</v>
      </c>
      <c r="BT5908" s="101">
        <v>74</v>
      </c>
    </row>
    <row r="5909" spans="71:72">
      <c r="BS5909" s="100">
        <v>59.07</v>
      </c>
      <c r="BT5909" s="101">
        <v>74</v>
      </c>
    </row>
    <row r="5910" spans="71:72">
      <c r="BS5910" s="100">
        <v>59.08</v>
      </c>
      <c r="BT5910" s="101">
        <v>74</v>
      </c>
    </row>
    <row r="5911" spans="71:72">
      <c r="BS5911" s="100">
        <v>59.09</v>
      </c>
      <c r="BT5911" s="101">
        <v>74</v>
      </c>
    </row>
    <row r="5912" spans="71:72">
      <c r="BS5912" s="100">
        <v>59.1</v>
      </c>
      <c r="BT5912" s="101">
        <v>74</v>
      </c>
    </row>
    <row r="5913" spans="71:72">
      <c r="BS5913" s="100">
        <v>59.11</v>
      </c>
      <c r="BT5913" s="101">
        <v>74</v>
      </c>
    </row>
    <row r="5914" spans="71:72">
      <c r="BS5914" s="100">
        <v>59.12</v>
      </c>
      <c r="BT5914" s="101">
        <v>74</v>
      </c>
    </row>
    <row r="5915" spans="71:72">
      <c r="BS5915" s="100">
        <v>59.13</v>
      </c>
      <c r="BT5915" s="101">
        <v>74</v>
      </c>
    </row>
    <row r="5916" spans="71:72">
      <c r="BS5916" s="100">
        <v>59.14</v>
      </c>
      <c r="BT5916" s="101">
        <v>74</v>
      </c>
    </row>
    <row r="5917" spans="71:72">
      <c r="BS5917" s="100">
        <v>59.15</v>
      </c>
      <c r="BT5917" s="101">
        <v>74</v>
      </c>
    </row>
    <row r="5918" spans="71:72">
      <c r="BS5918" s="100">
        <v>59.16</v>
      </c>
      <c r="BT5918" s="101">
        <v>74</v>
      </c>
    </row>
    <row r="5919" spans="71:72">
      <c r="BS5919" s="100">
        <v>59.17</v>
      </c>
      <c r="BT5919" s="101">
        <v>74</v>
      </c>
    </row>
    <row r="5920" spans="71:72">
      <c r="BS5920" s="100">
        <v>59.18</v>
      </c>
      <c r="BT5920" s="101">
        <v>74</v>
      </c>
    </row>
    <row r="5921" spans="71:72">
      <c r="BS5921" s="100">
        <v>59.19</v>
      </c>
      <c r="BT5921" s="101">
        <v>74</v>
      </c>
    </row>
    <row r="5922" spans="71:72">
      <c r="BS5922" s="100">
        <v>59.2</v>
      </c>
      <c r="BT5922" s="101">
        <v>74</v>
      </c>
    </row>
    <row r="5923" spans="71:72">
      <c r="BS5923" s="100">
        <v>59.21</v>
      </c>
      <c r="BT5923" s="101">
        <v>74</v>
      </c>
    </row>
    <row r="5924" spans="71:72">
      <c r="BS5924" s="100">
        <v>59.22</v>
      </c>
      <c r="BT5924" s="101">
        <v>74</v>
      </c>
    </row>
    <row r="5925" spans="71:72">
      <c r="BS5925" s="100">
        <v>59.23</v>
      </c>
      <c r="BT5925" s="101">
        <v>74</v>
      </c>
    </row>
    <row r="5926" spans="71:72">
      <c r="BS5926" s="100">
        <v>59.24</v>
      </c>
      <c r="BT5926" s="101">
        <v>74</v>
      </c>
    </row>
    <row r="5927" spans="71:72">
      <c r="BS5927" s="100">
        <v>59.25</v>
      </c>
      <c r="BT5927" s="101">
        <v>74</v>
      </c>
    </row>
    <row r="5928" spans="71:72">
      <c r="BS5928" s="100">
        <v>59.26</v>
      </c>
      <c r="BT5928" s="101">
        <v>74</v>
      </c>
    </row>
    <row r="5929" spans="71:72">
      <c r="BS5929" s="100">
        <v>59.27</v>
      </c>
      <c r="BT5929" s="101">
        <v>74</v>
      </c>
    </row>
    <row r="5930" spans="71:72">
      <c r="BS5930" s="100">
        <v>59.28</v>
      </c>
      <c r="BT5930" s="101">
        <v>74</v>
      </c>
    </row>
    <row r="5931" spans="71:72">
      <c r="BS5931" s="100">
        <v>59.29</v>
      </c>
      <c r="BT5931" s="101">
        <v>74</v>
      </c>
    </row>
    <row r="5932" spans="71:72">
      <c r="BS5932" s="100">
        <v>59.3</v>
      </c>
      <c r="BT5932" s="101">
        <v>74</v>
      </c>
    </row>
    <row r="5933" spans="71:72">
      <c r="BS5933" s="100">
        <v>59.31</v>
      </c>
      <c r="BT5933" s="101">
        <v>74</v>
      </c>
    </row>
    <row r="5934" spans="71:72">
      <c r="BS5934" s="100">
        <v>59.32</v>
      </c>
      <c r="BT5934" s="101">
        <v>74</v>
      </c>
    </row>
    <row r="5935" spans="71:72">
      <c r="BS5935" s="100">
        <v>59.33</v>
      </c>
      <c r="BT5935" s="101">
        <v>74</v>
      </c>
    </row>
    <row r="5936" spans="71:72">
      <c r="BS5936" s="100">
        <v>59.34</v>
      </c>
      <c r="BT5936" s="101">
        <v>74</v>
      </c>
    </row>
    <row r="5937" spans="71:72">
      <c r="BS5937" s="100">
        <v>59.35</v>
      </c>
      <c r="BT5937" s="101">
        <v>74</v>
      </c>
    </row>
    <row r="5938" spans="71:72">
      <c r="BS5938" s="100">
        <v>59.36</v>
      </c>
      <c r="BT5938" s="101">
        <v>74</v>
      </c>
    </row>
    <row r="5939" spans="71:72">
      <c r="BS5939" s="100">
        <v>59.37</v>
      </c>
      <c r="BT5939" s="101">
        <v>74</v>
      </c>
    </row>
    <row r="5940" spans="71:72">
      <c r="BS5940" s="100">
        <v>59.38</v>
      </c>
      <c r="BT5940" s="101">
        <v>74</v>
      </c>
    </row>
    <row r="5941" spans="71:72">
      <c r="BS5941" s="100">
        <v>59.39</v>
      </c>
      <c r="BT5941" s="101">
        <v>74</v>
      </c>
    </row>
    <row r="5942" spans="71:72">
      <c r="BS5942" s="100">
        <v>59.4</v>
      </c>
      <c r="BT5942" s="101">
        <v>74</v>
      </c>
    </row>
    <row r="5943" spans="71:72">
      <c r="BS5943" s="100">
        <v>59.41</v>
      </c>
      <c r="BT5943" s="101">
        <v>74</v>
      </c>
    </row>
    <row r="5944" spans="71:72">
      <c r="BS5944" s="100">
        <v>59.42</v>
      </c>
      <c r="BT5944" s="101">
        <v>74</v>
      </c>
    </row>
    <row r="5945" spans="71:72">
      <c r="BS5945" s="100">
        <v>59.43</v>
      </c>
      <c r="BT5945" s="101">
        <v>74</v>
      </c>
    </row>
    <row r="5946" spans="71:72">
      <c r="BS5946" s="100">
        <v>59.44</v>
      </c>
      <c r="BT5946" s="101">
        <v>74</v>
      </c>
    </row>
    <row r="5947" spans="71:72">
      <c r="BS5947" s="100">
        <v>59.45</v>
      </c>
      <c r="BT5947" s="101">
        <v>74</v>
      </c>
    </row>
    <row r="5948" spans="71:72">
      <c r="BS5948" s="100">
        <v>59.46</v>
      </c>
      <c r="BT5948" s="101">
        <v>74</v>
      </c>
    </row>
    <row r="5949" spans="71:72">
      <c r="BS5949" s="100">
        <v>59.47</v>
      </c>
      <c r="BT5949" s="101">
        <v>74</v>
      </c>
    </row>
    <row r="5950" spans="71:72">
      <c r="BS5950" s="100">
        <v>59.48</v>
      </c>
      <c r="BT5950" s="101">
        <v>74</v>
      </c>
    </row>
    <row r="5951" spans="71:72">
      <c r="BS5951" s="100">
        <v>59.49</v>
      </c>
      <c r="BT5951" s="101">
        <v>74</v>
      </c>
    </row>
    <row r="5952" spans="71:72">
      <c r="BS5952" s="100">
        <v>59.5</v>
      </c>
      <c r="BT5952" s="101">
        <v>74</v>
      </c>
    </row>
    <row r="5953" spans="71:72">
      <c r="BS5953" s="100">
        <v>59.51</v>
      </c>
      <c r="BT5953" s="101">
        <v>74</v>
      </c>
    </row>
    <row r="5954" spans="71:72">
      <c r="BS5954" s="100">
        <v>59.52</v>
      </c>
      <c r="BT5954" s="101">
        <v>74</v>
      </c>
    </row>
    <row r="5955" spans="71:72">
      <c r="BS5955" s="100">
        <v>59.53</v>
      </c>
      <c r="BT5955" s="101">
        <v>74</v>
      </c>
    </row>
    <row r="5956" spans="71:72">
      <c r="BS5956" s="100">
        <v>59.54</v>
      </c>
      <c r="BT5956" s="101">
        <v>74</v>
      </c>
    </row>
    <row r="5957" spans="71:72">
      <c r="BS5957" s="100">
        <v>59.55</v>
      </c>
      <c r="BT5957" s="101">
        <v>74</v>
      </c>
    </row>
    <row r="5958" spans="71:72">
      <c r="BS5958" s="100">
        <v>59.56</v>
      </c>
      <c r="BT5958" s="101">
        <v>74</v>
      </c>
    </row>
    <row r="5959" spans="71:72">
      <c r="BS5959" s="100">
        <v>59.57</v>
      </c>
      <c r="BT5959" s="101">
        <v>74</v>
      </c>
    </row>
    <row r="5960" spans="71:72">
      <c r="BS5960" s="100">
        <v>59.58</v>
      </c>
      <c r="BT5960" s="101">
        <v>74</v>
      </c>
    </row>
    <row r="5961" spans="71:72">
      <c r="BS5961" s="100">
        <v>59.59</v>
      </c>
      <c r="BT5961" s="101">
        <v>74</v>
      </c>
    </row>
    <row r="5962" spans="71:72">
      <c r="BS5962" s="100">
        <v>59.6</v>
      </c>
      <c r="BT5962" s="101">
        <v>74</v>
      </c>
    </row>
    <row r="5963" spans="71:72">
      <c r="BS5963" s="100">
        <v>59.61</v>
      </c>
      <c r="BT5963" s="101">
        <v>74</v>
      </c>
    </row>
    <row r="5964" spans="71:72">
      <c r="BS5964" s="100">
        <v>59.62</v>
      </c>
      <c r="BT5964" s="101">
        <v>74</v>
      </c>
    </row>
    <row r="5965" spans="71:72">
      <c r="BS5965" s="100">
        <v>59.63</v>
      </c>
      <c r="BT5965" s="101">
        <v>74</v>
      </c>
    </row>
    <row r="5966" spans="71:72">
      <c r="BS5966" s="100">
        <v>59.64</v>
      </c>
      <c r="BT5966" s="101">
        <v>74</v>
      </c>
    </row>
    <row r="5967" spans="71:72">
      <c r="BS5967" s="100">
        <v>59.65</v>
      </c>
      <c r="BT5967" s="101">
        <v>74</v>
      </c>
    </row>
    <row r="5968" spans="71:72">
      <c r="BS5968" s="100">
        <v>59.66</v>
      </c>
      <c r="BT5968" s="101">
        <v>74</v>
      </c>
    </row>
    <row r="5969" spans="71:72">
      <c r="BS5969" s="100">
        <v>59.67</v>
      </c>
      <c r="BT5969" s="101">
        <v>74</v>
      </c>
    </row>
    <row r="5970" spans="71:72">
      <c r="BS5970" s="100">
        <v>59.68</v>
      </c>
      <c r="BT5970" s="101">
        <v>74</v>
      </c>
    </row>
    <row r="5971" spans="71:72">
      <c r="BS5971" s="100">
        <v>59.69</v>
      </c>
      <c r="BT5971" s="101">
        <v>74</v>
      </c>
    </row>
    <row r="5972" spans="71:72">
      <c r="BS5972" s="100">
        <v>59.7</v>
      </c>
      <c r="BT5972" s="101">
        <v>74</v>
      </c>
    </row>
    <row r="5973" spans="71:72">
      <c r="BS5973" s="100">
        <v>59.71</v>
      </c>
      <c r="BT5973" s="101">
        <v>74</v>
      </c>
    </row>
    <row r="5974" spans="71:72">
      <c r="BS5974" s="100">
        <v>59.72</v>
      </c>
      <c r="BT5974" s="101">
        <v>74</v>
      </c>
    </row>
    <row r="5975" spans="71:72">
      <c r="BS5975" s="100">
        <v>59.73</v>
      </c>
      <c r="BT5975" s="101">
        <v>74</v>
      </c>
    </row>
    <row r="5976" spans="71:72">
      <c r="BS5976" s="100">
        <v>59.74</v>
      </c>
      <c r="BT5976" s="101">
        <v>74</v>
      </c>
    </row>
    <row r="5977" spans="71:72">
      <c r="BS5977" s="100">
        <v>59.75</v>
      </c>
      <c r="BT5977" s="101">
        <v>74</v>
      </c>
    </row>
    <row r="5978" spans="71:72">
      <c r="BS5978" s="100">
        <v>59.76</v>
      </c>
      <c r="BT5978" s="101">
        <v>74</v>
      </c>
    </row>
    <row r="5979" spans="71:72">
      <c r="BS5979" s="100">
        <v>59.77</v>
      </c>
      <c r="BT5979" s="101">
        <v>74</v>
      </c>
    </row>
    <row r="5980" spans="71:72">
      <c r="BS5980" s="100">
        <v>59.78</v>
      </c>
      <c r="BT5980" s="101">
        <v>74</v>
      </c>
    </row>
    <row r="5981" spans="71:72">
      <c r="BS5981" s="100">
        <v>59.79</v>
      </c>
      <c r="BT5981" s="101">
        <v>74</v>
      </c>
    </row>
    <row r="5982" spans="71:72">
      <c r="BS5982" s="100">
        <v>59.8</v>
      </c>
      <c r="BT5982" s="101">
        <v>74</v>
      </c>
    </row>
    <row r="5983" spans="71:72">
      <c r="BS5983" s="100">
        <v>59.81</v>
      </c>
      <c r="BT5983" s="101">
        <v>74</v>
      </c>
    </row>
    <row r="5984" spans="71:72">
      <c r="BS5984" s="100">
        <v>59.82</v>
      </c>
      <c r="BT5984" s="101">
        <v>74</v>
      </c>
    </row>
    <row r="5985" spans="71:72">
      <c r="BS5985" s="100">
        <v>59.83</v>
      </c>
      <c r="BT5985" s="101">
        <v>74</v>
      </c>
    </row>
    <row r="5986" spans="71:72">
      <c r="BS5986" s="100">
        <v>59.84</v>
      </c>
      <c r="BT5986" s="101">
        <v>74</v>
      </c>
    </row>
    <row r="5987" spans="71:72">
      <c r="BS5987" s="100">
        <v>59.85</v>
      </c>
      <c r="BT5987" s="101">
        <v>74</v>
      </c>
    </row>
    <row r="5988" spans="71:72">
      <c r="BS5988" s="100">
        <v>59.86</v>
      </c>
      <c r="BT5988" s="101">
        <v>74</v>
      </c>
    </row>
    <row r="5989" spans="71:72">
      <c r="BS5989" s="100">
        <v>59.87</v>
      </c>
      <c r="BT5989" s="101">
        <v>74</v>
      </c>
    </row>
    <row r="5990" spans="71:72">
      <c r="BS5990" s="100">
        <v>59.88</v>
      </c>
      <c r="BT5990" s="101">
        <v>74</v>
      </c>
    </row>
    <row r="5991" spans="71:72">
      <c r="BS5991" s="100">
        <v>59.89</v>
      </c>
      <c r="BT5991" s="101">
        <v>74</v>
      </c>
    </row>
    <row r="5992" spans="71:72">
      <c r="BS5992" s="100">
        <v>59.9</v>
      </c>
      <c r="BT5992" s="101">
        <v>74</v>
      </c>
    </row>
    <row r="5993" spans="71:72">
      <c r="BS5993" s="100">
        <v>59.91</v>
      </c>
      <c r="BT5993" s="101">
        <v>74</v>
      </c>
    </row>
    <row r="5994" spans="71:72">
      <c r="BS5994" s="100">
        <v>59.92</v>
      </c>
      <c r="BT5994" s="101">
        <v>74</v>
      </c>
    </row>
    <row r="5995" spans="71:72">
      <c r="BS5995" s="100">
        <v>59.93</v>
      </c>
      <c r="BT5995" s="101">
        <v>74</v>
      </c>
    </row>
    <row r="5996" spans="71:72">
      <c r="BS5996" s="100">
        <v>59.94</v>
      </c>
      <c r="BT5996" s="101">
        <v>74</v>
      </c>
    </row>
    <row r="5997" spans="71:72">
      <c r="BS5997" s="100">
        <v>59.95</v>
      </c>
      <c r="BT5997" s="101">
        <v>74</v>
      </c>
    </row>
    <row r="5998" spans="71:72">
      <c r="BS5998" s="100">
        <v>59.96</v>
      </c>
      <c r="BT5998" s="101">
        <v>74</v>
      </c>
    </row>
    <row r="5999" spans="71:72">
      <c r="BS5999" s="100">
        <v>59.97</v>
      </c>
      <c r="BT5999" s="101">
        <v>74</v>
      </c>
    </row>
    <row r="6000" spans="71:72">
      <c r="BS6000" s="100">
        <v>59.98</v>
      </c>
      <c r="BT6000" s="101">
        <v>74</v>
      </c>
    </row>
    <row r="6001" spans="71:72">
      <c r="BS6001" s="100">
        <v>59.99</v>
      </c>
      <c r="BT6001" s="101">
        <v>74</v>
      </c>
    </row>
    <row r="6002" spans="71:72">
      <c r="BS6002" s="98">
        <v>60</v>
      </c>
      <c r="BT6002" s="99">
        <v>75</v>
      </c>
    </row>
    <row r="6003" spans="71:72">
      <c r="BS6003" s="98">
        <v>60.01</v>
      </c>
      <c r="BT6003" s="99">
        <v>75</v>
      </c>
    </row>
    <row r="6004" spans="71:72">
      <c r="BS6004" s="98">
        <v>60.02</v>
      </c>
      <c r="BT6004" s="99">
        <v>75</v>
      </c>
    </row>
    <row r="6005" spans="71:72">
      <c r="BS6005" s="98">
        <v>60.03</v>
      </c>
      <c r="BT6005" s="99">
        <v>75</v>
      </c>
    </row>
    <row r="6006" spans="71:72">
      <c r="BS6006" s="98">
        <v>60.04</v>
      </c>
      <c r="BT6006" s="99">
        <v>75</v>
      </c>
    </row>
    <row r="6007" spans="71:72">
      <c r="BS6007" s="98">
        <v>60.05</v>
      </c>
      <c r="BT6007" s="99">
        <v>75</v>
      </c>
    </row>
    <row r="6008" spans="71:72">
      <c r="BS6008" s="98">
        <v>60.06</v>
      </c>
      <c r="BT6008" s="99">
        <v>75</v>
      </c>
    </row>
    <row r="6009" spans="71:72">
      <c r="BS6009" s="98">
        <v>60.07</v>
      </c>
      <c r="BT6009" s="99">
        <v>75</v>
      </c>
    </row>
    <row r="6010" spans="71:72">
      <c r="BS6010" s="98">
        <v>60.08</v>
      </c>
      <c r="BT6010" s="99">
        <v>75</v>
      </c>
    </row>
    <row r="6011" spans="71:72">
      <c r="BS6011" s="98">
        <v>60.09</v>
      </c>
      <c r="BT6011" s="99">
        <v>75</v>
      </c>
    </row>
    <row r="6012" spans="71:72">
      <c r="BS6012" s="98">
        <v>60.1</v>
      </c>
      <c r="BT6012" s="99">
        <v>75</v>
      </c>
    </row>
    <row r="6013" spans="71:72">
      <c r="BS6013" s="98">
        <v>60.11</v>
      </c>
      <c r="BT6013" s="99">
        <v>75</v>
      </c>
    </row>
    <row r="6014" spans="71:72">
      <c r="BS6014" s="98">
        <v>60.12</v>
      </c>
      <c r="BT6014" s="99">
        <v>75</v>
      </c>
    </row>
    <row r="6015" spans="71:72">
      <c r="BS6015" s="98">
        <v>60.13</v>
      </c>
      <c r="BT6015" s="99">
        <v>75</v>
      </c>
    </row>
    <row r="6016" spans="71:72">
      <c r="BS6016" s="98">
        <v>60.14</v>
      </c>
      <c r="BT6016" s="99">
        <v>75</v>
      </c>
    </row>
    <row r="6017" spans="71:72">
      <c r="BS6017" s="98">
        <v>60.15</v>
      </c>
      <c r="BT6017" s="99">
        <v>75</v>
      </c>
    </row>
    <row r="6018" spans="71:72">
      <c r="BS6018" s="98">
        <v>60.16</v>
      </c>
      <c r="BT6018" s="99">
        <v>75</v>
      </c>
    </row>
    <row r="6019" spans="71:72">
      <c r="BS6019" s="98">
        <v>60.17</v>
      </c>
      <c r="BT6019" s="99">
        <v>75</v>
      </c>
    </row>
    <row r="6020" spans="71:72">
      <c r="BS6020" s="98">
        <v>60.18</v>
      </c>
      <c r="BT6020" s="99">
        <v>75</v>
      </c>
    </row>
    <row r="6021" spans="71:72">
      <c r="BS6021" s="98">
        <v>60.19</v>
      </c>
      <c r="BT6021" s="99">
        <v>75</v>
      </c>
    </row>
    <row r="6022" spans="71:72">
      <c r="BS6022" s="98">
        <v>60.2</v>
      </c>
      <c r="BT6022" s="99">
        <v>75</v>
      </c>
    </row>
    <row r="6023" spans="71:72">
      <c r="BS6023" s="98">
        <v>60.21</v>
      </c>
      <c r="BT6023" s="99">
        <v>75</v>
      </c>
    </row>
    <row r="6024" spans="71:72">
      <c r="BS6024" s="98">
        <v>60.22</v>
      </c>
      <c r="BT6024" s="99">
        <v>75</v>
      </c>
    </row>
    <row r="6025" spans="71:72">
      <c r="BS6025" s="98">
        <v>60.23</v>
      </c>
      <c r="BT6025" s="99">
        <v>75</v>
      </c>
    </row>
    <row r="6026" spans="71:72">
      <c r="BS6026" s="98">
        <v>60.24</v>
      </c>
      <c r="BT6026" s="99">
        <v>75</v>
      </c>
    </row>
    <row r="6027" spans="71:72">
      <c r="BS6027" s="98">
        <v>60.25</v>
      </c>
      <c r="BT6027" s="99">
        <v>75</v>
      </c>
    </row>
    <row r="6028" spans="71:72">
      <c r="BS6028" s="98">
        <v>60.26</v>
      </c>
      <c r="BT6028" s="99">
        <v>75</v>
      </c>
    </row>
    <row r="6029" spans="71:72">
      <c r="BS6029" s="98">
        <v>60.27</v>
      </c>
      <c r="BT6029" s="99">
        <v>75</v>
      </c>
    </row>
    <row r="6030" spans="71:72">
      <c r="BS6030" s="98">
        <v>60.28</v>
      </c>
      <c r="BT6030" s="99">
        <v>75</v>
      </c>
    </row>
    <row r="6031" spans="71:72">
      <c r="BS6031" s="98">
        <v>60.29</v>
      </c>
      <c r="BT6031" s="99">
        <v>75</v>
      </c>
    </row>
    <row r="6032" spans="71:72">
      <c r="BS6032" s="98">
        <v>60.3</v>
      </c>
      <c r="BT6032" s="99">
        <v>75</v>
      </c>
    </row>
    <row r="6033" spans="71:72">
      <c r="BS6033" s="98">
        <v>60.31</v>
      </c>
      <c r="BT6033" s="99">
        <v>75</v>
      </c>
    </row>
    <row r="6034" spans="71:72">
      <c r="BS6034" s="98">
        <v>60.32</v>
      </c>
      <c r="BT6034" s="99">
        <v>75</v>
      </c>
    </row>
    <row r="6035" spans="71:72">
      <c r="BS6035" s="98">
        <v>60.33</v>
      </c>
      <c r="BT6035" s="99">
        <v>75</v>
      </c>
    </row>
    <row r="6036" spans="71:72">
      <c r="BS6036" s="98">
        <v>60.34</v>
      </c>
      <c r="BT6036" s="99">
        <v>75</v>
      </c>
    </row>
    <row r="6037" spans="71:72">
      <c r="BS6037" s="98">
        <v>60.35</v>
      </c>
      <c r="BT6037" s="99">
        <v>75</v>
      </c>
    </row>
    <row r="6038" spans="71:72">
      <c r="BS6038" s="98">
        <v>60.36</v>
      </c>
      <c r="BT6038" s="99">
        <v>75</v>
      </c>
    </row>
    <row r="6039" spans="71:72">
      <c r="BS6039" s="98">
        <v>60.37</v>
      </c>
      <c r="BT6039" s="99">
        <v>75</v>
      </c>
    </row>
    <row r="6040" spans="71:72">
      <c r="BS6040" s="98">
        <v>60.38</v>
      </c>
      <c r="BT6040" s="99">
        <v>75</v>
      </c>
    </row>
    <row r="6041" spans="71:72">
      <c r="BS6041" s="98">
        <v>60.39</v>
      </c>
      <c r="BT6041" s="99">
        <v>75</v>
      </c>
    </row>
    <row r="6042" spans="71:72">
      <c r="BS6042" s="98">
        <v>60.4</v>
      </c>
      <c r="BT6042" s="99">
        <v>75</v>
      </c>
    </row>
    <row r="6043" spans="71:72">
      <c r="BS6043" s="98">
        <v>60.41</v>
      </c>
      <c r="BT6043" s="99">
        <v>75</v>
      </c>
    </row>
    <row r="6044" spans="71:72">
      <c r="BS6044" s="98">
        <v>60.42</v>
      </c>
      <c r="BT6044" s="99">
        <v>75</v>
      </c>
    </row>
    <row r="6045" spans="71:72">
      <c r="BS6045" s="98">
        <v>60.43</v>
      </c>
      <c r="BT6045" s="99">
        <v>75</v>
      </c>
    </row>
    <row r="6046" spans="71:72">
      <c r="BS6046" s="98">
        <v>60.44</v>
      </c>
      <c r="BT6046" s="99">
        <v>75</v>
      </c>
    </row>
    <row r="6047" spans="71:72">
      <c r="BS6047" s="98">
        <v>60.45</v>
      </c>
      <c r="BT6047" s="99">
        <v>75</v>
      </c>
    </row>
    <row r="6048" spans="71:72">
      <c r="BS6048" s="98">
        <v>60.46</v>
      </c>
      <c r="BT6048" s="99">
        <v>75</v>
      </c>
    </row>
    <row r="6049" spans="71:72">
      <c r="BS6049" s="98">
        <v>60.47</v>
      </c>
      <c r="BT6049" s="99">
        <v>75</v>
      </c>
    </row>
    <row r="6050" spans="71:72">
      <c r="BS6050" s="98">
        <v>60.48</v>
      </c>
      <c r="BT6050" s="99">
        <v>75</v>
      </c>
    </row>
    <row r="6051" spans="71:72">
      <c r="BS6051" s="98">
        <v>60.49</v>
      </c>
      <c r="BT6051" s="99">
        <v>75</v>
      </c>
    </row>
    <row r="6052" spans="71:72">
      <c r="BS6052" s="98">
        <v>60.5</v>
      </c>
      <c r="BT6052" s="99">
        <v>75</v>
      </c>
    </row>
    <row r="6053" spans="71:72">
      <c r="BS6053" s="98">
        <v>60.51</v>
      </c>
      <c r="BT6053" s="99">
        <v>75</v>
      </c>
    </row>
    <row r="6054" spans="71:72">
      <c r="BS6054" s="98">
        <v>60.52</v>
      </c>
      <c r="BT6054" s="99">
        <v>75</v>
      </c>
    </row>
    <row r="6055" spans="71:72">
      <c r="BS6055" s="98">
        <v>60.53</v>
      </c>
      <c r="BT6055" s="99">
        <v>75</v>
      </c>
    </row>
    <row r="6056" spans="71:72">
      <c r="BS6056" s="98">
        <v>60.54</v>
      </c>
      <c r="BT6056" s="99">
        <v>75</v>
      </c>
    </row>
    <row r="6057" spans="71:72">
      <c r="BS6057" s="98">
        <v>60.55</v>
      </c>
      <c r="BT6057" s="99">
        <v>75</v>
      </c>
    </row>
    <row r="6058" spans="71:72">
      <c r="BS6058" s="98">
        <v>60.56</v>
      </c>
      <c r="BT6058" s="99">
        <v>75</v>
      </c>
    </row>
    <row r="6059" spans="71:72">
      <c r="BS6059" s="98">
        <v>60.57</v>
      </c>
      <c r="BT6059" s="99">
        <v>75</v>
      </c>
    </row>
    <row r="6060" spans="71:72">
      <c r="BS6060" s="98">
        <v>60.58</v>
      </c>
      <c r="BT6060" s="99">
        <v>75</v>
      </c>
    </row>
    <row r="6061" spans="71:72">
      <c r="BS6061" s="98">
        <v>60.59</v>
      </c>
      <c r="BT6061" s="99">
        <v>75</v>
      </c>
    </row>
    <row r="6062" spans="71:72">
      <c r="BS6062" s="98">
        <v>60.6</v>
      </c>
      <c r="BT6062" s="99">
        <v>75</v>
      </c>
    </row>
    <row r="6063" spans="71:72">
      <c r="BS6063" s="98">
        <v>60.61</v>
      </c>
      <c r="BT6063" s="99">
        <v>75</v>
      </c>
    </row>
    <row r="6064" spans="71:72">
      <c r="BS6064" s="98">
        <v>60.62</v>
      </c>
      <c r="BT6064" s="99">
        <v>75</v>
      </c>
    </row>
    <row r="6065" spans="71:72">
      <c r="BS6065" s="98">
        <v>60.63</v>
      </c>
      <c r="BT6065" s="99">
        <v>75</v>
      </c>
    </row>
    <row r="6066" spans="71:72">
      <c r="BS6066" s="98">
        <v>60.64</v>
      </c>
      <c r="BT6066" s="99">
        <v>75</v>
      </c>
    </row>
    <row r="6067" spans="71:72">
      <c r="BS6067" s="98">
        <v>60.65</v>
      </c>
      <c r="BT6067" s="99">
        <v>75</v>
      </c>
    </row>
    <row r="6068" spans="71:72">
      <c r="BS6068" s="98">
        <v>60.66</v>
      </c>
      <c r="BT6068" s="99">
        <v>75</v>
      </c>
    </row>
    <row r="6069" spans="71:72">
      <c r="BS6069" s="98">
        <v>60.67</v>
      </c>
      <c r="BT6069" s="99">
        <v>75</v>
      </c>
    </row>
    <row r="6070" spans="71:72">
      <c r="BS6070" s="98">
        <v>60.68</v>
      </c>
      <c r="BT6070" s="99">
        <v>75</v>
      </c>
    </row>
    <row r="6071" spans="71:72">
      <c r="BS6071" s="98">
        <v>60.69</v>
      </c>
      <c r="BT6071" s="99">
        <v>75</v>
      </c>
    </row>
    <row r="6072" spans="71:72">
      <c r="BS6072" s="98">
        <v>60.7</v>
      </c>
      <c r="BT6072" s="99">
        <v>75</v>
      </c>
    </row>
    <row r="6073" spans="71:72">
      <c r="BS6073" s="98">
        <v>60.71</v>
      </c>
      <c r="BT6073" s="99">
        <v>75</v>
      </c>
    </row>
    <row r="6074" spans="71:72">
      <c r="BS6074" s="98">
        <v>60.72</v>
      </c>
      <c r="BT6074" s="99">
        <v>75</v>
      </c>
    </row>
    <row r="6075" spans="71:72">
      <c r="BS6075" s="98">
        <v>60.73</v>
      </c>
      <c r="BT6075" s="99">
        <v>75</v>
      </c>
    </row>
    <row r="6076" spans="71:72">
      <c r="BS6076" s="98">
        <v>60.74</v>
      </c>
      <c r="BT6076" s="99">
        <v>75</v>
      </c>
    </row>
    <row r="6077" spans="71:72">
      <c r="BS6077" s="98">
        <v>60.75</v>
      </c>
      <c r="BT6077" s="99">
        <v>75</v>
      </c>
    </row>
    <row r="6078" spans="71:72">
      <c r="BS6078" s="98">
        <v>60.76</v>
      </c>
      <c r="BT6078" s="99">
        <v>75</v>
      </c>
    </row>
    <row r="6079" spans="71:72">
      <c r="BS6079" s="98">
        <v>60.77</v>
      </c>
      <c r="BT6079" s="99">
        <v>75</v>
      </c>
    </row>
    <row r="6080" spans="71:72">
      <c r="BS6080" s="98">
        <v>60.78</v>
      </c>
      <c r="BT6080" s="99">
        <v>75</v>
      </c>
    </row>
    <row r="6081" spans="71:72">
      <c r="BS6081" s="98">
        <v>60.79</v>
      </c>
      <c r="BT6081" s="99">
        <v>75</v>
      </c>
    </row>
    <row r="6082" spans="71:72">
      <c r="BS6082" s="98">
        <v>60.8</v>
      </c>
      <c r="BT6082" s="99">
        <v>75</v>
      </c>
    </row>
    <row r="6083" spans="71:72">
      <c r="BS6083" s="98">
        <v>60.81</v>
      </c>
      <c r="BT6083" s="99">
        <v>75</v>
      </c>
    </row>
    <row r="6084" spans="71:72">
      <c r="BS6084" s="98">
        <v>60.82</v>
      </c>
      <c r="BT6084" s="99">
        <v>75</v>
      </c>
    </row>
    <row r="6085" spans="71:72">
      <c r="BS6085" s="98">
        <v>60.83</v>
      </c>
      <c r="BT6085" s="99">
        <v>75</v>
      </c>
    </row>
    <row r="6086" spans="71:72">
      <c r="BS6086" s="98">
        <v>60.84</v>
      </c>
      <c r="BT6086" s="99">
        <v>75</v>
      </c>
    </row>
    <row r="6087" spans="71:72">
      <c r="BS6087" s="98">
        <v>60.85</v>
      </c>
      <c r="BT6087" s="99">
        <v>75</v>
      </c>
    </row>
    <row r="6088" spans="71:72">
      <c r="BS6088" s="98">
        <v>60.86</v>
      </c>
      <c r="BT6088" s="99">
        <v>75</v>
      </c>
    </row>
    <row r="6089" spans="71:72">
      <c r="BS6089" s="98">
        <v>60.87</v>
      </c>
      <c r="BT6089" s="99">
        <v>75</v>
      </c>
    </row>
    <row r="6090" spans="71:72">
      <c r="BS6090" s="98">
        <v>60.88</v>
      </c>
      <c r="BT6090" s="99">
        <v>75</v>
      </c>
    </row>
    <row r="6091" spans="71:72">
      <c r="BS6091" s="98">
        <v>60.89</v>
      </c>
      <c r="BT6091" s="99">
        <v>75</v>
      </c>
    </row>
    <row r="6092" spans="71:72">
      <c r="BS6092" s="98">
        <v>60.9</v>
      </c>
      <c r="BT6092" s="99">
        <v>75</v>
      </c>
    </row>
    <row r="6093" spans="71:72">
      <c r="BS6093" s="98">
        <v>60.91</v>
      </c>
      <c r="BT6093" s="99">
        <v>75</v>
      </c>
    </row>
    <row r="6094" spans="71:72">
      <c r="BS6094" s="98">
        <v>60.92</v>
      </c>
      <c r="BT6094" s="99">
        <v>75</v>
      </c>
    </row>
    <row r="6095" spans="71:72">
      <c r="BS6095" s="98">
        <v>60.93</v>
      </c>
      <c r="BT6095" s="99">
        <v>75</v>
      </c>
    </row>
    <row r="6096" spans="71:72">
      <c r="BS6096" s="98">
        <v>60.94</v>
      </c>
      <c r="BT6096" s="99">
        <v>75</v>
      </c>
    </row>
    <row r="6097" spans="71:72">
      <c r="BS6097" s="98">
        <v>60.95</v>
      </c>
      <c r="BT6097" s="99">
        <v>75</v>
      </c>
    </row>
    <row r="6098" spans="71:72">
      <c r="BS6098" s="98">
        <v>60.96</v>
      </c>
      <c r="BT6098" s="99">
        <v>75</v>
      </c>
    </row>
    <row r="6099" spans="71:72">
      <c r="BS6099" s="98">
        <v>60.97</v>
      </c>
      <c r="BT6099" s="99">
        <v>75</v>
      </c>
    </row>
    <row r="6100" spans="71:72">
      <c r="BS6100" s="98">
        <v>60.98</v>
      </c>
      <c r="BT6100" s="99">
        <v>75</v>
      </c>
    </row>
    <row r="6101" spans="71:72">
      <c r="BS6101" s="98">
        <v>60.99</v>
      </c>
      <c r="BT6101" s="99">
        <v>75</v>
      </c>
    </row>
    <row r="6102" spans="71:72">
      <c r="BS6102" s="98">
        <v>61</v>
      </c>
      <c r="BT6102" s="99">
        <v>75</v>
      </c>
    </row>
    <row r="6103" spans="71:72">
      <c r="BS6103" s="98">
        <v>61.01</v>
      </c>
      <c r="BT6103" s="99">
        <v>75</v>
      </c>
    </row>
    <row r="6104" spans="71:72">
      <c r="BS6104" s="98">
        <v>61.02</v>
      </c>
      <c r="BT6104" s="99">
        <v>75</v>
      </c>
    </row>
    <row r="6105" spans="71:72">
      <c r="BS6105" s="98">
        <v>61.03</v>
      </c>
      <c r="BT6105" s="99">
        <v>75</v>
      </c>
    </row>
    <row r="6106" spans="71:72">
      <c r="BS6106" s="98">
        <v>61.04</v>
      </c>
      <c r="BT6106" s="99">
        <v>75</v>
      </c>
    </row>
    <row r="6107" spans="71:72">
      <c r="BS6107" s="98">
        <v>61.05</v>
      </c>
      <c r="BT6107" s="99">
        <v>75</v>
      </c>
    </row>
    <row r="6108" spans="71:72">
      <c r="BS6108" s="98">
        <v>61.06</v>
      </c>
      <c r="BT6108" s="99">
        <v>75</v>
      </c>
    </row>
    <row r="6109" spans="71:72">
      <c r="BS6109" s="98">
        <v>61.07</v>
      </c>
      <c r="BT6109" s="99">
        <v>75</v>
      </c>
    </row>
    <row r="6110" spans="71:72">
      <c r="BS6110" s="98">
        <v>61.08</v>
      </c>
      <c r="BT6110" s="99">
        <v>75</v>
      </c>
    </row>
    <row r="6111" spans="71:72">
      <c r="BS6111" s="98">
        <v>61.09</v>
      </c>
      <c r="BT6111" s="99">
        <v>75</v>
      </c>
    </row>
    <row r="6112" spans="71:72">
      <c r="BS6112" s="98">
        <v>61.1</v>
      </c>
      <c r="BT6112" s="99">
        <v>75</v>
      </c>
    </row>
    <row r="6113" spans="71:72">
      <c r="BS6113" s="98">
        <v>61.11</v>
      </c>
      <c r="BT6113" s="99">
        <v>75</v>
      </c>
    </row>
    <row r="6114" spans="71:72">
      <c r="BS6114" s="98">
        <v>61.12</v>
      </c>
      <c r="BT6114" s="99">
        <v>75</v>
      </c>
    </row>
    <row r="6115" spans="71:72">
      <c r="BS6115" s="98">
        <v>61.13</v>
      </c>
      <c r="BT6115" s="99">
        <v>75</v>
      </c>
    </row>
    <row r="6116" spans="71:72">
      <c r="BS6116" s="98">
        <v>61.14</v>
      </c>
      <c r="BT6116" s="99">
        <v>75</v>
      </c>
    </row>
    <row r="6117" spans="71:72">
      <c r="BS6117" s="98">
        <v>61.15</v>
      </c>
      <c r="BT6117" s="99">
        <v>75</v>
      </c>
    </row>
    <row r="6118" spans="71:72">
      <c r="BS6118" s="98">
        <v>61.16</v>
      </c>
      <c r="BT6118" s="99">
        <v>75</v>
      </c>
    </row>
    <row r="6119" spans="71:72">
      <c r="BS6119" s="98">
        <v>61.17</v>
      </c>
      <c r="BT6119" s="99">
        <v>75</v>
      </c>
    </row>
    <row r="6120" spans="71:72">
      <c r="BS6120" s="98">
        <v>61.18</v>
      </c>
      <c r="BT6120" s="99">
        <v>75</v>
      </c>
    </row>
    <row r="6121" spans="71:72">
      <c r="BS6121" s="98">
        <v>61.19</v>
      </c>
      <c r="BT6121" s="99">
        <v>75</v>
      </c>
    </row>
    <row r="6122" spans="71:72">
      <c r="BS6122" s="98">
        <v>61.2</v>
      </c>
      <c r="BT6122" s="99">
        <v>75</v>
      </c>
    </row>
    <row r="6123" spans="71:72">
      <c r="BS6123" s="98">
        <v>61.21</v>
      </c>
      <c r="BT6123" s="99">
        <v>75</v>
      </c>
    </row>
    <row r="6124" spans="71:72">
      <c r="BS6124" s="98">
        <v>61.22</v>
      </c>
      <c r="BT6124" s="99">
        <v>75</v>
      </c>
    </row>
    <row r="6125" spans="71:72">
      <c r="BS6125" s="98">
        <v>61.23</v>
      </c>
      <c r="BT6125" s="99">
        <v>75</v>
      </c>
    </row>
    <row r="6126" spans="71:72">
      <c r="BS6126" s="98">
        <v>61.24</v>
      </c>
      <c r="BT6126" s="99">
        <v>75</v>
      </c>
    </row>
    <row r="6127" spans="71:72">
      <c r="BS6127" s="98">
        <v>61.25</v>
      </c>
      <c r="BT6127" s="99">
        <v>75</v>
      </c>
    </row>
    <row r="6128" spans="71:72">
      <c r="BS6128" s="98">
        <v>61.26</v>
      </c>
      <c r="BT6128" s="99">
        <v>75</v>
      </c>
    </row>
    <row r="6129" spans="71:72">
      <c r="BS6129" s="98">
        <v>61.27</v>
      </c>
      <c r="BT6129" s="99">
        <v>75</v>
      </c>
    </row>
    <row r="6130" spans="71:72">
      <c r="BS6130" s="98">
        <v>61.28</v>
      </c>
      <c r="BT6130" s="99">
        <v>75</v>
      </c>
    </row>
    <row r="6131" spans="71:72">
      <c r="BS6131" s="98">
        <v>61.29</v>
      </c>
      <c r="BT6131" s="99">
        <v>75</v>
      </c>
    </row>
    <row r="6132" spans="71:72">
      <c r="BS6132" s="98">
        <v>61.3</v>
      </c>
      <c r="BT6132" s="99">
        <v>75</v>
      </c>
    </row>
    <row r="6133" spans="71:72">
      <c r="BS6133" s="98">
        <v>61.31</v>
      </c>
      <c r="BT6133" s="99">
        <v>75</v>
      </c>
    </row>
    <row r="6134" spans="71:72">
      <c r="BS6134" s="98">
        <v>61.32</v>
      </c>
      <c r="BT6134" s="99">
        <v>75</v>
      </c>
    </row>
    <row r="6135" spans="71:72">
      <c r="BS6135" s="98">
        <v>61.33</v>
      </c>
      <c r="BT6135" s="99">
        <v>75</v>
      </c>
    </row>
    <row r="6136" spans="71:72">
      <c r="BS6136" s="98">
        <v>61.34</v>
      </c>
      <c r="BT6136" s="99">
        <v>75</v>
      </c>
    </row>
    <row r="6137" spans="71:72">
      <c r="BS6137" s="98">
        <v>61.35</v>
      </c>
      <c r="BT6137" s="99">
        <v>75</v>
      </c>
    </row>
    <row r="6138" spans="71:72">
      <c r="BS6138" s="98">
        <v>61.36</v>
      </c>
      <c r="BT6138" s="99">
        <v>75</v>
      </c>
    </row>
    <row r="6139" spans="71:72">
      <c r="BS6139" s="98">
        <v>61.37</v>
      </c>
      <c r="BT6139" s="99">
        <v>75</v>
      </c>
    </row>
    <row r="6140" spans="71:72">
      <c r="BS6140" s="98">
        <v>61.38</v>
      </c>
      <c r="BT6140" s="99">
        <v>75</v>
      </c>
    </row>
    <row r="6141" spans="71:72">
      <c r="BS6141" s="98">
        <v>61.39</v>
      </c>
      <c r="BT6141" s="99">
        <v>75</v>
      </c>
    </row>
    <row r="6142" spans="71:72">
      <c r="BS6142" s="98">
        <v>61.4</v>
      </c>
      <c r="BT6142" s="99">
        <v>75</v>
      </c>
    </row>
    <row r="6143" spans="71:72">
      <c r="BS6143" s="98">
        <v>61.41</v>
      </c>
      <c r="BT6143" s="99">
        <v>75</v>
      </c>
    </row>
    <row r="6144" spans="71:72">
      <c r="BS6144" s="98">
        <v>61.42</v>
      </c>
      <c r="BT6144" s="99">
        <v>75</v>
      </c>
    </row>
    <row r="6145" spans="71:72">
      <c r="BS6145" s="98">
        <v>61.43</v>
      </c>
      <c r="BT6145" s="99">
        <v>75</v>
      </c>
    </row>
    <row r="6146" spans="71:72">
      <c r="BS6146" s="98">
        <v>61.44</v>
      </c>
      <c r="BT6146" s="99">
        <v>75</v>
      </c>
    </row>
    <row r="6147" spans="71:72">
      <c r="BS6147" s="98">
        <v>61.45</v>
      </c>
      <c r="BT6147" s="99">
        <v>75</v>
      </c>
    </row>
    <row r="6148" spans="71:72">
      <c r="BS6148" s="98">
        <v>61.46</v>
      </c>
      <c r="BT6148" s="99">
        <v>75</v>
      </c>
    </row>
    <row r="6149" spans="71:72">
      <c r="BS6149" s="98">
        <v>61.47</v>
      </c>
      <c r="BT6149" s="99">
        <v>75</v>
      </c>
    </row>
    <row r="6150" spans="71:72">
      <c r="BS6150" s="98">
        <v>61.48</v>
      </c>
      <c r="BT6150" s="99">
        <v>75</v>
      </c>
    </row>
    <row r="6151" spans="71:72">
      <c r="BS6151" s="98">
        <v>61.49</v>
      </c>
      <c r="BT6151" s="99">
        <v>75</v>
      </c>
    </row>
    <row r="6152" spans="71:72">
      <c r="BS6152" s="98">
        <v>61.5</v>
      </c>
      <c r="BT6152" s="99">
        <v>75</v>
      </c>
    </row>
    <row r="6153" spans="71:72">
      <c r="BS6153" s="98">
        <v>61.51</v>
      </c>
      <c r="BT6153" s="99">
        <v>75</v>
      </c>
    </row>
    <row r="6154" spans="71:72">
      <c r="BS6154" s="98">
        <v>61.52</v>
      </c>
      <c r="BT6154" s="99">
        <v>75</v>
      </c>
    </row>
    <row r="6155" spans="71:72">
      <c r="BS6155" s="98">
        <v>61.53</v>
      </c>
      <c r="BT6155" s="99">
        <v>75</v>
      </c>
    </row>
    <row r="6156" spans="71:72">
      <c r="BS6156" s="98">
        <v>61.54</v>
      </c>
      <c r="BT6156" s="99">
        <v>75</v>
      </c>
    </row>
    <row r="6157" spans="71:72">
      <c r="BS6157" s="98">
        <v>61.55</v>
      </c>
      <c r="BT6157" s="99">
        <v>75</v>
      </c>
    </row>
    <row r="6158" spans="71:72">
      <c r="BS6158" s="98">
        <v>61.56</v>
      </c>
      <c r="BT6158" s="99">
        <v>75</v>
      </c>
    </row>
    <row r="6159" spans="71:72">
      <c r="BS6159" s="98">
        <v>61.57</v>
      </c>
      <c r="BT6159" s="99">
        <v>75</v>
      </c>
    </row>
    <row r="6160" spans="71:72">
      <c r="BS6160" s="98">
        <v>61.58</v>
      </c>
      <c r="BT6160" s="99">
        <v>75</v>
      </c>
    </row>
    <row r="6161" spans="71:72">
      <c r="BS6161" s="98">
        <v>61.59</v>
      </c>
      <c r="BT6161" s="99">
        <v>75</v>
      </c>
    </row>
    <row r="6162" spans="71:72">
      <c r="BS6162" s="100">
        <v>61.6</v>
      </c>
      <c r="BT6162" s="101">
        <v>76</v>
      </c>
    </row>
    <row r="6163" spans="71:72">
      <c r="BS6163" s="100">
        <v>61.61</v>
      </c>
      <c r="BT6163" s="101">
        <v>76</v>
      </c>
    </row>
    <row r="6164" spans="71:72">
      <c r="BS6164" s="100">
        <v>61.62</v>
      </c>
      <c r="BT6164" s="101">
        <v>76</v>
      </c>
    </row>
    <row r="6165" spans="71:72">
      <c r="BS6165" s="100">
        <v>61.63</v>
      </c>
      <c r="BT6165" s="101">
        <v>76</v>
      </c>
    </row>
    <row r="6166" spans="71:72">
      <c r="BS6166" s="100">
        <v>61.64</v>
      </c>
      <c r="BT6166" s="101">
        <v>76</v>
      </c>
    </row>
    <row r="6167" spans="71:72">
      <c r="BS6167" s="100">
        <v>61.65</v>
      </c>
      <c r="BT6167" s="101">
        <v>76</v>
      </c>
    </row>
    <row r="6168" spans="71:72">
      <c r="BS6168" s="100">
        <v>61.66</v>
      </c>
      <c r="BT6168" s="101">
        <v>76</v>
      </c>
    </row>
    <row r="6169" spans="71:72">
      <c r="BS6169" s="100">
        <v>61.67</v>
      </c>
      <c r="BT6169" s="101">
        <v>76</v>
      </c>
    </row>
    <row r="6170" spans="71:72">
      <c r="BS6170" s="100">
        <v>61.68</v>
      </c>
      <c r="BT6170" s="101">
        <v>76</v>
      </c>
    </row>
    <row r="6171" spans="71:72">
      <c r="BS6171" s="100">
        <v>61.69</v>
      </c>
      <c r="BT6171" s="101">
        <v>76</v>
      </c>
    </row>
    <row r="6172" spans="71:72">
      <c r="BS6172" s="100">
        <v>61.7</v>
      </c>
      <c r="BT6172" s="101">
        <v>76</v>
      </c>
    </row>
    <row r="6173" spans="71:72">
      <c r="BS6173" s="100">
        <v>61.71</v>
      </c>
      <c r="BT6173" s="101">
        <v>76</v>
      </c>
    </row>
    <row r="6174" spans="71:72">
      <c r="BS6174" s="100">
        <v>61.72</v>
      </c>
      <c r="BT6174" s="101">
        <v>76</v>
      </c>
    </row>
    <row r="6175" spans="71:72">
      <c r="BS6175" s="100">
        <v>61.73</v>
      </c>
      <c r="BT6175" s="101">
        <v>76</v>
      </c>
    </row>
    <row r="6176" spans="71:72">
      <c r="BS6176" s="100">
        <v>61.74</v>
      </c>
      <c r="BT6176" s="101">
        <v>76</v>
      </c>
    </row>
    <row r="6177" spans="71:72">
      <c r="BS6177" s="100">
        <v>61.75</v>
      </c>
      <c r="BT6177" s="101">
        <v>76</v>
      </c>
    </row>
    <row r="6178" spans="71:72">
      <c r="BS6178" s="100">
        <v>61.76</v>
      </c>
      <c r="BT6178" s="101">
        <v>76</v>
      </c>
    </row>
    <row r="6179" spans="71:72">
      <c r="BS6179" s="100">
        <v>61.77</v>
      </c>
      <c r="BT6179" s="101">
        <v>76</v>
      </c>
    </row>
    <row r="6180" spans="71:72">
      <c r="BS6180" s="100">
        <v>61.78</v>
      </c>
      <c r="BT6180" s="101">
        <v>76</v>
      </c>
    </row>
    <row r="6181" spans="71:72">
      <c r="BS6181" s="100">
        <v>61.79</v>
      </c>
      <c r="BT6181" s="101">
        <v>76</v>
      </c>
    </row>
    <row r="6182" spans="71:72">
      <c r="BS6182" s="100">
        <v>61.8</v>
      </c>
      <c r="BT6182" s="101">
        <v>76</v>
      </c>
    </row>
    <row r="6183" spans="71:72">
      <c r="BS6183" s="100">
        <v>61.81</v>
      </c>
      <c r="BT6183" s="101">
        <v>76</v>
      </c>
    </row>
    <row r="6184" spans="71:72">
      <c r="BS6184" s="100">
        <v>61.82</v>
      </c>
      <c r="BT6184" s="101">
        <v>76</v>
      </c>
    </row>
    <row r="6185" spans="71:72">
      <c r="BS6185" s="100">
        <v>61.83</v>
      </c>
      <c r="BT6185" s="101">
        <v>76</v>
      </c>
    </row>
    <row r="6186" spans="71:72">
      <c r="BS6186" s="100">
        <v>61.84</v>
      </c>
      <c r="BT6186" s="101">
        <v>76</v>
      </c>
    </row>
    <row r="6187" spans="71:72">
      <c r="BS6187" s="100">
        <v>61.85</v>
      </c>
      <c r="BT6187" s="101">
        <v>76</v>
      </c>
    </row>
    <row r="6188" spans="71:72">
      <c r="BS6188" s="100">
        <v>61.86</v>
      </c>
      <c r="BT6188" s="101">
        <v>76</v>
      </c>
    </row>
    <row r="6189" spans="71:72">
      <c r="BS6189" s="100">
        <v>61.87</v>
      </c>
      <c r="BT6189" s="101">
        <v>76</v>
      </c>
    </row>
    <row r="6190" spans="71:72">
      <c r="BS6190" s="100">
        <v>61.88</v>
      </c>
      <c r="BT6190" s="101">
        <v>76</v>
      </c>
    </row>
    <row r="6191" spans="71:72">
      <c r="BS6191" s="100">
        <v>61.89</v>
      </c>
      <c r="BT6191" s="101">
        <v>76</v>
      </c>
    </row>
    <row r="6192" spans="71:72">
      <c r="BS6192" s="100">
        <v>61.9</v>
      </c>
      <c r="BT6192" s="101">
        <v>76</v>
      </c>
    </row>
    <row r="6193" spans="71:72">
      <c r="BS6193" s="100">
        <v>61.91</v>
      </c>
      <c r="BT6193" s="101">
        <v>76</v>
      </c>
    </row>
    <row r="6194" spans="71:72">
      <c r="BS6194" s="100">
        <v>61.92</v>
      </c>
      <c r="BT6194" s="101">
        <v>76</v>
      </c>
    </row>
    <row r="6195" spans="71:72">
      <c r="BS6195" s="100">
        <v>61.93</v>
      </c>
      <c r="BT6195" s="101">
        <v>76</v>
      </c>
    </row>
    <row r="6196" spans="71:72">
      <c r="BS6196" s="100">
        <v>61.94</v>
      </c>
      <c r="BT6196" s="101">
        <v>76</v>
      </c>
    </row>
    <row r="6197" spans="71:72">
      <c r="BS6197" s="100">
        <v>61.95</v>
      </c>
      <c r="BT6197" s="101">
        <v>76</v>
      </c>
    </row>
    <row r="6198" spans="71:72">
      <c r="BS6198" s="100">
        <v>61.96</v>
      </c>
      <c r="BT6198" s="101">
        <v>76</v>
      </c>
    </row>
    <row r="6199" spans="71:72">
      <c r="BS6199" s="100">
        <v>61.97</v>
      </c>
      <c r="BT6199" s="101">
        <v>76</v>
      </c>
    </row>
    <row r="6200" spans="71:72">
      <c r="BS6200" s="100">
        <v>61.98</v>
      </c>
      <c r="BT6200" s="101">
        <v>76</v>
      </c>
    </row>
    <row r="6201" spans="71:72">
      <c r="BS6201" s="100">
        <v>61.99</v>
      </c>
      <c r="BT6201" s="101">
        <v>76</v>
      </c>
    </row>
    <row r="6202" spans="71:72">
      <c r="BS6202" s="100">
        <v>62</v>
      </c>
      <c r="BT6202" s="101">
        <v>76</v>
      </c>
    </row>
    <row r="6203" spans="71:72">
      <c r="BS6203" s="100">
        <v>62.01</v>
      </c>
      <c r="BT6203" s="101">
        <v>76</v>
      </c>
    </row>
    <row r="6204" spans="71:72">
      <c r="BS6204" s="100">
        <v>62.02</v>
      </c>
      <c r="BT6204" s="101">
        <v>76</v>
      </c>
    </row>
    <row r="6205" spans="71:72">
      <c r="BS6205" s="100">
        <v>62.03</v>
      </c>
      <c r="BT6205" s="101">
        <v>76</v>
      </c>
    </row>
    <row r="6206" spans="71:72">
      <c r="BS6206" s="100">
        <v>62.04</v>
      </c>
      <c r="BT6206" s="101">
        <v>76</v>
      </c>
    </row>
    <row r="6207" spans="71:72">
      <c r="BS6207" s="100">
        <v>62.05</v>
      </c>
      <c r="BT6207" s="101">
        <v>76</v>
      </c>
    </row>
    <row r="6208" spans="71:72">
      <c r="BS6208" s="100">
        <v>62.06</v>
      </c>
      <c r="BT6208" s="101">
        <v>76</v>
      </c>
    </row>
    <row r="6209" spans="71:72">
      <c r="BS6209" s="100">
        <v>62.07</v>
      </c>
      <c r="BT6209" s="101">
        <v>76</v>
      </c>
    </row>
    <row r="6210" spans="71:72">
      <c r="BS6210" s="100">
        <v>62.08</v>
      </c>
      <c r="BT6210" s="101">
        <v>76</v>
      </c>
    </row>
    <row r="6211" spans="71:72">
      <c r="BS6211" s="100">
        <v>62.09</v>
      </c>
      <c r="BT6211" s="101">
        <v>76</v>
      </c>
    </row>
    <row r="6212" spans="71:72">
      <c r="BS6212" s="100">
        <v>62.1</v>
      </c>
      <c r="BT6212" s="101">
        <v>76</v>
      </c>
    </row>
    <row r="6213" spans="71:72">
      <c r="BS6213" s="100">
        <v>62.11</v>
      </c>
      <c r="BT6213" s="101">
        <v>76</v>
      </c>
    </row>
    <row r="6214" spans="71:72">
      <c r="BS6214" s="100">
        <v>62.12</v>
      </c>
      <c r="BT6214" s="101">
        <v>76</v>
      </c>
    </row>
    <row r="6215" spans="71:72">
      <c r="BS6215" s="100">
        <v>62.13</v>
      </c>
      <c r="BT6215" s="101">
        <v>76</v>
      </c>
    </row>
    <row r="6216" spans="71:72">
      <c r="BS6216" s="100">
        <v>62.14</v>
      </c>
      <c r="BT6216" s="101">
        <v>76</v>
      </c>
    </row>
    <row r="6217" spans="71:72">
      <c r="BS6217" s="100">
        <v>62.15</v>
      </c>
      <c r="BT6217" s="101">
        <v>76</v>
      </c>
    </row>
    <row r="6218" spans="71:72">
      <c r="BS6218" s="100">
        <v>62.16</v>
      </c>
      <c r="BT6218" s="101">
        <v>76</v>
      </c>
    </row>
    <row r="6219" spans="71:72">
      <c r="BS6219" s="100">
        <v>62.17</v>
      </c>
      <c r="BT6219" s="101">
        <v>76</v>
      </c>
    </row>
    <row r="6220" spans="71:72">
      <c r="BS6220" s="100">
        <v>62.18</v>
      </c>
      <c r="BT6220" s="101">
        <v>76</v>
      </c>
    </row>
    <row r="6221" spans="71:72">
      <c r="BS6221" s="100">
        <v>62.19</v>
      </c>
      <c r="BT6221" s="101">
        <v>76</v>
      </c>
    </row>
    <row r="6222" spans="71:72">
      <c r="BS6222" s="100">
        <v>62.2</v>
      </c>
      <c r="BT6222" s="101">
        <v>76</v>
      </c>
    </row>
    <row r="6223" spans="71:72">
      <c r="BS6223" s="100">
        <v>62.21</v>
      </c>
      <c r="BT6223" s="101">
        <v>76</v>
      </c>
    </row>
    <row r="6224" spans="71:72">
      <c r="BS6224" s="100">
        <v>62.22</v>
      </c>
      <c r="BT6224" s="101">
        <v>76</v>
      </c>
    </row>
    <row r="6225" spans="71:72">
      <c r="BS6225" s="100">
        <v>62.23</v>
      </c>
      <c r="BT6225" s="101">
        <v>76</v>
      </c>
    </row>
    <row r="6226" spans="71:72">
      <c r="BS6226" s="100">
        <v>62.24</v>
      </c>
      <c r="BT6226" s="101">
        <v>76</v>
      </c>
    </row>
    <row r="6227" spans="71:72">
      <c r="BS6227" s="100">
        <v>62.25</v>
      </c>
      <c r="BT6227" s="101">
        <v>76</v>
      </c>
    </row>
    <row r="6228" spans="71:72">
      <c r="BS6228" s="100">
        <v>62.26</v>
      </c>
      <c r="BT6228" s="101">
        <v>76</v>
      </c>
    </row>
    <row r="6229" spans="71:72">
      <c r="BS6229" s="100">
        <v>62.27</v>
      </c>
      <c r="BT6229" s="101">
        <v>76</v>
      </c>
    </row>
    <row r="6230" spans="71:72">
      <c r="BS6230" s="100">
        <v>62.28</v>
      </c>
      <c r="BT6230" s="101">
        <v>76</v>
      </c>
    </row>
    <row r="6231" spans="71:72">
      <c r="BS6231" s="100">
        <v>62.29</v>
      </c>
      <c r="BT6231" s="101">
        <v>76</v>
      </c>
    </row>
    <row r="6232" spans="71:72">
      <c r="BS6232" s="100">
        <v>62.3</v>
      </c>
      <c r="BT6232" s="101">
        <v>76</v>
      </c>
    </row>
    <row r="6233" spans="71:72">
      <c r="BS6233" s="100">
        <v>62.31</v>
      </c>
      <c r="BT6233" s="101">
        <v>76</v>
      </c>
    </row>
    <row r="6234" spans="71:72">
      <c r="BS6234" s="100">
        <v>62.32</v>
      </c>
      <c r="BT6234" s="101">
        <v>76</v>
      </c>
    </row>
    <row r="6235" spans="71:72">
      <c r="BS6235" s="100">
        <v>62.33</v>
      </c>
      <c r="BT6235" s="101">
        <v>76</v>
      </c>
    </row>
    <row r="6236" spans="71:72">
      <c r="BS6236" s="100">
        <v>62.34</v>
      </c>
      <c r="BT6236" s="101">
        <v>76</v>
      </c>
    </row>
    <row r="6237" spans="71:72">
      <c r="BS6237" s="100">
        <v>62.35</v>
      </c>
      <c r="BT6237" s="101">
        <v>76</v>
      </c>
    </row>
    <row r="6238" spans="71:72">
      <c r="BS6238" s="100">
        <v>62.36</v>
      </c>
      <c r="BT6238" s="101">
        <v>76</v>
      </c>
    </row>
    <row r="6239" spans="71:72">
      <c r="BS6239" s="100">
        <v>62.37</v>
      </c>
      <c r="BT6239" s="101">
        <v>76</v>
      </c>
    </row>
    <row r="6240" spans="71:72">
      <c r="BS6240" s="100">
        <v>62.38</v>
      </c>
      <c r="BT6240" s="101">
        <v>76</v>
      </c>
    </row>
    <row r="6241" spans="71:72">
      <c r="BS6241" s="100">
        <v>62.39</v>
      </c>
      <c r="BT6241" s="101">
        <v>76</v>
      </c>
    </row>
    <row r="6242" spans="71:72">
      <c r="BS6242" s="100">
        <v>62.4</v>
      </c>
      <c r="BT6242" s="101">
        <v>76</v>
      </c>
    </row>
    <row r="6243" spans="71:72">
      <c r="BS6243" s="100">
        <v>62.41</v>
      </c>
      <c r="BT6243" s="101">
        <v>76</v>
      </c>
    </row>
    <row r="6244" spans="71:72">
      <c r="BS6244" s="100">
        <v>62.42</v>
      </c>
      <c r="BT6244" s="101">
        <v>76</v>
      </c>
    </row>
    <row r="6245" spans="71:72">
      <c r="BS6245" s="100">
        <v>62.43</v>
      </c>
      <c r="BT6245" s="101">
        <v>76</v>
      </c>
    </row>
    <row r="6246" spans="71:72">
      <c r="BS6246" s="100">
        <v>62.44</v>
      </c>
      <c r="BT6246" s="101">
        <v>76</v>
      </c>
    </row>
    <row r="6247" spans="71:72">
      <c r="BS6247" s="100">
        <v>62.45</v>
      </c>
      <c r="BT6247" s="101">
        <v>76</v>
      </c>
    </row>
    <row r="6248" spans="71:72">
      <c r="BS6248" s="100">
        <v>62.46</v>
      </c>
      <c r="BT6248" s="101">
        <v>76</v>
      </c>
    </row>
    <row r="6249" spans="71:72">
      <c r="BS6249" s="100">
        <v>62.47</v>
      </c>
      <c r="BT6249" s="101">
        <v>76</v>
      </c>
    </row>
    <row r="6250" spans="71:72">
      <c r="BS6250" s="100">
        <v>62.48</v>
      </c>
      <c r="BT6250" s="101">
        <v>76</v>
      </c>
    </row>
    <row r="6251" spans="71:72">
      <c r="BS6251" s="100">
        <v>62.49</v>
      </c>
      <c r="BT6251" s="101">
        <v>76</v>
      </c>
    </row>
    <row r="6252" spans="71:72">
      <c r="BS6252" s="100">
        <v>62.5</v>
      </c>
      <c r="BT6252" s="101">
        <v>76</v>
      </c>
    </row>
    <row r="6253" spans="71:72">
      <c r="BS6253" s="100">
        <v>62.51</v>
      </c>
      <c r="BT6253" s="101">
        <v>76</v>
      </c>
    </row>
    <row r="6254" spans="71:72">
      <c r="BS6254" s="100">
        <v>62.52</v>
      </c>
      <c r="BT6254" s="101">
        <v>76</v>
      </c>
    </row>
    <row r="6255" spans="71:72">
      <c r="BS6255" s="100">
        <v>62.53</v>
      </c>
      <c r="BT6255" s="101">
        <v>76</v>
      </c>
    </row>
    <row r="6256" spans="71:72">
      <c r="BS6256" s="100">
        <v>62.54</v>
      </c>
      <c r="BT6256" s="101">
        <v>76</v>
      </c>
    </row>
    <row r="6257" spans="71:72">
      <c r="BS6257" s="100">
        <v>62.55</v>
      </c>
      <c r="BT6257" s="101">
        <v>76</v>
      </c>
    </row>
    <row r="6258" spans="71:72">
      <c r="BS6258" s="100">
        <v>62.56</v>
      </c>
      <c r="BT6258" s="101">
        <v>76</v>
      </c>
    </row>
    <row r="6259" spans="71:72">
      <c r="BS6259" s="100">
        <v>62.57</v>
      </c>
      <c r="BT6259" s="101">
        <v>76</v>
      </c>
    </row>
    <row r="6260" spans="71:72">
      <c r="BS6260" s="100">
        <v>62.58</v>
      </c>
      <c r="BT6260" s="101">
        <v>76</v>
      </c>
    </row>
    <row r="6261" spans="71:72">
      <c r="BS6261" s="100">
        <v>62.59</v>
      </c>
      <c r="BT6261" s="101">
        <v>76</v>
      </c>
    </row>
    <row r="6262" spans="71:72">
      <c r="BS6262" s="100">
        <v>62.6</v>
      </c>
      <c r="BT6262" s="101">
        <v>76</v>
      </c>
    </row>
    <row r="6263" spans="71:72">
      <c r="BS6263" s="100">
        <v>62.61</v>
      </c>
      <c r="BT6263" s="101">
        <v>76</v>
      </c>
    </row>
    <row r="6264" spans="71:72">
      <c r="BS6264" s="100">
        <v>62.62</v>
      </c>
      <c r="BT6264" s="101">
        <v>76</v>
      </c>
    </row>
    <row r="6265" spans="71:72">
      <c r="BS6265" s="100">
        <v>62.63</v>
      </c>
      <c r="BT6265" s="101">
        <v>76</v>
      </c>
    </row>
    <row r="6266" spans="71:72">
      <c r="BS6266" s="100">
        <v>62.64</v>
      </c>
      <c r="BT6266" s="101">
        <v>76</v>
      </c>
    </row>
    <row r="6267" spans="71:72">
      <c r="BS6267" s="100">
        <v>62.65</v>
      </c>
      <c r="BT6267" s="101">
        <v>76</v>
      </c>
    </row>
    <row r="6268" spans="71:72">
      <c r="BS6268" s="100">
        <v>62.66</v>
      </c>
      <c r="BT6268" s="101">
        <v>76</v>
      </c>
    </row>
    <row r="6269" spans="71:72">
      <c r="BS6269" s="100">
        <v>62.67</v>
      </c>
      <c r="BT6269" s="101">
        <v>76</v>
      </c>
    </row>
    <row r="6270" spans="71:72">
      <c r="BS6270" s="100">
        <v>62.68</v>
      </c>
      <c r="BT6270" s="101">
        <v>76</v>
      </c>
    </row>
    <row r="6271" spans="71:72">
      <c r="BS6271" s="100">
        <v>62.69</v>
      </c>
      <c r="BT6271" s="101">
        <v>76</v>
      </c>
    </row>
    <row r="6272" spans="71:72">
      <c r="BS6272" s="100">
        <v>62.7</v>
      </c>
      <c r="BT6272" s="101">
        <v>76</v>
      </c>
    </row>
    <row r="6273" spans="71:72">
      <c r="BS6273" s="100">
        <v>62.71</v>
      </c>
      <c r="BT6273" s="101">
        <v>76</v>
      </c>
    </row>
    <row r="6274" spans="71:72">
      <c r="BS6274" s="100">
        <v>62.72</v>
      </c>
      <c r="BT6274" s="101">
        <v>76</v>
      </c>
    </row>
    <row r="6275" spans="71:72">
      <c r="BS6275" s="100">
        <v>62.73</v>
      </c>
      <c r="BT6275" s="101">
        <v>76</v>
      </c>
    </row>
    <row r="6276" spans="71:72">
      <c r="BS6276" s="100">
        <v>62.74</v>
      </c>
      <c r="BT6276" s="101">
        <v>76</v>
      </c>
    </row>
    <row r="6277" spans="71:72">
      <c r="BS6277" s="100">
        <v>62.75</v>
      </c>
      <c r="BT6277" s="101">
        <v>76</v>
      </c>
    </row>
    <row r="6278" spans="71:72">
      <c r="BS6278" s="100">
        <v>62.76</v>
      </c>
      <c r="BT6278" s="101">
        <v>76</v>
      </c>
    </row>
    <row r="6279" spans="71:72">
      <c r="BS6279" s="100">
        <v>62.77</v>
      </c>
      <c r="BT6279" s="101">
        <v>76</v>
      </c>
    </row>
    <row r="6280" spans="71:72">
      <c r="BS6280" s="100">
        <v>62.78</v>
      </c>
      <c r="BT6280" s="101">
        <v>76</v>
      </c>
    </row>
    <row r="6281" spans="71:72">
      <c r="BS6281" s="100">
        <v>62.79</v>
      </c>
      <c r="BT6281" s="101">
        <v>76</v>
      </c>
    </row>
    <row r="6282" spans="71:72">
      <c r="BS6282" s="100">
        <v>62.8</v>
      </c>
      <c r="BT6282" s="101">
        <v>76</v>
      </c>
    </row>
    <row r="6283" spans="71:72">
      <c r="BS6283" s="100">
        <v>62.81</v>
      </c>
      <c r="BT6283" s="101">
        <v>76</v>
      </c>
    </row>
    <row r="6284" spans="71:72">
      <c r="BS6284" s="100">
        <v>62.82</v>
      </c>
      <c r="BT6284" s="101">
        <v>76</v>
      </c>
    </row>
    <row r="6285" spans="71:72">
      <c r="BS6285" s="100">
        <v>62.83</v>
      </c>
      <c r="BT6285" s="101">
        <v>76</v>
      </c>
    </row>
    <row r="6286" spans="71:72">
      <c r="BS6286" s="100">
        <v>62.84</v>
      </c>
      <c r="BT6286" s="101">
        <v>76</v>
      </c>
    </row>
    <row r="6287" spans="71:72">
      <c r="BS6287" s="100">
        <v>62.85</v>
      </c>
      <c r="BT6287" s="101">
        <v>76</v>
      </c>
    </row>
    <row r="6288" spans="71:72">
      <c r="BS6288" s="100">
        <v>62.86</v>
      </c>
      <c r="BT6288" s="101">
        <v>76</v>
      </c>
    </row>
    <row r="6289" spans="71:72">
      <c r="BS6289" s="100">
        <v>62.87</v>
      </c>
      <c r="BT6289" s="101">
        <v>76</v>
      </c>
    </row>
    <row r="6290" spans="71:72">
      <c r="BS6290" s="100">
        <v>62.88</v>
      </c>
      <c r="BT6290" s="101">
        <v>76</v>
      </c>
    </row>
    <row r="6291" spans="71:72">
      <c r="BS6291" s="100">
        <v>62.89</v>
      </c>
      <c r="BT6291" s="101">
        <v>76</v>
      </c>
    </row>
    <row r="6292" spans="71:72">
      <c r="BS6292" s="100">
        <v>62.9</v>
      </c>
      <c r="BT6292" s="101">
        <v>76</v>
      </c>
    </row>
    <row r="6293" spans="71:72">
      <c r="BS6293" s="100">
        <v>62.91</v>
      </c>
      <c r="BT6293" s="101">
        <v>76</v>
      </c>
    </row>
    <row r="6294" spans="71:72">
      <c r="BS6294" s="100">
        <v>62.92</v>
      </c>
      <c r="BT6294" s="101">
        <v>76</v>
      </c>
    </row>
    <row r="6295" spans="71:72">
      <c r="BS6295" s="100">
        <v>62.93</v>
      </c>
      <c r="BT6295" s="101">
        <v>76</v>
      </c>
    </row>
    <row r="6296" spans="71:72">
      <c r="BS6296" s="100">
        <v>62.94</v>
      </c>
      <c r="BT6296" s="101">
        <v>76</v>
      </c>
    </row>
    <row r="6297" spans="71:72">
      <c r="BS6297" s="100">
        <v>62.95</v>
      </c>
      <c r="BT6297" s="101">
        <v>76</v>
      </c>
    </row>
    <row r="6298" spans="71:72">
      <c r="BS6298" s="100">
        <v>62.96</v>
      </c>
      <c r="BT6298" s="101">
        <v>76</v>
      </c>
    </row>
    <row r="6299" spans="71:72">
      <c r="BS6299" s="100">
        <v>62.97</v>
      </c>
      <c r="BT6299" s="101">
        <v>76</v>
      </c>
    </row>
    <row r="6300" spans="71:72">
      <c r="BS6300" s="100">
        <v>62.98</v>
      </c>
      <c r="BT6300" s="101">
        <v>76</v>
      </c>
    </row>
    <row r="6301" spans="71:72">
      <c r="BS6301" s="100">
        <v>62.99</v>
      </c>
      <c r="BT6301" s="101">
        <v>76</v>
      </c>
    </row>
    <row r="6302" spans="71:72">
      <c r="BS6302" s="100">
        <v>63</v>
      </c>
      <c r="BT6302" s="101">
        <v>76</v>
      </c>
    </row>
    <row r="6303" spans="71:72">
      <c r="BS6303" s="100">
        <v>63.01</v>
      </c>
      <c r="BT6303" s="101">
        <v>76</v>
      </c>
    </row>
    <row r="6304" spans="71:72">
      <c r="BS6304" s="100">
        <v>63.02</v>
      </c>
      <c r="BT6304" s="101">
        <v>76</v>
      </c>
    </row>
    <row r="6305" spans="71:72">
      <c r="BS6305" s="100">
        <v>63.03</v>
      </c>
      <c r="BT6305" s="101">
        <v>76</v>
      </c>
    </row>
    <row r="6306" spans="71:72">
      <c r="BS6306" s="100">
        <v>63.04</v>
      </c>
      <c r="BT6306" s="101">
        <v>76</v>
      </c>
    </row>
    <row r="6307" spans="71:72">
      <c r="BS6307" s="100">
        <v>63.05</v>
      </c>
      <c r="BT6307" s="101">
        <v>76</v>
      </c>
    </row>
    <row r="6308" spans="71:72">
      <c r="BS6308" s="100">
        <v>63.06</v>
      </c>
      <c r="BT6308" s="101">
        <v>76</v>
      </c>
    </row>
    <row r="6309" spans="71:72">
      <c r="BS6309" s="100">
        <v>63.07</v>
      </c>
      <c r="BT6309" s="101">
        <v>76</v>
      </c>
    </row>
    <row r="6310" spans="71:72">
      <c r="BS6310" s="100">
        <v>63.08</v>
      </c>
      <c r="BT6310" s="101">
        <v>76</v>
      </c>
    </row>
    <row r="6311" spans="71:72">
      <c r="BS6311" s="100">
        <v>63.09</v>
      </c>
      <c r="BT6311" s="101">
        <v>76</v>
      </c>
    </row>
    <row r="6312" spans="71:72">
      <c r="BS6312" s="100">
        <v>63.1</v>
      </c>
      <c r="BT6312" s="101">
        <v>76</v>
      </c>
    </row>
    <row r="6313" spans="71:72">
      <c r="BS6313" s="100">
        <v>63.11</v>
      </c>
      <c r="BT6313" s="101">
        <v>76</v>
      </c>
    </row>
    <row r="6314" spans="71:72">
      <c r="BS6314" s="100">
        <v>63.12</v>
      </c>
      <c r="BT6314" s="101">
        <v>76</v>
      </c>
    </row>
    <row r="6315" spans="71:72">
      <c r="BS6315" s="100">
        <v>63.13</v>
      </c>
      <c r="BT6315" s="101">
        <v>76</v>
      </c>
    </row>
    <row r="6316" spans="71:72">
      <c r="BS6316" s="100">
        <v>63.14</v>
      </c>
      <c r="BT6316" s="101">
        <v>76</v>
      </c>
    </row>
    <row r="6317" spans="71:72">
      <c r="BS6317" s="100">
        <v>63.15</v>
      </c>
      <c r="BT6317" s="101">
        <v>76</v>
      </c>
    </row>
    <row r="6318" spans="71:72">
      <c r="BS6318" s="100">
        <v>63.16</v>
      </c>
      <c r="BT6318" s="101">
        <v>76</v>
      </c>
    </row>
    <row r="6319" spans="71:72">
      <c r="BS6319" s="100">
        <v>63.17</v>
      </c>
      <c r="BT6319" s="101">
        <v>76</v>
      </c>
    </row>
    <row r="6320" spans="71:72">
      <c r="BS6320" s="100">
        <v>63.18</v>
      </c>
      <c r="BT6320" s="101">
        <v>76</v>
      </c>
    </row>
    <row r="6321" spans="71:72">
      <c r="BS6321" s="100">
        <v>63.19</v>
      </c>
      <c r="BT6321" s="101">
        <v>76</v>
      </c>
    </row>
    <row r="6322" spans="71:72">
      <c r="BS6322" s="98">
        <v>63.2</v>
      </c>
      <c r="BT6322" s="99">
        <v>77</v>
      </c>
    </row>
    <row r="6323" spans="71:72">
      <c r="BS6323" s="98">
        <v>63.21</v>
      </c>
      <c r="BT6323" s="99">
        <v>77</v>
      </c>
    </row>
    <row r="6324" spans="71:72">
      <c r="BS6324" s="98">
        <v>63.22</v>
      </c>
      <c r="BT6324" s="99">
        <v>77</v>
      </c>
    </row>
    <row r="6325" spans="71:72">
      <c r="BS6325" s="98">
        <v>63.23</v>
      </c>
      <c r="BT6325" s="99">
        <v>77</v>
      </c>
    </row>
    <row r="6326" spans="71:72">
      <c r="BS6326" s="98">
        <v>63.24</v>
      </c>
      <c r="BT6326" s="99">
        <v>77</v>
      </c>
    </row>
    <row r="6327" spans="71:72">
      <c r="BS6327" s="98">
        <v>63.25</v>
      </c>
      <c r="BT6327" s="99">
        <v>77</v>
      </c>
    </row>
    <row r="6328" spans="71:72">
      <c r="BS6328" s="98">
        <v>63.26</v>
      </c>
      <c r="BT6328" s="99">
        <v>77</v>
      </c>
    </row>
    <row r="6329" spans="71:72">
      <c r="BS6329" s="98">
        <v>63.27</v>
      </c>
      <c r="BT6329" s="99">
        <v>77</v>
      </c>
    </row>
    <row r="6330" spans="71:72">
      <c r="BS6330" s="98">
        <v>63.28</v>
      </c>
      <c r="BT6330" s="99">
        <v>77</v>
      </c>
    </row>
    <row r="6331" spans="71:72">
      <c r="BS6331" s="98">
        <v>63.29</v>
      </c>
      <c r="BT6331" s="99">
        <v>77</v>
      </c>
    </row>
    <row r="6332" spans="71:72">
      <c r="BS6332" s="98">
        <v>63.3</v>
      </c>
      <c r="BT6332" s="99">
        <v>77</v>
      </c>
    </row>
    <row r="6333" spans="71:72">
      <c r="BS6333" s="98">
        <v>63.31</v>
      </c>
      <c r="BT6333" s="99">
        <v>77</v>
      </c>
    </row>
    <row r="6334" spans="71:72">
      <c r="BS6334" s="98">
        <v>63.32</v>
      </c>
      <c r="BT6334" s="99">
        <v>77</v>
      </c>
    </row>
    <row r="6335" spans="71:72">
      <c r="BS6335" s="98">
        <v>63.33</v>
      </c>
      <c r="BT6335" s="99">
        <v>77</v>
      </c>
    </row>
    <row r="6336" spans="71:72">
      <c r="BS6336" s="98">
        <v>63.34</v>
      </c>
      <c r="BT6336" s="99">
        <v>77</v>
      </c>
    </row>
    <row r="6337" spans="71:72">
      <c r="BS6337" s="98">
        <v>63.35</v>
      </c>
      <c r="BT6337" s="99">
        <v>77</v>
      </c>
    </row>
    <row r="6338" spans="71:72">
      <c r="BS6338" s="98">
        <v>63.36</v>
      </c>
      <c r="BT6338" s="99">
        <v>77</v>
      </c>
    </row>
    <row r="6339" spans="71:72">
      <c r="BS6339" s="98">
        <v>63.37</v>
      </c>
      <c r="BT6339" s="99">
        <v>77</v>
      </c>
    </row>
    <row r="6340" spans="71:72">
      <c r="BS6340" s="98">
        <v>63.38</v>
      </c>
      <c r="BT6340" s="99">
        <v>77</v>
      </c>
    </row>
    <row r="6341" spans="71:72">
      <c r="BS6341" s="98">
        <v>63.39</v>
      </c>
      <c r="BT6341" s="99">
        <v>77</v>
      </c>
    </row>
    <row r="6342" spans="71:72">
      <c r="BS6342" s="98">
        <v>63.4</v>
      </c>
      <c r="BT6342" s="99">
        <v>77</v>
      </c>
    </row>
    <row r="6343" spans="71:72">
      <c r="BS6343" s="98">
        <v>63.41</v>
      </c>
      <c r="BT6343" s="99">
        <v>77</v>
      </c>
    </row>
    <row r="6344" spans="71:72">
      <c r="BS6344" s="98">
        <v>63.42</v>
      </c>
      <c r="BT6344" s="99">
        <v>77</v>
      </c>
    </row>
    <row r="6345" spans="71:72">
      <c r="BS6345" s="98">
        <v>63.43</v>
      </c>
      <c r="BT6345" s="99">
        <v>77</v>
      </c>
    </row>
    <row r="6346" spans="71:72">
      <c r="BS6346" s="98">
        <v>63.44</v>
      </c>
      <c r="BT6346" s="99">
        <v>77</v>
      </c>
    </row>
    <row r="6347" spans="71:72">
      <c r="BS6347" s="98">
        <v>63.45</v>
      </c>
      <c r="BT6347" s="99">
        <v>77</v>
      </c>
    </row>
    <row r="6348" spans="71:72">
      <c r="BS6348" s="98">
        <v>63.46</v>
      </c>
      <c r="BT6348" s="99">
        <v>77</v>
      </c>
    </row>
    <row r="6349" spans="71:72">
      <c r="BS6349" s="98">
        <v>63.47</v>
      </c>
      <c r="BT6349" s="99">
        <v>77</v>
      </c>
    </row>
    <row r="6350" spans="71:72">
      <c r="BS6350" s="98">
        <v>63.48</v>
      </c>
      <c r="BT6350" s="99">
        <v>77</v>
      </c>
    </row>
    <row r="6351" spans="71:72">
      <c r="BS6351" s="98">
        <v>63.49</v>
      </c>
      <c r="BT6351" s="99">
        <v>77</v>
      </c>
    </row>
    <row r="6352" spans="71:72">
      <c r="BS6352" s="98">
        <v>63.5</v>
      </c>
      <c r="BT6352" s="99">
        <v>77</v>
      </c>
    </row>
    <row r="6353" spans="71:72">
      <c r="BS6353" s="98">
        <v>63.51</v>
      </c>
      <c r="BT6353" s="99">
        <v>77</v>
      </c>
    </row>
    <row r="6354" spans="71:72">
      <c r="BS6354" s="98">
        <v>63.52</v>
      </c>
      <c r="BT6354" s="99">
        <v>77</v>
      </c>
    </row>
    <row r="6355" spans="71:72">
      <c r="BS6355" s="98">
        <v>63.53</v>
      </c>
      <c r="BT6355" s="99">
        <v>77</v>
      </c>
    </row>
    <row r="6356" spans="71:72">
      <c r="BS6356" s="98">
        <v>63.54</v>
      </c>
      <c r="BT6356" s="99">
        <v>77</v>
      </c>
    </row>
    <row r="6357" spans="71:72">
      <c r="BS6357" s="98">
        <v>63.55</v>
      </c>
      <c r="BT6357" s="99">
        <v>77</v>
      </c>
    </row>
    <row r="6358" spans="71:72">
      <c r="BS6358" s="98">
        <v>63.56</v>
      </c>
      <c r="BT6358" s="99">
        <v>77</v>
      </c>
    </row>
    <row r="6359" spans="71:72">
      <c r="BS6359" s="98">
        <v>63.57</v>
      </c>
      <c r="BT6359" s="99">
        <v>77</v>
      </c>
    </row>
    <row r="6360" spans="71:72">
      <c r="BS6360" s="98">
        <v>63.58</v>
      </c>
      <c r="BT6360" s="99">
        <v>77</v>
      </c>
    </row>
    <row r="6361" spans="71:72">
      <c r="BS6361" s="98">
        <v>63.59</v>
      </c>
      <c r="BT6361" s="99">
        <v>77</v>
      </c>
    </row>
    <row r="6362" spans="71:72">
      <c r="BS6362" s="98">
        <v>63.6</v>
      </c>
      <c r="BT6362" s="99">
        <v>77</v>
      </c>
    </row>
    <row r="6363" spans="71:72">
      <c r="BS6363" s="98">
        <v>63.61</v>
      </c>
      <c r="BT6363" s="99">
        <v>77</v>
      </c>
    </row>
    <row r="6364" spans="71:72">
      <c r="BS6364" s="98">
        <v>63.62</v>
      </c>
      <c r="BT6364" s="99">
        <v>77</v>
      </c>
    </row>
    <row r="6365" spans="71:72">
      <c r="BS6365" s="98">
        <v>63.63</v>
      </c>
      <c r="BT6365" s="99">
        <v>77</v>
      </c>
    </row>
    <row r="6366" spans="71:72">
      <c r="BS6366" s="98">
        <v>63.64</v>
      </c>
      <c r="BT6366" s="99">
        <v>77</v>
      </c>
    </row>
    <row r="6367" spans="71:72">
      <c r="BS6367" s="98">
        <v>63.65</v>
      </c>
      <c r="BT6367" s="99">
        <v>77</v>
      </c>
    </row>
    <row r="6368" spans="71:72">
      <c r="BS6368" s="98">
        <v>63.66</v>
      </c>
      <c r="BT6368" s="99">
        <v>77</v>
      </c>
    </row>
    <row r="6369" spans="71:72">
      <c r="BS6369" s="98">
        <v>63.67</v>
      </c>
      <c r="BT6369" s="99">
        <v>77</v>
      </c>
    </row>
    <row r="6370" spans="71:72">
      <c r="BS6370" s="98">
        <v>63.68</v>
      </c>
      <c r="BT6370" s="99">
        <v>77</v>
      </c>
    </row>
    <row r="6371" spans="71:72">
      <c r="BS6371" s="98">
        <v>63.69</v>
      </c>
      <c r="BT6371" s="99">
        <v>77</v>
      </c>
    </row>
    <row r="6372" spans="71:72">
      <c r="BS6372" s="98">
        <v>63.7</v>
      </c>
      <c r="BT6372" s="99">
        <v>77</v>
      </c>
    </row>
    <row r="6373" spans="71:72">
      <c r="BS6373" s="98">
        <v>63.71</v>
      </c>
      <c r="BT6373" s="99">
        <v>77</v>
      </c>
    </row>
    <row r="6374" spans="71:72">
      <c r="BS6374" s="98">
        <v>63.72</v>
      </c>
      <c r="BT6374" s="99">
        <v>77</v>
      </c>
    </row>
    <row r="6375" spans="71:72">
      <c r="BS6375" s="98">
        <v>63.73</v>
      </c>
      <c r="BT6375" s="99">
        <v>77</v>
      </c>
    </row>
    <row r="6376" spans="71:72">
      <c r="BS6376" s="98">
        <v>63.74</v>
      </c>
      <c r="BT6376" s="99">
        <v>77</v>
      </c>
    </row>
    <row r="6377" spans="71:72">
      <c r="BS6377" s="98">
        <v>63.75</v>
      </c>
      <c r="BT6377" s="99">
        <v>77</v>
      </c>
    </row>
    <row r="6378" spans="71:72">
      <c r="BS6378" s="98">
        <v>63.76</v>
      </c>
      <c r="BT6378" s="99">
        <v>77</v>
      </c>
    </row>
    <row r="6379" spans="71:72">
      <c r="BS6379" s="98">
        <v>63.77</v>
      </c>
      <c r="BT6379" s="99">
        <v>77</v>
      </c>
    </row>
    <row r="6380" spans="71:72">
      <c r="BS6380" s="98">
        <v>63.78</v>
      </c>
      <c r="BT6380" s="99">
        <v>77</v>
      </c>
    </row>
    <row r="6381" spans="71:72">
      <c r="BS6381" s="98">
        <v>63.79</v>
      </c>
      <c r="BT6381" s="99">
        <v>77</v>
      </c>
    </row>
    <row r="6382" spans="71:72">
      <c r="BS6382" s="98">
        <v>63.8</v>
      </c>
      <c r="BT6382" s="99">
        <v>77</v>
      </c>
    </row>
    <row r="6383" spans="71:72">
      <c r="BS6383" s="98">
        <v>63.81</v>
      </c>
      <c r="BT6383" s="99">
        <v>77</v>
      </c>
    </row>
    <row r="6384" spans="71:72">
      <c r="BS6384" s="98">
        <v>63.82</v>
      </c>
      <c r="BT6384" s="99">
        <v>77</v>
      </c>
    </row>
    <row r="6385" spans="71:72">
      <c r="BS6385" s="98">
        <v>63.83</v>
      </c>
      <c r="BT6385" s="99">
        <v>77</v>
      </c>
    </row>
    <row r="6386" spans="71:72">
      <c r="BS6386" s="98">
        <v>63.84</v>
      </c>
      <c r="BT6386" s="99">
        <v>77</v>
      </c>
    </row>
    <row r="6387" spans="71:72">
      <c r="BS6387" s="98">
        <v>63.85</v>
      </c>
      <c r="BT6387" s="99">
        <v>77</v>
      </c>
    </row>
    <row r="6388" spans="71:72">
      <c r="BS6388" s="98">
        <v>63.86</v>
      </c>
      <c r="BT6388" s="99">
        <v>77</v>
      </c>
    </row>
    <row r="6389" spans="71:72">
      <c r="BS6389" s="98">
        <v>63.87</v>
      </c>
      <c r="BT6389" s="99">
        <v>77</v>
      </c>
    </row>
    <row r="6390" spans="71:72">
      <c r="BS6390" s="98">
        <v>63.88</v>
      </c>
      <c r="BT6390" s="99">
        <v>77</v>
      </c>
    </row>
    <row r="6391" spans="71:72">
      <c r="BS6391" s="98">
        <v>63.89</v>
      </c>
      <c r="BT6391" s="99">
        <v>77</v>
      </c>
    </row>
    <row r="6392" spans="71:72">
      <c r="BS6392" s="98">
        <v>63.9</v>
      </c>
      <c r="BT6392" s="99">
        <v>77</v>
      </c>
    </row>
    <row r="6393" spans="71:72">
      <c r="BS6393" s="98">
        <v>63.91</v>
      </c>
      <c r="BT6393" s="99">
        <v>77</v>
      </c>
    </row>
    <row r="6394" spans="71:72">
      <c r="BS6394" s="98">
        <v>63.92</v>
      </c>
      <c r="BT6394" s="99">
        <v>77</v>
      </c>
    </row>
    <row r="6395" spans="71:72">
      <c r="BS6395" s="98">
        <v>63.93</v>
      </c>
      <c r="BT6395" s="99">
        <v>77</v>
      </c>
    </row>
    <row r="6396" spans="71:72">
      <c r="BS6396" s="98">
        <v>63.94</v>
      </c>
      <c r="BT6396" s="99">
        <v>77</v>
      </c>
    </row>
    <row r="6397" spans="71:72">
      <c r="BS6397" s="98">
        <v>63.95</v>
      </c>
      <c r="BT6397" s="99">
        <v>77</v>
      </c>
    </row>
    <row r="6398" spans="71:72">
      <c r="BS6398" s="98">
        <v>63.96</v>
      </c>
      <c r="BT6398" s="99">
        <v>77</v>
      </c>
    </row>
    <row r="6399" spans="71:72">
      <c r="BS6399" s="98">
        <v>63.97</v>
      </c>
      <c r="BT6399" s="99">
        <v>77</v>
      </c>
    </row>
    <row r="6400" spans="71:72">
      <c r="BS6400" s="98">
        <v>63.98</v>
      </c>
      <c r="BT6400" s="99">
        <v>77</v>
      </c>
    </row>
    <row r="6401" spans="71:72">
      <c r="BS6401" s="98">
        <v>63.99</v>
      </c>
      <c r="BT6401" s="99">
        <v>77</v>
      </c>
    </row>
    <row r="6402" spans="71:72">
      <c r="BS6402" s="98">
        <v>64</v>
      </c>
      <c r="BT6402" s="99">
        <v>77</v>
      </c>
    </row>
    <row r="6403" spans="71:72">
      <c r="BS6403" s="98">
        <v>64.010000000000005</v>
      </c>
      <c r="BT6403" s="99">
        <v>77</v>
      </c>
    </row>
    <row r="6404" spans="71:72">
      <c r="BS6404" s="98">
        <v>64.02</v>
      </c>
      <c r="BT6404" s="99">
        <v>77</v>
      </c>
    </row>
    <row r="6405" spans="71:72">
      <c r="BS6405" s="98">
        <v>64.03</v>
      </c>
      <c r="BT6405" s="99">
        <v>77</v>
      </c>
    </row>
    <row r="6406" spans="71:72">
      <c r="BS6406" s="98">
        <v>64.040000000000006</v>
      </c>
      <c r="BT6406" s="99">
        <v>77</v>
      </c>
    </row>
    <row r="6407" spans="71:72">
      <c r="BS6407" s="98">
        <v>64.05</v>
      </c>
      <c r="BT6407" s="99">
        <v>77</v>
      </c>
    </row>
    <row r="6408" spans="71:72">
      <c r="BS6408" s="98">
        <v>64.06</v>
      </c>
      <c r="BT6408" s="99">
        <v>77</v>
      </c>
    </row>
    <row r="6409" spans="71:72">
      <c r="BS6409" s="98">
        <v>64.069999999999993</v>
      </c>
      <c r="BT6409" s="99">
        <v>77</v>
      </c>
    </row>
    <row r="6410" spans="71:72">
      <c r="BS6410" s="98">
        <v>64.08</v>
      </c>
      <c r="BT6410" s="99">
        <v>77</v>
      </c>
    </row>
    <row r="6411" spans="71:72">
      <c r="BS6411" s="98">
        <v>64.09</v>
      </c>
      <c r="BT6411" s="99">
        <v>77</v>
      </c>
    </row>
    <row r="6412" spans="71:72">
      <c r="BS6412" s="98">
        <v>64.099999999999994</v>
      </c>
      <c r="BT6412" s="99">
        <v>77</v>
      </c>
    </row>
    <row r="6413" spans="71:72">
      <c r="BS6413" s="98">
        <v>64.11</v>
      </c>
      <c r="BT6413" s="99">
        <v>77</v>
      </c>
    </row>
    <row r="6414" spans="71:72">
      <c r="BS6414" s="98">
        <v>64.12</v>
      </c>
      <c r="BT6414" s="99">
        <v>77</v>
      </c>
    </row>
    <row r="6415" spans="71:72">
      <c r="BS6415" s="98">
        <v>64.13</v>
      </c>
      <c r="BT6415" s="99">
        <v>77</v>
      </c>
    </row>
    <row r="6416" spans="71:72">
      <c r="BS6416" s="98">
        <v>64.14</v>
      </c>
      <c r="BT6416" s="99">
        <v>77</v>
      </c>
    </row>
    <row r="6417" spans="71:72">
      <c r="BS6417" s="98">
        <v>64.150000000000006</v>
      </c>
      <c r="BT6417" s="99">
        <v>77</v>
      </c>
    </row>
    <row r="6418" spans="71:72">
      <c r="BS6418" s="98">
        <v>64.16</v>
      </c>
      <c r="BT6418" s="99">
        <v>77</v>
      </c>
    </row>
    <row r="6419" spans="71:72">
      <c r="BS6419" s="98">
        <v>64.17</v>
      </c>
      <c r="BT6419" s="99">
        <v>77</v>
      </c>
    </row>
    <row r="6420" spans="71:72">
      <c r="BS6420" s="98">
        <v>64.180000000000007</v>
      </c>
      <c r="BT6420" s="99">
        <v>77</v>
      </c>
    </row>
    <row r="6421" spans="71:72">
      <c r="BS6421" s="98">
        <v>64.19</v>
      </c>
      <c r="BT6421" s="99">
        <v>77</v>
      </c>
    </row>
    <row r="6422" spans="71:72">
      <c r="BS6422" s="98">
        <v>64.2</v>
      </c>
      <c r="BT6422" s="99">
        <v>77</v>
      </c>
    </row>
    <row r="6423" spans="71:72">
      <c r="BS6423" s="98">
        <v>64.209999999999994</v>
      </c>
      <c r="BT6423" s="99">
        <v>77</v>
      </c>
    </row>
    <row r="6424" spans="71:72">
      <c r="BS6424" s="98">
        <v>64.22</v>
      </c>
      <c r="BT6424" s="99">
        <v>77</v>
      </c>
    </row>
    <row r="6425" spans="71:72">
      <c r="BS6425" s="98">
        <v>64.23</v>
      </c>
      <c r="BT6425" s="99">
        <v>77</v>
      </c>
    </row>
    <row r="6426" spans="71:72">
      <c r="BS6426" s="98">
        <v>64.239999999999995</v>
      </c>
      <c r="BT6426" s="99">
        <v>77</v>
      </c>
    </row>
    <row r="6427" spans="71:72">
      <c r="BS6427" s="98">
        <v>64.25</v>
      </c>
      <c r="BT6427" s="99">
        <v>77</v>
      </c>
    </row>
    <row r="6428" spans="71:72">
      <c r="BS6428" s="98">
        <v>64.260000000000005</v>
      </c>
      <c r="BT6428" s="99">
        <v>77</v>
      </c>
    </row>
    <row r="6429" spans="71:72">
      <c r="BS6429" s="98">
        <v>64.27</v>
      </c>
      <c r="BT6429" s="99">
        <v>77</v>
      </c>
    </row>
    <row r="6430" spans="71:72">
      <c r="BS6430" s="98">
        <v>64.28</v>
      </c>
      <c r="BT6430" s="99">
        <v>77</v>
      </c>
    </row>
    <row r="6431" spans="71:72">
      <c r="BS6431" s="98">
        <v>64.290000000000006</v>
      </c>
      <c r="BT6431" s="99">
        <v>77</v>
      </c>
    </row>
    <row r="6432" spans="71:72">
      <c r="BS6432" s="98">
        <v>64.3</v>
      </c>
      <c r="BT6432" s="99">
        <v>77</v>
      </c>
    </row>
    <row r="6433" spans="71:72">
      <c r="BS6433" s="98">
        <v>64.31</v>
      </c>
      <c r="BT6433" s="99">
        <v>77</v>
      </c>
    </row>
    <row r="6434" spans="71:72">
      <c r="BS6434" s="98">
        <v>64.319999999999993</v>
      </c>
      <c r="BT6434" s="99">
        <v>77</v>
      </c>
    </row>
    <row r="6435" spans="71:72">
      <c r="BS6435" s="98">
        <v>64.33</v>
      </c>
      <c r="BT6435" s="99">
        <v>77</v>
      </c>
    </row>
    <row r="6436" spans="71:72">
      <c r="BS6436" s="98">
        <v>64.34</v>
      </c>
      <c r="BT6436" s="99">
        <v>77</v>
      </c>
    </row>
    <row r="6437" spans="71:72">
      <c r="BS6437" s="98">
        <v>64.349999999999994</v>
      </c>
      <c r="BT6437" s="99">
        <v>77</v>
      </c>
    </row>
    <row r="6438" spans="71:72">
      <c r="BS6438" s="98">
        <v>64.36</v>
      </c>
      <c r="BT6438" s="99">
        <v>77</v>
      </c>
    </row>
    <row r="6439" spans="71:72">
      <c r="BS6439" s="98">
        <v>64.37</v>
      </c>
      <c r="BT6439" s="99">
        <v>77</v>
      </c>
    </row>
    <row r="6440" spans="71:72">
      <c r="BS6440" s="98">
        <v>64.38</v>
      </c>
      <c r="BT6440" s="99">
        <v>77</v>
      </c>
    </row>
    <row r="6441" spans="71:72">
      <c r="BS6441" s="98">
        <v>64.39</v>
      </c>
      <c r="BT6441" s="99">
        <v>77</v>
      </c>
    </row>
    <row r="6442" spans="71:72">
      <c r="BS6442" s="98">
        <v>64.400000000000006</v>
      </c>
      <c r="BT6442" s="99">
        <v>77</v>
      </c>
    </row>
    <row r="6443" spans="71:72">
      <c r="BS6443" s="98">
        <v>64.41</v>
      </c>
      <c r="BT6443" s="99">
        <v>77</v>
      </c>
    </row>
    <row r="6444" spans="71:72">
      <c r="BS6444" s="98">
        <v>64.42</v>
      </c>
      <c r="BT6444" s="99">
        <v>77</v>
      </c>
    </row>
    <row r="6445" spans="71:72">
      <c r="BS6445" s="98">
        <v>64.430000000000007</v>
      </c>
      <c r="BT6445" s="99">
        <v>77</v>
      </c>
    </row>
    <row r="6446" spans="71:72">
      <c r="BS6446" s="98">
        <v>64.44</v>
      </c>
      <c r="BT6446" s="99">
        <v>77</v>
      </c>
    </row>
    <row r="6447" spans="71:72">
      <c r="BS6447" s="98">
        <v>64.45</v>
      </c>
      <c r="BT6447" s="99">
        <v>77</v>
      </c>
    </row>
    <row r="6448" spans="71:72">
      <c r="BS6448" s="98">
        <v>64.459999999999994</v>
      </c>
      <c r="BT6448" s="99">
        <v>77</v>
      </c>
    </row>
    <row r="6449" spans="71:72">
      <c r="BS6449" s="98">
        <v>64.47</v>
      </c>
      <c r="BT6449" s="99">
        <v>77</v>
      </c>
    </row>
    <row r="6450" spans="71:72">
      <c r="BS6450" s="98">
        <v>64.48</v>
      </c>
      <c r="BT6450" s="99">
        <v>77</v>
      </c>
    </row>
    <row r="6451" spans="71:72">
      <c r="BS6451" s="98">
        <v>64.489999999999995</v>
      </c>
      <c r="BT6451" s="99">
        <v>77</v>
      </c>
    </row>
    <row r="6452" spans="71:72">
      <c r="BS6452" s="98">
        <v>64.5</v>
      </c>
      <c r="BT6452" s="99">
        <v>77</v>
      </c>
    </row>
    <row r="6453" spans="71:72">
      <c r="BS6453" s="98">
        <v>64.510000000000005</v>
      </c>
      <c r="BT6453" s="99">
        <v>77</v>
      </c>
    </row>
    <row r="6454" spans="71:72">
      <c r="BS6454" s="98">
        <v>64.52</v>
      </c>
      <c r="BT6454" s="99">
        <v>77</v>
      </c>
    </row>
    <row r="6455" spans="71:72">
      <c r="BS6455" s="98">
        <v>64.53</v>
      </c>
      <c r="BT6455" s="99">
        <v>77</v>
      </c>
    </row>
    <row r="6456" spans="71:72">
      <c r="BS6456" s="98">
        <v>64.540000000000006</v>
      </c>
      <c r="BT6456" s="99">
        <v>77</v>
      </c>
    </row>
    <row r="6457" spans="71:72">
      <c r="BS6457" s="98">
        <v>64.55</v>
      </c>
      <c r="BT6457" s="99">
        <v>77</v>
      </c>
    </row>
    <row r="6458" spans="71:72">
      <c r="BS6458" s="98">
        <v>64.56</v>
      </c>
      <c r="BT6458" s="99">
        <v>77</v>
      </c>
    </row>
    <row r="6459" spans="71:72">
      <c r="BS6459" s="98">
        <v>64.569999999999993</v>
      </c>
      <c r="BT6459" s="99">
        <v>77</v>
      </c>
    </row>
    <row r="6460" spans="71:72">
      <c r="BS6460" s="98">
        <v>64.58</v>
      </c>
      <c r="BT6460" s="99">
        <v>77</v>
      </c>
    </row>
    <row r="6461" spans="71:72">
      <c r="BS6461" s="98">
        <v>64.59</v>
      </c>
      <c r="BT6461" s="99">
        <v>77</v>
      </c>
    </row>
    <row r="6462" spans="71:72">
      <c r="BS6462" s="98">
        <v>64.599999999999994</v>
      </c>
      <c r="BT6462" s="99">
        <v>77</v>
      </c>
    </row>
    <row r="6463" spans="71:72">
      <c r="BS6463" s="98">
        <v>64.61</v>
      </c>
      <c r="BT6463" s="99">
        <v>77</v>
      </c>
    </row>
    <row r="6464" spans="71:72">
      <c r="BS6464" s="98">
        <v>64.62</v>
      </c>
      <c r="BT6464" s="99">
        <v>77</v>
      </c>
    </row>
    <row r="6465" spans="71:72">
      <c r="BS6465" s="98">
        <v>64.63</v>
      </c>
      <c r="BT6465" s="99">
        <v>77</v>
      </c>
    </row>
    <row r="6466" spans="71:72">
      <c r="BS6466" s="98">
        <v>64.64</v>
      </c>
      <c r="BT6466" s="99">
        <v>77</v>
      </c>
    </row>
    <row r="6467" spans="71:72">
      <c r="BS6467" s="98">
        <v>64.650000000000006</v>
      </c>
      <c r="BT6467" s="99">
        <v>77</v>
      </c>
    </row>
    <row r="6468" spans="71:72">
      <c r="BS6468" s="98">
        <v>64.66</v>
      </c>
      <c r="BT6468" s="99">
        <v>77</v>
      </c>
    </row>
    <row r="6469" spans="71:72">
      <c r="BS6469" s="98">
        <v>64.67</v>
      </c>
      <c r="BT6469" s="99">
        <v>77</v>
      </c>
    </row>
    <row r="6470" spans="71:72">
      <c r="BS6470" s="98">
        <v>64.680000000000007</v>
      </c>
      <c r="BT6470" s="99">
        <v>77</v>
      </c>
    </row>
    <row r="6471" spans="71:72">
      <c r="BS6471" s="98">
        <v>64.69</v>
      </c>
      <c r="BT6471" s="99">
        <v>77</v>
      </c>
    </row>
    <row r="6472" spans="71:72">
      <c r="BS6472" s="98">
        <v>64.7</v>
      </c>
      <c r="BT6472" s="99">
        <v>77</v>
      </c>
    </row>
    <row r="6473" spans="71:72">
      <c r="BS6473" s="98">
        <v>64.709999999999994</v>
      </c>
      <c r="BT6473" s="99">
        <v>77</v>
      </c>
    </row>
    <row r="6474" spans="71:72">
      <c r="BS6474" s="98">
        <v>64.72</v>
      </c>
      <c r="BT6474" s="99">
        <v>77</v>
      </c>
    </row>
    <row r="6475" spans="71:72">
      <c r="BS6475" s="98">
        <v>64.73</v>
      </c>
      <c r="BT6475" s="99">
        <v>77</v>
      </c>
    </row>
    <row r="6476" spans="71:72">
      <c r="BS6476" s="98">
        <v>64.739999999999995</v>
      </c>
      <c r="BT6476" s="99">
        <v>77</v>
      </c>
    </row>
    <row r="6477" spans="71:72">
      <c r="BS6477" s="98">
        <v>64.75</v>
      </c>
      <c r="BT6477" s="99">
        <v>77</v>
      </c>
    </row>
    <row r="6478" spans="71:72">
      <c r="BS6478" s="98">
        <v>64.760000000000005</v>
      </c>
      <c r="BT6478" s="99">
        <v>77</v>
      </c>
    </row>
    <row r="6479" spans="71:72">
      <c r="BS6479" s="98">
        <v>64.77</v>
      </c>
      <c r="BT6479" s="99">
        <v>77</v>
      </c>
    </row>
    <row r="6480" spans="71:72">
      <c r="BS6480" s="98">
        <v>64.78</v>
      </c>
      <c r="BT6480" s="99">
        <v>77</v>
      </c>
    </row>
    <row r="6481" spans="71:72">
      <c r="BS6481" s="98">
        <v>64.790000000000006</v>
      </c>
      <c r="BT6481" s="99">
        <v>77</v>
      </c>
    </row>
    <row r="6482" spans="71:72">
      <c r="BS6482" s="100">
        <v>64.8</v>
      </c>
      <c r="BT6482" s="101">
        <v>78</v>
      </c>
    </row>
    <row r="6483" spans="71:72">
      <c r="BS6483" s="100">
        <v>64.81</v>
      </c>
      <c r="BT6483" s="101">
        <v>78</v>
      </c>
    </row>
    <row r="6484" spans="71:72">
      <c r="BS6484" s="100">
        <v>64.819999999999993</v>
      </c>
      <c r="BT6484" s="101">
        <v>78</v>
      </c>
    </row>
    <row r="6485" spans="71:72">
      <c r="BS6485" s="100">
        <v>64.83</v>
      </c>
      <c r="BT6485" s="101">
        <v>78</v>
      </c>
    </row>
    <row r="6486" spans="71:72">
      <c r="BS6486" s="100">
        <v>64.84</v>
      </c>
      <c r="BT6486" s="101">
        <v>78</v>
      </c>
    </row>
    <row r="6487" spans="71:72">
      <c r="BS6487" s="100">
        <v>64.849999999999994</v>
      </c>
      <c r="BT6487" s="101">
        <v>78</v>
      </c>
    </row>
    <row r="6488" spans="71:72">
      <c r="BS6488" s="100">
        <v>64.86</v>
      </c>
      <c r="BT6488" s="101">
        <v>78</v>
      </c>
    </row>
    <row r="6489" spans="71:72">
      <c r="BS6489" s="100">
        <v>64.87</v>
      </c>
      <c r="BT6489" s="101">
        <v>78</v>
      </c>
    </row>
    <row r="6490" spans="71:72">
      <c r="BS6490" s="100">
        <v>64.88</v>
      </c>
      <c r="BT6490" s="101">
        <v>78</v>
      </c>
    </row>
    <row r="6491" spans="71:72">
      <c r="BS6491" s="100">
        <v>64.89</v>
      </c>
      <c r="BT6491" s="101">
        <v>78</v>
      </c>
    </row>
    <row r="6492" spans="71:72">
      <c r="BS6492" s="100">
        <v>64.900000000000006</v>
      </c>
      <c r="BT6492" s="101">
        <v>78</v>
      </c>
    </row>
    <row r="6493" spans="71:72">
      <c r="BS6493" s="100">
        <v>64.91</v>
      </c>
      <c r="BT6493" s="101">
        <v>78</v>
      </c>
    </row>
    <row r="6494" spans="71:72">
      <c r="BS6494" s="100">
        <v>64.92</v>
      </c>
      <c r="BT6494" s="101">
        <v>78</v>
      </c>
    </row>
    <row r="6495" spans="71:72">
      <c r="BS6495" s="100">
        <v>64.930000000000007</v>
      </c>
      <c r="BT6495" s="101">
        <v>78</v>
      </c>
    </row>
    <row r="6496" spans="71:72">
      <c r="BS6496" s="100">
        <v>64.94</v>
      </c>
      <c r="BT6496" s="101">
        <v>78</v>
      </c>
    </row>
    <row r="6497" spans="71:72">
      <c r="BS6497" s="100">
        <v>64.95</v>
      </c>
      <c r="BT6497" s="101">
        <v>78</v>
      </c>
    </row>
    <row r="6498" spans="71:72">
      <c r="BS6498" s="100">
        <v>64.959999999999994</v>
      </c>
      <c r="BT6498" s="101">
        <v>78</v>
      </c>
    </row>
    <row r="6499" spans="71:72">
      <c r="BS6499" s="100">
        <v>64.97</v>
      </c>
      <c r="BT6499" s="101">
        <v>78</v>
      </c>
    </row>
    <row r="6500" spans="71:72">
      <c r="BS6500" s="100">
        <v>64.98</v>
      </c>
      <c r="BT6500" s="101">
        <v>78</v>
      </c>
    </row>
    <row r="6501" spans="71:72">
      <c r="BS6501" s="100">
        <v>64.989999999999995</v>
      </c>
      <c r="BT6501" s="101">
        <v>78</v>
      </c>
    </row>
    <row r="6502" spans="71:72">
      <c r="BS6502" s="100">
        <v>65</v>
      </c>
      <c r="BT6502" s="101">
        <v>78</v>
      </c>
    </row>
    <row r="6503" spans="71:72">
      <c r="BS6503" s="100">
        <v>65.010000000000005</v>
      </c>
      <c r="BT6503" s="101">
        <v>78</v>
      </c>
    </row>
    <row r="6504" spans="71:72">
      <c r="BS6504" s="100">
        <v>65.02</v>
      </c>
      <c r="BT6504" s="101">
        <v>78</v>
      </c>
    </row>
    <row r="6505" spans="71:72">
      <c r="BS6505" s="100">
        <v>65.03</v>
      </c>
      <c r="BT6505" s="101">
        <v>78</v>
      </c>
    </row>
    <row r="6506" spans="71:72">
      <c r="BS6506" s="100">
        <v>65.040000000000006</v>
      </c>
      <c r="BT6506" s="101">
        <v>78</v>
      </c>
    </row>
    <row r="6507" spans="71:72">
      <c r="BS6507" s="100">
        <v>65.05</v>
      </c>
      <c r="BT6507" s="101">
        <v>78</v>
      </c>
    </row>
    <row r="6508" spans="71:72">
      <c r="BS6508" s="100">
        <v>65.06</v>
      </c>
      <c r="BT6508" s="101">
        <v>78</v>
      </c>
    </row>
    <row r="6509" spans="71:72">
      <c r="BS6509" s="100">
        <v>65.069999999999993</v>
      </c>
      <c r="BT6509" s="101">
        <v>78</v>
      </c>
    </row>
    <row r="6510" spans="71:72">
      <c r="BS6510" s="100">
        <v>65.08</v>
      </c>
      <c r="BT6510" s="101">
        <v>78</v>
      </c>
    </row>
    <row r="6511" spans="71:72">
      <c r="BS6511" s="100">
        <v>65.09</v>
      </c>
      <c r="BT6511" s="101">
        <v>78</v>
      </c>
    </row>
    <row r="6512" spans="71:72">
      <c r="BS6512" s="100">
        <v>65.099999999999994</v>
      </c>
      <c r="BT6512" s="101">
        <v>78</v>
      </c>
    </row>
    <row r="6513" spans="71:72">
      <c r="BS6513" s="100">
        <v>65.11</v>
      </c>
      <c r="BT6513" s="101">
        <v>78</v>
      </c>
    </row>
    <row r="6514" spans="71:72">
      <c r="BS6514" s="100">
        <v>65.12</v>
      </c>
      <c r="BT6514" s="101">
        <v>78</v>
      </c>
    </row>
    <row r="6515" spans="71:72">
      <c r="BS6515" s="100">
        <v>65.13</v>
      </c>
      <c r="BT6515" s="101">
        <v>78</v>
      </c>
    </row>
    <row r="6516" spans="71:72">
      <c r="BS6516" s="100">
        <v>65.14</v>
      </c>
      <c r="BT6516" s="101">
        <v>78</v>
      </c>
    </row>
    <row r="6517" spans="71:72">
      <c r="BS6517" s="100">
        <v>65.150000000000006</v>
      </c>
      <c r="BT6517" s="101">
        <v>78</v>
      </c>
    </row>
    <row r="6518" spans="71:72">
      <c r="BS6518" s="100">
        <v>65.16</v>
      </c>
      <c r="BT6518" s="101">
        <v>78</v>
      </c>
    </row>
    <row r="6519" spans="71:72">
      <c r="BS6519" s="100">
        <v>65.17</v>
      </c>
      <c r="BT6519" s="101">
        <v>78</v>
      </c>
    </row>
    <row r="6520" spans="71:72">
      <c r="BS6520" s="100">
        <v>65.180000000000007</v>
      </c>
      <c r="BT6520" s="101">
        <v>78</v>
      </c>
    </row>
    <row r="6521" spans="71:72">
      <c r="BS6521" s="100">
        <v>65.19</v>
      </c>
      <c r="BT6521" s="101">
        <v>78</v>
      </c>
    </row>
    <row r="6522" spans="71:72">
      <c r="BS6522" s="100">
        <v>65.2</v>
      </c>
      <c r="BT6522" s="101">
        <v>78</v>
      </c>
    </row>
    <row r="6523" spans="71:72">
      <c r="BS6523" s="100">
        <v>65.209999999999994</v>
      </c>
      <c r="BT6523" s="101">
        <v>78</v>
      </c>
    </row>
    <row r="6524" spans="71:72">
      <c r="BS6524" s="100">
        <v>65.22</v>
      </c>
      <c r="BT6524" s="101">
        <v>78</v>
      </c>
    </row>
    <row r="6525" spans="71:72">
      <c r="BS6525" s="100">
        <v>65.23</v>
      </c>
      <c r="BT6525" s="101">
        <v>78</v>
      </c>
    </row>
    <row r="6526" spans="71:72">
      <c r="BS6526" s="100">
        <v>65.239999999999995</v>
      </c>
      <c r="BT6526" s="101">
        <v>78</v>
      </c>
    </row>
    <row r="6527" spans="71:72">
      <c r="BS6527" s="100">
        <v>65.25</v>
      </c>
      <c r="BT6527" s="101">
        <v>78</v>
      </c>
    </row>
    <row r="6528" spans="71:72">
      <c r="BS6528" s="100">
        <v>65.260000000000005</v>
      </c>
      <c r="BT6528" s="101">
        <v>78</v>
      </c>
    </row>
    <row r="6529" spans="71:72">
      <c r="BS6529" s="100">
        <v>65.27</v>
      </c>
      <c r="BT6529" s="101">
        <v>78</v>
      </c>
    </row>
    <row r="6530" spans="71:72">
      <c r="BS6530" s="100">
        <v>65.28</v>
      </c>
      <c r="BT6530" s="101">
        <v>78</v>
      </c>
    </row>
    <row r="6531" spans="71:72">
      <c r="BS6531" s="100">
        <v>65.290000000000006</v>
      </c>
      <c r="BT6531" s="101">
        <v>78</v>
      </c>
    </row>
    <row r="6532" spans="71:72">
      <c r="BS6532" s="100">
        <v>65.3</v>
      </c>
      <c r="BT6532" s="101">
        <v>78</v>
      </c>
    </row>
    <row r="6533" spans="71:72">
      <c r="BS6533" s="100">
        <v>65.31</v>
      </c>
      <c r="BT6533" s="101">
        <v>78</v>
      </c>
    </row>
    <row r="6534" spans="71:72">
      <c r="BS6534" s="100">
        <v>65.319999999999993</v>
      </c>
      <c r="BT6534" s="101">
        <v>78</v>
      </c>
    </row>
    <row r="6535" spans="71:72">
      <c r="BS6535" s="100">
        <v>65.33</v>
      </c>
      <c r="BT6535" s="101">
        <v>78</v>
      </c>
    </row>
    <row r="6536" spans="71:72">
      <c r="BS6536" s="100">
        <v>65.34</v>
      </c>
      <c r="BT6536" s="101">
        <v>78</v>
      </c>
    </row>
    <row r="6537" spans="71:72">
      <c r="BS6537" s="100">
        <v>65.349999999999994</v>
      </c>
      <c r="BT6537" s="101">
        <v>78</v>
      </c>
    </row>
    <row r="6538" spans="71:72">
      <c r="BS6538" s="100">
        <v>65.36</v>
      </c>
      <c r="BT6538" s="101">
        <v>78</v>
      </c>
    </row>
    <row r="6539" spans="71:72">
      <c r="BS6539" s="100">
        <v>65.37</v>
      </c>
      <c r="BT6539" s="101">
        <v>78</v>
      </c>
    </row>
    <row r="6540" spans="71:72">
      <c r="BS6540" s="100">
        <v>65.38</v>
      </c>
      <c r="BT6540" s="101">
        <v>78</v>
      </c>
    </row>
    <row r="6541" spans="71:72">
      <c r="BS6541" s="100">
        <v>65.39</v>
      </c>
      <c r="BT6541" s="101">
        <v>78</v>
      </c>
    </row>
    <row r="6542" spans="71:72">
      <c r="BS6542" s="100">
        <v>65.400000000000006</v>
      </c>
      <c r="BT6542" s="101">
        <v>78</v>
      </c>
    </row>
    <row r="6543" spans="71:72">
      <c r="BS6543" s="100">
        <v>65.41</v>
      </c>
      <c r="BT6543" s="101">
        <v>78</v>
      </c>
    </row>
    <row r="6544" spans="71:72">
      <c r="BS6544" s="100">
        <v>65.42</v>
      </c>
      <c r="BT6544" s="101">
        <v>78</v>
      </c>
    </row>
    <row r="6545" spans="71:72">
      <c r="BS6545" s="100">
        <v>65.430000000000007</v>
      </c>
      <c r="BT6545" s="101">
        <v>78</v>
      </c>
    </row>
    <row r="6546" spans="71:72">
      <c r="BS6546" s="100">
        <v>65.44</v>
      </c>
      <c r="BT6546" s="101">
        <v>78</v>
      </c>
    </row>
    <row r="6547" spans="71:72">
      <c r="BS6547" s="100">
        <v>65.45</v>
      </c>
      <c r="BT6547" s="101">
        <v>78</v>
      </c>
    </row>
    <row r="6548" spans="71:72">
      <c r="BS6548" s="100">
        <v>65.459999999999994</v>
      </c>
      <c r="BT6548" s="101">
        <v>78</v>
      </c>
    </row>
    <row r="6549" spans="71:72">
      <c r="BS6549" s="100">
        <v>65.47</v>
      </c>
      <c r="BT6549" s="101">
        <v>78</v>
      </c>
    </row>
    <row r="6550" spans="71:72">
      <c r="BS6550" s="100">
        <v>65.48</v>
      </c>
      <c r="BT6550" s="101">
        <v>78</v>
      </c>
    </row>
    <row r="6551" spans="71:72">
      <c r="BS6551" s="100">
        <v>65.489999999999995</v>
      </c>
      <c r="BT6551" s="101">
        <v>78</v>
      </c>
    </row>
    <row r="6552" spans="71:72">
      <c r="BS6552" s="100">
        <v>65.5</v>
      </c>
      <c r="BT6552" s="101">
        <v>78</v>
      </c>
    </row>
    <row r="6553" spans="71:72">
      <c r="BS6553" s="100">
        <v>65.510000000000005</v>
      </c>
      <c r="BT6553" s="101">
        <v>78</v>
      </c>
    </row>
    <row r="6554" spans="71:72">
      <c r="BS6554" s="100">
        <v>65.52</v>
      </c>
      <c r="BT6554" s="101">
        <v>78</v>
      </c>
    </row>
    <row r="6555" spans="71:72">
      <c r="BS6555" s="100">
        <v>65.53</v>
      </c>
      <c r="BT6555" s="101">
        <v>78</v>
      </c>
    </row>
    <row r="6556" spans="71:72">
      <c r="BS6556" s="100">
        <v>65.540000000000006</v>
      </c>
      <c r="BT6556" s="101">
        <v>78</v>
      </c>
    </row>
    <row r="6557" spans="71:72">
      <c r="BS6557" s="100">
        <v>65.55</v>
      </c>
      <c r="BT6557" s="101">
        <v>78</v>
      </c>
    </row>
    <row r="6558" spans="71:72">
      <c r="BS6558" s="100">
        <v>65.56</v>
      </c>
      <c r="BT6558" s="101">
        <v>78</v>
      </c>
    </row>
    <row r="6559" spans="71:72">
      <c r="BS6559" s="100">
        <v>65.569999999999993</v>
      </c>
      <c r="BT6559" s="101">
        <v>78</v>
      </c>
    </row>
    <row r="6560" spans="71:72">
      <c r="BS6560" s="100">
        <v>65.58</v>
      </c>
      <c r="BT6560" s="101">
        <v>78</v>
      </c>
    </row>
    <row r="6561" spans="71:72">
      <c r="BS6561" s="100">
        <v>65.59</v>
      </c>
      <c r="BT6561" s="101">
        <v>78</v>
      </c>
    </row>
    <row r="6562" spans="71:72">
      <c r="BS6562" s="100">
        <v>65.599999999999994</v>
      </c>
      <c r="BT6562" s="101">
        <v>78</v>
      </c>
    </row>
    <row r="6563" spans="71:72">
      <c r="BS6563" s="100">
        <v>65.61</v>
      </c>
      <c r="BT6563" s="101">
        <v>78</v>
      </c>
    </row>
    <row r="6564" spans="71:72">
      <c r="BS6564" s="100">
        <v>65.62</v>
      </c>
      <c r="BT6564" s="101">
        <v>78</v>
      </c>
    </row>
    <row r="6565" spans="71:72">
      <c r="BS6565" s="100">
        <v>65.63</v>
      </c>
      <c r="BT6565" s="101">
        <v>78</v>
      </c>
    </row>
    <row r="6566" spans="71:72">
      <c r="BS6566" s="100">
        <v>65.64</v>
      </c>
      <c r="BT6566" s="101">
        <v>78</v>
      </c>
    </row>
    <row r="6567" spans="71:72">
      <c r="BS6567" s="100">
        <v>65.650000000000006</v>
      </c>
      <c r="BT6567" s="101">
        <v>78</v>
      </c>
    </row>
    <row r="6568" spans="71:72">
      <c r="BS6568" s="100">
        <v>65.66</v>
      </c>
      <c r="BT6568" s="101">
        <v>78</v>
      </c>
    </row>
    <row r="6569" spans="71:72">
      <c r="BS6569" s="100">
        <v>65.67</v>
      </c>
      <c r="BT6569" s="101">
        <v>78</v>
      </c>
    </row>
    <row r="6570" spans="71:72">
      <c r="BS6570" s="100">
        <v>65.680000000000007</v>
      </c>
      <c r="BT6570" s="101">
        <v>78</v>
      </c>
    </row>
    <row r="6571" spans="71:72">
      <c r="BS6571" s="100">
        <v>65.69</v>
      </c>
      <c r="BT6571" s="101">
        <v>78</v>
      </c>
    </row>
    <row r="6572" spans="71:72">
      <c r="BS6572" s="100">
        <v>65.7</v>
      </c>
      <c r="BT6572" s="101">
        <v>78</v>
      </c>
    </row>
    <row r="6573" spans="71:72">
      <c r="BS6573" s="100">
        <v>65.709999999999994</v>
      </c>
      <c r="BT6573" s="101">
        <v>78</v>
      </c>
    </row>
    <row r="6574" spans="71:72">
      <c r="BS6574" s="100">
        <v>65.72</v>
      </c>
      <c r="BT6574" s="101">
        <v>78</v>
      </c>
    </row>
    <row r="6575" spans="71:72">
      <c r="BS6575" s="100">
        <v>65.73</v>
      </c>
      <c r="BT6575" s="101">
        <v>78</v>
      </c>
    </row>
    <row r="6576" spans="71:72">
      <c r="BS6576" s="100">
        <v>65.739999999999995</v>
      </c>
      <c r="BT6576" s="101">
        <v>78</v>
      </c>
    </row>
    <row r="6577" spans="71:72">
      <c r="BS6577" s="100">
        <v>65.75</v>
      </c>
      <c r="BT6577" s="101">
        <v>78</v>
      </c>
    </row>
    <row r="6578" spans="71:72">
      <c r="BS6578" s="100">
        <v>65.760000000000005</v>
      </c>
      <c r="BT6578" s="101">
        <v>78</v>
      </c>
    </row>
    <row r="6579" spans="71:72">
      <c r="BS6579" s="100">
        <v>65.77</v>
      </c>
      <c r="BT6579" s="101">
        <v>78</v>
      </c>
    </row>
    <row r="6580" spans="71:72">
      <c r="BS6580" s="100">
        <v>65.78</v>
      </c>
      <c r="BT6580" s="101">
        <v>78</v>
      </c>
    </row>
    <row r="6581" spans="71:72">
      <c r="BS6581" s="100">
        <v>65.790000000000006</v>
      </c>
      <c r="BT6581" s="101">
        <v>78</v>
      </c>
    </row>
    <row r="6582" spans="71:72">
      <c r="BS6582" s="100">
        <v>65.8</v>
      </c>
      <c r="BT6582" s="101">
        <v>78</v>
      </c>
    </row>
    <row r="6583" spans="71:72">
      <c r="BS6583" s="100">
        <v>65.81</v>
      </c>
      <c r="BT6583" s="101">
        <v>78</v>
      </c>
    </row>
    <row r="6584" spans="71:72">
      <c r="BS6584" s="100">
        <v>65.819999999999993</v>
      </c>
      <c r="BT6584" s="101">
        <v>78</v>
      </c>
    </row>
    <row r="6585" spans="71:72">
      <c r="BS6585" s="100">
        <v>65.83</v>
      </c>
      <c r="BT6585" s="101">
        <v>78</v>
      </c>
    </row>
    <row r="6586" spans="71:72">
      <c r="BS6586" s="100">
        <v>65.84</v>
      </c>
      <c r="BT6586" s="101">
        <v>78</v>
      </c>
    </row>
    <row r="6587" spans="71:72">
      <c r="BS6587" s="100">
        <v>65.849999999999994</v>
      </c>
      <c r="BT6587" s="101">
        <v>78</v>
      </c>
    </row>
    <row r="6588" spans="71:72">
      <c r="BS6588" s="100">
        <v>65.86</v>
      </c>
      <c r="BT6588" s="101">
        <v>78</v>
      </c>
    </row>
    <row r="6589" spans="71:72">
      <c r="BS6589" s="100">
        <v>65.87</v>
      </c>
      <c r="BT6589" s="101">
        <v>78</v>
      </c>
    </row>
    <row r="6590" spans="71:72">
      <c r="BS6590" s="100">
        <v>65.88</v>
      </c>
      <c r="BT6590" s="101">
        <v>78</v>
      </c>
    </row>
    <row r="6591" spans="71:72">
      <c r="BS6591" s="100">
        <v>65.89</v>
      </c>
      <c r="BT6591" s="101">
        <v>78</v>
      </c>
    </row>
    <row r="6592" spans="71:72">
      <c r="BS6592" s="100">
        <v>65.900000000000006</v>
      </c>
      <c r="BT6592" s="101">
        <v>78</v>
      </c>
    </row>
    <row r="6593" spans="71:72">
      <c r="BS6593" s="100">
        <v>65.91</v>
      </c>
      <c r="BT6593" s="101">
        <v>78</v>
      </c>
    </row>
    <row r="6594" spans="71:72">
      <c r="BS6594" s="100">
        <v>65.92</v>
      </c>
      <c r="BT6594" s="101">
        <v>78</v>
      </c>
    </row>
    <row r="6595" spans="71:72">
      <c r="BS6595" s="100">
        <v>65.930000000000007</v>
      </c>
      <c r="BT6595" s="101">
        <v>78</v>
      </c>
    </row>
    <row r="6596" spans="71:72">
      <c r="BS6596" s="100">
        <v>65.94</v>
      </c>
      <c r="BT6596" s="101">
        <v>78</v>
      </c>
    </row>
    <row r="6597" spans="71:72">
      <c r="BS6597" s="100">
        <v>65.95</v>
      </c>
      <c r="BT6597" s="101">
        <v>78</v>
      </c>
    </row>
    <row r="6598" spans="71:72">
      <c r="BS6598" s="100">
        <v>65.959999999999994</v>
      </c>
      <c r="BT6598" s="101">
        <v>78</v>
      </c>
    </row>
    <row r="6599" spans="71:72">
      <c r="BS6599" s="100">
        <v>65.97</v>
      </c>
      <c r="BT6599" s="101">
        <v>78</v>
      </c>
    </row>
    <row r="6600" spans="71:72">
      <c r="BS6600" s="100">
        <v>65.98</v>
      </c>
      <c r="BT6600" s="101">
        <v>78</v>
      </c>
    </row>
    <row r="6601" spans="71:72">
      <c r="BS6601" s="100">
        <v>65.989999999999995</v>
      </c>
      <c r="BT6601" s="101">
        <v>78</v>
      </c>
    </row>
    <row r="6602" spans="71:72">
      <c r="BS6602" s="100">
        <v>66</v>
      </c>
      <c r="BT6602" s="101">
        <v>78</v>
      </c>
    </row>
    <row r="6603" spans="71:72">
      <c r="BS6603" s="100">
        <v>66.010000000000005</v>
      </c>
      <c r="BT6603" s="101">
        <v>78</v>
      </c>
    </row>
    <row r="6604" spans="71:72">
      <c r="BS6604" s="100">
        <v>66.02</v>
      </c>
      <c r="BT6604" s="101">
        <v>78</v>
      </c>
    </row>
    <row r="6605" spans="71:72">
      <c r="BS6605" s="100">
        <v>66.03</v>
      </c>
      <c r="BT6605" s="101">
        <v>78</v>
      </c>
    </row>
    <row r="6606" spans="71:72">
      <c r="BS6606" s="100">
        <v>66.040000000000006</v>
      </c>
      <c r="BT6606" s="101">
        <v>78</v>
      </c>
    </row>
    <row r="6607" spans="71:72">
      <c r="BS6607" s="100">
        <v>66.05</v>
      </c>
      <c r="BT6607" s="101">
        <v>78</v>
      </c>
    </row>
    <row r="6608" spans="71:72">
      <c r="BS6608" s="100">
        <v>66.06</v>
      </c>
      <c r="BT6608" s="101">
        <v>78</v>
      </c>
    </row>
    <row r="6609" spans="71:72">
      <c r="BS6609" s="100">
        <v>66.069999999999993</v>
      </c>
      <c r="BT6609" s="101">
        <v>78</v>
      </c>
    </row>
    <row r="6610" spans="71:72">
      <c r="BS6610" s="100">
        <v>66.08</v>
      </c>
      <c r="BT6610" s="101">
        <v>78</v>
      </c>
    </row>
    <row r="6611" spans="71:72">
      <c r="BS6611" s="100">
        <v>66.09</v>
      </c>
      <c r="BT6611" s="101">
        <v>78</v>
      </c>
    </row>
    <row r="6612" spans="71:72">
      <c r="BS6612" s="100">
        <v>66.099999999999994</v>
      </c>
      <c r="BT6612" s="101">
        <v>78</v>
      </c>
    </row>
    <row r="6613" spans="71:72">
      <c r="BS6613" s="100">
        <v>66.11</v>
      </c>
      <c r="BT6613" s="101">
        <v>78</v>
      </c>
    </row>
    <row r="6614" spans="71:72">
      <c r="BS6614" s="100">
        <v>66.12</v>
      </c>
      <c r="BT6614" s="101">
        <v>78</v>
      </c>
    </row>
    <row r="6615" spans="71:72">
      <c r="BS6615" s="100">
        <v>66.13</v>
      </c>
      <c r="BT6615" s="101">
        <v>78</v>
      </c>
    </row>
    <row r="6616" spans="71:72">
      <c r="BS6616" s="100">
        <v>66.14</v>
      </c>
      <c r="BT6616" s="101">
        <v>78</v>
      </c>
    </row>
    <row r="6617" spans="71:72">
      <c r="BS6617" s="100">
        <v>66.150000000000006</v>
      </c>
      <c r="BT6617" s="101">
        <v>78</v>
      </c>
    </row>
    <row r="6618" spans="71:72">
      <c r="BS6618" s="100">
        <v>66.16</v>
      </c>
      <c r="BT6618" s="101">
        <v>78</v>
      </c>
    </row>
    <row r="6619" spans="71:72">
      <c r="BS6619" s="100">
        <v>66.17</v>
      </c>
      <c r="BT6619" s="101">
        <v>78</v>
      </c>
    </row>
    <row r="6620" spans="71:72">
      <c r="BS6620" s="100">
        <v>66.180000000000007</v>
      </c>
      <c r="BT6620" s="101">
        <v>78</v>
      </c>
    </row>
    <row r="6621" spans="71:72">
      <c r="BS6621" s="100">
        <v>66.19</v>
      </c>
      <c r="BT6621" s="101">
        <v>78</v>
      </c>
    </row>
    <row r="6622" spans="71:72">
      <c r="BS6622" s="100">
        <v>66.2</v>
      </c>
      <c r="BT6622" s="101">
        <v>78</v>
      </c>
    </row>
    <row r="6623" spans="71:72">
      <c r="BS6623" s="100">
        <v>66.209999999999994</v>
      </c>
      <c r="BT6623" s="101">
        <v>78</v>
      </c>
    </row>
    <row r="6624" spans="71:72">
      <c r="BS6624" s="100">
        <v>66.22</v>
      </c>
      <c r="BT6624" s="101">
        <v>78</v>
      </c>
    </row>
    <row r="6625" spans="71:72">
      <c r="BS6625" s="100">
        <v>66.23</v>
      </c>
      <c r="BT6625" s="101">
        <v>78</v>
      </c>
    </row>
    <row r="6626" spans="71:72">
      <c r="BS6626" s="100">
        <v>66.239999999999995</v>
      </c>
      <c r="BT6626" s="101">
        <v>78</v>
      </c>
    </row>
    <row r="6627" spans="71:72">
      <c r="BS6627" s="100">
        <v>66.25</v>
      </c>
      <c r="BT6627" s="101">
        <v>78</v>
      </c>
    </row>
    <row r="6628" spans="71:72">
      <c r="BS6628" s="100">
        <v>66.260000000000005</v>
      </c>
      <c r="BT6628" s="101">
        <v>78</v>
      </c>
    </row>
    <row r="6629" spans="71:72">
      <c r="BS6629" s="100">
        <v>66.27</v>
      </c>
      <c r="BT6629" s="101">
        <v>78</v>
      </c>
    </row>
    <row r="6630" spans="71:72">
      <c r="BS6630" s="100">
        <v>66.28</v>
      </c>
      <c r="BT6630" s="101">
        <v>78</v>
      </c>
    </row>
    <row r="6631" spans="71:72">
      <c r="BS6631" s="100">
        <v>66.290000000000006</v>
      </c>
      <c r="BT6631" s="101">
        <v>78</v>
      </c>
    </row>
    <row r="6632" spans="71:72">
      <c r="BS6632" s="100">
        <v>66.3</v>
      </c>
      <c r="BT6632" s="101">
        <v>78</v>
      </c>
    </row>
    <row r="6633" spans="71:72">
      <c r="BS6633" s="100">
        <v>66.31</v>
      </c>
      <c r="BT6633" s="101">
        <v>78</v>
      </c>
    </row>
    <row r="6634" spans="71:72">
      <c r="BS6634" s="100">
        <v>66.319999999999993</v>
      </c>
      <c r="BT6634" s="101">
        <v>78</v>
      </c>
    </row>
    <row r="6635" spans="71:72">
      <c r="BS6635" s="100">
        <v>66.33</v>
      </c>
      <c r="BT6635" s="101">
        <v>78</v>
      </c>
    </row>
    <row r="6636" spans="71:72">
      <c r="BS6636" s="100">
        <v>66.34</v>
      </c>
      <c r="BT6636" s="101">
        <v>78</v>
      </c>
    </row>
    <row r="6637" spans="71:72">
      <c r="BS6637" s="100">
        <v>66.349999999999994</v>
      </c>
      <c r="BT6637" s="101">
        <v>78</v>
      </c>
    </row>
    <row r="6638" spans="71:72">
      <c r="BS6638" s="100">
        <v>66.36</v>
      </c>
      <c r="BT6638" s="101">
        <v>78</v>
      </c>
    </row>
    <row r="6639" spans="71:72">
      <c r="BS6639" s="100">
        <v>66.37</v>
      </c>
      <c r="BT6639" s="101">
        <v>78</v>
      </c>
    </row>
    <row r="6640" spans="71:72">
      <c r="BS6640" s="100">
        <v>66.38</v>
      </c>
      <c r="BT6640" s="101">
        <v>78</v>
      </c>
    </row>
    <row r="6641" spans="71:72">
      <c r="BS6641" s="100">
        <v>66.39</v>
      </c>
      <c r="BT6641" s="101">
        <v>78</v>
      </c>
    </row>
    <row r="6642" spans="71:72">
      <c r="BS6642" s="98">
        <v>66.400000000000006</v>
      </c>
      <c r="BT6642" s="99">
        <v>79</v>
      </c>
    </row>
    <row r="6643" spans="71:72">
      <c r="BS6643" s="98">
        <v>66.41</v>
      </c>
      <c r="BT6643" s="99">
        <v>79</v>
      </c>
    </row>
    <row r="6644" spans="71:72">
      <c r="BS6644" s="98">
        <v>66.42</v>
      </c>
      <c r="BT6644" s="99">
        <v>79</v>
      </c>
    </row>
    <row r="6645" spans="71:72">
      <c r="BS6645" s="98">
        <v>66.430000000000007</v>
      </c>
      <c r="BT6645" s="99">
        <v>79</v>
      </c>
    </row>
    <row r="6646" spans="71:72">
      <c r="BS6646" s="98">
        <v>66.44</v>
      </c>
      <c r="BT6646" s="99">
        <v>79</v>
      </c>
    </row>
    <row r="6647" spans="71:72">
      <c r="BS6647" s="98">
        <v>66.45</v>
      </c>
      <c r="BT6647" s="99">
        <v>79</v>
      </c>
    </row>
    <row r="6648" spans="71:72">
      <c r="BS6648" s="98">
        <v>66.459999999999994</v>
      </c>
      <c r="BT6648" s="99">
        <v>79</v>
      </c>
    </row>
    <row r="6649" spans="71:72">
      <c r="BS6649" s="98">
        <v>66.47</v>
      </c>
      <c r="BT6649" s="99">
        <v>79</v>
      </c>
    </row>
    <row r="6650" spans="71:72">
      <c r="BS6650" s="98">
        <v>66.48</v>
      </c>
      <c r="BT6650" s="99">
        <v>79</v>
      </c>
    </row>
    <row r="6651" spans="71:72">
      <c r="BS6651" s="98">
        <v>66.489999999999995</v>
      </c>
      <c r="BT6651" s="99">
        <v>79</v>
      </c>
    </row>
    <row r="6652" spans="71:72">
      <c r="BS6652" s="98">
        <v>66.5</v>
      </c>
      <c r="BT6652" s="99">
        <v>79</v>
      </c>
    </row>
    <row r="6653" spans="71:72">
      <c r="BS6653" s="98">
        <v>66.510000000000005</v>
      </c>
      <c r="BT6653" s="99">
        <v>79</v>
      </c>
    </row>
    <row r="6654" spans="71:72">
      <c r="BS6654" s="98">
        <v>66.52</v>
      </c>
      <c r="BT6654" s="99">
        <v>79</v>
      </c>
    </row>
    <row r="6655" spans="71:72">
      <c r="BS6655" s="98">
        <v>66.53</v>
      </c>
      <c r="BT6655" s="99">
        <v>79</v>
      </c>
    </row>
    <row r="6656" spans="71:72">
      <c r="BS6656" s="98">
        <v>66.540000000000006</v>
      </c>
      <c r="BT6656" s="99">
        <v>79</v>
      </c>
    </row>
    <row r="6657" spans="71:72">
      <c r="BS6657" s="98">
        <v>66.55</v>
      </c>
      <c r="BT6657" s="99">
        <v>79</v>
      </c>
    </row>
    <row r="6658" spans="71:72">
      <c r="BS6658" s="98">
        <v>66.56</v>
      </c>
      <c r="BT6658" s="99">
        <v>79</v>
      </c>
    </row>
    <row r="6659" spans="71:72">
      <c r="BS6659" s="98">
        <v>66.569999999999993</v>
      </c>
      <c r="BT6659" s="99">
        <v>79</v>
      </c>
    </row>
    <row r="6660" spans="71:72">
      <c r="BS6660" s="98">
        <v>66.58</v>
      </c>
      <c r="BT6660" s="99">
        <v>79</v>
      </c>
    </row>
    <row r="6661" spans="71:72">
      <c r="BS6661" s="98">
        <v>66.59</v>
      </c>
      <c r="BT6661" s="99">
        <v>79</v>
      </c>
    </row>
    <row r="6662" spans="71:72">
      <c r="BS6662" s="98">
        <v>66.599999999999994</v>
      </c>
      <c r="BT6662" s="99">
        <v>79</v>
      </c>
    </row>
    <row r="6663" spans="71:72">
      <c r="BS6663" s="98">
        <v>66.61</v>
      </c>
      <c r="BT6663" s="99">
        <v>79</v>
      </c>
    </row>
    <row r="6664" spans="71:72">
      <c r="BS6664" s="98">
        <v>66.62</v>
      </c>
      <c r="BT6664" s="99">
        <v>79</v>
      </c>
    </row>
    <row r="6665" spans="71:72">
      <c r="BS6665" s="98">
        <v>66.63</v>
      </c>
      <c r="BT6665" s="99">
        <v>79</v>
      </c>
    </row>
    <row r="6666" spans="71:72">
      <c r="BS6666" s="98">
        <v>66.64</v>
      </c>
      <c r="BT6666" s="99">
        <v>79</v>
      </c>
    </row>
    <row r="6667" spans="71:72">
      <c r="BS6667" s="98">
        <v>66.650000000000006</v>
      </c>
      <c r="BT6667" s="99">
        <v>79</v>
      </c>
    </row>
    <row r="6668" spans="71:72">
      <c r="BS6668" s="98">
        <v>66.66</v>
      </c>
      <c r="BT6668" s="99">
        <v>79</v>
      </c>
    </row>
    <row r="6669" spans="71:72">
      <c r="BS6669" s="98">
        <v>66.67</v>
      </c>
      <c r="BT6669" s="99">
        <v>79</v>
      </c>
    </row>
    <row r="6670" spans="71:72">
      <c r="BS6670" s="98">
        <v>66.680000000000007</v>
      </c>
      <c r="BT6670" s="99">
        <v>79</v>
      </c>
    </row>
    <row r="6671" spans="71:72">
      <c r="BS6671" s="98">
        <v>66.69</v>
      </c>
      <c r="BT6671" s="99">
        <v>79</v>
      </c>
    </row>
    <row r="6672" spans="71:72">
      <c r="BS6672" s="98">
        <v>66.7</v>
      </c>
      <c r="BT6672" s="99">
        <v>79</v>
      </c>
    </row>
    <row r="6673" spans="71:72">
      <c r="BS6673" s="98">
        <v>66.709999999999994</v>
      </c>
      <c r="BT6673" s="99">
        <v>79</v>
      </c>
    </row>
    <row r="6674" spans="71:72">
      <c r="BS6674" s="98">
        <v>66.72</v>
      </c>
      <c r="BT6674" s="99">
        <v>79</v>
      </c>
    </row>
    <row r="6675" spans="71:72">
      <c r="BS6675" s="98">
        <v>66.73</v>
      </c>
      <c r="BT6675" s="99">
        <v>79</v>
      </c>
    </row>
    <row r="6676" spans="71:72">
      <c r="BS6676" s="98">
        <v>66.739999999999995</v>
      </c>
      <c r="BT6676" s="99">
        <v>79</v>
      </c>
    </row>
    <row r="6677" spans="71:72">
      <c r="BS6677" s="98">
        <v>66.75</v>
      </c>
      <c r="BT6677" s="99">
        <v>79</v>
      </c>
    </row>
    <row r="6678" spans="71:72">
      <c r="BS6678" s="98">
        <v>66.760000000000005</v>
      </c>
      <c r="BT6678" s="99">
        <v>79</v>
      </c>
    </row>
    <row r="6679" spans="71:72">
      <c r="BS6679" s="98">
        <v>66.77</v>
      </c>
      <c r="BT6679" s="99">
        <v>79</v>
      </c>
    </row>
    <row r="6680" spans="71:72">
      <c r="BS6680" s="98">
        <v>66.78</v>
      </c>
      <c r="BT6680" s="99">
        <v>79</v>
      </c>
    </row>
    <row r="6681" spans="71:72">
      <c r="BS6681" s="98">
        <v>66.790000000000006</v>
      </c>
      <c r="BT6681" s="99">
        <v>79</v>
      </c>
    </row>
    <row r="6682" spans="71:72">
      <c r="BS6682" s="98">
        <v>66.8</v>
      </c>
      <c r="BT6682" s="99">
        <v>79</v>
      </c>
    </row>
    <row r="6683" spans="71:72">
      <c r="BS6683" s="98">
        <v>66.81</v>
      </c>
      <c r="BT6683" s="99">
        <v>79</v>
      </c>
    </row>
    <row r="6684" spans="71:72">
      <c r="BS6684" s="98">
        <v>66.819999999999993</v>
      </c>
      <c r="BT6684" s="99">
        <v>79</v>
      </c>
    </row>
    <row r="6685" spans="71:72">
      <c r="BS6685" s="98">
        <v>66.83</v>
      </c>
      <c r="BT6685" s="99">
        <v>79</v>
      </c>
    </row>
    <row r="6686" spans="71:72">
      <c r="BS6686" s="98">
        <v>66.84</v>
      </c>
      <c r="BT6686" s="99">
        <v>79</v>
      </c>
    </row>
    <row r="6687" spans="71:72">
      <c r="BS6687" s="98">
        <v>66.849999999999994</v>
      </c>
      <c r="BT6687" s="99">
        <v>79</v>
      </c>
    </row>
    <row r="6688" spans="71:72">
      <c r="BS6688" s="98">
        <v>66.86</v>
      </c>
      <c r="BT6688" s="99">
        <v>79</v>
      </c>
    </row>
    <row r="6689" spans="71:72">
      <c r="BS6689" s="98">
        <v>66.87</v>
      </c>
      <c r="BT6689" s="99">
        <v>79</v>
      </c>
    </row>
    <row r="6690" spans="71:72">
      <c r="BS6690" s="98">
        <v>66.88</v>
      </c>
      <c r="BT6690" s="99">
        <v>79</v>
      </c>
    </row>
    <row r="6691" spans="71:72">
      <c r="BS6691" s="98">
        <v>66.89</v>
      </c>
      <c r="BT6691" s="99">
        <v>79</v>
      </c>
    </row>
    <row r="6692" spans="71:72">
      <c r="BS6692" s="98">
        <v>66.900000000000006</v>
      </c>
      <c r="BT6692" s="99">
        <v>79</v>
      </c>
    </row>
    <row r="6693" spans="71:72">
      <c r="BS6693" s="98">
        <v>66.91</v>
      </c>
      <c r="BT6693" s="99">
        <v>79</v>
      </c>
    </row>
    <row r="6694" spans="71:72">
      <c r="BS6694" s="98">
        <v>66.92</v>
      </c>
      <c r="BT6694" s="99">
        <v>79</v>
      </c>
    </row>
    <row r="6695" spans="71:72">
      <c r="BS6695" s="98">
        <v>66.930000000000007</v>
      </c>
      <c r="BT6695" s="99">
        <v>79</v>
      </c>
    </row>
    <row r="6696" spans="71:72">
      <c r="BS6696" s="98">
        <v>66.94</v>
      </c>
      <c r="BT6696" s="99">
        <v>79</v>
      </c>
    </row>
    <row r="6697" spans="71:72">
      <c r="BS6697" s="98">
        <v>66.95</v>
      </c>
      <c r="BT6697" s="99">
        <v>79</v>
      </c>
    </row>
    <row r="6698" spans="71:72">
      <c r="BS6698" s="98">
        <v>66.959999999999994</v>
      </c>
      <c r="BT6698" s="99">
        <v>79</v>
      </c>
    </row>
    <row r="6699" spans="71:72">
      <c r="BS6699" s="98">
        <v>66.97</v>
      </c>
      <c r="BT6699" s="99">
        <v>79</v>
      </c>
    </row>
    <row r="6700" spans="71:72">
      <c r="BS6700" s="98">
        <v>66.98</v>
      </c>
      <c r="BT6700" s="99">
        <v>79</v>
      </c>
    </row>
    <row r="6701" spans="71:72">
      <c r="BS6701" s="98">
        <v>66.989999999999995</v>
      </c>
      <c r="BT6701" s="99">
        <v>79</v>
      </c>
    </row>
    <row r="6702" spans="71:72">
      <c r="BS6702" s="98">
        <v>67</v>
      </c>
      <c r="BT6702" s="99">
        <v>79</v>
      </c>
    </row>
    <row r="6703" spans="71:72">
      <c r="BS6703" s="98">
        <v>67.010000000000005</v>
      </c>
      <c r="BT6703" s="99">
        <v>79</v>
      </c>
    </row>
    <row r="6704" spans="71:72">
      <c r="BS6704" s="98">
        <v>67.02</v>
      </c>
      <c r="BT6704" s="99">
        <v>79</v>
      </c>
    </row>
    <row r="6705" spans="71:72">
      <c r="BS6705" s="98">
        <v>67.03</v>
      </c>
      <c r="BT6705" s="99">
        <v>79</v>
      </c>
    </row>
    <row r="6706" spans="71:72">
      <c r="BS6706" s="98">
        <v>67.040000000000006</v>
      </c>
      <c r="BT6706" s="99">
        <v>79</v>
      </c>
    </row>
    <row r="6707" spans="71:72">
      <c r="BS6707" s="98">
        <v>67.05</v>
      </c>
      <c r="BT6707" s="99">
        <v>79</v>
      </c>
    </row>
    <row r="6708" spans="71:72">
      <c r="BS6708" s="98">
        <v>67.06</v>
      </c>
      <c r="BT6708" s="99">
        <v>79</v>
      </c>
    </row>
    <row r="6709" spans="71:72">
      <c r="BS6709" s="98">
        <v>67.069999999999993</v>
      </c>
      <c r="BT6709" s="99">
        <v>79</v>
      </c>
    </row>
    <row r="6710" spans="71:72">
      <c r="BS6710" s="98">
        <v>67.08</v>
      </c>
      <c r="BT6710" s="99">
        <v>79</v>
      </c>
    </row>
    <row r="6711" spans="71:72">
      <c r="BS6711" s="98">
        <v>67.09</v>
      </c>
      <c r="BT6711" s="99">
        <v>79</v>
      </c>
    </row>
    <row r="6712" spans="71:72">
      <c r="BS6712" s="98">
        <v>67.099999999999994</v>
      </c>
      <c r="BT6712" s="99">
        <v>79</v>
      </c>
    </row>
    <row r="6713" spans="71:72">
      <c r="BS6713" s="98">
        <v>67.11</v>
      </c>
      <c r="BT6713" s="99">
        <v>79</v>
      </c>
    </row>
    <row r="6714" spans="71:72">
      <c r="BS6714" s="98">
        <v>67.12</v>
      </c>
      <c r="BT6714" s="99">
        <v>79</v>
      </c>
    </row>
    <row r="6715" spans="71:72">
      <c r="BS6715" s="98">
        <v>67.13</v>
      </c>
      <c r="BT6715" s="99">
        <v>79</v>
      </c>
    </row>
    <row r="6716" spans="71:72">
      <c r="BS6716" s="98">
        <v>67.14</v>
      </c>
      <c r="BT6716" s="99">
        <v>79</v>
      </c>
    </row>
    <row r="6717" spans="71:72">
      <c r="BS6717" s="98">
        <v>67.150000000000006</v>
      </c>
      <c r="BT6717" s="99">
        <v>79</v>
      </c>
    </row>
    <row r="6718" spans="71:72">
      <c r="BS6718" s="98">
        <v>67.16</v>
      </c>
      <c r="BT6718" s="99">
        <v>79</v>
      </c>
    </row>
    <row r="6719" spans="71:72">
      <c r="BS6719" s="98">
        <v>67.17</v>
      </c>
      <c r="BT6719" s="99">
        <v>79</v>
      </c>
    </row>
    <row r="6720" spans="71:72">
      <c r="BS6720" s="98">
        <v>67.180000000000007</v>
      </c>
      <c r="BT6720" s="99">
        <v>79</v>
      </c>
    </row>
    <row r="6721" spans="71:72">
      <c r="BS6721" s="98">
        <v>67.19</v>
      </c>
      <c r="BT6721" s="99">
        <v>79</v>
      </c>
    </row>
    <row r="6722" spans="71:72">
      <c r="BS6722" s="98">
        <v>67.2</v>
      </c>
      <c r="BT6722" s="99">
        <v>79</v>
      </c>
    </row>
    <row r="6723" spans="71:72">
      <c r="BS6723" s="98">
        <v>67.209999999999994</v>
      </c>
      <c r="BT6723" s="99">
        <v>79</v>
      </c>
    </row>
    <row r="6724" spans="71:72">
      <c r="BS6724" s="98">
        <v>67.22</v>
      </c>
      <c r="BT6724" s="99">
        <v>79</v>
      </c>
    </row>
    <row r="6725" spans="71:72">
      <c r="BS6725" s="98">
        <v>67.23</v>
      </c>
      <c r="BT6725" s="99">
        <v>79</v>
      </c>
    </row>
    <row r="6726" spans="71:72">
      <c r="BS6726" s="98">
        <v>67.239999999999995</v>
      </c>
      <c r="BT6726" s="99">
        <v>79</v>
      </c>
    </row>
    <row r="6727" spans="71:72">
      <c r="BS6727" s="98">
        <v>67.25</v>
      </c>
      <c r="BT6727" s="99">
        <v>79</v>
      </c>
    </row>
    <row r="6728" spans="71:72">
      <c r="BS6728" s="98">
        <v>67.260000000000005</v>
      </c>
      <c r="BT6728" s="99">
        <v>79</v>
      </c>
    </row>
    <row r="6729" spans="71:72">
      <c r="BS6729" s="98">
        <v>67.27</v>
      </c>
      <c r="BT6729" s="99">
        <v>79</v>
      </c>
    </row>
    <row r="6730" spans="71:72">
      <c r="BS6730" s="98">
        <v>67.28</v>
      </c>
      <c r="BT6730" s="99">
        <v>79</v>
      </c>
    </row>
    <row r="6731" spans="71:72">
      <c r="BS6731" s="98">
        <v>67.290000000000006</v>
      </c>
      <c r="BT6731" s="99">
        <v>79</v>
      </c>
    </row>
    <row r="6732" spans="71:72">
      <c r="BS6732" s="98">
        <v>67.3</v>
      </c>
      <c r="BT6732" s="99">
        <v>79</v>
      </c>
    </row>
    <row r="6733" spans="71:72">
      <c r="BS6733" s="98">
        <v>67.31</v>
      </c>
      <c r="BT6733" s="99">
        <v>79</v>
      </c>
    </row>
    <row r="6734" spans="71:72">
      <c r="BS6734" s="98">
        <v>67.319999999999993</v>
      </c>
      <c r="BT6734" s="99">
        <v>79</v>
      </c>
    </row>
    <row r="6735" spans="71:72">
      <c r="BS6735" s="98">
        <v>67.33</v>
      </c>
      <c r="BT6735" s="99">
        <v>79</v>
      </c>
    </row>
    <row r="6736" spans="71:72">
      <c r="BS6736" s="98">
        <v>67.34</v>
      </c>
      <c r="BT6736" s="99">
        <v>79</v>
      </c>
    </row>
    <row r="6737" spans="71:72">
      <c r="BS6737" s="98">
        <v>67.349999999999994</v>
      </c>
      <c r="BT6737" s="99">
        <v>79</v>
      </c>
    </row>
    <row r="6738" spans="71:72">
      <c r="BS6738" s="98">
        <v>67.36</v>
      </c>
      <c r="BT6738" s="99">
        <v>79</v>
      </c>
    </row>
    <row r="6739" spans="71:72">
      <c r="BS6739" s="98">
        <v>67.37</v>
      </c>
      <c r="BT6739" s="99">
        <v>79</v>
      </c>
    </row>
    <row r="6740" spans="71:72">
      <c r="BS6740" s="98">
        <v>67.38</v>
      </c>
      <c r="BT6740" s="99">
        <v>79</v>
      </c>
    </row>
    <row r="6741" spans="71:72">
      <c r="BS6741" s="98">
        <v>67.39</v>
      </c>
      <c r="BT6741" s="99">
        <v>79</v>
      </c>
    </row>
    <row r="6742" spans="71:72">
      <c r="BS6742" s="98">
        <v>67.400000000000006</v>
      </c>
      <c r="BT6742" s="99">
        <v>79</v>
      </c>
    </row>
    <row r="6743" spans="71:72">
      <c r="BS6743" s="98">
        <v>67.41</v>
      </c>
      <c r="BT6743" s="99">
        <v>79</v>
      </c>
    </row>
    <row r="6744" spans="71:72">
      <c r="BS6744" s="98">
        <v>67.42</v>
      </c>
      <c r="BT6744" s="99">
        <v>79</v>
      </c>
    </row>
    <row r="6745" spans="71:72">
      <c r="BS6745" s="98">
        <v>67.430000000000007</v>
      </c>
      <c r="BT6745" s="99">
        <v>79</v>
      </c>
    </row>
    <row r="6746" spans="71:72">
      <c r="BS6746" s="98">
        <v>67.44</v>
      </c>
      <c r="BT6746" s="99">
        <v>79</v>
      </c>
    </row>
    <row r="6747" spans="71:72">
      <c r="BS6747" s="98">
        <v>67.45</v>
      </c>
      <c r="BT6747" s="99">
        <v>79</v>
      </c>
    </row>
    <row r="6748" spans="71:72">
      <c r="BS6748" s="98">
        <v>67.459999999999994</v>
      </c>
      <c r="BT6748" s="99">
        <v>79</v>
      </c>
    </row>
    <row r="6749" spans="71:72">
      <c r="BS6749" s="98">
        <v>67.47</v>
      </c>
      <c r="BT6749" s="99">
        <v>79</v>
      </c>
    </row>
    <row r="6750" spans="71:72">
      <c r="BS6750" s="98">
        <v>67.48</v>
      </c>
      <c r="BT6750" s="99">
        <v>79</v>
      </c>
    </row>
    <row r="6751" spans="71:72">
      <c r="BS6751" s="98">
        <v>67.489999999999995</v>
      </c>
      <c r="BT6751" s="99">
        <v>79</v>
      </c>
    </row>
    <row r="6752" spans="71:72">
      <c r="BS6752" s="98">
        <v>67.5</v>
      </c>
      <c r="BT6752" s="99">
        <v>79</v>
      </c>
    </row>
    <row r="6753" spans="71:72">
      <c r="BS6753" s="98">
        <v>67.510000000000005</v>
      </c>
      <c r="BT6753" s="99">
        <v>79</v>
      </c>
    </row>
    <row r="6754" spans="71:72">
      <c r="BS6754" s="98">
        <v>67.52</v>
      </c>
      <c r="BT6754" s="99">
        <v>79</v>
      </c>
    </row>
    <row r="6755" spans="71:72">
      <c r="BS6755" s="98">
        <v>67.53</v>
      </c>
      <c r="BT6755" s="99">
        <v>79</v>
      </c>
    </row>
    <row r="6756" spans="71:72">
      <c r="BS6756" s="98">
        <v>67.540000000000006</v>
      </c>
      <c r="BT6756" s="99">
        <v>79</v>
      </c>
    </row>
    <row r="6757" spans="71:72">
      <c r="BS6757" s="98">
        <v>67.55</v>
      </c>
      <c r="BT6757" s="99">
        <v>79</v>
      </c>
    </row>
    <row r="6758" spans="71:72">
      <c r="BS6758" s="98">
        <v>67.56</v>
      </c>
      <c r="BT6758" s="99">
        <v>79</v>
      </c>
    </row>
    <row r="6759" spans="71:72">
      <c r="BS6759" s="98">
        <v>67.569999999999993</v>
      </c>
      <c r="BT6759" s="99">
        <v>79</v>
      </c>
    </row>
    <row r="6760" spans="71:72">
      <c r="BS6760" s="98">
        <v>67.58</v>
      </c>
      <c r="BT6760" s="99">
        <v>79</v>
      </c>
    </row>
    <row r="6761" spans="71:72">
      <c r="BS6761" s="98">
        <v>67.59</v>
      </c>
      <c r="BT6761" s="99">
        <v>79</v>
      </c>
    </row>
    <row r="6762" spans="71:72">
      <c r="BS6762" s="98">
        <v>67.599999999999994</v>
      </c>
      <c r="BT6762" s="99">
        <v>79</v>
      </c>
    </row>
    <row r="6763" spans="71:72">
      <c r="BS6763" s="98">
        <v>67.61</v>
      </c>
      <c r="BT6763" s="99">
        <v>79</v>
      </c>
    </row>
    <row r="6764" spans="71:72">
      <c r="BS6764" s="98">
        <v>67.62</v>
      </c>
      <c r="BT6764" s="99">
        <v>79</v>
      </c>
    </row>
    <row r="6765" spans="71:72">
      <c r="BS6765" s="98">
        <v>67.63</v>
      </c>
      <c r="BT6765" s="99">
        <v>79</v>
      </c>
    </row>
    <row r="6766" spans="71:72">
      <c r="BS6766" s="98">
        <v>67.64</v>
      </c>
      <c r="BT6766" s="99">
        <v>79</v>
      </c>
    </row>
    <row r="6767" spans="71:72">
      <c r="BS6767" s="98">
        <v>67.650000000000006</v>
      </c>
      <c r="BT6767" s="99">
        <v>79</v>
      </c>
    </row>
    <row r="6768" spans="71:72">
      <c r="BS6768" s="98">
        <v>67.66</v>
      </c>
      <c r="BT6768" s="99">
        <v>79</v>
      </c>
    </row>
    <row r="6769" spans="71:72">
      <c r="BS6769" s="98">
        <v>67.67</v>
      </c>
      <c r="BT6769" s="99">
        <v>79</v>
      </c>
    </row>
    <row r="6770" spans="71:72">
      <c r="BS6770" s="98">
        <v>67.680000000000007</v>
      </c>
      <c r="BT6770" s="99">
        <v>79</v>
      </c>
    </row>
    <row r="6771" spans="71:72">
      <c r="BS6771" s="98">
        <v>67.69</v>
      </c>
      <c r="BT6771" s="99">
        <v>79</v>
      </c>
    </row>
    <row r="6772" spans="71:72">
      <c r="BS6772" s="98">
        <v>67.7</v>
      </c>
      <c r="BT6772" s="99">
        <v>79</v>
      </c>
    </row>
    <row r="6773" spans="71:72">
      <c r="BS6773" s="98">
        <v>67.709999999999994</v>
      </c>
      <c r="BT6773" s="99">
        <v>79</v>
      </c>
    </row>
    <row r="6774" spans="71:72">
      <c r="BS6774" s="98">
        <v>67.72</v>
      </c>
      <c r="BT6774" s="99">
        <v>79</v>
      </c>
    </row>
    <row r="6775" spans="71:72">
      <c r="BS6775" s="98">
        <v>67.73</v>
      </c>
      <c r="BT6775" s="99">
        <v>79</v>
      </c>
    </row>
    <row r="6776" spans="71:72">
      <c r="BS6776" s="98">
        <v>67.739999999999995</v>
      </c>
      <c r="BT6776" s="99">
        <v>79</v>
      </c>
    </row>
    <row r="6777" spans="71:72">
      <c r="BS6777" s="98">
        <v>67.75</v>
      </c>
      <c r="BT6777" s="99">
        <v>79</v>
      </c>
    </row>
    <row r="6778" spans="71:72">
      <c r="BS6778" s="98">
        <v>67.760000000000005</v>
      </c>
      <c r="BT6778" s="99">
        <v>79</v>
      </c>
    </row>
    <row r="6779" spans="71:72">
      <c r="BS6779" s="98">
        <v>67.77</v>
      </c>
      <c r="BT6779" s="99">
        <v>79</v>
      </c>
    </row>
    <row r="6780" spans="71:72">
      <c r="BS6780" s="98">
        <v>67.78</v>
      </c>
      <c r="BT6780" s="99">
        <v>79</v>
      </c>
    </row>
    <row r="6781" spans="71:72">
      <c r="BS6781" s="98">
        <v>67.790000000000006</v>
      </c>
      <c r="BT6781" s="99">
        <v>79</v>
      </c>
    </row>
    <row r="6782" spans="71:72">
      <c r="BS6782" s="98">
        <v>67.8</v>
      </c>
      <c r="BT6782" s="99">
        <v>79</v>
      </c>
    </row>
    <row r="6783" spans="71:72">
      <c r="BS6783" s="98">
        <v>67.81</v>
      </c>
      <c r="BT6783" s="99">
        <v>79</v>
      </c>
    </row>
    <row r="6784" spans="71:72">
      <c r="BS6784" s="98">
        <v>67.819999999999993</v>
      </c>
      <c r="BT6784" s="99">
        <v>79</v>
      </c>
    </row>
    <row r="6785" spans="71:72">
      <c r="BS6785" s="98">
        <v>67.83</v>
      </c>
      <c r="BT6785" s="99">
        <v>79</v>
      </c>
    </row>
    <row r="6786" spans="71:72">
      <c r="BS6786" s="98">
        <v>67.84</v>
      </c>
      <c r="BT6786" s="99">
        <v>79</v>
      </c>
    </row>
    <row r="6787" spans="71:72">
      <c r="BS6787" s="98">
        <v>67.849999999999994</v>
      </c>
      <c r="BT6787" s="99">
        <v>79</v>
      </c>
    </row>
    <row r="6788" spans="71:72">
      <c r="BS6788" s="98">
        <v>67.86</v>
      </c>
      <c r="BT6788" s="99">
        <v>79</v>
      </c>
    </row>
    <row r="6789" spans="71:72">
      <c r="BS6789" s="98">
        <v>67.87</v>
      </c>
      <c r="BT6789" s="99">
        <v>79</v>
      </c>
    </row>
    <row r="6790" spans="71:72">
      <c r="BS6790" s="98">
        <v>67.88</v>
      </c>
      <c r="BT6790" s="99">
        <v>79</v>
      </c>
    </row>
    <row r="6791" spans="71:72">
      <c r="BS6791" s="98">
        <v>67.89</v>
      </c>
      <c r="BT6791" s="99">
        <v>79</v>
      </c>
    </row>
    <row r="6792" spans="71:72">
      <c r="BS6792" s="98">
        <v>67.900000000000006</v>
      </c>
      <c r="BT6792" s="99">
        <v>79</v>
      </c>
    </row>
    <row r="6793" spans="71:72">
      <c r="BS6793" s="98">
        <v>67.91</v>
      </c>
      <c r="BT6793" s="99">
        <v>79</v>
      </c>
    </row>
    <row r="6794" spans="71:72">
      <c r="BS6794" s="98">
        <v>67.92</v>
      </c>
      <c r="BT6794" s="99">
        <v>79</v>
      </c>
    </row>
    <row r="6795" spans="71:72">
      <c r="BS6795" s="98">
        <v>67.930000000000007</v>
      </c>
      <c r="BT6795" s="99">
        <v>79</v>
      </c>
    </row>
    <row r="6796" spans="71:72">
      <c r="BS6796" s="98">
        <v>67.94</v>
      </c>
      <c r="BT6796" s="99">
        <v>79</v>
      </c>
    </row>
    <row r="6797" spans="71:72">
      <c r="BS6797" s="98">
        <v>67.95</v>
      </c>
      <c r="BT6797" s="99">
        <v>79</v>
      </c>
    </row>
    <row r="6798" spans="71:72">
      <c r="BS6798" s="98">
        <v>67.959999999999994</v>
      </c>
      <c r="BT6798" s="99">
        <v>79</v>
      </c>
    </row>
    <row r="6799" spans="71:72">
      <c r="BS6799" s="98">
        <v>67.97</v>
      </c>
      <c r="BT6799" s="99">
        <v>79</v>
      </c>
    </row>
    <row r="6800" spans="71:72">
      <c r="BS6800" s="98">
        <v>67.98</v>
      </c>
      <c r="BT6800" s="99">
        <v>79</v>
      </c>
    </row>
    <row r="6801" spans="71:72">
      <c r="BS6801" s="98">
        <v>67.989999999999995</v>
      </c>
      <c r="BT6801" s="99">
        <v>79</v>
      </c>
    </row>
    <row r="6802" spans="71:72">
      <c r="BS6802" s="100">
        <v>68</v>
      </c>
      <c r="BT6802" s="101">
        <v>80</v>
      </c>
    </row>
    <row r="6803" spans="71:72">
      <c r="BS6803" s="100">
        <v>68.010000000000005</v>
      </c>
      <c r="BT6803" s="101">
        <v>80</v>
      </c>
    </row>
    <row r="6804" spans="71:72">
      <c r="BS6804" s="100">
        <v>68.02</v>
      </c>
      <c r="BT6804" s="101">
        <v>80</v>
      </c>
    </row>
    <row r="6805" spans="71:72">
      <c r="BS6805" s="100">
        <v>68.03</v>
      </c>
      <c r="BT6805" s="101">
        <v>80</v>
      </c>
    </row>
    <row r="6806" spans="71:72">
      <c r="BS6806" s="100">
        <v>68.040000000000006</v>
      </c>
      <c r="BT6806" s="101">
        <v>80</v>
      </c>
    </row>
    <row r="6807" spans="71:72">
      <c r="BS6807" s="100">
        <v>68.05</v>
      </c>
      <c r="BT6807" s="101">
        <v>80</v>
      </c>
    </row>
    <row r="6808" spans="71:72">
      <c r="BS6808" s="100">
        <v>68.06</v>
      </c>
      <c r="BT6808" s="101">
        <v>80</v>
      </c>
    </row>
    <row r="6809" spans="71:72">
      <c r="BS6809" s="100">
        <v>68.069999999999993</v>
      </c>
      <c r="BT6809" s="101">
        <v>80</v>
      </c>
    </row>
    <row r="6810" spans="71:72">
      <c r="BS6810" s="100">
        <v>68.08</v>
      </c>
      <c r="BT6810" s="101">
        <v>80</v>
      </c>
    </row>
    <row r="6811" spans="71:72">
      <c r="BS6811" s="100">
        <v>68.09</v>
      </c>
      <c r="BT6811" s="101">
        <v>80</v>
      </c>
    </row>
    <row r="6812" spans="71:72">
      <c r="BS6812" s="100">
        <v>68.099999999999994</v>
      </c>
      <c r="BT6812" s="101">
        <v>80</v>
      </c>
    </row>
    <row r="6813" spans="71:72">
      <c r="BS6813" s="100">
        <v>68.11</v>
      </c>
      <c r="BT6813" s="101">
        <v>80</v>
      </c>
    </row>
    <row r="6814" spans="71:72">
      <c r="BS6814" s="100">
        <v>68.12</v>
      </c>
      <c r="BT6814" s="101">
        <v>80</v>
      </c>
    </row>
    <row r="6815" spans="71:72">
      <c r="BS6815" s="100">
        <v>68.13</v>
      </c>
      <c r="BT6815" s="101">
        <v>80</v>
      </c>
    </row>
    <row r="6816" spans="71:72">
      <c r="BS6816" s="100">
        <v>68.14</v>
      </c>
      <c r="BT6816" s="101">
        <v>80</v>
      </c>
    </row>
    <row r="6817" spans="71:72">
      <c r="BS6817" s="100">
        <v>68.150000000000006</v>
      </c>
      <c r="BT6817" s="101">
        <v>80</v>
      </c>
    </row>
    <row r="6818" spans="71:72">
      <c r="BS6818" s="100">
        <v>68.16</v>
      </c>
      <c r="BT6818" s="101">
        <v>80</v>
      </c>
    </row>
    <row r="6819" spans="71:72">
      <c r="BS6819" s="100">
        <v>68.17</v>
      </c>
      <c r="BT6819" s="101">
        <v>80</v>
      </c>
    </row>
    <row r="6820" spans="71:72">
      <c r="BS6820" s="100">
        <v>68.180000000000007</v>
      </c>
      <c r="BT6820" s="101">
        <v>80</v>
      </c>
    </row>
    <row r="6821" spans="71:72">
      <c r="BS6821" s="100">
        <v>68.19</v>
      </c>
      <c r="BT6821" s="101">
        <v>80</v>
      </c>
    </row>
    <row r="6822" spans="71:72">
      <c r="BS6822" s="100">
        <v>68.2</v>
      </c>
      <c r="BT6822" s="101">
        <v>80</v>
      </c>
    </row>
    <row r="6823" spans="71:72">
      <c r="BS6823" s="100">
        <v>68.209999999999994</v>
      </c>
      <c r="BT6823" s="101">
        <v>80</v>
      </c>
    </row>
    <row r="6824" spans="71:72">
      <c r="BS6824" s="100">
        <v>68.22</v>
      </c>
      <c r="BT6824" s="101">
        <v>80</v>
      </c>
    </row>
    <row r="6825" spans="71:72">
      <c r="BS6825" s="100">
        <v>68.23</v>
      </c>
      <c r="BT6825" s="101">
        <v>80</v>
      </c>
    </row>
    <row r="6826" spans="71:72">
      <c r="BS6826" s="100">
        <v>68.239999999999995</v>
      </c>
      <c r="BT6826" s="101">
        <v>80</v>
      </c>
    </row>
    <row r="6827" spans="71:72">
      <c r="BS6827" s="100">
        <v>68.25</v>
      </c>
      <c r="BT6827" s="101">
        <v>80</v>
      </c>
    </row>
    <row r="6828" spans="71:72">
      <c r="BS6828" s="100">
        <v>68.260000000000005</v>
      </c>
      <c r="BT6828" s="101">
        <v>80</v>
      </c>
    </row>
    <row r="6829" spans="71:72">
      <c r="BS6829" s="100">
        <v>68.27</v>
      </c>
      <c r="BT6829" s="101">
        <v>80</v>
      </c>
    </row>
    <row r="6830" spans="71:72">
      <c r="BS6830" s="100">
        <v>68.28</v>
      </c>
      <c r="BT6830" s="101">
        <v>80</v>
      </c>
    </row>
    <row r="6831" spans="71:72">
      <c r="BS6831" s="100">
        <v>68.290000000000006</v>
      </c>
      <c r="BT6831" s="101">
        <v>80</v>
      </c>
    </row>
    <row r="6832" spans="71:72">
      <c r="BS6832" s="100">
        <v>68.3</v>
      </c>
      <c r="BT6832" s="101">
        <v>80</v>
      </c>
    </row>
    <row r="6833" spans="71:72">
      <c r="BS6833" s="100">
        <v>68.31</v>
      </c>
      <c r="BT6833" s="101">
        <v>80</v>
      </c>
    </row>
    <row r="6834" spans="71:72">
      <c r="BS6834" s="100">
        <v>68.319999999999993</v>
      </c>
      <c r="BT6834" s="101">
        <v>80</v>
      </c>
    </row>
    <row r="6835" spans="71:72">
      <c r="BS6835" s="100">
        <v>68.33</v>
      </c>
      <c r="BT6835" s="101">
        <v>80</v>
      </c>
    </row>
    <row r="6836" spans="71:72">
      <c r="BS6836" s="100">
        <v>68.34</v>
      </c>
      <c r="BT6836" s="101">
        <v>80</v>
      </c>
    </row>
    <row r="6837" spans="71:72">
      <c r="BS6837" s="100">
        <v>68.349999999999994</v>
      </c>
      <c r="BT6837" s="101">
        <v>80</v>
      </c>
    </row>
    <row r="6838" spans="71:72">
      <c r="BS6838" s="100">
        <v>68.36</v>
      </c>
      <c r="BT6838" s="101">
        <v>80</v>
      </c>
    </row>
    <row r="6839" spans="71:72">
      <c r="BS6839" s="100">
        <v>68.37</v>
      </c>
      <c r="BT6839" s="101">
        <v>80</v>
      </c>
    </row>
    <row r="6840" spans="71:72">
      <c r="BS6840" s="100">
        <v>68.38</v>
      </c>
      <c r="BT6840" s="101">
        <v>80</v>
      </c>
    </row>
    <row r="6841" spans="71:72">
      <c r="BS6841" s="100">
        <v>68.39</v>
      </c>
      <c r="BT6841" s="101">
        <v>80</v>
      </c>
    </row>
    <row r="6842" spans="71:72">
      <c r="BS6842" s="100">
        <v>68.400000000000006</v>
      </c>
      <c r="BT6842" s="101">
        <v>80</v>
      </c>
    </row>
    <row r="6843" spans="71:72">
      <c r="BS6843" s="100">
        <v>68.41</v>
      </c>
      <c r="BT6843" s="101">
        <v>80</v>
      </c>
    </row>
    <row r="6844" spans="71:72">
      <c r="BS6844" s="100">
        <v>68.42</v>
      </c>
      <c r="BT6844" s="101">
        <v>80</v>
      </c>
    </row>
    <row r="6845" spans="71:72">
      <c r="BS6845" s="100">
        <v>68.430000000000007</v>
      </c>
      <c r="BT6845" s="101">
        <v>80</v>
      </c>
    </row>
    <row r="6846" spans="71:72">
      <c r="BS6846" s="100">
        <v>68.44</v>
      </c>
      <c r="BT6846" s="101">
        <v>80</v>
      </c>
    </row>
    <row r="6847" spans="71:72">
      <c r="BS6847" s="100">
        <v>68.45</v>
      </c>
      <c r="BT6847" s="101">
        <v>80</v>
      </c>
    </row>
    <row r="6848" spans="71:72">
      <c r="BS6848" s="100">
        <v>68.459999999999994</v>
      </c>
      <c r="BT6848" s="101">
        <v>80</v>
      </c>
    </row>
    <row r="6849" spans="71:72">
      <c r="BS6849" s="100">
        <v>68.47</v>
      </c>
      <c r="BT6849" s="101">
        <v>80</v>
      </c>
    </row>
    <row r="6850" spans="71:72">
      <c r="BS6850" s="100">
        <v>68.48</v>
      </c>
      <c r="BT6850" s="101">
        <v>80</v>
      </c>
    </row>
    <row r="6851" spans="71:72">
      <c r="BS6851" s="100">
        <v>68.489999999999995</v>
      </c>
      <c r="BT6851" s="101">
        <v>80</v>
      </c>
    </row>
    <row r="6852" spans="71:72">
      <c r="BS6852" s="100">
        <v>68.5</v>
      </c>
      <c r="BT6852" s="101">
        <v>80</v>
      </c>
    </row>
    <row r="6853" spans="71:72">
      <c r="BS6853" s="100">
        <v>68.510000000000005</v>
      </c>
      <c r="BT6853" s="101">
        <v>80</v>
      </c>
    </row>
    <row r="6854" spans="71:72">
      <c r="BS6854" s="100">
        <v>68.52</v>
      </c>
      <c r="BT6854" s="101">
        <v>80</v>
      </c>
    </row>
    <row r="6855" spans="71:72">
      <c r="BS6855" s="100">
        <v>68.53</v>
      </c>
      <c r="BT6855" s="101">
        <v>80</v>
      </c>
    </row>
    <row r="6856" spans="71:72">
      <c r="BS6856" s="100">
        <v>68.540000000000006</v>
      </c>
      <c r="BT6856" s="101">
        <v>80</v>
      </c>
    </row>
    <row r="6857" spans="71:72">
      <c r="BS6857" s="100">
        <v>68.55</v>
      </c>
      <c r="BT6857" s="101">
        <v>80</v>
      </c>
    </row>
    <row r="6858" spans="71:72">
      <c r="BS6858" s="100">
        <v>68.56</v>
      </c>
      <c r="BT6858" s="101">
        <v>80</v>
      </c>
    </row>
    <row r="6859" spans="71:72">
      <c r="BS6859" s="100">
        <v>68.569999999999993</v>
      </c>
      <c r="BT6859" s="101">
        <v>80</v>
      </c>
    </row>
    <row r="6860" spans="71:72">
      <c r="BS6860" s="100">
        <v>68.58</v>
      </c>
      <c r="BT6860" s="101">
        <v>80</v>
      </c>
    </row>
    <row r="6861" spans="71:72">
      <c r="BS6861" s="100">
        <v>68.59</v>
      </c>
      <c r="BT6861" s="101">
        <v>80</v>
      </c>
    </row>
    <row r="6862" spans="71:72">
      <c r="BS6862" s="100">
        <v>68.599999999999994</v>
      </c>
      <c r="BT6862" s="101">
        <v>80</v>
      </c>
    </row>
    <row r="6863" spans="71:72">
      <c r="BS6863" s="100">
        <v>68.61</v>
      </c>
      <c r="BT6863" s="101">
        <v>80</v>
      </c>
    </row>
    <row r="6864" spans="71:72">
      <c r="BS6864" s="100">
        <v>68.62</v>
      </c>
      <c r="BT6864" s="101">
        <v>80</v>
      </c>
    </row>
    <row r="6865" spans="71:72">
      <c r="BS6865" s="100">
        <v>68.63</v>
      </c>
      <c r="BT6865" s="101">
        <v>80</v>
      </c>
    </row>
    <row r="6866" spans="71:72">
      <c r="BS6866" s="100">
        <v>68.64</v>
      </c>
      <c r="BT6866" s="101">
        <v>80</v>
      </c>
    </row>
    <row r="6867" spans="71:72">
      <c r="BS6867" s="100">
        <v>68.650000000000006</v>
      </c>
      <c r="BT6867" s="101">
        <v>80</v>
      </c>
    </row>
    <row r="6868" spans="71:72">
      <c r="BS6868" s="100">
        <v>68.66</v>
      </c>
      <c r="BT6868" s="101">
        <v>80</v>
      </c>
    </row>
    <row r="6869" spans="71:72">
      <c r="BS6869" s="100">
        <v>68.67</v>
      </c>
      <c r="BT6869" s="101">
        <v>80</v>
      </c>
    </row>
    <row r="6870" spans="71:72">
      <c r="BS6870" s="100">
        <v>68.680000000000007</v>
      </c>
      <c r="BT6870" s="101">
        <v>80</v>
      </c>
    </row>
    <row r="6871" spans="71:72">
      <c r="BS6871" s="100">
        <v>68.69</v>
      </c>
      <c r="BT6871" s="101">
        <v>80</v>
      </c>
    </row>
    <row r="6872" spans="71:72">
      <c r="BS6872" s="100">
        <v>68.7</v>
      </c>
      <c r="BT6872" s="101">
        <v>80</v>
      </c>
    </row>
    <row r="6873" spans="71:72">
      <c r="BS6873" s="100">
        <v>68.709999999999994</v>
      </c>
      <c r="BT6873" s="101">
        <v>80</v>
      </c>
    </row>
    <row r="6874" spans="71:72">
      <c r="BS6874" s="100">
        <v>68.72</v>
      </c>
      <c r="BT6874" s="101">
        <v>80</v>
      </c>
    </row>
    <row r="6875" spans="71:72">
      <c r="BS6875" s="100">
        <v>68.73</v>
      </c>
      <c r="BT6875" s="101">
        <v>80</v>
      </c>
    </row>
    <row r="6876" spans="71:72">
      <c r="BS6876" s="100">
        <v>68.739999999999995</v>
      </c>
      <c r="BT6876" s="101">
        <v>80</v>
      </c>
    </row>
    <row r="6877" spans="71:72">
      <c r="BS6877" s="100">
        <v>68.75</v>
      </c>
      <c r="BT6877" s="101">
        <v>80</v>
      </c>
    </row>
    <row r="6878" spans="71:72">
      <c r="BS6878" s="100">
        <v>68.760000000000005</v>
      </c>
      <c r="BT6878" s="101">
        <v>80</v>
      </c>
    </row>
    <row r="6879" spans="71:72">
      <c r="BS6879" s="100">
        <v>68.77</v>
      </c>
      <c r="BT6879" s="101">
        <v>80</v>
      </c>
    </row>
    <row r="6880" spans="71:72">
      <c r="BS6880" s="100">
        <v>68.78</v>
      </c>
      <c r="BT6880" s="101">
        <v>80</v>
      </c>
    </row>
    <row r="6881" spans="71:72">
      <c r="BS6881" s="100">
        <v>68.790000000000006</v>
      </c>
      <c r="BT6881" s="101">
        <v>80</v>
      </c>
    </row>
    <row r="6882" spans="71:72">
      <c r="BS6882" s="100">
        <v>68.8</v>
      </c>
      <c r="BT6882" s="101">
        <v>80</v>
      </c>
    </row>
    <row r="6883" spans="71:72">
      <c r="BS6883" s="100">
        <v>68.81</v>
      </c>
      <c r="BT6883" s="101">
        <v>80</v>
      </c>
    </row>
    <row r="6884" spans="71:72">
      <c r="BS6884" s="100">
        <v>68.819999999999993</v>
      </c>
      <c r="BT6884" s="101">
        <v>80</v>
      </c>
    </row>
    <row r="6885" spans="71:72">
      <c r="BS6885" s="100">
        <v>68.83</v>
      </c>
      <c r="BT6885" s="101">
        <v>80</v>
      </c>
    </row>
    <row r="6886" spans="71:72">
      <c r="BS6886" s="100">
        <v>68.84</v>
      </c>
      <c r="BT6886" s="101">
        <v>80</v>
      </c>
    </row>
    <row r="6887" spans="71:72">
      <c r="BS6887" s="100">
        <v>68.849999999999994</v>
      </c>
      <c r="BT6887" s="101">
        <v>80</v>
      </c>
    </row>
    <row r="6888" spans="71:72">
      <c r="BS6888" s="100">
        <v>68.86</v>
      </c>
      <c r="BT6888" s="101">
        <v>80</v>
      </c>
    </row>
    <row r="6889" spans="71:72">
      <c r="BS6889" s="100">
        <v>68.87</v>
      </c>
      <c r="BT6889" s="101">
        <v>80</v>
      </c>
    </row>
    <row r="6890" spans="71:72">
      <c r="BS6890" s="100">
        <v>68.88</v>
      </c>
      <c r="BT6890" s="101">
        <v>80</v>
      </c>
    </row>
    <row r="6891" spans="71:72">
      <c r="BS6891" s="100">
        <v>68.89</v>
      </c>
      <c r="BT6891" s="101">
        <v>80</v>
      </c>
    </row>
    <row r="6892" spans="71:72">
      <c r="BS6892" s="100">
        <v>68.900000000000006</v>
      </c>
      <c r="BT6892" s="101">
        <v>80</v>
      </c>
    </row>
    <row r="6893" spans="71:72">
      <c r="BS6893" s="100">
        <v>68.91</v>
      </c>
      <c r="BT6893" s="101">
        <v>80</v>
      </c>
    </row>
    <row r="6894" spans="71:72">
      <c r="BS6894" s="100">
        <v>68.92</v>
      </c>
      <c r="BT6894" s="101">
        <v>80</v>
      </c>
    </row>
    <row r="6895" spans="71:72">
      <c r="BS6895" s="100">
        <v>68.930000000000007</v>
      </c>
      <c r="BT6895" s="101">
        <v>80</v>
      </c>
    </row>
    <row r="6896" spans="71:72">
      <c r="BS6896" s="100">
        <v>68.94</v>
      </c>
      <c r="BT6896" s="101">
        <v>80</v>
      </c>
    </row>
    <row r="6897" spans="71:72">
      <c r="BS6897" s="100">
        <v>68.95</v>
      </c>
      <c r="BT6897" s="101">
        <v>80</v>
      </c>
    </row>
    <row r="6898" spans="71:72">
      <c r="BS6898" s="100">
        <v>68.959999999999994</v>
      </c>
      <c r="BT6898" s="101">
        <v>80</v>
      </c>
    </row>
    <row r="6899" spans="71:72">
      <c r="BS6899" s="100">
        <v>68.97</v>
      </c>
      <c r="BT6899" s="101">
        <v>80</v>
      </c>
    </row>
    <row r="6900" spans="71:72">
      <c r="BS6900" s="100">
        <v>68.98</v>
      </c>
      <c r="BT6900" s="101">
        <v>80</v>
      </c>
    </row>
    <row r="6901" spans="71:72">
      <c r="BS6901" s="100">
        <v>68.989999999999995</v>
      </c>
      <c r="BT6901" s="101">
        <v>80</v>
      </c>
    </row>
    <row r="6902" spans="71:72">
      <c r="BS6902" s="100">
        <v>69</v>
      </c>
      <c r="BT6902" s="101">
        <v>80</v>
      </c>
    </row>
    <row r="6903" spans="71:72">
      <c r="BS6903" s="100">
        <v>69.010000000000005</v>
      </c>
      <c r="BT6903" s="101">
        <v>80</v>
      </c>
    </row>
    <row r="6904" spans="71:72">
      <c r="BS6904" s="100">
        <v>69.02</v>
      </c>
      <c r="BT6904" s="101">
        <v>80</v>
      </c>
    </row>
    <row r="6905" spans="71:72">
      <c r="BS6905" s="100">
        <v>69.03</v>
      </c>
      <c r="BT6905" s="101">
        <v>80</v>
      </c>
    </row>
    <row r="6906" spans="71:72">
      <c r="BS6906" s="100">
        <v>69.040000000000006</v>
      </c>
      <c r="BT6906" s="101">
        <v>80</v>
      </c>
    </row>
    <row r="6907" spans="71:72">
      <c r="BS6907" s="100">
        <v>69.05</v>
      </c>
      <c r="BT6907" s="101">
        <v>80</v>
      </c>
    </row>
    <row r="6908" spans="71:72">
      <c r="BS6908" s="100">
        <v>69.06</v>
      </c>
      <c r="BT6908" s="101">
        <v>80</v>
      </c>
    </row>
    <row r="6909" spans="71:72">
      <c r="BS6909" s="100">
        <v>69.069999999999993</v>
      </c>
      <c r="BT6909" s="101">
        <v>80</v>
      </c>
    </row>
    <row r="6910" spans="71:72">
      <c r="BS6910" s="100">
        <v>69.08</v>
      </c>
      <c r="BT6910" s="101">
        <v>80</v>
      </c>
    </row>
    <row r="6911" spans="71:72">
      <c r="BS6911" s="100">
        <v>69.09</v>
      </c>
      <c r="BT6911" s="101">
        <v>80</v>
      </c>
    </row>
    <row r="6912" spans="71:72">
      <c r="BS6912" s="100">
        <v>69.099999999999994</v>
      </c>
      <c r="BT6912" s="101">
        <v>80</v>
      </c>
    </row>
    <row r="6913" spans="71:72">
      <c r="BS6913" s="100">
        <v>69.11</v>
      </c>
      <c r="BT6913" s="101">
        <v>80</v>
      </c>
    </row>
    <row r="6914" spans="71:72">
      <c r="BS6914" s="100">
        <v>69.12</v>
      </c>
      <c r="BT6914" s="101">
        <v>80</v>
      </c>
    </row>
    <row r="6915" spans="71:72">
      <c r="BS6915" s="100">
        <v>69.13</v>
      </c>
      <c r="BT6915" s="101">
        <v>80</v>
      </c>
    </row>
    <row r="6916" spans="71:72">
      <c r="BS6916" s="100">
        <v>69.14</v>
      </c>
      <c r="BT6916" s="101">
        <v>80</v>
      </c>
    </row>
    <row r="6917" spans="71:72">
      <c r="BS6917" s="100">
        <v>69.150000000000006</v>
      </c>
      <c r="BT6917" s="101">
        <v>80</v>
      </c>
    </row>
    <row r="6918" spans="71:72">
      <c r="BS6918" s="100">
        <v>69.16</v>
      </c>
      <c r="BT6918" s="101">
        <v>80</v>
      </c>
    </row>
    <row r="6919" spans="71:72">
      <c r="BS6919" s="100">
        <v>69.17</v>
      </c>
      <c r="BT6919" s="101">
        <v>80</v>
      </c>
    </row>
    <row r="6920" spans="71:72">
      <c r="BS6920" s="100">
        <v>69.180000000000007</v>
      </c>
      <c r="BT6920" s="101">
        <v>80</v>
      </c>
    </row>
    <row r="6921" spans="71:72">
      <c r="BS6921" s="100">
        <v>69.19</v>
      </c>
      <c r="BT6921" s="101">
        <v>80</v>
      </c>
    </row>
    <row r="6922" spans="71:72">
      <c r="BS6922" s="100">
        <v>69.2</v>
      </c>
      <c r="BT6922" s="101">
        <v>80</v>
      </c>
    </row>
    <row r="6923" spans="71:72">
      <c r="BS6923" s="100">
        <v>69.209999999999994</v>
      </c>
      <c r="BT6923" s="101">
        <v>80</v>
      </c>
    </row>
    <row r="6924" spans="71:72">
      <c r="BS6924" s="100">
        <v>69.22</v>
      </c>
      <c r="BT6924" s="101">
        <v>80</v>
      </c>
    </row>
    <row r="6925" spans="71:72">
      <c r="BS6925" s="100">
        <v>69.23</v>
      </c>
      <c r="BT6925" s="101">
        <v>80</v>
      </c>
    </row>
    <row r="6926" spans="71:72">
      <c r="BS6926" s="100">
        <v>69.239999999999995</v>
      </c>
      <c r="BT6926" s="101">
        <v>80</v>
      </c>
    </row>
    <row r="6927" spans="71:72">
      <c r="BS6927" s="100">
        <v>69.25</v>
      </c>
      <c r="BT6927" s="101">
        <v>80</v>
      </c>
    </row>
    <row r="6928" spans="71:72">
      <c r="BS6928" s="100">
        <v>69.260000000000005</v>
      </c>
      <c r="BT6928" s="101">
        <v>80</v>
      </c>
    </row>
    <row r="6929" spans="71:72">
      <c r="BS6929" s="100">
        <v>69.27</v>
      </c>
      <c r="BT6929" s="101">
        <v>80</v>
      </c>
    </row>
    <row r="6930" spans="71:72">
      <c r="BS6930" s="100">
        <v>69.28</v>
      </c>
      <c r="BT6930" s="101">
        <v>80</v>
      </c>
    </row>
    <row r="6931" spans="71:72">
      <c r="BS6931" s="100">
        <v>69.290000000000006</v>
      </c>
      <c r="BT6931" s="101">
        <v>80</v>
      </c>
    </row>
    <row r="6932" spans="71:72">
      <c r="BS6932" s="100">
        <v>69.3</v>
      </c>
      <c r="BT6932" s="101">
        <v>80</v>
      </c>
    </row>
    <row r="6933" spans="71:72">
      <c r="BS6933" s="100">
        <v>69.31</v>
      </c>
      <c r="BT6933" s="101">
        <v>80</v>
      </c>
    </row>
    <row r="6934" spans="71:72">
      <c r="BS6934" s="100">
        <v>69.319999999999993</v>
      </c>
      <c r="BT6934" s="101">
        <v>80</v>
      </c>
    </row>
    <row r="6935" spans="71:72">
      <c r="BS6935" s="100">
        <v>69.33</v>
      </c>
      <c r="BT6935" s="101">
        <v>80</v>
      </c>
    </row>
    <row r="6936" spans="71:72">
      <c r="BS6936" s="100">
        <v>69.34</v>
      </c>
      <c r="BT6936" s="101">
        <v>80</v>
      </c>
    </row>
    <row r="6937" spans="71:72">
      <c r="BS6937" s="100">
        <v>69.349999999999994</v>
      </c>
      <c r="BT6937" s="101">
        <v>80</v>
      </c>
    </row>
    <row r="6938" spans="71:72">
      <c r="BS6938" s="100">
        <v>69.36</v>
      </c>
      <c r="BT6938" s="101">
        <v>80</v>
      </c>
    </row>
    <row r="6939" spans="71:72">
      <c r="BS6939" s="100">
        <v>69.37</v>
      </c>
      <c r="BT6939" s="101">
        <v>80</v>
      </c>
    </row>
    <row r="6940" spans="71:72">
      <c r="BS6940" s="100">
        <v>69.38</v>
      </c>
      <c r="BT6940" s="101">
        <v>80</v>
      </c>
    </row>
    <row r="6941" spans="71:72">
      <c r="BS6941" s="100">
        <v>69.39</v>
      </c>
      <c r="BT6941" s="101">
        <v>80</v>
      </c>
    </row>
    <row r="6942" spans="71:72">
      <c r="BS6942" s="100">
        <v>69.400000000000006</v>
      </c>
      <c r="BT6942" s="101">
        <v>80</v>
      </c>
    </row>
    <row r="6943" spans="71:72">
      <c r="BS6943" s="100">
        <v>69.41</v>
      </c>
      <c r="BT6943" s="101">
        <v>80</v>
      </c>
    </row>
    <row r="6944" spans="71:72">
      <c r="BS6944" s="100">
        <v>69.42</v>
      </c>
      <c r="BT6944" s="101">
        <v>80</v>
      </c>
    </row>
    <row r="6945" spans="71:72">
      <c r="BS6945" s="100">
        <v>69.430000000000007</v>
      </c>
      <c r="BT6945" s="101">
        <v>80</v>
      </c>
    </row>
    <row r="6946" spans="71:72">
      <c r="BS6946" s="100">
        <v>69.44</v>
      </c>
      <c r="BT6946" s="101">
        <v>80</v>
      </c>
    </row>
    <row r="6947" spans="71:72">
      <c r="BS6947" s="100">
        <v>69.45</v>
      </c>
      <c r="BT6947" s="101">
        <v>80</v>
      </c>
    </row>
    <row r="6948" spans="71:72">
      <c r="BS6948" s="100">
        <v>69.459999999999994</v>
      </c>
      <c r="BT6948" s="101">
        <v>80</v>
      </c>
    </row>
    <row r="6949" spans="71:72">
      <c r="BS6949" s="100">
        <v>69.47</v>
      </c>
      <c r="BT6949" s="101">
        <v>80</v>
      </c>
    </row>
    <row r="6950" spans="71:72">
      <c r="BS6950" s="100">
        <v>69.48</v>
      </c>
      <c r="BT6950" s="101">
        <v>80</v>
      </c>
    </row>
    <row r="6951" spans="71:72">
      <c r="BS6951" s="100">
        <v>69.489999999999995</v>
      </c>
      <c r="BT6951" s="101">
        <v>80</v>
      </c>
    </row>
    <row r="6952" spans="71:72">
      <c r="BS6952" s="100">
        <v>69.5</v>
      </c>
      <c r="BT6952" s="101">
        <v>80</v>
      </c>
    </row>
    <row r="6953" spans="71:72">
      <c r="BS6953" s="100">
        <v>69.510000000000005</v>
      </c>
      <c r="BT6953" s="101">
        <v>80</v>
      </c>
    </row>
    <row r="6954" spans="71:72">
      <c r="BS6954" s="100">
        <v>69.52</v>
      </c>
      <c r="BT6954" s="101">
        <v>80</v>
      </c>
    </row>
    <row r="6955" spans="71:72">
      <c r="BS6955" s="100">
        <v>69.53</v>
      </c>
      <c r="BT6955" s="101">
        <v>80</v>
      </c>
    </row>
    <row r="6956" spans="71:72">
      <c r="BS6956" s="100">
        <v>69.540000000000006</v>
      </c>
      <c r="BT6956" s="101">
        <v>80</v>
      </c>
    </row>
    <row r="6957" spans="71:72">
      <c r="BS6957" s="100">
        <v>69.55</v>
      </c>
      <c r="BT6957" s="101">
        <v>80</v>
      </c>
    </row>
    <row r="6958" spans="71:72">
      <c r="BS6958" s="100">
        <v>69.56</v>
      </c>
      <c r="BT6958" s="101">
        <v>80</v>
      </c>
    </row>
    <row r="6959" spans="71:72">
      <c r="BS6959" s="100">
        <v>69.569999999999993</v>
      </c>
      <c r="BT6959" s="101">
        <v>80</v>
      </c>
    </row>
    <row r="6960" spans="71:72">
      <c r="BS6960" s="100">
        <v>69.58</v>
      </c>
      <c r="BT6960" s="101">
        <v>80</v>
      </c>
    </row>
    <row r="6961" spans="71:72">
      <c r="BS6961" s="100">
        <v>69.59</v>
      </c>
      <c r="BT6961" s="101">
        <v>80</v>
      </c>
    </row>
    <row r="6962" spans="71:72">
      <c r="BS6962" s="98">
        <v>69.599999999999994</v>
      </c>
      <c r="BT6962" s="99">
        <v>81</v>
      </c>
    </row>
    <row r="6963" spans="71:72">
      <c r="BS6963" s="98">
        <v>69.61</v>
      </c>
      <c r="BT6963" s="99">
        <v>81</v>
      </c>
    </row>
    <row r="6964" spans="71:72">
      <c r="BS6964" s="98">
        <v>69.62</v>
      </c>
      <c r="BT6964" s="99">
        <v>81</v>
      </c>
    </row>
    <row r="6965" spans="71:72">
      <c r="BS6965" s="98">
        <v>69.63</v>
      </c>
      <c r="BT6965" s="99">
        <v>81</v>
      </c>
    </row>
    <row r="6966" spans="71:72">
      <c r="BS6966" s="98">
        <v>69.64</v>
      </c>
      <c r="BT6966" s="99">
        <v>81</v>
      </c>
    </row>
    <row r="6967" spans="71:72">
      <c r="BS6967" s="98">
        <v>69.650000000000006</v>
      </c>
      <c r="BT6967" s="99">
        <v>81</v>
      </c>
    </row>
    <row r="6968" spans="71:72">
      <c r="BS6968" s="98">
        <v>69.66</v>
      </c>
      <c r="BT6968" s="99">
        <v>81</v>
      </c>
    </row>
    <row r="6969" spans="71:72">
      <c r="BS6969" s="98">
        <v>69.67</v>
      </c>
      <c r="BT6969" s="99">
        <v>81</v>
      </c>
    </row>
    <row r="6970" spans="71:72">
      <c r="BS6970" s="98">
        <v>69.680000000000007</v>
      </c>
      <c r="BT6970" s="99">
        <v>81</v>
      </c>
    </row>
    <row r="6971" spans="71:72">
      <c r="BS6971" s="98">
        <v>69.69</v>
      </c>
      <c r="BT6971" s="99">
        <v>81</v>
      </c>
    </row>
    <row r="6972" spans="71:72">
      <c r="BS6972" s="98">
        <v>69.7</v>
      </c>
      <c r="BT6972" s="99">
        <v>81</v>
      </c>
    </row>
    <row r="6973" spans="71:72">
      <c r="BS6973" s="98">
        <v>69.709999999999994</v>
      </c>
      <c r="BT6973" s="99">
        <v>81</v>
      </c>
    </row>
    <row r="6974" spans="71:72">
      <c r="BS6974" s="98">
        <v>69.72</v>
      </c>
      <c r="BT6974" s="99">
        <v>81</v>
      </c>
    </row>
    <row r="6975" spans="71:72">
      <c r="BS6975" s="98">
        <v>69.73</v>
      </c>
      <c r="BT6975" s="99">
        <v>81</v>
      </c>
    </row>
    <row r="6976" spans="71:72">
      <c r="BS6976" s="98">
        <v>69.739999999999995</v>
      </c>
      <c r="BT6976" s="99">
        <v>81</v>
      </c>
    </row>
    <row r="6977" spans="71:72">
      <c r="BS6977" s="98">
        <v>69.75</v>
      </c>
      <c r="BT6977" s="99">
        <v>81</v>
      </c>
    </row>
    <row r="6978" spans="71:72">
      <c r="BS6978" s="98">
        <v>69.760000000000005</v>
      </c>
      <c r="BT6978" s="99">
        <v>81</v>
      </c>
    </row>
    <row r="6979" spans="71:72">
      <c r="BS6979" s="98">
        <v>69.77</v>
      </c>
      <c r="BT6979" s="99">
        <v>81</v>
      </c>
    </row>
    <row r="6980" spans="71:72">
      <c r="BS6980" s="98">
        <v>69.78</v>
      </c>
      <c r="BT6980" s="99">
        <v>81</v>
      </c>
    </row>
    <row r="6981" spans="71:72">
      <c r="BS6981" s="98">
        <v>69.790000000000006</v>
      </c>
      <c r="BT6981" s="99">
        <v>81</v>
      </c>
    </row>
    <row r="6982" spans="71:72">
      <c r="BS6982" s="98">
        <v>69.8</v>
      </c>
      <c r="BT6982" s="99">
        <v>81</v>
      </c>
    </row>
    <row r="6983" spans="71:72">
      <c r="BS6983" s="98">
        <v>69.81</v>
      </c>
      <c r="BT6983" s="99">
        <v>81</v>
      </c>
    </row>
    <row r="6984" spans="71:72">
      <c r="BS6984" s="98">
        <v>69.819999999999993</v>
      </c>
      <c r="BT6984" s="99">
        <v>81</v>
      </c>
    </row>
    <row r="6985" spans="71:72">
      <c r="BS6985" s="98">
        <v>69.83</v>
      </c>
      <c r="BT6985" s="99">
        <v>81</v>
      </c>
    </row>
    <row r="6986" spans="71:72">
      <c r="BS6986" s="98">
        <v>69.84</v>
      </c>
      <c r="BT6986" s="99">
        <v>81</v>
      </c>
    </row>
    <row r="6987" spans="71:72">
      <c r="BS6987" s="98">
        <v>69.849999999999994</v>
      </c>
      <c r="BT6987" s="99">
        <v>81</v>
      </c>
    </row>
    <row r="6988" spans="71:72">
      <c r="BS6988" s="98">
        <v>69.86</v>
      </c>
      <c r="BT6988" s="99">
        <v>81</v>
      </c>
    </row>
    <row r="6989" spans="71:72">
      <c r="BS6989" s="98">
        <v>69.87</v>
      </c>
      <c r="BT6989" s="99">
        <v>81</v>
      </c>
    </row>
    <row r="6990" spans="71:72">
      <c r="BS6990" s="98">
        <v>69.88</v>
      </c>
      <c r="BT6990" s="99">
        <v>81</v>
      </c>
    </row>
    <row r="6991" spans="71:72">
      <c r="BS6991" s="98">
        <v>69.89</v>
      </c>
      <c r="BT6991" s="99">
        <v>81</v>
      </c>
    </row>
    <row r="6992" spans="71:72">
      <c r="BS6992" s="98">
        <v>69.900000000000006</v>
      </c>
      <c r="BT6992" s="99">
        <v>81</v>
      </c>
    </row>
    <row r="6993" spans="71:72">
      <c r="BS6993" s="98">
        <v>69.91</v>
      </c>
      <c r="BT6993" s="99">
        <v>81</v>
      </c>
    </row>
    <row r="6994" spans="71:72">
      <c r="BS6994" s="98">
        <v>69.92</v>
      </c>
      <c r="BT6994" s="99">
        <v>81</v>
      </c>
    </row>
    <row r="6995" spans="71:72">
      <c r="BS6995" s="98">
        <v>69.930000000000007</v>
      </c>
      <c r="BT6995" s="99">
        <v>81</v>
      </c>
    </row>
    <row r="6996" spans="71:72">
      <c r="BS6996" s="98">
        <v>69.94</v>
      </c>
      <c r="BT6996" s="99">
        <v>81</v>
      </c>
    </row>
    <row r="6997" spans="71:72">
      <c r="BS6997" s="98">
        <v>69.95</v>
      </c>
      <c r="BT6997" s="99">
        <v>81</v>
      </c>
    </row>
    <row r="6998" spans="71:72">
      <c r="BS6998" s="98">
        <v>69.959999999999994</v>
      </c>
      <c r="BT6998" s="99">
        <v>81</v>
      </c>
    </row>
    <row r="6999" spans="71:72">
      <c r="BS6999" s="98">
        <v>69.97</v>
      </c>
      <c r="BT6999" s="99">
        <v>81</v>
      </c>
    </row>
    <row r="7000" spans="71:72">
      <c r="BS7000" s="98">
        <v>69.98</v>
      </c>
      <c r="BT7000" s="99">
        <v>81</v>
      </c>
    </row>
    <row r="7001" spans="71:72">
      <c r="BS7001" s="98">
        <v>69.989999999999995</v>
      </c>
      <c r="BT7001" s="99">
        <v>81</v>
      </c>
    </row>
    <row r="7002" spans="71:72">
      <c r="BS7002" s="98">
        <v>70</v>
      </c>
      <c r="BT7002" s="99">
        <v>81</v>
      </c>
    </row>
    <row r="7003" spans="71:72">
      <c r="BS7003" s="98">
        <v>70.010000000000005</v>
      </c>
      <c r="BT7003" s="99">
        <v>81</v>
      </c>
    </row>
    <row r="7004" spans="71:72">
      <c r="BS7004" s="98">
        <v>70.02</v>
      </c>
      <c r="BT7004" s="99">
        <v>81</v>
      </c>
    </row>
    <row r="7005" spans="71:72">
      <c r="BS7005" s="98">
        <v>70.03</v>
      </c>
      <c r="BT7005" s="99">
        <v>81</v>
      </c>
    </row>
    <row r="7006" spans="71:72">
      <c r="BS7006" s="98">
        <v>70.040000000000006</v>
      </c>
      <c r="BT7006" s="99">
        <v>81</v>
      </c>
    </row>
    <row r="7007" spans="71:72">
      <c r="BS7007" s="98">
        <v>70.05</v>
      </c>
      <c r="BT7007" s="99">
        <v>81</v>
      </c>
    </row>
    <row r="7008" spans="71:72">
      <c r="BS7008" s="98">
        <v>70.06</v>
      </c>
      <c r="BT7008" s="99">
        <v>81</v>
      </c>
    </row>
    <row r="7009" spans="71:72">
      <c r="BS7009" s="98">
        <v>70.069999999999993</v>
      </c>
      <c r="BT7009" s="99">
        <v>81</v>
      </c>
    </row>
    <row r="7010" spans="71:72">
      <c r="BS7010" s="98">
        <v>70.08</v>
      </c>
      <c r="BT7010" s="99">
        <v>81</v>
      </c>
    </row>
    <row r="7011" spans="71:72">
      <c r="BS7011" s="98">
        <v>70.09</v>
      </c>
      <c r="BT7011" s="99">
        <v>81</v>
      </c>
    </row>
    <row r="7012" spans="71:72">
      <c r="BS7012" s="98">
        <v>70.099999999999994</v>
      </c>
      <c r="BT7012" s="99">
        <v>81</v>
      </c>
    </row>
    <row r="7013" spans="71:72">
      <c r="BS7013" s="98">
        <v>70.11</v>
      </c>
      <c r="BT7013" s="99">
        <v>81</v>
      </c>
    </row>
    <row r="7014" spans="71:72">
      <c r="BS7014" s="98">
        <v>70.12</v>
      </c>
      <c r="BT7014" s="99">
        <v>81</v>
      </c>
    </row>
    <row r="7015" spans="71:72">
      <c r="BS7015" s="98">
        <v>70.13</v>
      </c>
      <c r="BT7015" s="99">
        <v>81</v>
      </c>
    </row>
    <row r="7016" spans="71:72">
      <c r="BS7016" s="98">
        <v>70.14</v>
      </c>
      <c r="BT7016" s="99">
        <v>81</v>
      </c>
    </row>
    <row r="7017" spans="71:72">
      <c r="BS7017" s="98">
        <v>70.150000000000006</v>
      </c>
      <c r="BT7017" s="99">
        <v>81</v>
      </c>
    </row>
    <row r="7018" spans="71:72">
      <c r="BS7018" s="98">
        <v>70.16</v>
      </c>
      <c r="BT7018" s="99">
        <v>81</v>
      </c>
    </row>
    <row r="7019" spans="71:72">
      <c r="BS7019" s="98">
        <v>70.17</v>
      </c>
      <c r="BT7019" s="99">
        <v>81</v>
      </c>
    </row>
    <row r="7020" spans="71:72">
      <c r="BS7020" s="98">
        <v>70.180000000000007</v>
      </c>
      <c r="BT7020" s="99">
        <v>81</v>
      </c>
    </row>
    <row r="7021" spans="71:72">
      <c r="BS7021" s="98">
        <v>70.19</v>
      </c>
      <c r="BT7021" s="99">
        <v>81</v>
      </c>
    </row>
    <row r="7022" spans="71:72">
      <c r="BS7022" s="98">
        <v>70.2</v>
      </c>
      <c r="BT7022" s="99">
        <v>81</v>
      </c>
    </row>
    <row r="7023" spans="71:72">
      <c r="BS7023" s="98">
        <v>70.209999999999994</v>
      </c>
      <c r="BT7023" s="99">
        <v>81</v>
      </c>
    </row>
    <row r="7024" spans="71:72">
      <c r="BS7024" s="98">
        <v>70.22</v>
      </c>
      <c r="BT7024" s="99">
        <v>81</v>
      </c>
    </row>
    <row r="7025" spans="71:72">
      <c r="BS7025" s="98">
        <v>70.23</v>
      </c>
      <c r="BT7025" s="99">
        <v>81</v>
      </c>
    </row>
    <row r="7026" spans="71:72">
      <c r="BS7026" s="98">
        <v>70.239999999999995</v>
      </c>
      <c r="BT7026" s="99">
        <v>81</v>
      </c>
    </row>
    <row r="7027" spans="71:72">
      <c r="BS7027" s="98">
        <v>70.25</v>
      </c>
      <c r="BT7027" s="99">
        <v>81</v>
      </c>
    </row>
    <row r="7028" spans="71:72">
      <c r="BS7028" s="98">
        <v>70.260000000000005</v>
      </c>
      <c r="BT7028" s="99">
        <v>81</v>
      </c>
    </row>
    <row r="7029" spans="71:72">
      <c r="BS7029" s="98">
        <v>70.27</v>
      </c>
      <c r="BT7029" s="99">
        <v>81</v>
      </c>
    </row>
    <row r="7030" spans="71:72">
      <c r="BS7030" s="98">
        <v>70.28</v>
      </c>
      <c r="BT7030" s="99">
        <v>81</v>
      </c>
    </row>
    <row r="7031" spans="71:72">
      <c r="BS7031" s="98">
        <v>70.290000000000006</v>
      </c>
      <c r="BT7031" s="99">
        <v>81</v>
      </c>
    </row>
    <row r="7032" spans="71:72">
      <c r="BS7032" s="98">
        <v>70.3</v>
      </c>
      <c r="BT7032" s="99">
        <v>81</v>
      </c>
    </row>
    <row r="7033" spans="71:72">
      <c r="BS7033" s="98">
        <v>70.31</v>
      </c>
      <c r="BT7033" s="99">
        <v>81</v>
      </c>
    </row>
    <row r="7034" spans="71:72">
      <c r="BS7034" s="98">
        <v>70.319999999999993</v>
      </c>
      <c r="BT7034" s="99">
        <v>81</v>
      </c>
    </row>
    <row r="7035" spans="71:72">
      <c r="BS7035" s="98">
        <v>70.33</v>
      </c>
      <c r="BT7035" s="99">
        <v>81</v>
      </c>
    </row>
    <row r="7036" spans="71:72">
      <c r="BS7036" s="98">
        <v>70.34</v>
      </c>
      <c r="BT7036" s="99">
        <v>81</v>
      </c>
    </row>
    <row r="7037" spans="71:72">
      <c r="BS7037" s="98">
        <v>70.349999999999994</v>
      </c>
      <c r="BT7037" s="99">
        <v>81</v>
      </c>
    </row>
    <row r="7038" spans="71:72">
      <c r="BS7038" s="98">
        <v>70.36</v>
      </c>
      <c r="BT7038" s="99">
        <v>81</v>
      </c>
    </row>
    <row r="7039" spans="71:72">
      <c r="BS7039" s="98">
        <v>70.37</v>
      </c>
      <c r="BT7039" s="99">
        <v>81</v>
      </c>
    </row>
    <row r="7040" spans="71:72">
      <c r="BS7040" s="98">
        <v>70.38</v>
      </c>
      <c r="BT7040" s="99">
        <v>81</v>
      </c>
    </row>
    <row r="7041" spans="71:72">
      <c r="BS7041" s="98">
        <v>70.39</v>
      </c>
      <c r="BT7041" s="99">
        <v>81</v>
      </c>
    </row>
    <row r="7042" spans="71:72">
      <c r="BS7042" s="98">
        <v>70.400000000000006</v>
      </c>
      <c r="BT7042" s="99">
        <v>81</v>
      </c>
    </row>
    <row r="7043" spans="71:72">
      <c r="BS7043" s="98">
        <v>70.41</v>
      </c>
      <c r="BT7043" s="99">
        <v>81</v>
      </c>
    </row>
    <row r="7044" spans="71:72">
      <c r="BS7044" s="98">
        <v>70.42</v>
      </c>
      <c r="BT7044" s="99">
        <v>81</v>
      </c>
    </row>
    <row r="7045" spans="71:72">
      <c r="BS7045" s="98">
        <v>70.430000000000007</v>
      </c>
      <c r="BT7045" s="99">
        <v>81</v>
      </c>
    </row>
    <row r="7046" spans="71:72">
      <c r="BS7046" s="98">
        <v>70.44</v>
      </c>
      <c r="BT7046" s="99">
        <v>81</v>
      </c>
    </row>
    <row r="7047" spans="71:72">
      <c r="BS7047" s="98">
        <v>70.45</v>
      </c>
      <c r="BT7047" s="99">
        <v>81</v>
      </c>
    </row>
    <row r="7048" spans="71:72">
      <c r="BS7048" s="98">
        <v>70.459999999999994</v>
      </c>
      <c r="BT7048" s="99">
        <v>81</v>
      </c>
    </row>
    <row r="7049" spans="71:72">
      <c r="BS7049" s="98">
        <v>70.47</v>
      </c>
      <c r="BT7049" s="99">
        <v>81</v>
      </c>
    </row>
    <row r="7050" spans="71:72">
      <c r="BS7050" s="98">
        <v>70.48</v>
      </c>
      <c r="BT7050" s="99">
        <v>81</v>
      </c>
    </row>
    <row r="7051" spans="71:72">
      <c r="BS7051" s="98">
        <v>70.489999999999995</v>
      </c>
      <c r="BT7051" s="99">
        <v>81</v>
      </c>
    </row>
    <row r="7052" spans="71:72">
      <c r="BS7052" s="98">
        <v>70.5</v>
      </c>
      <c r="BT7052" s="99">
        <v>81</v>
      </c>
    </row>
    <row r="7053" spans="71:72">
      <c r="BS7053" s="98">
        <v>70.510000000000005</v>
      </c>
      <c r="BT7053" s="99">
        <v>81</v>
      </c>
    </row>
    <row r="7054" spans="71:72">
      <c r="BS7054" s="98">
        <v>70.52</v>
      </c>
      <c r="BT7054" s="99">
        <v>81</v>
      </c>
    </row>
    <row r="7055" spans="71:72">
      <c r="BS7055" s="98">
        <v>70.53</v>
      </c>
      <c r="BT7055" s="99">
        <v>81</v>
      </c>
    </row>
    <row r="7056" spans="71:72">
      <c r="BS7056" s="98">
        <v>70.540000000000006</v>
      </c>
      <c r="BT7056" s="99">
        <v>81</v>
      </c>
    </row>
    <row r="7057" spans="71:72">
      <c r="BS7057" s="98">
        <v>70.55</v>
      </c>
      <c r="BT7057" s="99">
        <v>81</v>
      </c>
    </row>
    <row r="7058" spans="71:72">
      <c r="BS7058" s="98">
        <v>70.56</v>
      </c>
      <c r="BT7058" s="99">
        <v>81</v>
      </c>
    </row>
    <row r="7059" spans="71:72">
      <c r="BS7059" s="98">
        <v>70.569999999999993</v>
      </c>
      <c r="BT7059" s="99">
        <v>81</v>
      </c>
    </row>
    <row r="7060" spans="71:72">
      <c r="BS7060" s="98">
        <v>70.58</v>
      </c>
      <c r="BT7060" s="99">
        <v>81</v>
      </c>
    </row>
    <row r="7061" spans="71:72">
      <c r="BS7061" s="98">
        <v>70.59</v>
      </c>
      <c r="BT7061" s="99">
        <v>81</v>
      </c>
    </row>
    <row r="7062" spans="71:72">
      <c r="BS7062" s="98">
        <v>70.599999999999994</v>
      </c>
      <c r="BT7062" s="99">
        <v>81</v>
      </c>
    </row>
    <row r="7063" spans="71:72">
      <c r="BS7063" s="98">
        <v>70.61</v>
      </c>
      <c r="BT7063" s="99">
        <v>81</v>
      </c>
    </row>
    <row r="7064" spans="71:72">
      <c r="BS7064" s="98">
        <v>70.62</v>
      </c>
      <c r="BT7064" s="99">
        <v>81</v>
      </c>
    </row>
    <row r="7065" spans="71:72">
      <c r="BS7065" s="98">
        <v>70.63</v>
      </c>
      <c r="BT7065" s="99">
        <v>81</v>
      </c>
    </row>
    <row r="7066" spans="71:72">
      <c r="BS7066" s="98">
        <v>70.64</v>
      </c>
      <c r="BT7066" s="99">
        <v>81</v>
      </c>
    </row>
    <row r="7067" spans="71:72">
      <c r="BS7067" s="98">
        <v>70.650000000000006</v>
      </c>
      <c r="BT7067" s="99">
        <v>81</v>
      </c>
    </row>
    <row r="7068" spans="71:72">
      <c r="BS7068" s="98">
        <v>70.66</v>
      </c>
      <c r="BT7068" s="99">
        <v>81</v>
      </c>
    </row>
    <row r="7069" spans="71:72">
      <c r="BS7069" s="98">
        <v>70.67</v>
      </c>
      <c r="BT7069" s="99">
        <v>81</v>
      </c>
    </row>
    <row r="7070" spans="71:72">
      <c r="BS7070" s="98">
        <v>70.680000000000007</v>
      </c>
      <c r="BT7070" s="99">
        <v>81</v>
      </c>
    </row>
    <row r="7071" spans="71:72">
      <c r="BS7071" s="98">
        <v>70.69</v>
      </c>
      <c r="BT7071" s="99">
        <v>81</v>
      </c>
    </row>
    <row r="7072" spans="71:72">
      <c r="BS7072" s="98">
        <v>70.7</v>
      </c>
      <c r="BT7072" s="99">
        <v>81</v>
      </c>
    </row>
    <row r="7073" spans="71:72">
      <c r="BS7073" s="98">
        <v>70.709999999999994</v>
      </c>
      <c r="BT7073" s="99">
        <v>81</v>
      </c>
    </row>
    <row r="7074" spans="71:72">
      <c r="BS7074" s="98">
        <v>70.72</v>
      </c>
      <c r="BT7074" s="99">
        <v>81</v>
      </c>
    </row>
    <row r="7075" spans="71:72">
      <c r="BS7075" s="98">
        <v>70.73</v>
      </c>
      <c r="BT7075" s="99">
        <v>81</v>
      </c>
    </row>
    <row r="7076" spans="71:72">
      <c r="BS7076" s="98">
        <v>70.739999999999995</v>
      </c>
      <c r="BT7076" s="99">
        <v>81</v>
      </c>
    </row>
    <row r="7077" spans="71:72">
      <c r="BS7077" s="98">
        <v>70.75</v>
      </c>
      <c r="BT7077" s="99">
        <v>81</v>
      </c>
    </row>
    <row r="7078" spans="71:72">
      <c r="BS7078" s="98">
        <v>70.760000000000005</v>
      </c>
      <c r="BT7078" s="99">
        <v>81</v>
      </c>
    </row>
    <row r="7079" spans="71:72">
      <c r="BS7079" s="98">
        <v>70.77</v>
      </c>
      <c r="BT7079" s="99">
        <v>81</v>
      </c>
    </row>
    <row r="7080" spans="71:72">
      <c r="BS7080" s="98">
        <v>70.78</v>
      </c>
      <c r="BT7080" s="99">
        <v>81</v>
      </c>
    </row>
    <row r="7081" spans="71:72">
      <c r="BS7081" s="98">
        <v>70.790000000000006</v>
      </c>
      <c r="BT7081" s="99">
        <v>81</v>
      </c>
    </row>
    <row r="7082" spans="71:72">
      <c r="BS7082" s="98">
        <v>70.8</v>
      </c>
      <c r="BT7082" s="99">
        <v>81</v>
      </c>
    </row>
    <row r="7083" spans="71:72">
      <c r="BS7083" s="98">
        <v>70.81</v>
      </c>
      <c r="BT7083" s="99">
        <v>81</v>
      </c>
    </row>
    <row r="7084" spans="71:72">
      <c r="BS7084" s="98">
        <v>70.819999999999993</v>
      </c>
      <c r="BT7084" s="99">
        <v>81</v>
      </c>
    </row>
    <row r="7085" spans="71:72">
      <c r="BS7085" s="98">
        <v>70.83</v>
      </c>
      <c r="BT7085" s="99">
        <v>81</v>
      </c>
    </row>
    <row r="7086" spans="71:72">
      <c r="BS7086" s="98">
        <v>70.84</v>
      </c>
      <c r="BT7086" s="99">
        <v>81</v>
      </c>
    </row>
    <row r="7087" spans="71:72">
      <c r="BS7087" s="98">
        <v>70.849999999999994</v>
      </c>
      <c r="BT7087" s="99">
        <v>81</v>
      </c>
    </row>
    <row r="7088" spans="71:72">
      <c r="BS7088" s="98">
        <v>70.86</v>
      </c>
      <c r="BT7088" s="99">
        <v>81</v>
      </c>
    </row>
    <row r="7089" spans="71:72">
      <c r="BS7089" s="98">
        <v>70.87</v>
      </c>
      <c r="BT7089" s="99">
        <v>81</v>
      </c>
    </row>
    <row r="7090" spans="71:72">
      <c r="BS7090" s="98">
        <v>70.88</v>
      </c>
      <c r="BT7090" s="99">
        <v>81</v>
      </c>
    </row>
    <row r="7091" spans="71:72">
      <c r="BS7091" s="98">
        <v>70.89</v>
      </c>
      <c r="BT7091" s="99">
        <v>81</v>
      </c>
    </row>
    <row r="7092" spans="71:72">
      <c r="BS7092" s="98">
        <v>70.900000000000006</v>
      </c>
      <c r="BT7092" s="99">
        <v>81</v>
      </c>
    </row>
    <row r="7093" spans="71:72">
      <c r="BS7093" s="98">
        <v>70.91</v>
      </c>
      <c r="BT7093" s="99">
        <v>81</v>
      </c>
    </row>
    <row r="7094" spans="71:72">
      <c r="BS7094" s="98">
        <v>70.92</v>
      </c>
      <c r="BT7094" s="99">
        <v>81</v>
      </c>
    </row>
    <row r="7095" spans="71:72">
      <c r="BS7095" s="98">
        <v>70.930000000000007</v>
      </c>
      <c r="BT7095" s="99">
        <v>81</v>
      </c>
    </row>
    <row r="7096" spans="71:72">
      <c r="BS7096" s="98">
        <v>70.94</v>
      </c>
      <c r="BT7096" s="99">
        <v>81</v>
      </c>
    </row>
    <row r="7097" spans="71:72">
      <c r="BS7097" s="98">
        <v>70.95</v>
      </c>
      <c r="BT7097" s="99">
        <v>81</v>
      </c>
    </row>
    <row r="7098" spans="71:72">
      <c r="BS7098" s="98">
        <v>70.959999999999994</v>
      </c>
      <c r="BT7098" s="99">
        <v>81</v>
      </c>
    </row>
    <row r="7099" spans="71:72">
      <c r="BS7099" s="98">
        <v>70.97</v>
      </c>
      <c r="BT7099" s="99">
        <v>81</v>
      </c>
    </row>
    <row r="7100" spans="71:72">
      <c r="BS7100" s="98">
        <v>70.98</v>
      </c>
      <c r="BT7100" s="99">
        <v>81</v>
      </c>
    </row>
    <row r="7101" spans="71:72">
      <c r="BS7101" s="98">
        <v>70.989999999999995</v>
      </c>
      <c r="BT7101" s="99">
        <v>81</v>
      </c>
    </row>
    <row r="7102" spans="71:72">
      <c r="BS7102" s="98">
        <v>71</v>
      </c>
      <c r="BT7102" s="99">
        <v>81</v>
      </c>
    </row>
    <row r="7103" spans="71:72">
      <c r="BS7103" s="98">
        <v>71.010000000000005</v>
      </c>
      <c r="BT7103" s="99">
        <v>81</v>
      </c>
    </row>
    <row r="7104" spans="71:72">
      <c r="BS7104" s="98">
        <v>71.02</v>
      </c>
      <c r="BT7104" s="99">
        <v>81</v>
      </c>
    </row>
    <row r="7105" spans="71:72">
      <c r="BS7105" s="98">
        <v>71.03</v>
      </c>
      <c r="BT7105" s="99">
        <v>81</v>
      </c>
    </row>
    <row r="7106" spans="71:72">
      <c r="BS7106" s="98">
        <v>71.040000000000006</v>
      </c>
      <c r="BT7106" s="99">
        <v>81</v>
      </c>
    </row>
    <row r="7107" spans="71:72">
      <c r="BS7107" s="98">
        <v>71.05</v>
      </c>
      <c r="BT7107" s="99">
        <v>81</v>
      </c>
    </row>
    <row r="7108" spans="71:72">
      <c r="BS7108" s="98">
        <v>71.06</v>
      </c>
      <c r="BT7108" s="99">
        <v>81</v>
      </c>
    </row>
    <row r="7109" spans="71:72">
      <c r="BS7109" s="98">
        <v>71.069999999999993</v>
      </c>
      <c r="BT7109" s="99">
        <v>81</v>
      </c>
    </row>
    <row r="7110" spans="71:72">
      <c r="BS7110" s="98">
        <v>71.08</v>
      </c>
      <c r="BT7110" s="99">
        <v>81</v>
      </c>
    </row>
    <row r="7111" spans="71:72">
      <c r="BS7111" s="98">
        <v>71.09</v>
      </c>
      <c r="BT7111" s="99">
        <v>81</v>
      </c>
    </row>
    <row r="7112" spans="71:72">
      <c r="BS7112" s="98">
        <v>71.099999999999994</v>
      </c>
      <c r="BT7112" s="99">
        <v>81</v>
      </c>
    </row>
    <row r="7113" spans="71:72">
      <c r="BS7113" s="98">
        <v>71.11</v>
      </c>
      <c r="BT7113" s="99">
        <v>81</v>
      </c>
    </row>
    <row r="7114" spans="71:72">
      <c r="BS7114" s="98">
        <v>71.12</v>
      </c>
      <c r="BT7114" s="99">
        <v>81</v>
      </c>
    </row>
    <row r="7115" spans="71:72">
      <c r="BS7115" s="98">
        <v>71.13</v>
      </c>
      <c r="BT7115" s="99">
        <v>81</v>
      </c>
    </row>
    <row r="7116" spans="71:72">
      <c r="BS7116" s="98">
        <v>71.14</v>
      </c>
      <c r="BT7116" s="99">
        <v>81</v>
      </c>
    </row>
    <row r="7117" spans="71:72">
      <c r="BS7117" s="98">
        <v>71.150000000000006</v>
      </c>
      <c r="BT7117" s="99">
        <v>81</v>
      </c>
    </row>
    <row r="7118" spans="71:72">
      <c r="BS7118" s="98">
        <v>71.16</v>
      </c>
      <c r="BT7118" s="99">
        <v>81</v>
      </c>
    </row>
    <row r="7119" spans="71:72">
      <c r="BS7119" s="98">
        <v>71.17</v>
      </c>
      <c r="BT7119" s="99">
        <v>81</v>
      </c>
    </row>
    <row r="7120" spans="71:72">
      <c r="BS7120" s="98">
        <v>71.180000000000007</v>
      </c>
      <c r="BT7120" s="99">
        <v>81</v>
      </c>
    </row>
    <row r="7121" spans="71:72">
      <c r="BS7121" s="98">
        <v>71.19</v>
      </c>
      <c r="BT7121" s="99">
        <v>81</v>
      </c>
    </row>
    <row r="7122" spans="71:72">
      <c r="BS7122" s="100">
        <v>71.2</v>
      </c>
      <c r="BT7122" s="101">
        <v>82</v>
      </c>
    </row>
    <row r="7123" spans="71:72">
      <c r="BS7123" s="100">
        <v>71.209999999999994</v>
      </c>
      <c r="BT7123" s="101">
        <v>82</v>
      </c>
    </row>
    <row r="7124" spans="71:72">
      <c r="BS7124" s="100">
        <v>71.22</v>
      </c>
      <c r="BT7124" s="101">
        <v>82</v>
      </c>
    </row>
    <row r="7125" spans="71:72">
      <c r="BS7125" s="100">
        <v>71.23</v>
      </c>
      <c r="BT7125" s="101">
        <v>82</v>
      </c>
    </row>
    <row r="7126" spans="71:72">
      <c r="BS7126" s="100">
        <v>71.239999999999995</v>
      </c>
      <c r="BT7126" s="101">
        <v>82</v>
      </c>
    </row>
    <row r="7127" spans="71:72">
      <c r="BS7127" s="100">
        <v>71.25</v>
      </c>
      <c r="BT7127" s="101">
        <v>82</v>
      </c>
    </row>
    <row r="7128" spans="71:72">
      <c r="BS7128" s="100">
        <v>71.260000000000005</v>
      </c>
      <c r="BT7128" s="101">
        <v>82</v>
      </c>
    </row>
    <row r="7129" spans="71:72">
      <c r="BS7129" s="100">
        <v>71.27</v>
      </c>
      <c r="BT7129" s="101">
        <v>82</v>
      </c>
    </row>
    <row r="7130" spans="71:72">
      <c r="BS7130" s="100">
        <v>71.28</v>
      </c>
      <c r="BT7130" s="101">
        <v>82</v>
      </c>
    </row>
    <row r="7131" spans="71:72">
      <c r="BS7131" s="100">
        <v>71.290000000000006</v>
      </c>
      <c r="BT7131" s="101">
        <v>82</v>
      </c>
    </row>
    <row r="7132" spans="71:72">
      <c r="BS7132" s="100">
        <v>71.3</v>
      </c>
      <c r="BT7132" s="101">
        <v>82</v>
      </c>
    </row>
    <row r="7133" spans="71:72">
      <c r="BS7133" s="100">
        <v>71.31</v>
      </c>
      <c r="BT7133" s="101">
        <v>82</v>
      </c>
    </row>
    <row r="7134" spans="71:72">
      <c r="BS7134" s="100">
        <v>71.319999999999993</v>
      </c>
      <c r="BT7134" s="101">
        <v>82</v>
      </c>
    </row>
    <row r="7135" spans="71:72">
      <c r="BS7135" s="100">
        <v>71.33</v>
      </c>
      <c r="BT7135" s="101">
        <v>82</v>
      </c>
    </row>
    <row r="7136" spans="71:72">
      <c r="BS7136" s="100">
        <v>71.34</v>
      </c>
      <c r="BT7136" s="101">
        <v>82</v>
      </c>
    </row>
    <row r="7137" spans="71:72">
      <c r="BS7137" s="100">
        <v>71.349999999999994</v>
      </c>
      <c r="BT7137" s="101">
        <v>82</v>
      </c>
    </row>
    <row r="7138" spans="71:72">
      <c r="BS7138" s="100">
        <v>71.36</v>
      </c>
      <c r="BT7138" s="101">
        <v>82</v>
      </c>
    </row>
    <row r="7139" spans="71:72">
      <c r="BS7139" s="100">
        <v>71.37</v>
      </c>
      <c r="BT7139" s="101">
        <v>82</v>
      </c>
    </row>
    <row r="7140" spans="71:72">
      <c r="BS7140" s="100">
        <v>71.38</v>
      </c>
      <c r="BT7140" s="101">
        <v>82</v>
      </c>
    </row>
    <row r="7141" spans="71:72">
      <c r="BS7141" s="100">
        <v>71.39</v>
      </c>
      <c r="BT7141" s="101">
        <v>82</v>
      </c>
    </row>
    <row r="7142" spans="71:72">
      <c r="BS7142" s="100">
        <v>71.400000000000006</v>
      </c>
      <c r="BT7142" s="101">
        <v>82</v>
      </c>
    </row>
    <row r="7143" spans="71:72">
      <c r="BS7143" s="100">
        <v>71.41</v>
      </c>
      <c r="BT7143" s="101">
        <v>82</v>
      </c>
    </row>
    <row r="7144" spans="71:72">
      <c r="BS7144" s="100">
        <v>71.42</v>
      </c>
      <c r="BT7144" s="101">
        <v>82</v>
      </c>
    </row>
    <row r="7145" spans="71:72">
      <c r="BS7145" s="100">
        <v>71.430000000000007</v>
      </c>
      <c r="BT7145" s="101">
        <v>82</v>
      </c>
    </row>
    <row r="7146" spans="71:72">
      <c r="BS7146" s="100">
        <v>71.44</v>
      </c>
      <c r="BT7146" s="101">
        <v>82</v>
      </c>
    </row>
    <row r="7147" spans="71:72">
      <c r="BS7147" s="100">
        <v>71.45</v>
      </c>
      <c r="BT7147" s="101">
        <v>82</v>
      </c>
    </row>
    <row r="7148" spans="71:72">
      <c r="BS7148" s="100">
        <v>71.459999999999994</v>
      </c>
      <c r="BT7148" s="101">
        <v>82</v>
      </c>
    </row>
    <row r="7149" spans="71:72">
      <c r="BS7149" s="100">
        <v>71.47</v>
      </c>
      <c r="BT7149" s="101">
        <v>82</v>
      </c>
    </row>
    <row r="7150" spans="71:72">
      <c r="BS7150" s="100">
        <v>71.48</v>
      </c>
      <c r="BT7150" s="101">
        <v>82</v>
      </c>
    </row>
    <row r="7151" spans="71:72">
      <c r="BS7151" s="100">
        <v>71.489999999999995</v>
      </c>
      <c r="BT7151" s="101">
        <v>82</v>
      </c>
    </row>
    <row r="7152" spans="71:72">
      <c r="BS7152" s="100">
        <v>71.5</v>
      </c>
      <c r="BT7152" s="101">
        <v>82</v>
      </c>
    </row>
    <row r="7153" spans="71:72">
      <c r="BS7153" s="100">
        <v>71.510000000000005</v>
      </c>
      <c r="BT7153" s="101">
        <v>82</v>
      </c>
    </row>
    <row r="7154" spans="71:72">
      <c r="BS7154" s="100">
        <v>71.52</v>
      </c>
      <c r="BT7154" s="101">
        <v>82</v>
      </c>
    </row>
    <row r="7155" spans="71:72">
      <c r="BS7155" s="100">
        <v>71.53</v>
      </c>
      <c r="BT7155" s="101">
        <v>82</v>
      </c>
    </row>
    <row r="7156" spans="71:72">
      <c r="BS7156" s="100">
        <v>71.540000000000006</v>
      </c>
      <c r="BT7156" s="101">
        <v>82</v>
      </c>
    </row>
    <row r="7157" spans="71:72">
      <c r="BS7157" s="100">
        <v>71.55</v>
      </c>
      <c r="BT7157" s="101">
        <v>82</v>
      </c>
    </row>
    <row r="7158" spans="71:72">
      <c r="BS7158" s="100">
        <v>71.56</v>
      </c>
      <c r="BT7158" s="101">
        <v>82</v>
      </c>
    </row>
    <row r="7159" spans="71:72">
      <c r="BS7159" s="100">
        <v>71.569999999999993</v>
      </c>
      <c r="BT7159" s="101">
        <v>82</v>
      </c>
    </row>
    <row r="7160" spans="71:72">
      <c r="BS7160" s="100">
        <v>71.58</v>
      </c>
      <c r="BT7160" s="101">
        <v>82</v>
      </c>
    </row>
    <row r="7161" spans="71:72">
      <c r="BS7161" s="100">
        <v>71.59</v>
      </c>
      <c r="BT7161" s="101">
        <v>82</v>
      </c>
    </row>
    <row r="7162" spans="71:72">
      <c r="BS7162" s="100">
        <v>71.599999999999994</v>
      </c>
      <c r="BT7162" s="101">
        <v>82</v>
      </c>
    </row>
    <row r="7163" spans="71:72">
      <c r="BS7163" s="100">
        <v>71.61</v>
      </c>
      <c r="BT7163" s="101">
        <v>82</v>
      </c>
    </row>
    <row r="7164" spans="71:72">
      <c r="BS7164" s="100">
        <v>71.62</v>
      </c>
      <c r="BT7164" s="101">
        <v>82</v>
      </c>
    </row>
    <row r="7165" spans="71:72">
      <c r="BS7165" s="100">
        <v>71.63</v>
      </c>
      <c r="BT7165" s="101">
        <v>82</v>
      </c>
    </row>
    <row r="7166" spans="71:72">
      <c r="BS7166" s="100">
        <v>71.64</v>
      </c>
      <c r="BT7166" s="101">
        <v>82</v>
      </c>
    </row>
    <row r="7167" spans="71:72">
      <c r="BS7167" s="100">
        <v>71.650000000000006</v>
      </c>
      <c r="BT7167" s="101">
        <v>82</v>
      </c>
    </row>
    <row r="7168" spans="71:72">
      <c r="BS7168" s="100">
        <v>71.66</v>
      </c>
      <c r="BT7168" s="101">
        <v>82</v>
      </c>
    </row>
    <row r="7169" spans="71:72">
      <c r="BS7169" s="100">
        <v>71.67</v>
      </c>
      <c r="BT7169" s="101">
        <v>82</v>
      </c>
    </row>
    <row r="7170" spans="71:72">
      <c r="BS7170" s="100">
        <v>71.680000000000007</v>
      </c>
      <c r="BT7170" s="101">
        <v>82</v>
      </c>
    </row>
    <row r="7171" spans="71:72">
      <c r="BS7171" s="100">
        <v>71.69</v>
      </c>
      <c r="BT7171" s="101">
        <v>82</v>
      </c>
    </row>
    <row r="7172" spans="71:72">
      <c r="BS7172" s="100">
        <v>71.7</v>
      </c>
      <c r="BT7172" s="101">
        <v>82</v>
      </c>
    </row>
    <row r="7173" spans="71:72">
      <c r="BS7173" s="100">
        <v>71.709999999999994</v>
      </c>
      <c r="BT7173" s="101">
        <v>82</v>
      </c>
    </row>
    <row r="7174" spans="71:72">
      <c r="BS7174" s="100">
        <v>71.72</v>
      </c>
      <c r="BT7174" s="101">
        <v>82</v>
      </c>
    </row>
    <row r="7175" spans="71:72">
      <c r="BS7175" s="100">
        <v>71.73</v>
      </c>
      <c r="BT7175" s="101">
        <v>82</v>
      </c>
    </row>
    <row r="7176" spans="71:72">
      <c r="BS7176" s="100">
        <v>71.739999999999995</v>
      </c>
      <c r="BT7176" s="101">
        <v>82</v>
      </c>
    </row>
    <row r="7177" spans="71:72">
      <c r="BS7177" s="100">
        <v>71.75</v>
      </c>
      <c r="BT7177" s="101">
        <v>82</v>
      </c>
    </row>
    <row r="7178" spans="71:72">
      <c r="BS7178" s="100">
        <v>71.760000000000005</v>
      </c>
      <c r="BT7178" s="101">
        <v>82</v>
      </c>
    </row>
    <row r="7179" spans="71:72">
      <c r="BS7179" s="100">
        <v>71.77</v>
      </c>
      <c r="BT7179" s="101">
        <v>82</v>
      </c>
    </row>
    <row r="7180" spans="71:72">
      <c r="BS7180" s="100">
        <v>71.78</v>
      </c>
      <c r="BT7180" s="101">
        <v>82</v>
      </c>
    </row>
    <row r="7181" spans="71:72">
      <c r="BS7181" s="100">
        <v>71.790000000000006</v>
      </c>
      <c r="BT7181" s="101">
        <v>82</v>
      </c>
    </row>
    <row r="7182" spans="71:72">
      <c r="BS7182" s="100">
        <v>71.8</v>
      </c>
      <c r="BT7182" s="101">
        <v>82</v>
      </c>
    </row>
    <row r="7183" spans="71:72">
      <c r="BS7183" s="100">
        <v>71.81</v>
      </c>
      <c r="BT7183" s="101">
        <v>82</v>
      </c>
    </row>
    <row r="7184" spans="71:72">
      <c r="BS7184" s="100">
        <v>71.819999999999993</v>
      </c>
      <c r="BT7184" s="101">
        <v>82</v>
      </c>
    </row>
    <row r="7185" spans="71:72">
      <c r="BS7185" s="100">
        <v>71.83</v>
      </c>
      <c r="BT7185" s="101">
        <v>82</v>
      </c>
    </row>
    <row r="7186" spans="71:72">
      <c r="BS7186" s="100">
        <v>71.84</v>
      </c>
      <c r="BT7186" s="101">
        <v>82</v>
      </c>
    </row>
    <row r="7187" spans="71:72">
      <c r="BS7187" s="100">
        <v>71.849999999999994</v>
      </c>
      <c r="BT7187" s="101">
        <v>82</v>
      </c>
    </row>
    <row r="7188" spans="71:72">
      <c r="BS7188" s="100">
        <v>71.86</v>
      </c>
      <c r="BT7188" s="101">
        <v>82</v>
      </c>
    </row>
    <row r="7189" spans="71:72">
      <c r="BS7189" s="100">
        <v>71.87</v>
      </c>
      <c r="BT7189" s="101">
        <v>82</v>
      </c>
    </row>
    <row r="7190" spans="71:72">
      <c r="BS7190" s="100">
        <v>71.88</v>
      </c>
      <c r="BT7190" s="101">
        <v>82</v>
      </c>
    </row>
    <row r="7191" spans="71:72">
      <c r="BS7191" s="100">
        <v>71.89</v>
      </c>
      <c r="BT7191" s="101">
        <v>82</v>
      </c>
    </row>
    <row r="7192" spans="71:72">
      <c r="BS7192" s="100">
        <v>71.900000000000006</v>
      </c>
      <c r="BT7192" s="101">
        <v>82</v>
      </c>
    </row>
    <row r="7193" spans="71:72">
      <c r="BS7193" s="100">
        <v>71.91</v>
      </c>
      <c r="BT7193" s="101">
        <v>82</v>
      </c>
    </row>
    <row r="7194" spans="71:72">
      <c r="BS7194" s="100">
        <v>71.92</v>
      </c>
      <c r="BT7194" s="101">
        <v>82</v>
      </c>
    </row>
    <row r="7195" spans="71:72">
      <c r="BS7195" s="100">
        <v>71.930000000000007</v>
      </c>
      <c r="BT7195" s="101">
        <v>82</v>
      </c>
    </row>
    <row r="7196" spans="71:72">
      <c r="BS7196" s="100">
        <v>71.94</v>
      </c>
      <c r="BT7196" s="101">
        <v>82</v>
      </c>
    </row>
    <row r="7197" spans="71:72">
      <c r="BS7197" s="100">
        <v>71.95</v>
      </c>
      <c r="BT7197" s="101">
        <v>82</v>
      </c>
    </row>
    <row r="7198" spans="71:72">
      <c r="BS7198" s="100">
        <v>71.959999999999994</v>
      </c>
      <c r="BT7198" s="101">
        <v>82</v>
      </c>
    </row>
    <row r="7199" spans="71:72">
      <c r="BS7199" s="100">
        <v>71.97</v>
      </c>
      <c r="BT7199" s="101">
        <v>82</v>
      </c>
    </row>
    <row r="7200" spans="71:72">
      <c r="BS7200" s="100">
        <v>71.98</v>
      </c>
      <c r="BT7200" s="101">
        <v>82</v>
      </c>
    </row>
    <row r="7201" spans="71:72">
      <c r="BS7201" s="100">
        <v>71.989999999999995</v>
      </c>
      <c r="BT7201" s="101">
        <v>82</v>
      </c>
    </row>
    <row r="7202" spans="71:72">
      <c r="BS7202" s="100">
        <v>72</v>
      </c>
      <c r="BT7202" s="101">
        <v>82</v>
      </c>
    </row>
    <row r="7203" spans="71:72">
      <c r="BS7203" s="100">
        <v>72.010000000000005</v>
      </c>
      <c r="BT7203" s="101">
        <v>82</v>
      </c>
    </row>
    <row r="7204" spans="71:72">
      <c r="BS7204" s="100">
        <v>72.02</v>
      </c>
      <c r="BT7204" s="101">
        <v>82</v>
      </c>
    </row>
    <row r="7205" spans="71:72">
      <c r="BS7205" s="100">
        <v>72.03</v>
      </c>
      <c r="BT7205" s="101">
        <v>82</v>
      </c>
    </row>
    <row r="7206" spans="71:72">
      <c r="BS7206" s="100">
        <v>72.040000000000006</v>
      </c>
      <c r="BT7206" s="101">
        <v>82</v>
      </c>
    </row>
    <row r="7207" spans="71:72">
      <c r="BS7207" s="100">
        <v>72.05</v>
      </c>
      <c r="BT7207" s="101">
        <v>82</v>
      </c>
    </row>
    <row r="7208" spans="71:72">
      <c r="BS7208" s="100">
        <v>72.06</v>
      </c>
      <c r="BT7208" s="101">
        <v>82</v>
      </c>
    </row>
    <row r="7209" spans="71:72">
      <c r="BS7209" s="100">
        <v>72.069999999999993</v>
      </c>
      <c r="BT7209" s="101">
        <v>82</v>
      </c>
    </row>
    <row r="7210" spans="71:72">
      <c r="BS7210" s="100">
        <v>72.08</v>
      </c>
      <c r="BT7210" s="101">
        <v>82</v>
      </c>
    </row>
    <row r="7211" spans="71:72">
      <c r="BS7211" s="100">
        <v>72.09</v>
      </c>
      <c r="BT7211" s="101">
        <v>82</v>
      </c>
    </row>
    <row r="7212" spans="71:72">
      <c r="BS7212" s="100">
        <v>72.099999999999994</v>
      </c>
      <c r="BT7212" s="101">
        <v>82</v>
      </c>
    </row>
    <row r="7213" spans="71:72">
      <c r="BS7213" s="100">
        <v>72.11</v>
      </c>
      <c r="BT7213" s="101">
        <v>82</v>
      </c>
    </row>
    <row r="7214" spans="71:72">
      <c r="BS7214" s="100">
        <v>72.12</v>
      </c>
      <c r="BT7214" s="101">
        <v>82</v>
      </c>
    </row>
    <row r="7215" spans="71:72">
      <c r="BS7215" s="100">
        <v>72.13</v>
      </c>
      <c r="BT7215" s="101">
        <v>82</v>
      </c>
    </row>
    <row r="7216" spans="71:72">
      <c r="BS7216" s="100">
        <v>72.14</v>
      </c>
      <c r="BT7216" s="101">
        <v>82</v>
      </c>
    </row>
    <row r="7217" spans="71:72">
      <c r="BS7217" s="100">
        <v>72.150000000000006</v>
      </c>
      <c r="BT7217" s="101">
        <v>82</v>
      </c>
    </row>
    <row r="7218" spans="71:72">
      <c r="BS7218" s="100">
        <v>72.16</v>
      </c>
      <c r="BT7218" s="101">
        <v>82</v>
      </c>
    </row>
    <row r="7219" spans="71:72">
      <c r="BS7219" s="100">
        <v>72.17</v>
      </c>
      <c r="BT7219" s="101">
        <v>82</v>
      </c>
    </row>
    <row r="7220" spans="71:72">
      <c r="BS7220" s="100">
        <v>72.180000000000007</v>
      </c>
      <c r="BT7220" s="101">
        <v>82</v>
      </c>
    </row>
    <row r="7221" spans="71:72">
      <c r="BS7221" s="100">
        <v>72.19</v>
      </c>
      <c r="BT7221" s="101">
        <v>82</v>
      </c>
    </row>
    <row r="7222" spans="71:72">
      <c r="BS7222" s="100">
        <v>72.2</v>
      </c>
      <c r="BT7222" s="101">
        <v>82</v>
      </c>
    </row>
    <row r="7223" spans="71:72">
      <c r="BS7223" s="100">
        <v>72.209999999999994</v>
      </c>
      <c r="BT7223" s="101">
        <v>82</v>
      </c>
    </row>
    <row r="7224" spans="71:72">
      <c r="BS7224" s="100">
        <v>72.22</v>
      </c>
      <c r="BT7224" s="101">
        <v>82</v>
      </c>
    </row>
    <row r="7225" spans="71:72">
      <c r="BS7225" s="100">
        <v>72.23</v>
      </c>
      <c r="BT7225" s="101">
        <v>82</v>
      </c>
    </row>
    <row r="7226" spans="71:72">
      <c r="BS7226" s="100">
        <v>72.239999999999995</v>
      </c>
      <c r="BT7226" s="101">
        <v>82</v>
      </c>
    </row>
    <row r="7227" spans="71:72">
      <c r="BS7227" s="100">
        <v>72.25</v>
      </c>
      <c r="BT7227" s="101">
        <v>82</v>
      </c>
    </row>
    <row r="7228" spans="71:72">
      <c r="BS7228" s="100">
        <v>72.260000000000005</v>
      </c>
      <c r="BT7228" s="101">
        <v>82</v>
      </c>
    </row>
    <row r="7229" spans="71:72">
      <c r="BS7229" s="100">
        <v>72.27</v>
      </c>
      <c r="BT7229" s="101">
        <v>82</v>
      </c>
    </row>
    <row r="7230" spans="71:72">
      <c r="BS7230" s="100">
        <v>72.28</v>
      </c>
      <c r="BT7230" s="101">
        <v>82</v>
      </c>
    </row>
    <row r="7231" spans="71:72">
      <c r="BS7231" s="100">
        <v>72.290000000000006</v>
      </c>
      <c r="BT7231" s="101">
        <v>82</v>
      </c>
    </row>
    <row r="7232" spans="71:72">
      <c r="BS7232" s="100">
        <v>72.3</v>
      </c>
      <c r="BT7232" s="101">
        <v>82</v>
      </c>
    </row>
    <row r="7233" spans="71:72">
      <c r="BS7233" s="100">
        <v>72.31</v>
      </c>
      <c r="BT7233" s="101">
        <v>82</v>
      </c>
    </row>
    <row r="7234" spans="71:72">
      <c r="BS7234" s="100">
        <v>72.319999999999993</v>
      </c>
      <c r="BT7234" s="101">
        <v>82</v>
      </c>
    </row>
    <row r="7235" spans="71:72">
      <c r="BS7235" s="100">
        <v>72.33</v>
      </c>
      <c r="BT7235" s="101">
        <v>82</v>
      </c>
    </row>
    <row r="7236" spans="71:72">
      <c r="BS7236" s="100">
        <v>72.34</v>
      </c>
      <c r="BT7236" s="101">
        <v>82</v>
      </c>
    </row>
    <row r="7237" spans="71:72">
      <c r="BS7237" s="100">
        <v>72.349999999999994</v>
      </c>
      <c r="BT7237" s="101">
        <v>82</v>
      </c>
    </row>
    <row r="7238" spans="71:72">
      <c r="BS7238" s="100">
        <v>72.36</v>
      </c>
      <c r="BT7238" s="101">
        <v>82</v>
      </c>
    </row>
    <row r="7239" spans="71:72">
      <c r="BS7239" s="100">
        <v>72.37</v>
      </c>
      <c r="BT7239" s="101">
        <v>82</v>
      </c>
    </row>
    <row r="7240" spans="71:72">
      <c r="BS7240" s="100">
        <v>72.38</v>
      </c>
      <c r="BT7240" s="101">
        <v>82</v>
      </c>
    </row>
    <row r="7241" spans="71:72">
      <c r="BS7241" s="100">
        <v>72.39</v>
      </c>
      <c r="BT7241" s="101">
        <v>82</v>
      </c>
    </row>
    <row r="7242" spans="71:72">
      <c r="BS7242" s="100">
        <v>72.400000000000006</v>
      </c>
      <c r="BT7242" s="101">
        <v>82</v>
      </c>
    </row>
    <row r="7243" spans="71:72">
      <c r="BS7243" s="100">
        <v>72.41</v>
      </c>
      <c r="BT7243" s="101">
        <v>82</v>
      </c>
    </row>
    <row r="7244" spans="71:72">
      <c r="BS7244" s="100">
        <v>72.42</v>
      </c>
      <c r="BT7244" s="101">
        <v>82</v>
      </c>
    </row>
    <row r="7245" spans="71:72">
      <c r="BS7245" s="100">
        <v>72.430000000000007</v>
      </c>
      <c r="BT7245" s="101">
        <v>82</v>
      </c>
    </row>
    <row r="7246" spans="71:72">
      <c r="BS7246" s="100">
        <v>72.44</v>
      </c>
      <c r="BT7246" s="101">
        <v>82</v>
      </c>
    </row>
    <row r="7247" spans="71:72">
      <c r="BS7247" s="100">
        <v>72.45</v>
      </c>
      <c r="BT7247" s="101">
        <v>82</v>
      </c>
    </row>
    <row r="7248" spans="71:72">
      <c r="BS7248" s="100">
        <v>72.459999999999994</v>
      </c>
      <c r="BT7248" s="101">
        <v>82</v>
      </c>
    </row>
    <row r="7249" spans="71:72">
      <c r="BS7249" s="100">
        <v>72.47</v>
      </c>
      <c r="BT7249" s="101">
        <v>82</v>
      </c>
    </row>
    <row r="7250" spans="71:72">
      <c r="BS7250" s="100">
        <v>72.48</v>
      </c>
      <c r="BT7250" s="101">
        <v>82</v>
      </c>
    </row>
    <row r="7251" spans="71:72">
      <c r="BS7251" s="100">
        <v>72.489999999999995</v>
      </c>
      <c r="BT7251" s="101">
        <v>82</v>
      </c>
    </row>
    <row r="7252" spans="71:72">
      <c r="BS7252" s="100">
        <v>72.5</v>
      </c>
      <c r="BT7252" s="101">
        <v>82</v>
      </c>
    </row>
    <row r="7253" spans="71:72">
      <c r="BS7253" s="100">
        <v>72.510000000000005</v>
      </c>
      <c r="BT7253" s="101">
        <v>82</v>
      </c>
    </row>
    <row r="7254" spans="71:72">
      <c r="BS7254" s="100">
        <v>72.52</v>
      </c>
      <c r="BT7254" s="101">
        <v>82</v>
      </c>
    </row>
    <row r="7255" spans="71:72">
      <c r="BS7255" s="100">
        <v>72.53</v>
      </c>
      <c r="BT7255" s="101">
        <v>82</v>
      </c>
    </row>
    <row r="7256" spans="71:72">
      <c r="BS7256" s="100">
        <v>72.540000000000006</v>
      </c>
      <c r="BT7256" s="101">
        <v>82</v>
      </c>
    </row>
    <row r="7257" spans="71:72">
      <c r="BS7257" s="100">
        <v>72.55</v>
      </c>
      <c r="BT7257" s="101">
        <v>82</v>
      </c>
    </row>
    <row r="7258" spans="71:72">
      <c r="BS7258" s="100">
        <v>72.56</v>
      </c>
      <c r="BT7258" s="101">
        <v>82</v>
      </c>
    </row>
    <row r="7259" spans="71:72">
      <c r="BS7259" s="100">
        <v>72.569999999999993</v>
      </c>
      <c r="BT7259" s="101">
        <v>82</v>
      </c>
    </row>
    <row r="7260" spans="71:72">
      <c r="BS7260" s="100">
        <v>72.58</v>
      </c>
      <c r="BT7260" s="101">
        <v>82</v>
      </c>
    </row>
    <row r="7261" spans="71:72">
      <c r="BS7261" s="100">
        <v>72.59</v>
      </c>
      <c r="BT7261" s="101">
        <v>82</v>
      </c>
    </row>
    <row r="7262" spans="71:72">
      <c r="BS7262" s="100">
        <v>72.599999999999994</v>
      </c>
      <c r="BT7262" s="101">
        <v>82</v>
      </c>
    </row>
    <row r="7263" spans="71:72">
      <c r="BS7263" s="100">
        <v>72.61</v>
      </c>
      <c r="BT7263" s="101">
        <v>82</v>
      </c>
    </row>
    <row r="7264" spans="71:72">
      <c r="BS7264" s="100">
        <v>72.62</v>
      </c>
      <c r="BT7264" s="101">
        <v>82</v>
      </c>
    </row>
    <row r="7265" spans="71:72">
      <c r="BS7265" s="100">
        <v>72.63</v>
      </c>
      <c r="BT7265" s="101">
        <v>82</v>
      </c>
    </row>
    <row r="7266" spans="71:72">
      <c r="BS7266" s="100">
        <v>72.64</v>
      </c>
      <c r="BT7266" s="101">
        <v>82</v>
      </c>
    </row>
    <row r="7267" spans="71:72">
      <c r="BS7267" s="100">
        <v>72.650000000000006</v>
      </c>
      <c r="BT7267" s="101">
        <v>82</v>
      </c>
    </row>
    <row r="7268" spans="71:72">
      <c r="BS7268" s="100">
        <v>72.66</v>
      </c>
      <c r="BT7268" s="101">
        <v>82</v>
      </c>
    </row>
    <row r="7269" spans="71:72">
      <c r="BS7269" s="100">
        <v>72.67</v>
      </c>
      <c r="BT7269" s="101">
        <v>82</v>
      </c>
    </row>
    <row r="7270" spans="71:72">
      <c r="BS7270" s="100">
        <v>72.680000000000007</v>
      </c>
      <c r="BT7270" s="101">
        <v>82</v>
      </c>
    </row>
    <row r="7271" spans="71:72">
      <c r="BS7271" s="100">
        <v>72.69</v>
      </c>
      <c r="BT7271" s="101">
        <v>82</v>
      </c>
    </row>
    <row r="7272" spans="71:72">
      <c r="BS7272" s="100">
        <v>72.7</v>
      </c>
      <c r="BT7272" s="101">
        <v>82</v>
      </c>
    </row>
    <row r="7273" spans="71:72">
      <c r="BS7273" s="100">
        <v>72.709999999999994</v>
      </c>
      <c r="BT7273" s="101">
        <v>82</v>
      </c>
    </row>
    <row r="7274" spans="71:72">
      <c r="BS7274" s="100">
        <v>72.72</v>
      </c>
      <c r="BT7274" s="101">
        <v>82</v>
      </c>
    </row>
    <row r="7275" spans="71:72">
      <c r="BS7275" s="100">
        <v>72.73</v>
      </c>
      <c r="BT7275" s="101">
        <v>82</v>
      </c>
    </row>
    <row r="7276" spans="71:72">
      <c r="BS7276" s="100">
        <v>72.739999999999995</v>
      </c>
      <c r="BT7276" s="101">
        <v>82</v>
      </c>
    </row>
    <row r="7277" spans="71:72">
      <c r="BS7277" s="100">
        <v>72.75</v>
      </c>
      <c r="BT7277" s="101">
        <v>82</v>
      </c>
    </row>
    <row r="7278" spans="71:72">
      <c r="BS7278" s="100">
        <v>72.760000000000005</v>
      </c>
      <c r="BT7278" s="101">
        <v>82</v>
      </c>
    </row>
    <row r="7279" spans="71:72">
      <c r="BS7279" s="100">
        <v>72.77</v>
      </c>
      <c r="BT7279" s="101">
        <v>82</v>
      </c>
    </row>
    <row r="7280" spans="71:72">
      <c r="BS7280" s="100">
        <v>72.78</v>
      </c>
      <c r="BT7280" s="101">
        <v>82</v>
      </c>
    </row>
    <row r="7281" spans="71:72">
      <c r="BS7281" s="100">
        <v>72.790000000000006</v>
      </c>
      <c r="BT7281" s="101">
        <v>82</v>
      </c>
    </row>
    <row r="7282" spans="71:72">
      <c r="BS7282" s="98">
        <v>72.8</v>
      </c>
      <c r="BT7282" s="99">
        <v>83</v>
      </c>
    </row>
    <row r="7283" spans="71:72">
      <c r="BS7283" s="98">
        <v>72.81</v>
      </c>
      <c r="BT7283" s="99">
        <v>83</v>
      </c>
    </row>
    <row r="7284" spans="71:72">
      <c r="BS7284" s="98">
        <v>72.819999999999993</v>
      </c>
      <c r="BT7284" s="99">
        <v>83</v>
      </c>
    </row>
    <row r="7285" spans="71:72">
      <c r="BS7285" s="98">
        <v>72.83</v>
      </c>
      <c r="BT7285" s="99">
        <v>83</v>
      </c>
    </row>
    <row r="7286" spans="71:72">
      <c r="BS7286" s="98">
        <v>72.84</v>
      </c>
      <c r="BT7286" s="99">
        <v>83</v>
      </c>
    </row>
    <row r="7287" spans="71:72">
      <c r="BS7287" s="98">
        <v>72.849999999999994</v>
      </c>
      <c r="BT7287" s="99">
        <v>83</v>
      </c>
    </row>
    <row r="7288" spans="71:72">
      <c r="BS7288" s="98">
        <v>72.86</v>
      </c>
      <c r="BT7288" s="99">
        <v>83</v>
      </c>
    </row>
    <row r="7289" spans="71:72">
      <c r="BS7289" s="98">
        <v>72.87</v>
      </c>
      <c r="BT7289" s="99">
        <v>83</v>
      </c>
    </row>
    <row r="7290" spans="71:72">
      <c r="BS7290" s="98">
        <v>72.88</v>
      </c>
      <c r="BT7290" s="99">
        <v>83</v>
      </c>
    </row>
    <row r="7291" spans="71:72">
      <c r="BS7291" s="98">
        <v>72.89</v>
      </c>
      <c r="BT7291" s="99">
        <v>83</v>
      </c>
    </row>
    <row r="7292" spans="71:72">
      <c r="BS7292" s="98">
        <v>72.900000000000006</v>
      </c>
      <c r="BT7292" s="99">
        <v>83</v>
      </c>
    </row>
    <row r="7293" spans="71:72">
      <c r="BS7293" s="98">
        <v>72.91</v>
      </c>
      <c r="BT7293" s="99">
        <v>83</v>
      </c>
    </row>
    <row r="7294" spans="71:72">
      <c r="BS7294" s="98">
        <v>72.92</v>
      </c>
      <c r="BT7294" s="99">
        <v>83</v>
      </c>
    </row>
    <row r="7295" spans="71:72">
      <c r="BS7295" s="98">
        <v>72.930000000000007</v>
      </c>
      <c r="BT7295" s="99">
        <v>83</v>
      </c>
    </row>
    <row r="7296" spans="71:72">
      <c r="BS7296" s="98">
        <v>72.94</v>
      </c>
      <c r="BT7296" s="99">
        <v>83</v>
      </c>
    </row>
    <row r="7297" spans="71:72">
      <c r="BS7297" s="98">
        <v>72.95</v>
      </c>
      <c r="BT7297" s="99">
        <v>83</v>
      </c>
    </row>
    <row r="7298" spans="71:72">
      <c r="BS7298" s="98">
        <v>72.959999999999994</v>
      </c>
      <c r="BT7298" s="99">
        <v>83</v>
      </c>
    </row>
    <row r="7299" spans="71:72">
      <c r="BS7299" s="98">
        <v>72.97</v>
      </c>
      <c r="BT7299" s="99">
        <v>83</v>
      </c>
    </row>
    <row r="7300" spans="71:72">
      <c r="BS7300" s="98">
        <v>72.98</v>
      </c>
      <c r="BT7300" s="99">
        <v>83</v>
      </c>
    </row>
    <row r="7301" spans="71:72">
      <c r="BS7301" s="98">
        <v>72.989999999999995</v>
      </c>
      <c r="BT7301" s="99">
        <v>83</v>
      </c>
    </row>
    <row r="7302" spans="71:72">
      <c r="BS7302" s="98">
        <v>73</v>
      </c>
      <c r="BT7302" s="99">
        <v>83</v>
      </c>
    </row>
    <row r="7303" spans="71:72">
      <c r="BS7303" s="98">
        <v>73.010000000000005</v>
      </c>
      <c r="BT7303" s="99">
        <v>83</v>
      </c>
    </row>
    <row r="7304" spans="71:72">
      <c r="BS7304" s="98">
        <v>73.02</v>
      </c>
      <c r="BT7304" s="99">
        <v>83</v>
      </c>
    </row>
    <row r="7305" spans="71:72">
      <c r="BS7305" s="98">
        <v>73.03</v>
      </c>
      <c r="BT7305" s="99">
        <v>83</v>
      </c>
    </row>
    <row r="7306" spans="71:72">
      <c r="BS7306" s="98">
        <v>73.040000000000006</v>
      </c>
      <c r="BT7306" s="99">
        <v>83</v>
      </c>
    </row>
    <row r="7307" spans="71:72">
      <c r="BS7307" s="98">
        <v>73.05</v>
      </c>
      <c r="BT7307" s="99">
        <v>83</v>
      </c>
    </row>
    <row r="7308" spans="71:72">
      <c r="BS7308" s="98">
        <v>73.06</v>
      </c>
      <c r="BT7308" s="99">
        <v>83</v>
      </c>
    </row>
    <row r="7309" spans="71:72">
      <c r="BS7309" s="98">
        <v>73.069999999999993</v>
      </c>
      <c r="BT7309" s="99">
        <v>83</v>
      </c>
    </row>
    <row r="7310" spans="71:72">
      <c r="BS7310" s="98">
        <v>73.08</v>
      </c>
      <c r="BT7310" s="99">
        <v>83</v>
      </c>
    </row>
    <row r="7311" spans="71:72">
      <c r="BS7311" s="98">
        <v>73.09</v>
      </c>
      <c r="BT7311" s="99">
        <v>83</v>
      </c>
    </row>
    <row r="7312" spans="71:72">
      <c r="BS7312" s="98">
        <v>73.099999999999994</v>
      </c>
      <c r="BT7312" s="99">
        <v>83</v>
      </c>
    </row>
    <row r="7313" spans="71:72">
      <c r="BS7313" s="98">
        <v>73.11</v>
      </c>
      <c r="BT7313" s="99">
        <v>83</v>
      </c>
    </row>
    <row r="7314" spans="71:72">
      <c r="BS7314" s="98">
        <v>73.12</v>
      </c>
      <c r="BT7314" s="99">
        <v>83</v>
      </c>
    </row>
    <row r="7315" spans="71:72">
      <c r="BS7315" s="98">
        <v>73.13</v>
      </c>
      <c r="BT7315" s="99">
        <v>83</v>
      </c>
    </row>
    <row r="7316" spans="71:72">
      <c r="BS7316" s="98">
        <v>73.14</v>
      </c>
      <c r="BT7316" s="99">
        <v>83</v>
      </c>
    </row>
    <row r="7317" spans="71:72">
      <c r="BS7317" s="98">
        <v>73.150000000000006</v>
      </c>
      <c r="BT7317" s="99">
        <v>83</v>
      </c>
    </row>
    <row r="7318" spans="71:72">
      <c r="BS7318" s="98">
        <v>73.16</v>
      </c>
      <c r="BT7318" s="99">
        <v>83</v>
      </c>
    </row>
    <row r="7319" spans="71:72">
      <c r="BS7319" s="98">
        <v>73.17</v>
      </c>
      <c r="BT7319" s="99">
        <v>83</v>
      </c>
    </row>
    <row r="7320" spans="71:72">
      <c r="BS7320" s="98">
        <v>73.180000000000007</v>
      </c>
      <c r="BT7320" s="99">
        <v>83</v>
      </c>
    </row>
    <row r="7321" spans="71:72">
      <c r="BS7321" s="98">
        <v>73.19</v>
      </c>
      <c r="BT7321" s="99">
        <v>83</v>
      </c>
    </row>
    <row r="7322" spans="71:72">
      <c r="BS7322" s="98">
        <v>73.2</v>
      </c>
      <c r="BT7322" s="99">
        <v>83</v>
      </c>
    </row>
    <row r="7323" spans="71:72">
      <c r="BS7323" s="98">
        <v>73.209999999999994</v>
      </c>
      <c r="BT7323" s="99">
        <v>83</v>
      </c>
    </row>
    <row r="7324" spans="71:72">
      <c r="BS7324" s="98">
        <v>73.22</v>
      </c>
      <c r="BT7324" s="99">
        <v>83</v>
      </c>
    </row>
    <row r="7325" spans="71:72">
      <c r="BS7325" s="98">
        <v>73.23</v>
      </c>
      <c r="BT7325" s="99">
        <v>83</v>
      </c>
    </row>
    <row r="7326" spans="71:72">
      <c r="BS7326" s="98">
        <v>73.239999999999995</v>
      </c>
      <c r="BT7326" s="99">
        <v>83</v>
      </c>
    </row>
    <row r="7327" spans="71:72">
      <c r="BS7327" s="98">
        <v>73.25</v>
      </c>
      <c r="BT7327" s="99">
        <v>83</v>
      </c>
    </row>
    <row r="7328" spans="71:72">
      <c r="BS7328" s="98">
        <v>73.260000000000005</v>
      </c>
      <c r="BT7328" s="99">
        <v>83</v>
      </c>
    </row>
    <row r="7329" spans="71:72">
      <c r="BS7329" s="98">
        <v>73.27</v>
      </c>
      <c r="BT7329" s="99">
        <v>83</v>
      </c>
    </row>
    <row r="7330" spans="71:72">
      <c r="BS7330" s="98">
        <v>73.28</v>
      </c>
      <c r="BT7330" s="99">
        <v>83</v>
      </c>
    </row>
    <row r="7331" spans="71:72">
      <c r="BS7331" s="98">
        <v>73.290000000000006</v>
      </c>
      <c r="BT7331" s="99">
        <v>83</v>
      </c>
    </row>
    <row r="7332" spans="71:72">
      <c r="BS7332" s="98">
        <v>73.3</v>
      </c>
      <c r="BT7332" s="99">
        <v>83</v>
      </c>
    </row>
    <row r="7333" spans="71:72">
      <c r="BS7333" s="98">
        <v>73.31</v>
      </c>
      <c r="BT7333" s="99">
        <v>83</v>
      </c>
    </row>
    <row r="7334" spans="71:72">
      <c r="BS7334" s="98">
        <v>73.319999999999993</v>
      </c>
      <c r="BT7334" s="99">
        <v>83</v>
      </c>
    </row>
    <row r="7335" spans="71:72">
      <c r="BS7335" s="98">
        <v>73.33</v>
      </c>
      <c r="BT7335" s="99">
        <v>83</v>
      </c>
    </row>
    <row r="7336" spans="71:72">
      <c r="BS7336" s="98">
        <v>73.34</v>
      </c>
      <c r="BT7336" s="99">
        <v>83</v>
      </c>
    </row>
    <row r="7337" spans="71:72">
      <c r="BS7337" s="98">
        <v>73.349999999999994</v>
      </c>
      <c r="BT7337" s="99">
        <v>83</v>
      </c>
    </row>
    <row r="7338" spans="71:72">
      <c r="BS7338" s="98">
        <v>73.36</v>
      </c>
      <c r="BT7338" s="99">
        <v>83</v>
      </c>
    </row>
    <row r="7339" spans="71:72">
      <c r="BS7339" s="98">
        <v>73.37</v>
      </c>
      <c r="BT7339" s="99">
        <v>83</v>
      </c>
    </row>
    <row r="7340" spans="71:72">
      <c r="BS7340" s="98">
        <v>73.38</v>
      </c>
      <c r="BT7340" s="99">
        <v>83</v>
      </c>
    </row>
    <row r="7341" spans="71:72">
      <c r="BS7341" s="98">
        <v>73.39</v>
      </c>
      <c r="BT7341" s="99">
        <v>83</v>
      </c>
    </row>
    <row r="7342" spans="71:72">
      <c r="BS7342" s="98">
        <v>73.400000000000006</v>
      </c>
      <c r="BT7342" s="99">
        <v>83</v>
      </c>
    </row>
    <row r="7343" spans="71:72">
      <c r="BS7343" s="98">
        <v>73.41</v>
      </c>
      <c r="BT7343" s="99">
        <v>83</v>
      </c>
    </row>
    <row r="7344" spans="71:72">
      <c r="BS7344" s="98">
        <v>73.42</v>
      </c>
      <c r="BT7344" s="99">
        <v>83</v>
      </c>
    </row>
    <row r="7345" spans="71:72">
      <c r="BS7345" s="98">
        <v>73.430000000000007</v>
      </c>
      <c r="BT7345" s="99">
        <v>83</v>
      </c>
    </row>
    <row r="7346" spans="71:72">
      <c r="BS7346" s="98">
        <v>73.44</v>
      </c>
      <c r="BT7346" s="99">
        <v>83</v>
      </c>
    </row>
    <row r="7347" spans="71:72">
      <c r="BS7347" s="98">
        <v>73.45</v>
      </c>
      <c r="BT7347" s="99">
        <v>83</v>
      </c>
    </row>
    <row r="7348" spans="71:72">
      <c r="BS7348" s="98">
        <v>73.459999999999994</v>
      </c>
      <c r="BT7348" s="99">
        <v>83</v>
      </c>
    </row>
    <row r="7349" spans="71:72">
      <c r="BS7349" s="98">
        <v>73.47</v>
      </c>
      <c r="BT7349" s="99">
        <v>83</v>
      </c>
    </row>
    <row r="7350" spans="71:72">
      <c r="BS7350" s="98">
        <v>73.48</v>
      </c>
      <c r="BT7350" s="99">
        <v>83</v>
      </c>
    </row>
    <row r="7351" spans="71:72">
      <c r="BS7351" s="98">
        <v>73.489999999999995</v>
      </c>
      <c r="BT7351" s="99">
        <v>83</v>
      </c>
    </row>
    <row r="7352" spans="71:72">
      <c r="BS7352" s="98">
        <v>73.5</v>
      </c>
      <c r="BT7352" s="99">
        <v>83</v>
      </c>
    </row>
    <row r="7353" spans="71:72">
      <c r="BS7353" s="98">
        <v>73.510000000000005</v>
      </c>
      <c r="BT7353" s="99">
        <v>83</v>
      </c>
    </row>
    <row r="7354" spans="71:72">
      <c r="BS7354" s="98">
        <v>73.52</v>
      </c>
      <c r="BT7354" s="99">
        <v>83</v>
      </c>
    </row>
    <row r="7355" spans="71:72">
      <c r="BS7355" s="98">
        <v>73.53</v>
      </c>
      <c r="BT7355" s="99">
        <v>83</v>
      </c>
    </row>
    <row r="7356" spans="71:72">
      <c r="BS7356" s="98">
        <v>73.540000000000006</v>
      </c>
      <c r="BT7356" s="99">
        <v>83</v>
      </c>
    </row>
    <row r="7357" spans="71:72">
      <c r="BS7357" s="98">
        <v>73.55</v>
      </c>
      <c r="BT7357" s="99">
        <v>83</v>
      </c>
    </row>
    <row r="7358" spans="71:72">
      <c r="BS7358" s="98">
        <v>73.56</v>
      </c>
      <c r="BT7358" s="99">
        <v>83</v>
      </c>
    </row>
    <row r="7359" spans="71:72">
      <c r="BS7359" s="98">
        <v>73.569999999999993</v>
      </c>
      <c r="BT7359" s="99">
        <v>83</v>
      </c>
    </row>
    <row r="7360" spans="71:72">
      <c r="BS7360" s="98">
        <v>73.58</v>
      </c>
      <c r="BT7360" s="99">
        <v>83</v>
      </c>
    </row>
    <row r="7361" spans="71:72">
      <c r="BS7361" s="98">
        <v>73.59</v>
      </c>
      <c r="BT7361" s="99">
        <v>83</v>
      </c>
    </row>
    <row r="7362" spans="71:72">
      <c r="BS7362" s="98">
        <v>73.599999999999994</v>
      </c>
      <c r="BT7362" s="99">
        <v>83</v>
      </c>
    </row>
    <row r="7363" spans="71:72">
      <c r="BS7363" s="98">
        <v>73.61</v>
      </c>
      <c r="BT7363" s="99">
        <v>83</v>
      </c>
    </row>
    <row r="7364" spans="71:72">
      <c r="BS7364" s="98">
        <v>73.62</v>
      </c>
      <c r="BT7364" s="99">
        <v>83</v>
      </c>
    </row>
    <row r="7365" spans="71:72">
      <c r="BS7365" s="98">
        <v>73.63</v>
      </c>
      <c r="BT7365" s="99">
        <v>83</v>
      </c>
    </row>
    <row r="7366" spans="71:72">
      <c r="BS7366" s="98">
        <v>73.64</v>
      </c>
      <c r="BT7366" s="99">
        <v>83</v>
      </c>
    </row>
    <row r="7367" spans="71:72">
      <c r="BS7367" s="98">
        <v>73.650000000000006</v>
      </c>
      <c r="BT7367" s="99">
        <v>83</v>
      </c>
    </row>
    <row r="7368" spans="71:72">
      <c r="BS7368" s="98">
        <v>73.66</v>
      </c>
      <c r="BT7368" s="99">
        <v>83</v>
      </c>
    </row>
    <row r="7369" spans="71:72">
      <c r="BS7369" s="98">
        <v>73.67</v>
      </c>
      <c r="BT7369" s="99">
        <v>83</v>
      </c>
    </row>
    <row r="7370" spans="71:72">
      <c r="BS7370" s="98">
        <v>73.680000000000007</v>
      </c>
      <c r="BT7370" s="99">
        <v>83</v>
      </c>
    </row>
    <row r="7371" spans="71:72">
      <c r="BS7371" s="98">
        <v>73.69</v>
      </c>
      <c r="BT7371" s="99">
        <v>83</v>
      </c>
    </row>
    <row r="7372" spans="71:72">
      <c r="BS7372" s="98">
        <v>73.7</v>
      </c>
      <c r="BT7372" s="99">
        <v>83</v>
      </c>
    </row>
    <row r="7373" spans="71:72">
      <c r="BS7373" s="98">
        <v>73.709999999999994</v>
      </c>
      <c r="BT7373" s="99">
        <v>83</v>
      </c>
    </row>
    <row r="7374" spans="71:72">
      <c r="BS7374" s="98">
        <v>73.72</v>
      </c>
      <c r="BT7374" s="99">
        <v>83</v>
      </c>
    </row>
    <row r="7375" spans="71:72">
      <c r="BS7375" s="98">
        <v>73.73</v>
      </c>
      <c r="BT7375" s="99">
        <v>83</v>
      </c>
    </row>
    <row r="7376" spans="71:72">
      <c r="BS7376" s="98">
        <v>73.739999999999995</v>
      </c>
      <c r="BT7376" s="99">
        <v>83</v>
      </c>
    </row>
    <row r="7377" spans="71:72">
      <c r="BS7377" s="98">
        <v>73.75</v>
      </c>
      <c r="BT7377" s="99">
        <v>83</v>
      </c>
    </row>
    <row r="7378" spans="71:72">
      <c r="BS7378" s="98">
        <v>73.760000000000005</v>
      </c>
      <c r="BT7378" s="99">
        <v>83</v>
      </c>
    </row>
    <row r="7379" spans="71:72">
      <c r="BS7379" s="98">
        <v>73.77</v>
      </c>
      <c r="BT7379" s="99">
        <v>83</v>
      </c>
    </row>
    <row r="7380" spans="71:72">
      <c r="BS7380" s="98">
        <v>73.78</v>
      </c>
      <c r="BT7380" s="99">
        <v>83</v>
      </c>
    </row>
    <row r="7381" spans="71:72">
      <c r="BS7381" s="98">
        <v>73.790000000000006</v>
      </c>
      <c r="BT7381" s="99">
        <v>83</v>
      </c>
    </row>
    <row r="7382" spans="71:72">
      <c r="BS7382" s="98">
        <v>73.8</v>
      </c>
      <c r="BT7382" s="99">
        <v>83</v>
      </c>
    </row>
    <row r="7383" spans="71:72">
      <c r="BS7383" s="98">
        <v>73.81</v>
      </c>
      <c r="BT7383" s="99">
        <v>83</v>
      </c>
    </row>
    <row r="7384" spans="71:72">
      <c r="BS7384" s="98">
        <v>73.819999999999993</v>
      </c>
      <c r="BT7384" s="99">
        <v>83</v>
      </c>
    </row>
    <row r="7385" spans="71:72">
      <c r="BS7385" s="98">
        <v>73.83</v>
      </c>
      <c r="BT7385" s="99">
        <v>83</v>
      </c>
    </row>
    <row r="7386" spans="71:72">
      <c r="BS7386" s="98">
        <v>73.84</v>
      </c>
      <c r="BT7386" s="99">
        <v>83</v>
      </c>
    </row>
    <row r="7387" spans="71:72">
      <c r="BS7387" s="98">
        <v>73.849999999999994</v>
      </c>
      <c r="BT7387" s="99">
        <v>83</v>
      </c>
    </row>
    <row r="7388" spans="71:72">
      <c r="BS7388" s="98">
        <v>73.86</v>
      </c>
      <c r="BT7388" s="99">
        <v>83</v>
      </c>
    </row>
    <row r="7389" spans="71:72">
      <c r="BS7389" s="98">
        <v>73.87</v>
      </c>
      <c r="BT7389" s="99">
        <v>83</v>
      </c>
    </row>
    <row r="7390" spans="71:72">
      <c r="BS7390" s="98">
        <v>73.88</v>
      </c>
      <c r="BT7390" s="99">
        <v>83</v>
      </c>
    </row>
    <row r="7391" spans="71:72">
      <c r="BS7391" s="98">
        <v>73.89</v>
      </c>
      <c r="BT7391" s="99">
        <v>83</v>
      </c>
    </row>
    <row r="7392" spans="71:72">
      <c r="BS7392" s="98">
        <v>73.900000000000006</v>
      </c>
      <c r="BT7392" s="99">
        <v>83</v>
      </c>
    </row>
    <row r="7393" spans="71:72">
      <c r="BS7393" s="98">
        <v>73.91</v>
      </c>
      <c r="BT7393" s="99">
        <v>83</v>
      </c>
    </row>
    <row r="7394" spans="71:72">
      <c r="BS7394" s="98">
        <v>73.92</v>
      </c>
      <c r="BT7394" s="99">
        <v>83</v>
      </c>
    </row>
    <row r="7395" spans="71:72">
      <c r="BS7395" s="98">
        <v>73.930000000000007</v>
      </c>
      <c r="BT7395" s="99">
        <v>83</v>
      </c>
    </row>
    <row r="7396" spans="71:72">
      <c r="BS7396" s="98">
        <v>73.94</v>
      </c>
      <c r="BT7396" s="99">
        <v>83</v>
      </c>
    </row>
    <row r="7397" spans="71:72">
      <c r="BS7397" s="98">
        <v>73.95</v>
      </c>
      <c r="BT7397" s="99">
        <v>83</v>
      </c>
    </row>
    <row r="7398" spans="71:72">
      <c r="BS7398" s="98">
        <v>73.959999999999994</v>
      </c>
      <c r="BT7398" s="99">
        <v>83</v>
      </c>
    </row>
    <row r="7399" spans="71:72">
      <c r="BS7399" s="98">
        <v>73.97</v>
      </c>
      <c r="BT7399" s="99">
        <v>83</v>
      </c>
    </row>
    <row r="7400" spans="71:72">
      <c r="BS7400" s="98">
        <v>73.98</v>
      </c>
      <c r="BT7400" s="99">
        <v>83</v>
      </c>
    </row>
    <row r="7401" spans="71:72">
      <c r="BS7401" s="98">
        <v>73.989999999999995</v>
      </c>
      <c r="BT7401" s="99">
        <v>83</v>
      </c>
    </row>
    <row r="7402" spans="71:72">
      <c r="BS7402" s="98">
        <v>74</v>
      </c>
      <c r="BT7402" s="99">
        <v>83</v>
      </c>
    </row>
    <row r="7403" spans="71:72">
      <c r="BS7403" s="98">
        <v>74.010000000000005</v>
      </c>
      <c r="BT7403" s="99">
        <v>83</v>
      </c>
    </row>
    <row r="7404" spans="71:72">
      <c r="BS7404" s="98">
        <v>74.02</v>
      </c>
      <c r="BT7404" s="99">
        <v>83</v>
      </c>
    </row>
    <row r="7405" spans="71:72">
      <c r="BS7405" s="98">
        <v>74.03</v>
      </c>
      <c r="BT7405" s="99">
        <v>83</v>
      </c>
    </row>
    <row r="7406" spans="71:72">
      <c r="BS7406" s="98">
        <v>74.040000000000006</v>
      </c>
      <c r="BT7406" s="99">
        <v>83</v>
      </c>
    </row>
    <row r="7407" spans="71:72">
      <c r="BS7407" s="98">
        <v>74.05</v>
      </c>
      <c r="BT7407" s="99">
        <v>83</v>
      </c>
    </row>
    <row r="7408" spans="71:72">
      <c r="BS7408" s="98">
        <v>74.06</v>
      </c>
      <c r="BT7408" s="99">
        <v>83</v>
      </c>
    </row>
    <row r="7409" spans="71:72">
      <c r="BS7409" s="98">
        <v>74.069999999999993</v>
      </c>
      <c r="BT7409" s="99">
        <v>83</v>
      </c>
    </row>
    <row r="7410" spans="71:72">
      <c r="BS7410" s="98">
        <v>74.08</v>
      </c>
      <c r="BT7410" s="99">
        <v>83</v>
      </c>
    </row>
    <row r="7411" spans="71:72">
      <c r="BS7411" s="98">
        <v>74.09</v>
      </c>
      <c r="BT7411" s="99">
        <v>83</v>
      </c>
    </row>
    <row r="7412" spans="71:72">
      <c r="BS7412" s="98">
        <v>74.099999999999994</v>
      </c>
      <c r="BT7412" s="99">
        <v>83</v>
      </c>
    </row>
    <row r="7413" spans="71:72">
      <c r="BS7413" s="98">
        <v>74.11</v>
      </c>
      <c r="BT7413" s="99">
        <v>83</v>
      </c>
    </row>
    <row r="7414" spans="71:72">
      <c r="BS7414" s="98">
        <v>74.12</v>
      </c>
      <c r="BT7414" s="99">
        <v>83</v>
      </c>
    </row>
    <row r="7415" spans="71:72">
      <c r="BS7415" s="98">
        <v>74.13</v>
      </c>
      <c r="BT7415" s="99">
        <v>83</v>
      </c>
    </row>
    <row r="7416" spans="71:72">
      <c r="BS7416" s="98">
        <v>74.14</v>
      </c>
      <c r="BT7416" s="99">
        <v>83</v>
      </c>
    </row>
    <row r="7417" spans="71:72">
      <c r="BS7417" s="98">
        <v>74.150000000000006</v>
      </c>
      <c r="BT7417" s="99">
        <v>83</v>
      </c>
    </row>
    <row r="7418" spans="71:72">
      <c r="BS7418" s="98">
        <v>74.16</v>
      </c>
      <c r="BT7418" s="99">
        <v>83</v>
      </c>
    </row>
    <row r="7419" spans="71:72">
      <c r="BS7419" s="98">
        <v>74.17</v>
      </c>
      <c r="BT7419" s="99">
        <v>83</v>
      </c>
    </row>
    <row r="7420" spans="71:72">
      <c r="BS7420" s="98">
        <v>74.180000000000007</v>
      </c>
      <c r="BT7420" s="99">
        <v>83</v>
      </c>
    </row>
    <row r="7421" spans="71:72">
      <c r="BS7421" s="98">
        <v>74.19</v>
      </c>
      <c r="BT7421" s="99">
        <v>83</v>
      </c>
    </row>
    <row r="7422" spans="71:72">
      <c r="BS7422" s="98">
        <v>74.2</v>
      </c>
      <c r="BT7422" s="99">
        <v>83</v>
      </c>
    </row>
    <row r="7423" spans="71:72">
      <c r="BS7423" s="98">
        <v>74.209999999999994</v>
      </c>
      <c r="BT7423" s="99">
        <v>83</v>
      </c>
    </row>
    <row r="7424" spans="71:72">
      <c r="BS7424" s="98">
        <v>74.22</v>
      </c>
      <c r="BT7424" s="99">
        <v>83</v>
      </c>
    </row>
    <row r="7425" spans="71:72">
      <c r="BS7425" s="98">
        <v>74.23</v>
      </c>
      <c r="BT7425" s="99">
        <v>83</v>
      </c>
    </row>
    <row r="7426" spans="71:72">
      <c r="BS7426" s="98">
        <v>74.239999999999995</v>
      </c>
      <c r="BT7426" s="99">
        <v>83</v>
      </c>
    </row>
    <row r="7427" spans="71:72">
      <c r="BS7427" s="98">
        <v>74.25</v>
      </c>
      <c r="BT7427" s="99">
        <v>83</v>
      </c>
    </row>
    <row r="7428" spans="71:72">
      <c r="BS7428" s="98">
        <v>74.260000000000005</v>
      </c>
      <c r="BT7428" s="99">
        <v>83</v>
      </c>
    </row>
    <row r="7429" spans="71:72">
      <c r="BS7429" s="98">
        <v>74.27</v>
      </c>
      <c r="BT7429" s="99">
        <v>83</v>
      </c>
    </row>
    <row r="7430" spans="71:72">
      <c r="BS7430" s="98">
        <v>74.28</v>
      </c>
      <c r="BT7430" s="99">
        <v>83</v>
      </c>
    </row>
    <row r="7431" spans="71:72">
      <c r="BS7431" s="98">
        <v>74.290000000000006</v>
      </c>
      <c r="BT7431" s="99">
        <v>83</v>
      </c>
    </row>
    <row r="7432" spans="71:72">
      <c r="BS7432" s="98">
        <v>74.3</v>
      </c>
      <c r="BT7432" s="99">
        <v>83</v>
      </c>
    </row>
    <row r="7433" spans="71:72">
      <c r="BS7433" s="98">
        <v>74.31</v>
      </c>
      <c r="BT7433" s="99">
        <v>83</v>
      </c>
    </row>
    <row r="7434" spans="71:72">
      <c r="BS7434" s="98">
        <v>74.319999999999993</v>
      </c>
      <c r="BT7434" s="99">
        <v>83</v>
      </c>
    </row>
    <row r="7435" spans="71:72">
      <c r="BS7435" s="98">
        <v>74.33</v>
      </c>
      <c r="BT7435" s="99">
        <v>83</v>
      </c>
    </row>
    <row r="7436" spans="71:72">
      <c r="BS7436" s="98">
        <v>74.34</v>
      </c>
      <c r="BT7436" s="99">
        <v>83</v>
      </c>
    </row>
    <row r="7437" spans="71:72">
      <c r="BS7437" s="98">
        <v>74.349999999999994</v>
      </c>
      <c r="BT7437" s="99">
        <v>83</v>
      </c>
    </row>
    <row r="7438" spans="71:72">
      <c r="BS7438" s="98">
        <v>74.36</v>
      </c>
      <c r="BT7438" s="99">
        <v>83</v>
      </c>
    </row>
    <row r="7439" spans="71:72">
      <c r="BS7439" s="98">
        <v>74.37</v>
      </c>
      <c r="BT7439" s="99">
        <v>83</v>
      </c>
    </row>
    <row r="7440" spans="71:72">
      <c r="BS7440" s="98">
        <v>74.38</v>
      </c>
      <c r="BT7440" s="99">
        <v>83</v>
      </c>
    </row>
    <row r="7441" spans="71:72">
      <c r="BS7441" s="98">
        <v>74.39</v>
      </c>
      <c r="BT7441" s="99">
        <v>83</v>
      </c>
    </row>
    <row r="7442" spans="71:72">
      <c r="BS7442" s="100">
        <v>74.400000000000006</v>
      </c>
      <c r="BT7442" s="101">
        <v>84</v>
      </c>
    </row>
    <row r="7443" spans="71:72">
      <c r="BS7443" s="100">
        <v>74.41</v>
      </c>
      <c r="BT7443" s="101">
        <v>84</v>
      </c>
    </row>
    <row r="7444" spans="71:72">
      <c r="BS7444" s="100">
        <v>74.42</v>
      </c>
      <c r="BT7444" s="101">
        <v>84</v>
      </c>
    </row>
    <row r="7445" spans="71:72">
      <c r="BS7445" s="100">
        <v>74.430000000000007</v>
      </c>
      <c r="BT7445" s="101">
        <v>84</v>
      </c>
    </row>
    <row r="7446" spans="71:72">
      <c r="BS7446" s="100">
        <v>74.44</v>
      </c>
      <c r="BT7446" s="101">
        <v>84</v>
      </c>
    </row>
    <row r="7447" spans="71:72">
      <c r="BS7447" s="100">
        <v>74.45</v>
      </c>
      <c r="BT7447" s="101">
        <v>84</v>
      </c>
    </row>
    <row r="7448" spans="71:72">
      <c r="BS7448" s="100">
        <v>74.459999999999994</v>
      </c>
      <c r="BT7448" s="101">
        <v>84</v>
      </c>
    </row>
    <row r="7449" spans="71:72">
      <c r="BS7449" s="100">
        <v>74.47</v>
      </c>
      <c r="BT7449" s="101">
        <v>84</v>
      </c>
    </row>
    <row r="7450" spans="71:72">
      <c r="BS7450" s="100">
        <v>74.48</v>
      </c>
      <c r="BT7450" s="101">
        <v>84</v>
      </c>
    </row>
    <row r="7451" spans="71:72">
      <c r="BS7451" s="100">
        <v>74.489999999999995</v>
      </c>
      <c r="BT7451" s="101">
        <v>84</v>
      </c>
    </row>
    <row r="7452" spans="71:72">
      <c r="BS7452" s="100">
        <v>74.5</v>
      </c>
      <c r="BT7452" s="101">
        <v>84</v>
      </c>
    </row>
    <row r="7453" spans="71:72">
      <c r="BS7453" s="100">
        <v>74.510000000000005</v>
      </c>
      <c r="BT7453" s="101">
        <v>84</v>
      </c>
    </row>
    <row r="7454" spans="71:72">
      <c r="BS7454" s="100">
        <v>74.52</v>
      </c>
      <c r="BT7454" s="101">
        <v>84</v>
      </c>
    </row>
    <row r="7455" spans="71:72">
      <c r="BS7455" s="100">
        <v>74.53</v>
      </c>
      <c r="BT7455" s="101">
        <v>84</v>
      </c>
    </row>
    <row r="7456" spans="71:72">
      <c r="BS7456" s="100">
        <v>74.540000000000006</v>
      </c>
      <c r="BT7456" s="101">
        <v>84</v>
      </c>
    </row>
    <row r="7457" spans="71:72">
      <c r="BS7457" s="100">
        <v>74.55</v>
      </c>
      <c r="BT7457" s="101">
        <v>84</v>
      </c>
    </row>
    <row r="7458" spans="71:72">
      <c r="BS7458" s="100">
        <v>74.56</v>
      </c>
      <c r="BT7458" s="101">
        <v>84</v>
      </c>
    </row>
    <row r="7459" spans="71:72">
      <c r="BS7459" s="100">
        <v>74.569999999999993</v>
      </c>
      <c r="BT7459" s="101">
        <v>84</v>
      </c>
    </row>
    <row r="7460" spans="71:72">
      <c r="BS7460" s="100">
        <v>74.58</v>
      </c>
      <c r="BT7460" s="101">
        <v>84</v>
      </c>
    </row>
    <row r="7461" spans="71:72">
      <c r="BS7461" s="100">
        <v>74.59</v>
      </c>
      <c r="BT7461" s="101">
        <v>84</v>
      </c>
    </row>
    <row r="7462" spans="71:72">
      <c r="BS7462" s="100">
        <v>74.599999999999994</v>
      </c>
      <c r="BT7462" s="101">
        <v>84</v>
      </c>
    </row>
    <row r="7463" spans="71:72">
      <c r="BS7463" s="100">
        <v>74.61</v>
      </c>
      <c r="BT7463" s="101">
        <v>84</v>
      </c>
    </row>
    <row r="7464" spans="71:72">
      <c r="BS7464" s="100">
        <v>74.62</v>
      </c>
      <c r="BT7464" s="101">
        <v>84</v>
      </c>
    </row>
    <row r="7465" spans="71:72">
      <c r="BS7465" s="100">
        <v>74.63</v>
      </c>
      <c r="BT7465" s="101">
        <v>84</v>
      </c>
    </row>
    <row r="7466" spans="71:72">
      <c r="BS7466" s="100">
        <v>74.64</v>
      </c>
      <c r="BT7466" s="101">
        <v>84</v>
      </c>
    </row>
    <row r="7467" spans="71:72">
      <c r="BS7467" s="100">
        <v>74.650000000000006</v>
      </c>
      <c r="BT7467" s="101">
        <v>84</v>
      </c>
    </row>
    <row r="7468" spans="71:72">
      <c r="BS7468" s="100">
        <v>74.66</v>
      </c>
      <c r="BT7468" s="101">
        <v>84</v>
      </c>
    </row>
    <row r="7469" spans="71:72">
      <c r="BS7469" s="100">
        <v>74.67</v>
      </c>
      <c r="BT7469" s="101">
        <v>84</v>
      </c>
    </row>
    <row r="7470" spans="71:72">
      <c r="BS7470" s="100">
        <v>74.680000000000007</v>
      </c>
      <c r="BT7470" s="101">
        <v>84</v>
      </c>
    </row>
    <row r="7471" spans="71:72">
      <c r="BS7471" s="100">
        <v>74.69</v>
      </c>
      <c r="BT7471" s="101">
        <v>84</v>
      </c>
    </row>
    <row r="7472" spans="71:72">
      <c r="BS7472" s="100">
        <v>74.7</v>
      </c>
      <c r="BT7472" s="101">
        <v>84</v>
      </c>
    </row>
    <row r="7473" spans="71:72">
      <c r="BS7473" s="100">
        <v>74.709999999999994</v>
      </c>
      <c r="BT7473" s="101">
        <v>84</v>
      </c>
    </row>
    <row r="7474" spans="71:72">
      <c r="BS7474" s="100">
        <v>74.72</v>
      </c>
      <c r="BT7474" s="101">
        <v>84</v>
      </c>
    </row>
    <row r="7475" spans="71:72">
      <c r="BS7475" s="100">
        <v>74.73</v>
      </c>
      <c r="BT7475" s="101">
        <v>84</v>
      </c>
    </row>
    <row r="7476" spans="71:72">
      <c r="BS7476" s="100">
        <v>74.739999999999995</v>
      </c>
      <c r="BT7476" s="101">
        <v>84</v>
      </c>
    </row>
    <row r="7477" spans="71:72">
      <c r="BS7477" s="100">
        <v>74.75</v>
      </c>
      <c r="BT7477" s="101">
        <v>84</v>
      </c>
    </row>
    <row r="7478" spans="71:72">
      <c r="BS7478" s="100">
        <v>74.760000000000005</v>
      </c>
      <c r="BT7478" s="101">
        <v>84</v>
      </c>
    </row>
    <row r="7479" spans="71:72">
      <c r="BS7479" s="100">
        <v>74.77</v>
      </c>
      <c r="BT7479" s="101">
        <v>84</v>
      </c>
    </row>
    <row r="7480" spans="71:72">
      <c r="BS7480" s="100">
        <v>74.78</v>
      </c>
      <c r="BT7480" s="101">
        <v>84</v>
      </c>
    </row>
    <row r="7481" spans="71:72">
      <c r="BS7481" s="100">
        <v>74.790000000000006</v>
      </c>
      <c r="BT7481" s="101">
        <v>84</v>
      </c>
    </row>
    <row r="7482" spans="71:72">
      <c r="BS7482" s="100">
        <v>74.8</v>
      </c>
      <c r="BT7482" s="101">
        <v>84</v>
      </c>
    </row>
    <row r="7483" spans="71:72">
      <c r="BS7483" s="100">
        <v>74.81</v>
      </c>
      <c r="BT7483" s="101">
        <v>84</v>
      </c>
    </row>
    <row r="7484" spans="71:72">
      <c r="BS7484" s="100">
        <v>74.819999999999993</v>
      </c>
      <c r="BT7484" s="101">
        <v>84</v>
      </c>
    </row>
    <row r="7485" spans="71:72">
      <c r="BS7485" s="100">
        <v>74.83</v>
      </c>
      <c r="BT7485" s="101">
        <v>84</v>
      </c>
    </row>
    <row r="7486" spans="71:72">
      <c r="BS7486" s="100">
        <v>74.84</v>
      </c>
      <c r="BT7486" s="101">
        <v>84</v>
      </c>
    </row>
    <row r="7487" spans="71:72">
      <c r="BS7487" s="100">
        <v>74.849999999999994</v>
      </c>
      <c r="BT7487" s="101">
        <v>84</v>
      </c>
    </row>
    <row r="7488" spans="71:72">
      <c r="BS7488" s="100">
        <v>74.86</v>
      </c>
      <c r="BT7488" s="101">
        <v>84</v>
      </c>
    </row>
    <row r="7489" spans="71:72">
      <c r="BS7489" s="100">
        <v>74.87</v>
      </c>
      <c r="BT7489" s="101">
        <v>84</v>
      </c>
    </row>
    <row r="7490" spans="71:72">
      <c r="BS7490" s="100">
        <v>74.88</v>
      </c>
      <c r="BT7490" s="101">
        <v>84</v>
      </c>
    </row>
    <row r="7491" spans="71:72">
      <c r="BS7491" s="100">
        <v>74.89</v>
      </c>
      <c r="BT7491" s="101">
        <v>84</v>
      </c>
    </row>
    <row r="7492" spans="71:72">
      <c r="BS7492" s="100">
        <v>74.900000000000006</v>
      </c>
      <c r="BT7492" s="101">
        <v>84</v>
      </c>
    </row>
    <row r="7493" spans="71:72">
      <c r="BS7493" s="100">
        <v>74.91</v>
      </c>
      <c r="BT7493" s="101">
        <v>84</v>
      </c>
    </row>
    <row r="7494" spans="71:72">
      <c r="BS7494" s="100">
        <v>74.92</v>
      </c>
      <c r="BT7494" s="101">
        <v>84</v>
      </c>
    </row>
    <row r="7495" spans="71:72">
      <c r="BS7495" s="100">
        <v>74.930000000000007</v>
      </c>
      <c r="BT7495" s="101">
        <v>84</v>
      </c>
    </row>
    <row r="7496" spans="71:72">
      <c r="BS7496" s="100">
        <v>74.94</v>
      </c>
      <c r="BT7496" s="101">
        <v>84</v>
      </c>
    </row>
    <row r="7497" spans="71:72">
      <c r="BS7497" s="100">
        <v>74.95</v>
      </c>
      <c r="BT7497" s="101">
        <v>84</v>
      </c>
    </row>
    <row r="7498" spans="71:72">
      <c r="BS7498" s="100">
        <v>74.959999999999994</v>
      </c>
      <c r="BT7498" s="101">
        <v>84</v>
      </c>
    </row>
    <row r="7499" spans="71:72">
      <c r="BS7499" s="100">
        <v>74.97</v>
      </c>
      <c r="BT7499" s="101">
        <v>84</v>
      </c>
    </row>
    <row r="7500" spans="71:72">
      <c r="BS7500" s="100">
        <v>74.98</v>
      </c>
      <c r="BT7500" s="101">
        <v>84</v>
      </c>
    </row>
    <row r="7501" spans="71:72">
      <c r="BS7501" s="100">
        <v>74.989999999999995</v>
      </c>
      <c r="BT7501" s="101">
        <v>84</v>
      </c>
    </row>
    <row r="7502" spans="71:72">
      <c r="BS7502" s="100">
        <v>75</v>
      </c>
      <c r="BT7502" s="101">
        <v>84</v>
      </c>
    </row>
    <row r="7503" spans="71:72">
      <c r="BS7503" s="100">
        <v>75.010000000000005</v>
      </c>
      <c r="BT7503" s="101">
        <v>84</v>
      </c>
    </row>
    <row r="7504" spans="71:72">
      <c r="BS7504" s="100">
        <v>75.02</v>
      </c>
      <c r="BT7504" s="101">
        <v>84</v>
      </c>
    </row>
    <row r="7505" spans="71:72">
      <c r="BS7505" s="100">
        <v>75.03</v>
      </c>
      <c r="BT7505" s="101">
        <v>84</v>
      </c>
    </row>
    <row r="7506" spans="71:72">
      <c r="BS7506" s="100">
        <v>75.040000000000006</v>
      </c>
      <c r="BT7506" s="101">
        <v>84</v>
      </c>
    </row>
    <row r="7507" spans="71:72">
      <c r="BS7507" s="100">
        <v>75.05</v>
      </c>
      <c r="BT7507" s="101">
        <v>84</v>
      </c>
    </row>
    <row r="7508" spans="71:72">
      <c r="BS7508" s="100">
        <v>75.06</v>
      </c>
      <c r="BT7508" s="101">
        <v>84</v>
      </c>
    </row>
    <row r="7509" spans="71:72">
      <c r="BS7509" s="100">
        <v>75.069999999999993</v>
      </c>
      <c r="BT7509" s="101">
        <v>84</v>
      </c>
    </row>
    <row r="7510" spans="71:72">
      <c r="BS7510" s="100">
        <v>75.08</v>
      </c>
      <c r="BT7510" s="101">
        <v>84</v>
      </c>
    </row>
    <row r="7511" spans="71:72">
      <c r="BS7511" s="100">
        <v>75.09</v>
      </c>
      <c r="BT7511" s="101">
        <v>84</v>
      </c>
    </row>
    <row r="7512" spans="71:72">
      <c r="BS7512" s="100">
        <v>75.099999999999994</v>
      </c>
      <c r="BT7512" s="101">
        <v>84</v>
      </c>
    </row>
    <row r="7513" spans="71:72">
      <c r="BS7513" s="100">
        <v>75.11</v>
      </c>
      <c r="BT7513" s="101">
        <v>84</v>
      </c>
    </row>
    <row r="7514" spans="71:72">
      <c r="BS7514" s="100">
        <v>75.12</v>
      </c>
      <c r="BT7514" s="101">
        <v>84</v>
      </c>
    </row>
    <row r="7515" spans="71:72">
      <c r="BS7515" s="100">
        <v>75.13</v>
      </c>
      <c r="BT7515" s="101">
        <v>84</v>
      </c>
    </row>
    <row r="7516" spans="71:72">
      <c r="BS7516" s="100">
        <v>75.14</v>
      </c>
      <c r="BT7516" s="101">
        <v>84</v>
      </c>
    </row>
    <row r="7517" spans="71:72">
      <c r="BS7517" s="100">
        <v>75.150000000000006</v>
      </c>
      <c r="BT7517" s="101">
        <v>84</v>
      </c>
    </row>
    <row r="7518" spans="71:72">
      <c r="BS7518" s="100">
        <v>75.16</v>
      </c>
      <c r="BT7518" s="101">
        <v>84</v>
      </c>
    </row>
    <row r="7519" spans="71:72">
      <c r="BS7519" s="100">
        <v>75.17</v>
      </c>
      <c r="BT7519" s="101">
        <v>84</v>
      </c>
    </row>
    <row r="7520" spans="71:72">
      <c r="BS7520" s="100">
        <v>75.180000000000007</v>
      </c>
      <c r="BT7520" s="101">
        <v>84</v>
      </c>
    </row>
    <row r="7521" spans="71:72">
      <c r="BS7521" s="100">
        <v>75.19</v>
      </c>
      <c r="BT7521" s="101">
        <v>84</v>
      </c>
    </row>
    <row r="7522" spans="71:72">
      <c r="BS7522" s="100">
        <v>75.2</v>
      </c>
      <c r="BT7522" s="101">
        <v>84</v>
      </c>
    </row>
    <row r="7523" spans="71:72">
      <c r="BS7523" s="100">
        <v>75.209999999999994</v>
      </c>
      <c r="BT7523" s="101">
        <v>84</v>
      </c>
    </row>
    <row r="7524" spans="71:72">
      <c r="BS7524" s="100">
        <v>75.22</v>
      </c>
      <c r="BT7524" s="101">
        <v>84</v>
      </c>
    </row>
    <row r="7525" spans="71:72">
      <c r="BS7525" s="100">
        <v>75.23</v>
      </c>
      <c r="BT7525" s="101">
        <v>84</v>
      </c>
    </row>
    <row r="7526" spans="71:72">
      <c r="BS7526" s="100">
        <v>75.239999999999995</v>
      </c>
      <c r="BT7526" s="101">
        <v>84</v>
      </c>
    </row>
    <row r="7527" spans="71:72">
      <c r="BS7527" s="100">
        <v>75.25</v>
      </c>
      <c r="BT7527" s="101">
        <v>84</v>
      </c>
    </row>
    <row r="7528" spans="71:72">
      <c r="BS7528" s="100">
        <v>75.260000000000005</v>
      </c>
      <c r="BT7528" s="101">
        <v>84</v>
      </c>
    </row>
    <row r="7529" spans="71:72">
      <c r="BS7529" s="100">
        <v>75.27</v>
      </c>
      <c r="BT7529" s="101">
        <v>84</v>
      </c>
    </row>
    <row r="7530" spans="71:72">
      <c r="BS7530" s="100">
        <v>75.28</v>
      </c>
      <c r="BT7530" s="101">
        <v>84</v>
      </c>
    </row>
    <row r="7531" spans="71:72">
      <c r="BS7531" s="100">
        <v>75.290000000000006</v>
      </c>
      <c r="BT7531" s="101">
        <v>84</v>
      </c>
    </row>
    <row r="7532" spans="71:72">
      <c r="BS7532" s="100">
        <v>75.3</v>
      </c>
      <c r="BT7532" s="101">
        <v>84</v>
      </c>
    </row>
    <row r="7533" spans="71:72">
      <c r="BS7533" s="100">
        <v>75.31</v>
      </c>
      <c r="BT7533" s="101">
        <v>84</v>
      </c>
    </row>
    <row r="7534" spans="71:72">
      <c r="BS7534" s="100">
        <v>75.319999999999993</v>
      </c>
      <c r="BT7534" s="101">
        <v>84</v>
      </c>
    </row>
    <row r="7535" spans="71:72">
      <c r="BS7535" s="100">
        <v>75.33</v>
      </c>
      <c r="BT7535" s="101">
        <v>84</v>
      </c>
    </row>
    <row r="7536" spans="71:72">
      <c r="BS7536" s="100">
        <v>75.34</v>
      </c>
      <c r="BT7536" s="101">
        <v>84</v>
      </c>
    </row>
    <row r="7537" spans="71:72">
      <c r="BS7537" s="100">
        <v>75.349999999999994</v>
      </c>
      <c r="BT7537" s="101">
        <v>84</v>
      </c>
    </row>
    <row r="7538" spans="71:72">
      <c r="BS7538" s="100">
        <v>75.36</v>
      </c>
      <c r="BT7538" s="101">
        <v>84</v>
      </c>
    </row>
    <row r="7539" spans="71:72">
      <c r="BS7539" s="100">
        <v>75.37</v>
      </c>
      <c r="BT7539" s="101">
        <v>84</v>
      </c>
    </row>
    <row r="7540" spans="71:72">
      <c r="BS7540" s="100">
        <v>75.38</v>
      </c>
      <c r="BT7540" s="101">
        <v>84</v>
      </c>
    </row>
    <row r="7541" spans="71:72">
      <c r="BS7541" s="100">
        <v>75.39</v>
      </c>
      <c r="BT7541" s="101">
        <v>84</v>
      </c>
    </row>
    <row r="7542" spans="71:72">
      <c r="BS7542" s="100">
        <v>75.400000000000006</v>
      </c>
      <c r="BT7542" s="101">
        <v>84</v>
      </c>
    </row>
    <row r="7543" spans="71:72">
      <c r="BS7543" s="100">
        <v>75.41</v>
      </c>
      <c r="BT7543" s="101">
        <v>84</v>
      </c>
    </row>
    <row r="7544" spans="71:72">
      <c r="BS7544" s="100">
        <v>75.42</v>
      </c>
      <c r="BT7544" s="101">
        <v>84</v>
      </c>
    </row>
    <row r="7545" spans="71:72">
      <c r="BS7545" s="100">
        <v>75.430000000000007</v>
      </c>
      <c r="BT7545" s="101">
        <v>84</v>
      </c>
    </row>
    <row r="7546" spans="71:72">
      <c r="BS7546" s="100">
        <v>75.44</v>
      </c>
      <c r="BT7546" s="101">
        <v>84</v>
      </c>
    </row>
    <row r="7547" spans="71:72">
      <c r="BS7547" s="100">
        <v>75.45</v>
      </c>
      <c r="BT7547" s="101">
        <v>84</v>
      </c>
    </row>
    <row r="7548" spans="71:72">
      <c r="BS7548" s="100">
        <v>75.459999999999994</v>
      </c>
      <c r="BT7548" s="101">
        <v>84</v>
      </c>
    </row>
    <row r="7549" spans="71:72">
      <c r="BS7549" s="100">
        <v>75.47</v>
      </c>
      <c r="BT7549" s="101">
        <v>84</v>
      </c>
    </row>
    <row r="7550" spans="71:72">
      <c r="BS7550" s="100">
        <v>75.48</v>
      </c>
      <c r="BT7550" s="101">
        <v>84</v>
      </c>
    </row>
    <row r="7551" spans="71:72">
      <c r="BS7551" s="100">
        <v>75.489999999999995</v>
      </c>
      <c r="BT7551" s="101">
        <v>84</v>
      </c>
    </row>
    <row r="7552" spans="71:72">
      <c r="BS7552" s="100">
        <v>75.5</v>
      </c>
      <c r="BT7552" s="101">
        <v>84</v>
      </c>
    </row>
    <row r="7553" spans="71:72">
      <c r="BS7553" s="100">
        <v>75.510000000000005</v>
      </c>
      <c r="BT7553" s="101">
        <v>84</v>
      </c>
    </row>
    <row r="7554" spans="71:72">
      <c r="BS7554" s="100">
        <v>75.52</v>
      </c>
      <c r="BT7554" s="101">
        <v>84</v>
      </c>
    </row>
    <row r="7555" spans="71:72">
      <c r="BS7555" s="100">
        <v>75.53</v>
      </c>
      <c r="BT7555" s="101">
        <v>84</v>
      </c>
    </row>
    <row r="7556" spans="71:72">
      <c r="BS7556" s="100">
        <v>75.540000000000006</v>
      </c>
      <c r="BT7556" s="101">
        <v>84</v>
      </c>
    </row>
    <row r="7557" spans="71:72">
      <c r="BS7557" s="100">
        <v>75.55</v>
      </c>
      <c r="BT7557" s="101">
        <v>84</v>
      </c>
    </row>
    <row r="7558" spans="71:72">
      <c r="BS7558" s="100">
        <v>75.56</v>
      </c>
      <c r="BT7558" s="101">
        <v>84</v>
      </c>
    </row>
    <row r="7559" spans="71:72">
      <c r="BS7559" s="100">
        <v>75.569999999999993</v>
      </c>
      <c r="BT7559" s="101">
        <v>84</v>
      </c>
    </row>
    <row r="7560" spans="71:72">
      <c r="BS7560" s="100">
        <v>75.58</v>
      </c>
      <c r="BT7560" s="101">
        <v>84</v>
      </c>
    </row>
    <row r="7561" spans="71:72">
      <c r="BS7561" s="100">
        <v>75.59</v>
      </c>
      <c r="BT7561" s="101">
        <v>84</v>
      </c>
    </row>
    <row r="7562" spans="71:72">
      <c r="BS7562" s="100">
        <v>75.599999999999994</v>
      </c>
      <c r="BT7562" s="101">
        <v>84</v>
      </c>
    </row>
    <row r="7563" spans="71:72">
      <c r="BS7563" s="100">
        <v>75.61</v>
      </c>
      <c r="BT7563" s="101">
        <v>84</v>
      </c>
    </row>
    <row r="7564" spans="71:72">
      <c r="BS7564" s="100">
        <v>75.62</v>
      </c>
      <c r="BT7564" s="101">
        <v>84</v>
      </c>
    </row>
    <row r="7565" spans="71:72">
      <c r="BS7565" s="100">
        <v>75.63</v>
      </c>
      <c r="BT7565" s="101">
        <v>84</v>
      </c>
    </row>
    <row r="7566" spans="71:72">
      <c r="BS7566" s="100">
        <v>75.64</v>
      </c>
      <c r="BT7566" s="101">
        <v>84</v>
      </c>
    </row>
    <row r="7567" spans="71:72">
      <c r="BS7567" s="100">
        <v>75.650000000000006</v>
      </c>
      <c r="BT7567" s="101">
        <v>84</v>
      </c>
    </row>
    <row r="7568" spans="71:72">
      <c r="BS7568" s="100">
        <v>75.66</v>
      </c>
      <c r="BT7568" s="101">
        <v>84</v>
      </c>
    </row>
    <row r="7569" spans="71:72">
      <c r="BS7569" s="100">
        <v>75.67</v>
      </c>
      <c r="BT7569" s="101">
        <v>84</v>
      </c>
    </row>
    <row r="7570" spans="71:72">
      <c r="BS7570" s="100">
        <v>75.680000000000007</v>
      </c>
      <c r="BT7570" s="101">
        <v>84</v>
      </c>
    </row>
    <row r="7571" spans="71:72">
      <c r="BS7571" s="100">
        <v>75.69</v>
      </c>
      <c r="BT7571" s="101">
        <v>84</v>
      </c>
    </row>
    <row r="7572" spans="71:72">
      <c r="BS7572" s="100">
        <v>75.7</v>
      </c>
      <c r="BT7572" s="101">
        <v>84</v>
      </c>
    </row>
    <row r="7573" spans="71:72">
      <c r="BS7573" s="100">
        <v>75.709999999999994</v>
      </c>
      <c r="BT7573" s="101">
        <v>84</v>
      </c>
    </row>
    <row r="7574" spans="71:72">
      <c r="BS7574" s="100">
        <v>75.72</v>
      </c>
      <c r="BT7574" s="101">
        <v>84</v>
      </c>
    </row>
    <row r="7575" spans="71:72">
      <c r="BS7575" s="100">
        <v>75.73</v>
      </c>
      <c r="BT7575" s="101">
        <v>84</v>
      </c>
    </row>
    <row r="7576" spans="71:72">
      <c r="BS7576" s="100">
        <v>75.739999999999995</v>
      </c>
      <c r="BT7576" s="101">
        <v>84</v>
      </c>
    </row>
    <row r="7577" spans="71:72">
      <c r="BS7577" s="100">
        <v>75.75</v>
      </c>
      <c r="BT7577" s="101">
        <v>84</v>
      </c>
    </row>
    <row r="7578" spans="71:72">
      <c r="BS7578" s="100">
        <v>75.760000000000005</v>
      </c>
      <c r="BT7578" s="101">
        <v>84</v>
      </c>
    </row>
    <row r="7579" spans="71:72">
      <c r="BS7579" s="100">
        <v>75.77</v>
      </c>
      <c r="BT7579" s="101">
        <v>84</v>
      </c>
    </row>
    <row r="7580" spans="71:72">
      <c r="BS7580" s="100">
        <v>75.78</v>
      </c>
      <c r="BT7580" s="101">
        <v>84</v>
      </c>
    </row>
    <row r="7581" spans="71:72">
      <c r="BS7581" s="100">
        <v>75.790000000000006</v>
      </c>
      <c r="BT7581" s="101">
        <v>84</v>
      </c>
    </row>
    <row r="7582" spans="71:72">
      <c r="BS7582" s="100">
        <v>75.8</v>
      </c>
      <c r="BT7582" s="101">
        <v>84</v>
      </c>
    </row>
    <row r="7583" spans="71:72">
      <c r="BS7583" s="100">
        <v>75.81</v>
      </c>
      <c r="BT7583" s="101">
        <v>84</v>
      </c>
    </row>
    <row r="7584" spans="71:72">
      <c r="BS7584" s="100">
        <v>75.819999999999993</v>
      </c>
      <c r="BT7584" s="101">
        <v>84</v>
      </c>
    </row>
    <row r="7585" spans="71:72">
      <c r="BS7585" s="100">
        <v>75.83</v>
      </c>
      <c r="BT7585" s="101">
        <v>84</v>
      </c>
    </row>
    <row r="7586" spans="71:72">
      <c r="BS7586" s="100">
        <v>75.84</v>
      </c>
      <c r="BT7586" s="101">
        <v>84</v>
      </c>
    </row>
    <row r="7587" spans="71:72">
      <c r="BS7587" s="100">
        <v>75.849999999999994</v>
      </c>
      <c r="BT7587" s="101">
        <v>84</v>
      </c>
    </row>
    <row r="7588" spans="71:72">
      <c r="BS7588" s="100">
        <v>75.86</v>
      </c>
      <c r="BT7588" s="101">
        <v>84</v>
      </c>
    </row>
    <row r="7589" spans="71:72">
      <c r="BS7589" s="100">
        <v>75.87</v>
      </c>
      <c r="BT7589" s="101">
        <v>84</v>
      </c>
    </row>
    <row r="7590" spans="71:72">
      <c r="BS7590" s="100">
        <v>75.88</v>
      </c>
      <c r="BT7590" s="101">
        <v>84</v>
      </c>
    </row>
    <row r="7591" spans="71:72">
      <c r="BS7591" s="100">
        <v>75.89</v>
      </c>
      <c r="BT7591" s="101">
        <v>84</v>
      </c>
    </row>
    <row r="7592" spans="71:72">
      <c r="BS7592" s="100">
        <v>75.900000000000006</v>
      </c>
      <c r="BT7592" s="101">
        <v>84</v>
      </c>
    </row>
    <row r="7593" spans="71:72">
      <c r="BS7593" s="100">
        <v>75.91</v>
      </c>
      <c r="BT7593" s="101">
        <v>84</v>
      </c>
    </row>
    <row r="7594" spans="71:72">
      <c r="BS7594" s="100">
        <v>75.92</v>
      </c>
      <c r="BT7594" s="101">
        <v>84</v>
      </c>
    </row>
    <row r="7595" spans="71:72">
      <c r="BS7595" s="100">
        <v>75.930000000000007</v>
      </c>
      <c r="BT7595" s="101">
        <v>84</v>
      </c>
    </row>
    <row r="7596" spans="71:72">
      <c r="BS7596" s="100">
        <v>75.94</v>
      </c>
      <c r="BT7596" s="101">
        <v>84</v>
      </c>
    </row>
    <row r="7597" spans="71:72">
      <c r="BS7597" s="100">
        <v>75.95</v>
      </c>
      <c r="BT7597" s="101">
        <v>84</v>
      </c>
    </row>
    <row r="7598" spans="71:72">
      <c r="BS7598" s="100">
        <v>75.959999999999994</v>
      </c>
      <c r="BT7598" s="101">
        <v>84</v>
      </c>
    </row>
    <row r="7599" spans="71:72">
      <c r="BS7599" s="100">
        <v>75.97</v>
      </c>
      <c r="BT7599" s="101">
        <v>84</v>
      </c>
    </row>
    <row r="7600" spans="71:72">
      <c r="BS7600" s="100">
        <v>75.98</v>
      </c>
      <c r="BT7600" s="101">
        <v>84</v>
      </c>
    </row>
    <row r="7601" spans="71:72">
      <c r="BS7601" s="100">
        <v>75.989999999999995</v>
      </c>
      <c r="BT7601" s="101">
        <v>84</v>
      </c>
    </row>
    <row r="7602" spans="71:72">
      <c r="BS7602" s="98">
        <v>76</v>
      </c>
      <c r="BT7602" s="99">
        <v>85</v>
      </c>
    </row>
    <row r="7603" spans="71:72">
      <c r="BS7603" s="98">
        <v>76.010000000000005</v>
      </c>
      <c r="BT7603" s="99">
        <v>85</v>
      </c>
    </row>
    <row r="7604" spans="71:72">
      <c r="BS7604" s="98">
        <v>76.02</v>
      </c>
      <c r="BT7604" s="99">
        <v>85</v>
      </c>
    </row>
    <row r="7605" spans="71:72">
      <c r="BS7605" s="98">
        <v>76.03</v>
      </c>
      <c r="BT7605" s="99">
        <v>85</v>
      </c>
    </row>
    <row r="7606" spans="71:72">
      <c r="BS7606" s="98">
        <v>76.040000000000006</v>
      </c>
      <c r="BT7606" s="99">
        <v>85</v>
      </c>
    </row>
    <row r="7607" spans="71:72">
      <c r="BS7607" s="98">
        <v>76.05</v>
      </c>
      <c r="BT7607" s="99">
        <v>85</v>
      </c>
    </row>
    <row r="7608" spans="71:72">
      <c r="BS7608" s="98">
        <v>76.06</v>
      </c>
      <c r="BT7608" s="99">
        <v>85</v>
      </c>
    </row>
    <row r="7609" spans="71:72">
      <c r="BS7609" s="98">
        <v>76.069999999999993</v>
      </c>
      <c r="BT7609" s="99">
        <v>85</v>
      </c>
    </row>
    <row r="7610" spans="71:72">
      <c r="BS7610" s="98">
        <v>76.08</v>
      </c>
      <c r="BT7610" s="99">
        <v>85</v>
      </c>
    </row>
    <row r="7611" spans="71:72">
      <c r="BS7611" s="98">
        <v>76.09</v>
      </c>
      <c r="BT7611" s="99">
        <v>85</v>
      </c>
    </row>
    <row r="7612" spans="71:72">
      <c r="BS7612" s="98">
        <v>76.099999999999994</v>
      </c>
      <c r="BT7612" s="99">
        <v>85</v>
      </c>
    </row>
    <row r="7613" spans="71:72">
      <c r="BS7613" s="98">
        <v>76.11</v>
      </c>
      <c r="BT7613" s="99">
        <v>85</v>
      </c>
    </row>
    <row r="7614" spans="71:72">
      <c r="BS7614" s="98">
        <v>76.12</v>
      </c>
      <c r="BT7614" s="99">
        <v>85</v>
      </c>
    </row>
    <row r="7615" spans="71:72">
      <c r="BS7615" s="98">
        <v>76.13</v>
      </c>
      <c r="BT7615" s="99">
        <v>85</v>
      </c>
    </row>
    <row r="7616" spans="71:72">
      <c r="BS7616" s="98">
        <v>76.14</v>
      </c>
      <c r="BT7616" s="99">
        <v>85</v>
      </c>
    </row>
    <row r="7617" spans="71:72">
      <c r="BS7617" s="98">
        <v>76.150000000000006</v>
      </c>
      <c r="BT7617" s="99">
        <v>85</v>
      </c>
    </row>
    <row r="7618" spans="71:72">
      <c r="BS7618" s="98">
        <v>76.16</v>
      </c>
      <c r="BT7618" s="99">
        <v>85</v>
      </c>
    </row>
    <row r="7619" spans="71:72">
      <c r="BS7619" s="98">
        <v>76.17</v>
      </c>
      <c r="BT7619" s="99">
        <v>85</v>
      </c>
    </row>
    <row r="7620" spans="71:72">
      <c r="BS7620" s="98">
        <v>76.180000000000007</v>
      </c>
      <c r="BT7620" s="99">
        <v>85</v>
      </c>
    </row>
    <row r="7621" spans="71:72">
      <c r="BS7621" s="98">
        <v>76.19</v>
      </c>
      <c r="BT7621" s="99">
        <v>85</v>
      </c>
    </row>
    <row r="7622" spans="71:72">
      <c r="BS7622" s="98">
        <v>76.2</v>
      </c>
      <c r="BT7622" s="99">
        <v>85</v>
      </c>
    </row>
    <row r="7623" spans="71:72">
      <c r="BS7623" s="98">
        <v>76.209999999999994</v>
      </c>
      <c r="BT7623" s="99">
        <v>85</v>
      </c>
    </row>
    <row r="7624" spans="71:72">
      <c r="BS7624" s="98">
        <v>76.22</v>
      </c>
      <c r="BT7624" s="99">
        <v>85</v>
      </c>
    </row>
    <row r="7625" spans="71:72">
      <c r="BS7625" s="98">
        <v>76.23</v>
      </c>
      <c r="BT7625" s="99">
        <v>85</v>
      </c>
    </row>
    <row r="7626" spans="71:72">
      <c r="BS7626" s="98">
        <v>76.239999999999995</v>
      </c>
      <c r="BT7626" s="99">
        <v>85</v>
      </c>
    </row>
    <row r="7627" spans="71:72">
      <c r="BS7627" s="98">
        <v>76.25</v>
      </c>
      <c r="BT7627" s="99">
        <v>85</v>
      </c>
    </row>
    <row r="7628" spans="71:72">
      <c r="BS7628" s="98">
        <v>76.260000000000005</v>
      </c>
      <c r="BT7628" s="99">
        <v>85</v>
      </c>
    </row>
    <row r="7629" spans="71:72">
      <c r="BS7629" s="98">
        <v>76.27</v>
      </c>
      <c r="BT7629" s="99">
        <v>85</v>
      </c>
    </row>
    <row r="7630" spans="71:72">
      <c r="BS7630" s="98">
        <v>76.28</v>
      </c>
      <c r="BT7630" s="99">
        <v>85</v>
      </c>
    </row>
    <row r="7631" spans="71:72">
      <c r="BS7631" s="98">
        <v>76.290000000000006</v>
      </c>
      <c r="BT7631" s="99">
        <v>85</v>
      </c>
    </row>
    <row r="7632" spans="71:72">
      <c r="BS7632" s="98">
        <v>76.3</v>
      </c>
      <c r="BT7632" s="99">
        <v>85</v>
      </c>
    </row>
    <row r="7633" spans="71:72">
      <c r="BS7633" s="98">
        <v>76.31</v>
      </c>
      <c r="BT7633" s="99">
        <v>85</v>
      </c>
    </row>
    <row r="7634" spans="71:72">
      <c r="BS7634" s="98">
        <v>76.319999999999993</v>
      </c>
      <c r="BT7634" s="99">
        <v>85</v>
      </c>
    </row>
    <row r="7635" spans="71:72">
      <c r="BS7635" s="98">
        <v>76.33</v>
      </c>
      <c r="BT7635" s="99">
        <v>85</v>
      </c>
    </row>
    <row r="7636" spans="71:72">
      <c r="BS7636" s="98">
        <v>76.34</v>
      </c>
      <c r="BT7636" s="99">
        <v>85</v>
      </c>
    </row>
    <row r="7637" spans="71:72">
      <c r="BS7637" s="98">
        <v>76.349999999999994</v>
      </c>
      <c r="BT7637" s="99">
        <v>85</v>
      </c>
    </row>
    <row r="7638" spans="71:72">
      <c r="BS7638" s="98">
        <v>76.36</v>
      </c>
      <c r="BT7638" s="99">
        <v>85</v>
      </c>
    </row>
    <row r="7639" spans="71:72">
      <c r="BS7639" s="98">
        <v>76.37</v>
      </c>
      <c r="BT7639" s="99">
        <v>85</v>
      </c>
    </row>
    <row r="7640" spans="71:72">
      <c r="BS7640" s="98">
        <v>76.38</v>
      </c>
      <c r="BT7640" s="99">
        <v>85</v>
      </c>
    </row>
    <row r="7641" spans="71:72">
      <c r="BS7641" s="98">
        <v>76.39</v>
      </c>
      <c r="BT7641" s="99">
        <v>85</v>
      </c>
    </row>
    <row r="7642" spans="71:72">
      <c r="BS7642" s="98">
        <v>76.400000000000006</v>
      </c>
      <c r="BT7642" s="99">
        <v>85</v>
      </c>
    </row>
    <row r="7643" spans="71:72">
      <c r="BS7643" s="98">
        <v>76.41</v>
      </c>
      <c r="BT7643" s="99">
        <v>85</v>
      </c>
    </row>
    <row r="7644" spans="71:72">
      <c r="BS7644" s="98">
        <v>76.42</v>
      </c>
      <c r="BT7644" s="99">
        <v>85</v>
      </c>
    </row>
    <row r="7645" spans="71:72">
      <c r="BS7645" s="98">
        <v>76.430000000000007</v>
      </c>
      <c r="BT7645" s="99">
        <v>85</v>
      </c>
    </row>
    <row r="7646" spans="71:72">
      <c r="BS7646" s="98">
        <v>76.44</v>
      </c>
      <c r="BT7646" s="99">
        <v>85</v>
      </c>
    </row>
    <row r="7647" spans="71:72">
      <c r="BS7647" s="98">
        <v>76.45</v>
      </c>
      <c r="BT7647" s="99">
        <v>85</v>
      </c>
    </row>
    <row r="7648" spans="71:72">
      <c r="BS7648" s="98">
        <v>76.459999999999994</v>
      </c>
      <c r="BT7648" s="99">
        <v>85</v>
      </c>
    </row>
    <row r="7649" spans="71:72">
      <c r="BS7649" s="98">
        <v>76.47</v>
      </c>
      <c r="BT7649" s="99">
        <v>85</v>
      </c>
    </row>
    <row r="7650" spans="71:72">
      <c r="BS7650" s="98">
        <v>76.48</v>
      </c>
      <c r="BT7650" s="99">
        <v>85</v>
      </c>
    </row>
    <row r="7651" spans="71:72">
      <c r="BS7651" s="98">
        <v>76.489999999999995</v>
      </c>
      <c r="BT7651" s="99">
        <v>85</v>
      </c>
    </row>
    <row r="7652" spans="71:72">
      <c r="BS7652" s="98">
        <v>76.5</v>
      </c>
      <c r="BT7652" s="99">
        <v>85</v>
      </c>
    </row>
    <row r="7653" spans="71:72">
      <c r="BS7653" s="98">
        <v>76.510000000000005</v>
      </c>
      <c r="BT7653" s="99">
        <v>85</v>
      </c>
    </row>
    <row r="7654" spans="71:72">
      <c r="BS7654" s="98">
        <v>76.52</v>
      </c>
      <c r="BT7654" s="99">
        <v>85</v>
      </c>
    </row>
    <row r="7655" spans="71:72">
      <c r="BS7655" s="98">
        <v>76.53</v>
      </c>
      <c r="BT7655" s="99">
        <v>85</v>
      </c>
    </row>
    <row r="7656" spans="71:72">
      <c r="BS7656" s="98">
        <v>76.540000000000006</v>
      </c>
      <c r="BT7656" s="99">
        <v>85</v>
      </c>
    </row>
    <row r="7657" spans="71:72">
      <c r="BS7657" s="98">
        <v>76.55</v>
      </c>
      <c r="BT7657" s="99">
        <v>85</v>
      </c>
    </row>
    <row r="7658" spans="71:72">
      <c r="BS7658" s="98">
        <v>76.56</v>
      </c>
      <c r="BT7658" s="99">
        <v>85</v>
      </c>
    </row>
    <row r="7659" spans="71:72">
      <c r="BS7659" s="98">
        <v>76.569999999999993</v>
      </c>
      <c r="BT7659" s="99">
        <v>85</v>
      </c>
    </row>
    <row r="7660" spans="71:72">
      <c r="BS7660" s="98">
        <v>76.58</v>
      </c>
      <c r="BT7660" s="99">
        <v>85</v>
      </c>
    </row>
    <row r="7661" spans="71:72">
      <c r="BS7661" s="98">
        <v>76.59</v>
      </c>
      <c r="BT7661" s="99">
        <v>85</v>
      </c>
    </row>
    <row r="7662" spans="71:72">
      <c r="BS7662" s="98">
        <v>76.599999999999994</v>
      </c>
      <c r="BT7662" s="99">
        <v>85</v>
      </c>
    </row>
    <row r="7663" spans="71:72">
      <c r="BS7663" s="98">
        <v>76.61</v>
      </c>
      <c r="BT7663" s="99">
        <v>85</v>
      </c>
    </row>
    <row r="7664" spans="71:72">
      <c r="BS7664" s="98">
        <v>76.62</v>
      </c>
      <c r="BT7664" s="99">
        <v>85</v>
      </c>
    </row>
    <row r="7665" spans="71:72">
      <c r="BS7665" s="98">
        <v>76.63</v>
      </c>
      <c r="BT7665" s="99">
        <v>85</v>
      </c>
    </row>
    <row r="7666" spans="71:72">
      <c r="BS7666" s="98">
        <v>76.64</v>
      </c>
      <c r="BT7666" s="99">
        <v>85</v>
      </c>
    </row>
    <row r="7667" spans="71:72">
      <c r="BS7667" s="98">
        <v>76.650000000000006</v>
      </c>
      <c r="BT7667" s="99">
        <v>85</v>
      </c>
    </row>
    <row r="7668" spans="71:72">
      <c r="BS7668" s="98">
        <v>76.66</v>
      </c>
      <c r="BT7668" s="99">
        <v>85</v>
      </c>
    </row>
    <row r="7669" spans="71:72">
      <c r="BS7669" s="98">
        <v>76.67</v>
      </c>
      <c r="BT7669" s="99">
        <v>85</v>
      </c>
    </row>
    <row r="7670" spans="71:72">
      <c r="BS7670" s="98">
        <v>76.680000000000007</v>
      </c>
      <c r="BT7670" s="99">
        <v>85</v>
      </c>
    </row>
    <row r="7671" spans="71:72">
      <c r="BS7671" s="98">
        <v>76.69</v>
      </c>
      <c r="BT7671" s="99">
        <v>85</v>
      </c>
    </row>
    <row r="7672" spans="71:72">
      <c r="BS7672" s="98">
        <v>76.7</v>
      </c>
      <c r="BT7672" s="99">
        <v>85</v>
      </c>
    </row>
    <row r="7673" spans="71:72">
      <c r="BS7673" s="98">
        <v>76.709999999999994</v>
      </c>
      <c r="BT7673" s="99">
        <v>85</v>
      </c>
    </row>
    <row r="7674" spans="71:72">
      <c r="BS7674" s="98">
        <v>76.72</v>
      </c>
      <c r="BT7674" s="99">
        <v>85</v>
      </c>
    </row>
    <row r="7675" spans="71:72">
      <c r="BS7675" s="98">
        <v>76.73</v>
      </c>
      <c r="BT7675" s="99">
        <v>85</v>
      </c>
    </row>
    <row r="7676" spans="71:72">
      <c r="BS7676" s="98">
        <v>76.739999999999995</v>
      </c>
      <c r="BT7676" s="99">
        <v>85</v>
      </c>
    </row>
    <row r="7677" spans="71:72">
      <c r="BS7677" s="98">
        <v>76.75</v>
      </c>
      <c r="BT7677" s="99">
        <v>85</v>
      </c>
    </row>
    <row r="7678" spans="71:72">
      <c r="BS7678" s="98">
        <v>76.760000000000005</v>
      </c>
      <c r="BT7678" s="99">
        <v>85</v>
      </c>
    </row>
    <row r="7679" spans="71:72">
      <c r="BS7679" s="98">
        <v>76.77</v>
      </c>
      <c r="BT7679" s="99">
        <v>85</v>
      </c>
    </row>
    <row r="7680" spans="71:72">
      <c r="BS7680" s="98">
        <v>76.78</v>
      </c>
      <c r="BT7680" s="99">
        <v>85</v>
      </c>
    </row>
    <row r="7681" spans="71:72">
      <c r="BS7681" s="98">
        <v>76.790000000000006</v>
      </c>
      <c r="BT7681" s="99">
        <v>85</v>
      </c>
    </row>
    <row r="7682" spans="71:72">
      <c r="BS7682" s="98">
        <v>76.8</v>
      </c>
      <c r="BT7682" s="99">
        <v>85</v>
      </c>
    </row>
    <row r="7683" spans="71:72">
      <c r="BS7683" s="98">
        <v>76.81</v>
      </c>
      <c r="BT7683" s="99">
        <v>85</v>
      </c>
    </row>
    <row r="7684" spans="71:72">
      <c r="BS7684" s="98">
        <v>76.819999999999993</v>
      </c>
      <c r="BT7684" s="99">
        <v>85</v>
      </c>
    </row>
    <row r="7685" spans="71:72">
      <c r="BS7685" s="98">
        <v>76.83</v>
      </c>
      <c r="BT7685" s="99">
        <v>85</v>
      </c>
    </row>
    <row r="7686" spans="71:72">
      <c r="BS7686" s="98">
        <v>76.84</v>
      </c>
      <c r="BT7686" s="99">
        <v>85</v>
      </c>
    </row>
    <row r="7687" spans="71:72">
      <c r="BS7687" s="98">
        <v>76.849999999999994</v>
      </c>
      <c r="BT7687" s="99">
        <v>85</v>
      </c>
    </row>
    <row r="7688" spans="71:72">
      <c r="BS7688" s="98">
        <v>76.86</v>
      </c>
      <c r="BT7688" s="99">
        <v>85</v>
      </c>
    </row>
    <row r="7689" spans="71:72">
      <c r="BS7689" s="98">
        <v>76.87</v>
      </c>
      <c r="BT7689" s="99">
        <v>85</v>
      </c>
    </row>
    <row r="7690" spans="71:72">
      <c r="BS7690" s="98">
        <v>76.88</v>
      </c>
      <c r="BT7690" s="99">
        <v>85</v>
      </c>
    </row>
    <row r="7691" spans="71:72">
      <c r="BS7691" s="98">
        <v>76.89</v>
      </c>
      <c r="BT7691" s="99">
        <v>85</v>
      </c>
    </row>
    <row r="7692" spans="71:72">
      <c r="BS7692" s="98">
        <v>76.900000000000006</v>
      </c>
      <c r="BT7692" s="99">
        <v>85</v>
      </c>
    </row>
    <row r="7693" spans="71:72">
      <c r="BS7693" s="98">
        <v>76.91</v>
      </c>
      <c r="BT7693" s="99">
        <v>85</v>
      </c>
    </row>
    <row r="7694" spans="71:72">
      <c r="BS7694" s="98">
        <v>76.92</v>
      </c>
      <c r="BT7694" s="99">
        <v>85</v>
      </c>
    </row>
    <row r="7695" spans="71:72">
      <c r="BS7695" s="98">
        <v>76.930000000000007</v>
      </c>
      <c r="BT7695" s="99">
        <v>85</v>
      </c>
    </row>
    <row r="7696" spans="71:72">
      <c r="BS7696" s="98">
        <v>76.94</v>
      </c>
      <c r="BT7696" s="99">
        <v>85</v>
      </c>
    </row>
    <row r="7697" spans="71:72">
      <c r="BS7697" s="98">
        <v>76.95</v>
      </c>
      <c r="BT7697" s="99">
        <v>85</v>
      </c>
    </row>
    <row r="7698" spans="71:72">
      <c r="BS7698" s="98">
        <v>76.959999999999994</v>
      </c>
      <c r="BT7698" s="99">
        <v>85</v>
      </c>
    </row>
    <row r="7699" spans="71:72">
      <c r="BS7699" s="98">
        <v>76.97</v>
      </c>
      <c r="BT7699" s="99">
        <v>85</v>
      </c>
    </row>
    <row r="7700" spans="71:72">
      <c r="BS7700" s="98">
        <v>76.98</v>
      </c>
      <c r="BT7700" s="99">
        <v>85</v>
      </c>
    </row>
    <row r="7701" spans="71:72">
      <c r="BS7701" s="98">
        <v>76.989999999999995</v>
      </c>
      <c r="BT7701" s="99">
        <v>85</v>
      </c>
    </row>
    <row r="7702" spans="71:72">
      <c r="BS7702" s="98">
        <v>77</v>
      </c>
      <c r="BT7702" s="99">
        <v>85</v>
      </c>
    </row>
    <row r="7703" spans="71:72">
      <c r="BS7703" s="98">
        <v>77.010000000000005</v>
      </c>
      <c r="BT7703" s="99">
        <v>85</v>
      </c>
    </row>
    <row r="7704" spans="71:72">
      <c r="BS7704" s="98">
        <v>77.02</v>
      </c>
      <c r="BT7704" s="99">
        <v>85</v>
      </c>
    </row>
    <row r="7705" spans="71:72">
      <c r="BS7705" s="98">
        <v>77.03</v>
      </c>
      <c r="BT7705" s="99">
        <v>85</v>
      </c>
    </row>
    <row r="7706" spans="71:72">
      <c r="BS7706" s="98">
        <v>77.040000000000006</v>
      </c>
      <c r="BT7706" s="99">
        <v>85</v>
      </c>
    </row>
    <row r="7707" spans="71:72">
      <c r="BS7707" s="98">
        <v>77.05</v>
      </c>
      <c r="BT7707" s="99">
        <v>85</v>
      </c>
    </row>
    <row r="7708" spans="71:72">
      <c r="BS7708" s="98">
        <v>77.06</v>
      </c>
      <c r="BT7708" s="99">
        <v>85</v>
      </c>
    </row>
    <row r="7709" spans="71:72">
      <c r="BS7709" s="98">
        <v>77.069999999999993</v>
      </c>
      <c r="BT7709" s="99">
        <v>85</v>
      </c>
    </row>
    <row r="7710" spans="71:72">
      <c r="BS7710" s="98">
        <v>77.08</v>
      </c>
      <c r="BT7710" s="99">
        <v>85</v>
      </c>
    </row>
    <row r="7711" spans="71:72">
      <c r="BS7711" s="98">
        <v>77.09</v>
      </c>
      <c r="BT7711" s="99">
        <v>85</v>
      </c>
    </row>
    <row r="7712" spans="71:72">
      <c r="BS7712" s="98">
        <v>77.099999999999994</v>
      </c>
      <c r="BT7712" s="99">
        <v>85</v>
      </c>
    </row>
    <row r="7713" spans="71:72">
      <c r="BS7713" s="98">
        <v>77.11</v>
      </c>
      <c r="BT7713" s="99">
        <v>85</v>
      </c>
    </row>
    <row r="7714" spans="71:72">
      <c r="BS7714" s="98">
        <v>77.12</v>
      </c>
      <c r="BT7714" s="99">
        <v>85</v>
      </c>
    </row>
    <row r="7715" spans="71:72">
      <c r="BS7715" s="98">
        <v>77.13</v>
      </c>
      <c r="BT7715" s="99">
        <v>85</v>
      </c>
    </row>
    <row r="7716" spans="71:72">
      <c r="BS7716" s="98">
        <v>77.14</v>
      </c>
      <c r="BT7716" s="99">
        <v>85</v>
      </c>
    </row>
    <row r="7717" spans="71:72">
      <c r="BS7717" s="98">
        <v>77.150000000000006</v>
      </c>
      <c r="BT7717" s="99">
        <v>85</v>
      </c>
    </row>
    <row r="7718" spans="71:72">
      <c r="BS7718" s="98">
        <v>77.16</v>
      </c>
      <c r="BT7718" s="99">
        <v>85</v>
      </c>
    </row>
    <row r="7719" spans="71:72">
      <c r="BS7719" s="98">
        <v>77.17</v>
      </c>
      <c r="BT7719" s="99">
        <v>85</v>
      </c>
    </row>
    <row r="7720" spans="71:72">
      <c r="BS7720" s="98">
        <v>77.180000000000007</v>
      </c>
      <c r="BT7720" s="99">
        <v>85</v>
      </c>
    </row>
    <row r="7721" spans="71:72">
      <c r="BS7721" s="98">
        <v>77.19</v>
      </c>
      <c r="BT7721" s="99">
        <v>85</v>
      </c>
    </row>
    <row r="7722" spans="71:72">
      <c r="BS7722" s="98">
        <v>77.2</v>
      </c>
      <c r="BT7722" s="99">
        <v>85</v>
      </c>
    </row>
    <row r="7723" spans="71:72">
      <c r="BS7723" s="98">
        <v>77.209999999999994</v>
      </c>
      <c r="BT7723" s="99">
        <v>85</v>
      </c>
    </row>
    <row r="7724" spans="71:72">
      <c r="BS7724" s="98">
        <v>77.22</v>
      </c>
      <c r="BT7724" s="99">
        <v>85</v>
      </c>
    </row>
    <row r="7725" spans="71:72">
      <c r="BS7725" s="98">
        <v>77.23</v>
      </c>
      <c r="BT7725" s="99">
        <v>85</v>
      </c>
    </row>
    <row r="7726" spans="71:72">
      <c r="BS7726" s="98">
        <v>77.239999999999995</v>
      </c>
      <c r="BT7726" s="99">
        <v>85</v>
      </c>
    </row>
    <row r="7727" spans="71:72">
      <c r="BS7727" s="98">
        <v>77.25</v>
      </c>
      <c r="BT7727" s="99">
        <v>85</v>
      </c>
    </row>
    <row r="7728" spans="71:72">
      <c r="BS7728" s="98">
        <v>77.260000000000005</v>
      </c>
      <c r="BT7728" s="99">
        <v>85</v>
      </c>
    </row>
    <row r="7729" spans="71:72">
      <c r="BS7729" s="98">
        <v>77.27</v>
      </c>
      <c r="BT7729" s="99">
        <v>85</v>
      </c>
    </row>
    <row r="7730" spans="71:72">
      <c r="BS7730" s="98">
        <v>77.28</v>
      </c>
      <c r="BT7730" s="99">
        <v>85</v>
      </c>
    </row>
    <row r="7731" spans="71:72">
      <c r="BS7731" s="98">
        <v>77.290000000000006</v>
      </c>
      <c r="BT7731" s="99">
        <v>85</v>
      </c>
    </row>
    <row r="7732" spans="71:72">
      <c r="BS7732" s="98">
        <v>77.3</v>
      </c>
      <c r="BT7732" s="99">
        <v>85</v>
      </c>
    </row>
    <row r="7733" spans="71:72">
      <c r="BS7733" s="98">
        <v>77.31</v>
      </c>
      <c r="BT7733" s="99">
        <v>85</v>
      </c>
    </row>
    <row r="7734" spans="71:72">
      <c r="BS7734" s="98">
        <v>77.319999999999993</v>
      </c>
      <c r="BT7734" s="99">
        <v>85</v>
      </c>
    </row>
    <row r="7735" spans="71:72">
      <c r="BS7735" s="98">
        <v>77.33</v>
      </c>
      <c r="BT7735" s="99">
        <v>85</v>
      </c>
    </row>
    <row r="7736" spans="71:72">
      <c r="BS7736" s="98">
        <v>77.34</v>
      </c>
      <c r="BT7736" s="99">
        <v>85</v>
      </c>
    </row>
    <row r="7737" spans="71:72">
      <c r="BS7737" s="98">
        <v>77.349999999999994</v>
      </c>
      <c r="BT7737" s="99">
        <v>85</v>
      </c>
    </row>
    <row r="7738" spans="71:72">
      <c r="BS7738" s="98">
        <v>77.36</v>
      </c>
      <c r="BT7738" s="99">
        <v>85</v>
      </c>
    </row>
    <row r="7739" spans="71:72">
      <c r="BS7739" s="98">
        <v>77.37</v>
      </c>
      <c r="BT7739" s="99">
        <v>85</v>
      </c>
    </row>
    <row r="7740" spans="71:72">
      <c r="BS7740" s="98">
        <v>77.38</v>
      </c>
      <c r="BT7740" s="99">
        <v>85</v>
      </c>
    </row>
    <row r="7741" spans="71:72">
      <c r="BS7741" s="98">
        <v>77.39</v>
      </c>
      <c r="BT7741" s="99">
        <v>85</v>
      </c>
    </row>
    <row r="7742" spans="71:72">
      <c r="BS7742" s="98">
        <v>77.400000000000006</v>
      </c>
      <c r="BT7742" s="99">
        <v>85</v>
      </c>
    </row>
    <row r="7743" spans="71:72">
      <c r="BS7743" s="98">
        <v>77.41</v>
      </c>
      <c r="BT7743" s="99">
        <v>85</v>
      </c>
    </row>
    <row r="7744" spans="71:72">
      <c r="BS7744" s="98">
        <v>77.42</v>
      </c>
      <c r="BT7744" s="99">
        <v>85</v>
      </c>
    </row>
    <row r="7745" spans="71:72">
      <c r="BS7745" s="98">
        <v>77.430000000000007</v>
      </c>
      <c r="BT7745" s="99">
        <v>85</v>
      </c>
    </row>
    <row r="7746" spans="71:72">
      <c r="BS7746" s="98">
        <v>77.44</v>
      </c>
      <c r="BT7746" s="99">
        <v>85</v>
      </c>
    </row>
    <row r="7747" spans="71:72">
      <c r="BS7747" s="98">
        <v>77.45</v>
      </c>
      <c r="BT7747" s="99">
        <v>85</v>
      </c>
    </row>
    <row r="7748" spans="71:72">
      <c r="BS7748" s="98">
        <v>77.459999999999994</v>
      </c>
      <c r="BT7748" s="99">
        <v>85</v>
      </c>
    </row>
    <row r="7749" spans="71:72">
      <c r="BS7749" s="98">
        <v>77.47</v>
      </c>
      <c r="BT7749" s="99">
        <v>85</v>
      </c>
    </row>
    <row r="7750" spans="71:72">
      <c r="BS7750" s="98">
        <v>77.48</v>
      </c>
      <c r="BT7750" s="99">
        <v>85</v>
      </c>
    </row>
    <row r="7751" spans="71:72">
      <c r="BS7751" s="98">
        <v>77.489999999999995</v>
      </c>
      <c r="BT7751" s="99">
        <v>85</v>
      </c>
    </row>
    <row r="7752" spans="71:72">
      <c r="BS7752" s="98">
        <v>77.5</v>
      </c>
      <c r="BT7752" s="99">
        <v>85</v>
      </c>
    </row>
    <row r="7753" spans="71:72">
      <c r="BS7753" s="98">
        <v>77.510000000000005</v>
      </c>
      <c r="BT7753" s="99">
        <v>85</v>
      </c>
    </row>
    <row r="7754" spans="71:72">
      <c r="BS7754" s="98">
        <v>77.52</v>
      </c>
      <c r="BT7754" s="99">
        <v>85</v>
      </c>
    </row>
    <row r="7755" spans="71:72">
      <c r="BS7755" s="98">
        <v>77.53</v>
      </c>
      <c r="BT7755" s="99">
        <v>85</v>
      </c>
    </row>
    <row r="7756" spans="71:72">
      <c r="BS7756" s="98">
        <v>77.540000000000006</v>
      </c>
      <c r="BT7756" s="99">
        <v>85</v>
      </c>
    </row>
    <row r="7757" spans="71:72">
      <c r="BS7757" s="98">
        <v>77.55</v>
      </c>
      <c r="BT7757" s="99">
        <v>85</v>
      </c>
    </row>
    <row r="7758" spans="71:72">
      <c r="BS7758" s="98">
        <v>77.56</v>
      </c>
      <c r="BT7758" s="99">
        <v>85</v>
      </c>
    </row>
    <row r="7759" spans="71:72">
      <c r="BS7759" s="98">
        <v>77.569999999999993</v>
      </c>
      <c r="BT7759" s="99">
        <v>85</v>
      </c>
    </row>
    <row r="7760" spans="71:72">
      <c r="BS7760" s="98">
        <v>77.58</v>
      </c>
      <c r="BT7760" s="99">
        <v>85</v>
      </c>
    </row>
    <row r="7761" spans="71:72">
      <c r="BS7761" s="98">
        <v>77.59</v>
      </c>
      <c r="BT7761" s="99">
        <v>85</v>
      </c>
    </row>
    <row r="7762" spans="71:72">
      <c r="BS7762" s="98">
        <v>77.599999999999994</v>
      </c>
      <c r="BT7762" s="99">
        <v>85</v>
      </c>
    </row>
    <row r="7763" spans="71:72">
      <c r="BS7763" s="98">
        <v>77.61</v>
      </c>
      <c r="BT7763" s="99">
        <v>85</v>
      </c>
    </row>
    <row r="7764" spans="71:72">
      <c r="BS7764" s="98">
        <v>77.62</v>
      </c>
      <c r="BT7764" s="99">
        <v>86</v>
      </c>
    </row>
    <row r="7765" spans="71:72">
      <c r="BS7765" s="98">
        <v>77.63</v>
      </c>
      <c r="BT7765" s="99">
        <v>86</v>
      </c>
    </row>
    <row r="7766" spans="71:72">
      <c r="BS7766" s="98">
        <v>77.64</v>
      </c>
      <c r="BT7766" s="99">
        <v>86</v>
      </c>
    </row>
    <row r="7767" spans="71:72">
      <c r="BS7767" s="98">
        <v>77.650000000000006</v>
      </c>
      <c r="BT7767" s="99">
        <v>86</v>
      </c>
    </row>
    <row r="7768" spans="71:72">
      <c r="BS7768" s="98">
        <v>77.66</v>
      </c>
      <c r="BT7768" s="99">
        <v>86</v>
      </c>
    </row>
    <row r="7769" spans="71:72">
      <c r="BS7769" s="98">
        <v>77.67</v>
      </c>
      <c r="BT7769" s="99">
        <v>86</v>
      </c>
    </row>
    <row r="7770" spans="71:72">
      <c r="BS7770" s="98">
        <v>77.680000000000007</v>
      </c>
      <c r="BT7770" s="99">
        <v>86</v>
      </c>
    </row>
    <row r="7771" spans="71:72">
      <c r="BS7771" s="98">
        <v>77.69</v>
      </c>
      <c r="BT7771" s="99">
        <v>86</v>
      </c>
    </row>
    <row r="7772" spans="71:72">
      <c r="BS7772" s="98">
        <v>77.7</v>
      </c>
      <c r="BT7772" s="99">
        <v>86</v>
      </c>
    </row>
    <row r="7773" spans="71:72">
      <c r="BS7773" s="98">
        <v>77.709999999999994</v>
      </c>
      <c r="BT7773" s="99">
        <v>86</v>
      </c>
    </row>
    <row r="7774" spans="71:72">
      <c r="BS7774" s="98">
        <v>77.72</v>
      </c>
      <c r="BT7774" s="99">
        <v>86</v>
      </c>
    </row>
    <row r="7775" spans="71:72">
      <c r="BS7775" s="98">
        <v>77.73</v>
      </c>
      <c r="BT7775" s="99">
        <v>86</v>
      </c>
    </row>
    <row r="7776" spans="71:72">
      <c r="BS7776" s="98">
        <v>77.739999999999995</v>
      </c>
      <c r="BT7776" s="99">
        <v>86</v>
      </c>
    </row>
    <row r="7777" spans="71:72">
      <c r="BS7777" s="98">
        <v>77.75</v>
      </c>
      <c r="BT7777" s="99">
        <v>86</v>
      </c>
    </row>
    <row r="7778" spans="71:72">
      <c r="BS7778" s="98">
        <v>77.760000000000005</v>
      </c>
      <c r="BT7778" s="99">
        <v>86</v>
      </c>
    </row>
    <row r="7779" spans="71:72">
      <c r="BS7779" s="98">
        <v>77.77</v>
      </c>
      <c r="BT7779" s="99">
        <v>86</v>
      </c>
    </row>
    <row r="7780" spans="71:72">
      <c r="BS7780" s="98">
        <v>77.78</v>
      </c>
      <c r="BT7780" s="99">
        <v>86</v>
      </c>
    </row>
    <row r="7781" spans="71:72">
      <c r="BS7781" s="98">
        <v>77.790000000000006</v>
      </c>
      <c r="BT7781" s="99">
        <v>86</v>
      </c>
    </row>
    <row r="7782" spans="71:72">
      <c r="BS7782" s="98">
        <v>77.8</v>
      </c>
      <c r="BT7782" s="99">
        <v>86</v>
      </c>
    </row>
    <row r="7783" spans="71:72">
      <c r="BS7783" s="98">
        <v>77.81</v>
      </c>
      <c r="BT7783" s="99">
        <v>86</v>
      </c>
    </row>
    <row r="7784" spans="71:72">
      <c r="BS7784" s="98">
        <v>77.819999999999993</v>
      </c>
      <c r="BT7784" s="99">
        <v>86</v>
      </c>
    </row>
    <row r="7785" spans="71:72">
      <c r="BS7785" s="98">
        <v>77.83</v>
      </c>
      <c r="BT7785" s="99">
        <v>86</v>
      </c>
    </row>
    <row r="7786" spans="71:72">
      <c r="BS7786" s="98">
        <v>77.84</v>
      </c>
      <c r="BT7786" s="99">
        <v>86</v>
      </c>
    </row>
    <row r="7787" spans="71:72">
      <c r="BS7787" s="98">
        <v>77.849999999999994</v>
      </c>
      <c r="BT7787" s="99">
        <v>86</v>
      </c>
    </row>
    <row r="7788" spans="71:72">
      <c r="BS7788" s="98">
        <v>77.86</v>
      </c>
      <c r="BT7788" s="99">
        <v>86</v>
      </c>
    </row>
    <row r="7789" spans="71:72">
      <c r="BS7789" s="98">
        <v>77.87</v>
      </c>
      <c r="BT7789" s="99">
        <v>86</v>
      </c>
    </row>
    <row r="7790" spans="71:72">
      <c r="BS7790" s="98">
        <v>77.88</v>
      </c>
      <c r="BT7790" s="99">
        <v>86</v>
      </c>
    </row>
    <row r="7791" spans="71:72">
      <c r="BS7791" s="98">
        <v>77.89</v>
      </c>
      <c r="BT7791" s="99">
        <v>86</v>
      </c>
    </row>
    <row r="7792" spans="71:72">
      <c r="BS7792" s="98">
        <v>77.900000000000006</v>
      </c>
      <c r="BT7792" s="99">
        <v>86</v>
      </c>
    </row>
    <row r="7793" spans="71:72">
      <c r="BS7793" s="98">
        <v>77.91</v>
      </c>
      <c r="BT7793" s="99">
        <v>86</v>
      </c>
    </row>
    <row r="7794" spans="71:72">
      <c r="BS7794" s="98">
        <v>77.92</v>
      </c>
      <c r="BT7794" s="99">
        <v>86</v>
      </c>
    </row>
    <row r="7795" spans="71:72">
      <c r="BS7795" s="98">
        <v>77.930000000000007</v>
      </c>
      <c r="BT7795" s="99">
        <v>86</v>
      </c>
    </row>
    <row r="7796" spans="71:72">
      <c r="BS7796" s="98">
        <v>77.94</v>
      </c>
      <c r="BT7796" s="99">
        <v>86</v>
      </c>
    </row>
    <row r="7797" spans="71:72">
      <c r="BS7797" s="98">
        <v>77.95</v>
      </c>
      <c r="BT7797" s="99">
        <v>86</v>
      </c>
    </row>
    <row r="7798" spans="71:72">
      <c r="BS7798" s="98">
        <v>77.959999999999994</v>
      </c>
      <c r="BT7798" s="99">
        <v>86</v>
      </c>
    </row>
    <row r="7799" spans="71:72">
      <c r="BS7799" s="98">
        <v>77.97</v>
      </c>
      <c r="BT7799" s="99">
        <v>86</v>
      </c>
    </row>
    <row r="7800" spans="71:72">
      <c r="BS7800" s="98">
        <v>77.98</v>
      </c>
      <c r="BT7800" s="99">
        <v>86</v>
      </c>
    </row>
    <row r="7801" spans="71:72">
      <c r="BS7801" s="98">
        <v>77.989999999999995</v>
      </c>
      <c r="BT7801" s="99">
        <v>86</v>
      </c>
    </row>
    <row r="7802" spans="71:72">
      <c r="BS7802" s="98">
        <v>78</v>
      </c>
      <c r="BT7802" s="99">
        <v>86</v>
      </c>
    </row>
    <row r="7803" spans="71:72">
      <c r="BS7803" s="98">
        <v>78.010000000000005</v>
      </c>
      <c r="BT7803" s="99">
        <v>86</v>
      </c>
    </row>
    <row r="7804" spans="71:72">
      <c r="BS7804" s="98">
        <v>78.02</v>
      </c>
      <c r="BT7804" s="99">
        <v>86</v>
      </c>
    </row>
    <row r="7805" spans="71:72">
      <c r="BS7805" s="98">
        <v>78.03</v>
      </c>
      <c r="BT7805" s="99">
        <v>86</v>
      </c>
    </row>
    <row r="7806" spans="71:72">
      <c r="BS7806" s="98">
        <v>78.040000000000006</v>
      </c>
      <c r="BT7806" s="99">
        <v>86</v>
      </c>
    </row>
    <row r="7807" spans="71:72">
      <c r="BS7807" s="98">
        <v>78.05</v>
      </c>
      <c r="BT7807" s="99">
        <v>86</v>
      </c>
    </row>
    <row r="7808" spans="71:72">
      <c r="BS7808" s="98">
        <v>78.06</v>
      </c>
      <c r="BT7808" s="99">
        <v>86</v>
      </c>
    </row>
    <row r="7809" spans="71:72">
      <c r="BS7809" s="98">
        <v>78.069999999999993</v>
      </c>
      <c r="BT7809" s="99">
        <v>86</v>
      </c>
    </row>
    <row r="7810" spans="71:72">
      <c r="BS7810" s="98">
        <v>78.08</v>
      </c>
      <c r="BT7810" s="99">
        <v>86</v>
      </c>
    </row>
    <row r="7811" spans="71:72">
      <c r="BS7811" s="98">
        <v>78.09</v>
      </c>
      <c r="BT7811" s="99">
        <v>86</v>
      </c>
    </row>
    <row r="7812" spans="71:72">
      <c r="BS7812" s="98">
        <v>78.099999999999994</v>
      </c>
      <c r="BT7812" s="99">
        <v>86</v>
      </c>
    </row>
    <row r="7813" spans="71:72">
      <c r="BS7813" s="98">
        <v>78.11</v>
      </c>
      <c r="BT7813" s="99">
        <v>86</v>
      </c>
    </row>
    <row r="7814" spans="71:72">
      <c r="BS7814" s="98">
        <v>78.12</v>
      </c>
      <c r="BT7814" s="99">
        <v>86</v>
      </c>
    </row>
    <row r="7815" spans="71:72">
      <c r="BS7815" s="98">
        <v>78.13</v>
      </c>
      <c r="BT7815" s="99">
        <v>86</v>
      </c>
    </row>
    <row r="7816" spans="71:72">
      <c r="BS7816" s="98">
        <v>78.14</v>
      </c>
      <c r="BT7816" s="99">
        <v>86</v>
      </c>
    </row>
    <row r="7817" spans="71:72">
      <c r="BS7817" s="98">
        <v>78.150000000000006</v>
      </c>
      <c r="BT7817" s="99">
        <v>86</v>
      </c>
    </row>
    <row r="7818" spans="71:72">
      <c r="BS7818" s="98">
        <v>78.16</v>
      </c>
      <c r="BT7818" s="99">
        <v>86</v>
      </c>
    </row>
    <row r="7819" spans="71:72">
      <c r="BS7819" s="98">
        <v>78.17</v>
      </c>
      <c r="BT7819" s="99">
        <v>86</v>
      </c>
    </row>
    <row r="7820" spans="71:72">
      <c r="BS7820" s="98">
        <v>78.180000000000007</v>
      </c>
      <c r="BT7820" s="99">
        <v>86</v>
      </c>
    </row>
    <row r="7821" spans="71:72">
      <c r="BS7821" s="98">
        <v>78.19</v>
      </c>
      <c r="BT7821" s="99">
        <v>86</v>
      </c>
    </row>
    <row r="7822" spans="71:72">
      <c r="BS7822" s="98">
        <v>78.2</v>
      </c>
      <c r="BT7822" s="99">
        <v>86</v>
      </c>
    </row>
    <row r="7823" spans="71:72">
      <c r="BS7823" s="98">
        <v>78.209999999999994</v>
      </c>
      <c r="BT7823" s="99">
        <v>86</v>
      </c>
    </row>
    <row r="7824" spans="71:72">
      <c r="BS7824" s="98">
        <v>78.22</v>
      </c>
      <c r="BT7824" s="99">
        <v>86</v>
      </c>
    </row>
    <row r="7825" spans="71:72">
      <c r="BS7825" s="98">
        <v>78.23</v>
      </c>
      <c r="BT7825" s="99">
        <v>86</v>
      </c>
    </row>
    <row r="7826" spans="71:72">
      <c r="BS7826" s="98">
        <v>78.239999999999995</v>
      </c>
      <c r="BT7826" s="99">
        <v>86</v>
      </c>
    </row>
    <row r="7827" spans="71:72">
      <c r="BS7827" s="98">
        <v>78.25</v>
      </c>
      <c r="BT7827" s="99">
        <v>86</v>
      </c>
    </row>
    <row r="7828" spans="71:72">
      <c r="BS7828" s="98">
        <v>78.260000000000005</v>
      </c>
      <c r="BT7828" s="99">
        <v>86</v>
      </c>
    </row>
    <row r="7829" spans="71:72">
      <c r="BS7829" s="98">
        <v>78.27</v>
      </c>
      <c r="BT7829" s="99">
        <v>86</v>
      </c>
    </row>
    <row r="7830" spans="71:72">
      <c r="BS7830" s="98">
        <v>78.28</v>
      </c>
      <c r="BT7830" s="99">
        <v>86</v>
      </c>
    </row>
    <row r="7831" spans="71:72">
      <c r="BS7831" s="98">
        <v>78.290000000000006</v>
      </c>
      <c r="BT7831" s="99">
        <v>86</v>
      </c>
    </row>
    <row r="7832" spans="71:72">
      <c r="BS7832" s="98">
        <v>78.3</v>
      </c>
      <c r="BT7832" s="99">
        <v>86</v>
      </c>
    </row>
    <row r="7833" spans="71:72">
      <c r="BS7833" s="98">
        <v>78.31</v>
      </c>
      <c r="BT7833" s="99">
        <v>86</v>
      </c>
    </row>
    <row r="7834" spans="71:72">
      <c r="BS7834" s="98">
        <v>78.319999999999993</v>
      </c>
      <c r="BT7834" s="99">
        <v>86</v>
      </c>
    </row>
    <row r="7835" spans="71:72">
      <c r="BS7835" s="98">
        <v>78.33</v>
      </c>
      <c r="BT7835" s="99">
        <v>86</v>
      </c>
    </row>
    <row r="7836" spans="71:72">
      <c r="BS7836" s="98">
        <v>78.34</v>
      </c>
      <c r="BT7836" s="99">
        <v>86</v>
      </c>
    </row>
    <row r="7837" spans="71:72">
      <c r="BS7837" s="98">
        <v>78.349999999999994</v>
      </c>
      <c r="BT7837" s="99">
        <v>86</v>
      </c>
    </row>
    <row r="7838" spans="71:72">
      <c r="BS7838" s="98">
        <v>78.36</v>
      </c>
      <c r="BT7838" s="99">
        <v>86</v>
      </c>
    </row>
    <row r="7839" spans="71:72">
      <c r="BS7839" s="98">
        <v>78.37</v>
      </c>
      <c r="BT7839" s="99">
        <v>86</v>
      </c>
    </row>
    <row r="7840" spans="71:72">
      <c r="BS7840" s="98">
        <v>78.38</v>
      </c>
      <c r="BT7840" s="99">
        <v>86</v>
      </c>
    </row>
    <row r="7841" spans="71:72">
      <c r="BS7841" s="98">
        <v>78.39</v>
      </c>
      <c r="BT7841" s="99">
        <v>86</v>
      </c>
    </row>
    <row r="7842" spans="71:72">
      <c r="BS7842" s="98">
        <v>78.400000000000006</v>
      </c>
      <c r="BT7842" s="99">
        <v>86</v>
      </c>
    </row>
    <row r="7843" spans="71:72">
      <c r="BS7843" s="98">
        <v>78.41</v>
      </c>
      <c r="BT7843" s="99">
        <v>86</v>
      </c>
    </row>
    <row r="7844" spans="71:72">
      <c r="BS7844" s="98">
        <v>78.42</v>
      </c>
      <c r="BT7844" s="99">
        <v>86</v>
      </c>
    </row>
    <row r="7845" spans="71:72">
      <c r="BS7845" s="98">
        <v>78.430000000000007</v>
      </c>
      <c r="BT7845" s="99">
        <v>86</v>
      </c>
    </row>
    <row r="7846" spans="71:72">
      <c r="BS7846" s="98">
        <v>78.44</v>
      </c>
      <c r="BT7846" s="99">
        <v>86</v>
      </c>
    </row>
    <row r="7847" spans="71:72">
      <c r="BS7847" s="98">
        <v>78.45</v>
      </c>
      <c r="BT7847" s="99">
        <v>86</v>
      </c>
    </row>
    <row r="7848" spans="71:72">
      <c r="BS7848" s="98">
        <v>78.459999999999994</v>
      </c>
      <c r="BT7848" s="99">
        <v>86</v>
      </c>
    </row>
    <row r="7849" spans="71:72">
      <c r="BS7849" s="98">
        <v>78.47</v>
      </c>
      <c r="BT7849" s="99">
        <v>86</v>
      </c>
    </row>
    <row r="7850" spans="71:72">
      <c r="BS7850" s="98">
        <v>78.48</v>
      </c>
      <c r="BT7850" s="99">
        <v>86</v>
      </c>
    </row>
    <row r="7851" spans="71:72">
      <c r="BS7851" s="98">
        <v>78.489999999999995</v>
      </c>
      <c r="BT7851" s="99">
        <v>86</v>
      </c>
    </row>
    <row r="7852" spans="71:72">
      <c r="BS7852" s="98">
        <v>78.5</v>
      </c>
      <c r="BT7852" s="99">
        <v>86</v>
      </c>
    </row>
    <row r="7853" spans="71:72">
      <c r="BS7853" s="98">
        <v>78.510000000000005</v>
      </c>
      <c r="BT7853" s="99">
        <v>86</v>
      </c>
    </row>
    <row r="7854" spans="71:72">
      <c r="BS7854" s="98">
        <v>78.52</v>
      </c>
      <c r="BT7854" s="99">
        <v>86</v>
      </c>
    </row>
    <row r="7855" spans="71:72">
      <c r="BS7855" s="98">
        <v>78.53</v>
      </c>
      <c r="BT7855" s="99">
        <v>86</v>
      </c>
    </row>
    <row r="7856" spans="71:72">
      <c r="BS7856" s="98">
        <v>78.540000000000006</v>
      </c>
      <c r="BT7856" s="99">
        <v>86</v>
      </c>
    </row>
    <row r="7857" spans="71:72">
      <c r="BS7857" s="98">
        <v>78.55</v>
      </c>
      <c r="BT7857" s="99">
        <v>86</v>
      </c>
    </row>
    <row r="7858" spans="71:72">
      <c r="BS7858" s="98">
        <v>78.56</v>
      </c>
      <c r="BT7858" s="99">
        <v>86</v>
      </c>
    </row>
    <row r="7859" spans="71:72">
      <c r="BS7859" s="98">
        <v>78.569999999999993</v>
      </c>
      <c r="BT7859" s="99">
        <v>86</v>
      </c>
    </row>
    <row r="7860" spans="71:72">
      <c r="BS7860" s="98">
        <v>78.58</v>
      </c>
      <c r="BT7860" s="99">
        <v>86</v>
      </c>
    </row>
    <row r="7861" spans="71:72">
      <c r="BS7861" s="98">
        <v>78.59</v>
      </c>
      <c r="BT7861" s="99">
        <v>86</v>
      </c>
    </row>
    <row r="7862" spans="71:72">
      <c r="BS7862" s="98">
        <v>78.599999999999994</v>
      </c>
      <c r="BT7862" s="99">
        <v>86</v>
      </c>
    </row>
    <row r="7863" spans="71:72">
      <c r="BS7863" s="98">
        <v>78.61</v>
      </c>
      <c r="BT7863" s="99">
        <v>86</v>
      </c>
    </row>
    <row r="7864" spans="71:72">
      <c r="BS7864" s="98">
        <v>78.62</v>
      </c>
      <c r="BT7864" s="99">
        <v>86</v>
      </c>
    </row>
    <row r="7865" spans="71:72">
      <c r="BS7865" s="98">
        <v>78.63</v>
      </c>
      <c r="BT7865" s="99">
        <v>86</v>
      </c>
    </row>
    <row r="7866" spans="71:72">
      <c r="BS7866" s="98">
        <v>78.64</v>
      </c>
      <c r="BT7866" s="99">
        <v>86</v>
      </c>
    </row>
    <row r="7867" spans="71:72">
      <c r="BS7867" s="98">
        <v>78.650000000000006</v>
      </c>
      <c r="BT7867" s="99">
        <v>86</v>
      </c>
    </row>
    <row r="7868" spans="71:72">
      <c r="BS7868" s="98">
        <v>78.66</v>
      </c>
      <c r="BT7868" s="99">
        <v>86</v>
      </c>
    </row>
    <row r="7869" spans="71:72">
      <c r="BS7869" s="98">
        <v>78.67</v>
      </c>
      <c r="BT7869" s="99">
        <v>86</v>
      </c>
    </row>
    <row r="7870" spans="71:72">
      <c r="BS7870" s="98">
        <v>78.680000000000007</v>
      </c>
      <c r="BT7870" s="99">
        <v>86</v>
      </c>
    </row>
    <row r="7871" spans="71:72">
      <c r="BS7871" s="98">
        <v>78.69</v>
      </c>
      <c r="BT7871" s="99">
        <v>86</v>
      </c>
    </row>
    <row r="7872" spans="71:72">
      <c r="BS7872" s="98">
        <v>78.7</v>
      </c>
      <c r="BT7872" s="99">
        <v>86</v>
      </c>
    </row>
    <row r="7873" spans="71:72">
      <c r="BS7873" s="98">
        <v>78.709999999999994</v>
      </c>
      <c r="BT7873" s="99">
        <v>86</v>
      </c>
    </row>
    <row r="7874" spans="71:72">
      <c r="BS7874" s="98">
        <v>78.72</v>
      </c>
      <c r="BT7874" s="99">
        <v>86</v>
      </c>
    </row>
    <row r="7875" spans="71:72">
      <c r="BS7875" s="98">
        <v>78.73</v>
      </c>
      <c r="BT7875" s="99">
        <v>86</v>
      </c>
    </row>
    <row r="7876" spans="71:72">
      <c r="BS7876" s="98">
        <v>78.739999999999995</v>
      </c>
      <c r="BT7876" s="99">
        <v>86</v>
      </c>
    </row>
    <row r="7877" spans="71:72">
      <c r="BS7877" s="98">
        <v>78.75</v>
      </c>
      <c r="BT7877" s="99">
        <v>86</v>
      </c>
    </row>
    <row r="7878" spans="71:72">
      <c r="BS7878" s="98">
        <v>78.760000000000005</v>
      </c>
      <c r="BT7878" s="99">
        <v>86</v>
      </c>
    </row>
    <row r="7879" spans="71:72">
      <c r="BS7879" s="98">
        <v>78.77</v>
      </c>
      <c r="BT7879" s="99">
        <v>86</v>
      </c>
    </row>
    <row r="7880" spans="71:72">
      <c r="BS7880" s="98">
        <v>78.78</v>
      </c>
      <c r="BT7880" s="99">
        <v>86</v>
      </c>
    </row>
    <row r="7881" spans="71:72">
      <c r="BS7881" s="98">
        <v>78.790000000000006</v>
      </c>
      <c r="BT7881" s="99">
        <v>86</v>
      </c>
    </row>
    <row r="7882" spans="71:72">
      <c r="BS7882" s="98">
        <v>78.8</v>
      </c>
      <c r="BT7882" s="99">
        <v>86</v>
      </c>
    </row>
    <row r="7883" spans="71:72">
      <c r="BS7883" s="98">
        <v>78.81</v>
      </c>
      <c r="BT7883" s="99">
        <v>86</v>
      </c>
    </row>
    <row r="7884" spans="71:72">
      <c r="BS7884" s="98">
        <v>78.819999999999993</v>
      </c>
      <c r="BT7884" s="99">
        <v>86</v>
      </c>
    </row>
    <row r="7885" spans="71:72">
      <c r="BS7885" s="98">
        <v>78.83</v>
      </c>
      <c r="BT7885" s="99">
        <v>86</v>
      </c>
    </row>
    <row r="7886" spans="71:72">
      <c r="BS7886" s="98">
        <v>78.84</v>
      </c>
      <c r="BT7886" s="99">
        <v>86</v>
      </c>
    </row>
    <row r="7887" spans="71:72">
      <c r="BS7887" s="98">
        <v>78.849999999999994</v>
      </c>
      <c r="BT7887" s="99">
        <v>86</v>
      </c>
    </row>
    <row r="7888" spans="71:72">
      <c r="BS7888" s="98">
        <v>78.86</v>
      </c>
      <c r="BT7888" s="99">
        <v>86</v>
      </c>
    </row>
    <row r="7889" spans="71:72">
      <c r="BS7889" s="98">
        <v>78.87</v>
      </c>
      <c r="BT7889" s="99">
        <v>86</v>
      </c>
    </row>
    <row r="7890" spans="71:72">
      <c r="BS7890" s="98">
        <v>78.88</v>
      </c>
      <c r="BT7890" s="99">
        <v>86</v>
      </c>
    </row>
    <row r="7891" spans="71:72">
      <c r="BS7891" s="98">
        <v>78.89</v>
      </c>
      <c r="BT7891" s="99">
        <v>86</v>
      </c>
    </row>
    <row r="7892" spans="71:72">
      <c r="BS7892" s="98">
        <v>78.900000000000006</v>
      </c>
      <c r="BT7892" s="99">
        <v>86</v>
      </c>
    </row>
    <row r="7893" spans="71:72">
      <c r="BS7893" s="98">
        <v>78.91</v>
      </c>
      <c r="BT7893" s="99">
        <v>86</v>
      </c>
    </row>
    <row r="7894" spans="71:72">
      <c r="BS7894" s="98">
        <v>78.92</v>
      </c>
      <c r="BT7894" s="99">
        <v>86</v>
      </c>
    </row>
    <row r="7895" spans="71:72">
      <c r="BS7895" s="98">
        <v>78.930000000000007</v>
      </c>
      <c r="BT7895" s="99">
        <v>86</v>
      </c>
    </row>
    <row r="7896" spans="71:72">
      <c r="BS7896" s="98">
        <v>78.94</v>
      </c>
      <c r="BT7896" s="99">
        <v>86</v>
      </c>
    </row>
    <row r="7897" spans="71:72">
      <c r="BS7897" s="98">
        <v>78.95</v>
      </c>
      <c r="BT7897" s="99">
        <v>86</v>
      </c>
    </row>
    <row r="7898" spans="71:72">
      <c r="BS7898" s="98">
        <v>78.959999999999994</v>
      </c>
      <c r="BT7898" s="99">
        <v>86</v>
      </c>
    </row>
    <row r="7899" spans="71:72">
      <c r="BS7899" s="98">
        <v>78.97</v>
      </c>
      <c r="BT7899" s="99">
        <v>86</v>
      </c>
    </row>
    <row r="7900" spans="71:72">
      <c r="BS7900" s="98">
        <v>78.98</v>
      </c>
      <c r="BT7900" s="99">
        <v>86</v>
      </c>
    </row>
    <row r="7901" spans="71:72">
      <c r="BS7901" s="98">
        <v>78.989999999999995</v>
      </c>
      <c r="BT7901" s="99">
        <v>86</v>
      </c>
    </row>
    <row r="7902" spans="71:72">
      <c r="BS7902" s="98">
        <v>79</v>
      </c>
      <c r="BT7902" s="99">
        <v>86</v>
      </c>
    </row>
    <row r="7903" spans="71:72">
      <c r="BS7903" s="98">
        <v>79.010000000000005</v>
      </c>
      <c r="BT7903" s="99">
        <v>86</v>
      </c>
    </row>
    <row r="7904" spans="71:72">
      <c r="BS7904" s="98">
        <v>79.02</v>
      </c>
      <c r="BT7904" s="99">
        <v>86</v>
      </c>
    </row>
    <row r="7905" spans="71:72">
      <c r="BS7905" s="98">
        <v>79.03</v>
      </c>
      <c r="BT7905" s="99">
        <v>86</v>
      </c>
    </row>
    <row r="7906" spans="71:72">
      <c r="BS7906" s="98">
        <v>79.040000000000006</v>
      </c>
      <c r="BT7906" s="99">
        <v>86</v>
      </c>
    </row>
    <row r="7907" spans="71:72">
      <c r="BS7907" s="98">
        <v>79.05</v>
      </c>
      <c r="BT7907" s="99">
        <v>86</v>
      </c>
    </row>
    <row r="7908" spans="71:72">
      <c r="BS7908" s="98">
        <v>79.06</v>
      </c>
      <c r="BT7908" s="99">
        <v>86</v>
      </c>
    </row>
    <row r="7909" spans="71:72">
      <c r="BS7909" s="98">
        <v>79.069999999999993</v>
      </c>
      <c r="BT7909" s="99">
        <v>86</v>
      </c>
    </row>
    <row r="7910" spans="71:72">
      <c r="BS7910" s="98">
        <v>79.08</v>
      </c>
      <c r="BT7910" s="99">
        <v>86</v>
      </c>
    </row>
    <row r="7911" spans="71:72">
      <c r="BS7911" s="98">
        <v>79.09</v>
      </c>
      <c r="BT7911" s="99">
        <v>86</v>
      </c>
    </row>
    <row r="7912" spans="71:72">
      <c r="BS7912" s="98">
        <v>79.099999999999994</v>
      </c>
      <c r="BT7912" s="99">
        <v>86</v>
      </c>
    </row>
    <row r="7913" spans="71:72">
      <c r="BS7913" s="98">
        <v>79.11</v>
      </c>
      <c r="BT7913" s="99">
        <v>86</v>
      </c>
    </row>
    <row r="7914" spans="71:72">
      <c r="BS7914" s="98">
        <v>79.12</v>
      </c>
      <c r="BT7914" s="99">
        <v>86</v>
      </c>
    </row>
    <row r="7915" spans="71:72">
      <c r="BS7915" s="98">
        <v>79.13</v>
      </c>
      <c r="BT7915" s="99">
        <v>86</v>
      </c>
    </row>
    <row r="7916" spans="71:72">
      <c r="BS7916" s="98">
        <v>79.14</v>
      </c>
      <c r="BT7916" s="99">
        <v>86</v>
      </c>
    </row>
    <row r="7917" spans="71:72">
      <c r="BS7917" s="98">
        <v>79.150000000000006</v>
      </c>
      <c r="BT7917" s="99">
        <v>86</v>
      </c>
    </row>
    <row r="7918" spans="71:72">
      <c r="BS7918" s="98">
        <v>79.16</v>
      </c>
      <c r="BT7918" s="99">
        <v>86</v>
      </c>
    </row>
    <row r="7919" spans="71:72">
      <c r="BS7919" s="98">
        <v>79.17</v>
      </c>
      <c r="BT7919" s="99">
        <v>86</v>
      </c>
    </row>
    <row r="7920" spans="71:72">
      <c r="BS7920" s="98">
        <v>79.180000000000007</v>
      </c>
      <c r="BT7920" s="99">
        <v>86</v>
      </c>
    </row>
    <row r="7921" spans="71:72">
      <c r="BS7921" s="98">
        <v>79.19</v>
      </c>
      <c r="BT7921" s="99">
        <v>86</v>
      </c>
    </row>
    <row r="7922" spans="71:72">
      <c r="BS7922" s="100">
        <v>79.2</v>
      </c>
      <c r="BT7922" s="101">
        <v>87</v>
      </c>
    </row>
    <row r="7923" spans="71:72">
      <c r="BS7923" s="100">
        <v>79.209999999999994</v>
      </c>
      <c r="BT7923" s="101">
        <v>87</v>
      </c>
    </row>
    <row r="7924" spans="71:72">
      <c r="BS7924" s="100">
        <v>79.22</v>
      </c>
      <c r="BT7924" s="101">
        <v>87</v>
      </c>
    </row>
    <row r="7925" spans="71:72">
      <c r="BS7925" s="100">
        <v>79.23</v>
      </c>
      <c r="BT7925" s="101">
        <v>87</v>
      </c>
    </row>
    <row r="7926" spans="71:72">
      <c r="BS7926" s="100">
        <v>79.239999999999995</v>
      </c>
      <c r="BT7926" s="101">
        <v>87</v>
      </c>
    </row>
    <row r="7927" spans="71:72">
      <c r="BS7927" s="100">
        <v>79.25</v>
      </c>
      <c r="BT7927" s="101">
        <v>87</v>
      </c>
    </row>
    <row r="7928" spans="71:72">
      <c r="BS7928" s="100">
        <v>79.260000000000005</v>
      </c>
      <c r="BT7928" s="101">
        <v>87</v>
      </c>
    </row>
    <row r="7929" spans="71:72">
      <c r="BS7929" s="100">
        <v>79.27</v>
      </c>
      <c r="BT7929" s="101">
        <v>87</v>
      </c>
    </row>
    <row r="7930" spans="71:72">
      <c r="BS7930" s="100">
        <v>79.28</v>
      </c>
      <c r="BT7930" s="101">
        <v>87</v>
      </c>
    </row>
    <row r="7931" spans="71:72">
      <c r="BS7931" s="100">
        <v>79.290000000000006</v>
      </c>
      <c r="BT7931" s="101">
        <v>87</v>
      </c>
    </row>
    <row r="7932" spans="71:72">
      <c r="BS7932" s="100">
        <v>79.3</v>
      </c>
      <c r="BT7932" s="101">
        <v>87</v>
      </c>
    </row>
    <row r="7933" spans="71:72">
      <c r="BS7933" s="100">
        <v>79.31</v>
      </c>
      <c r="BT7933" s="101">
        <v>87</v>
      </c>
    </row>
    <row r="7934" spans="71:72">
      <c r="BS7934" s="100">
        <v>79.319999999999993</v>
      </c>
      <c r="BT7934" s="101">
        <v>87</v>
      </c>
    </row>
    <row r="7935" spans="71:72">
      <c r="BS7935" s="100">
        <v>79.33</v>
      </c>
      <c r="BT7935" s="101">
        <v>87</v>
      </c>
    </row>
    <row r="7936" spans="71:72">
      <c r="BS7936" s="100">
        <v>79.34</v>
      </c>
      <c r="BT7936" s="101">
        <v>87</v>
      </c>
    </row>
    <row r="7937" spans="71:72">
      <c r="BS7937" s="100">
        <v>79.349999999999994</v>
      </c>
      <c r="BT7937" s="101">
        <v>87</v>
      </c>
    </row>
    <row r="7938" spans="71:72">
      <c r="BS7938" s="100">
        <v>79.36</v>
      </c>
      <c r="BT7938" s="101">
        <v>87</v>
      </c>
    </row>
    <row r="7939" spans="71:72">
      <c r="BS7939" s="100">
        <v>79.37</v>
      </c>
      <c r="BT7939" s="101">
        <v>87</v>
      </c>
    </row>
    <row r="7940" spans="71:72">
      <c r="BS7940" s="100">
        <v>79.38</v>
      </c>
      <c r="BT7940" s="101">
        <v>87</v>
      </c>
    </row>
    <row r="7941" spans="71:72">
      <c r="BS7941" s="100">
        <v>79.39</v>
      </c>
      <c r="BT7941" s="101">
        <v>87</v>
      </c>
    </row>
    <row r="7942" spans="71:72">
      <c r="BS7942" s="100">
        <v>79.400000000000006</v>
      </c>
      <c r="BT7942" s="101">
        <v>87</v>
      </c>
    </row>
    <row r="7943" spans="71:72">
      <c r="BS7943" s="100">
        <v>79.41</v>
      </c>
      <c r="BT7943" s="101">
        <v>87</v>
      </c>
    </row>
    <row r="7944" spans="71:72">
      <c r="BS7944" s="100">
        <v>79.42</v>
      </c>
      <c r="BT7944" s="101">
        <v>87</v>
      </c>
    </row>
    <row r="7945" spans="71:72">
      <c r="BS7945" s="100">
        <v>79.430000000000007</v>
      </c>
      <c r="BT7945" s="101">
        <v>87</v>
      </c>
    </row>
    <row r="7946" spans="71:72">
      <c r="BS7946" s="100">
        <v>79.44</v>
      </c>
      <c r="BT7946" s="101">
        <v>87</v>
      </c>
    </row>
    <row r="7947" spans="71:72">
      <c r="BS7947" s="100">
        <v>79.45</v>
      </c>
      <c r="BT7947" s="101">
        <v>87</v>
      </c>
    </row>
    <row r="7948" spans="71:72">
      <c r="BS7948" s="100">
        <v>79.459999999999994</v>
      </c>
      <c r="BT7948" s="101">
        <v>87</v>
      </c>
    </row>
    <row r="7949" spans="71:72">
      <c r="BS7949" s="100">
        <v>79.47</v>
      </c>
      <c r="BT7949" s="101">
        <v>87</v>
      </c>
    </row>
    <row r="7950" spans="71:72">
      <c r="BS7950" s="100">
        <v>79.48</v>
      </c>
      <c r="BT7950" s="101">
        <v>87</v>
      </c>
    </row>
    <row r="7951" spans="71:72">
      <c r="BS7951" s="100">
        <v>79.489999999999995</v>
      </c>
      <c r="BT7951" s="101">
        <v>87</v>
      </c>
    </row>
    <row r="7952" spans="71:72">
      <c r="BS7952" s="100">
        <v>79.5</v>
      </c>
      <c r="BT7952" s="101">
        <v>87</v>
      </c>
    </row>
    <row r="7953" spans="71:72">
      <c r="BS7953" s="100">
        <v>79.510000000000005</v>
      </c>
      <c r="BT7953" s="101">
        <v>87</v>
      </c>
    </row>
    <row r="7954" spans="71:72">
      <c r="BS7954" s="100">
        <v>79.52</v>
      </c>
      <c r="BT7954" s="101">
        <v>87</v>
      </c>
    </row>
    <row r="7955" spans="71:72">
      <c r="BS7955" s="100">
        <v>79.53</v>
      </c>
      <c r="BT7955" s="101">
        <v>87</v>
      </c>
    </row>
    <row r="7956" spans="71:72">
      <c r="BS7956" s="100">
        <v>79.540000000000006</v>
      </c>
      <c r="BT7956" s="101">
        <v>87</v>
      </c>
    </row>
    <row r="7957" spans="71:72">
      <c r="BS7957" s="100">
        <v>79.55</v>
      </c>
      <c r="BT7957" s="101">
        <v>87</v>
      </c>
    </row>
    <row r="7958" spans="71:72">
      <c r="BS7958" s="100">
        <v>79.56</v>
      </c>
      <c r="BT7958" s="101">
        <v>87</v>
      </c>
    </row>
    <row r="7959" spans="71:72">
      <c r="BS7959" s="100">
        <v>79.569999999999993</v>
      </c>
      <c r="BT7959" s="101">
        <v>87</v>
      </c>
    </row>
    <row r="7960" spans="71:72">
      <c r="BS7960" s="100">
        <v>79.58</v>
      </c>
      <c r="BT7960" s="101">
        <v>87</v>
      </c>
    </row>
    <row r="7961" spans="71:72">
      <c r="BS7961" s="100">
        <v>79.59</v>
      </c>
      <c r="BT7961" s="101">
        <v>87</v>
      </c>
    </row>
    <row r="7962" spans="71:72">
      <c r="BS7962" s="100">
        <v>79.599999999999994</v>
      </c>
      <c r="BT7962" s="101">
        <v>87</v>
      </c>
    </row>
    <row r="7963" spans="71:72">
      <c r="BS7963" s="100">
        <v>79.61</v>
      </c>
      <c r="BT7963" s="101">
        <v>87</v>
      </c>
    </row>
    <row r="7964" spans="71:72">
      <c r="BS7964" s="100">
        <v>79.62</v>
      </c>
      <c r="BT7964" s="101">
        <v>87</v>
      </c>
    </row>
    <row r="7965" spans="71:72">
      <c r="BS7965" s="100">
        <v>79.63</v>
      </c>
      <c r="BT7965" s="101">
        <v>87</v>
      </c>
    </row>
    <row r="7966" spans="71:72">
      <c r="BS7966" s="100">
        <v>79.64</v>
      </c>
      <c r="BT7966" s="101">
        <v>87</v>
      </c>
    </row>
    <row r="7967" spans="71:72">
      <c r="BS7967" s="100">
        <v>79.650000000000006</v>
      </c>
      <c r="BT7967" s="101">
        <v>87</v>
      </c>
    </row>
    <row r="7968" spans="71:72">
      <c r="BS7968" s="100">
        <v>79.66</v>
      </c>
      <c r="BT7968" s="101">
        <v>87</v>
      </c>
    </row>
    <row r="7969" spans="71:72">
      <c r="BS7969" s="100">
        <v>79.67</v>
      </c>
      <c r="BT7969" s="101">
        <v>87</v>
      </c>
    </row>
    <row r="7970" spans="71:72">
      <c r="BS7970" s="100">
        <v>79.680000000000007</v>
      </c>
      <c r="BT7970" s="101">
        <v>87</v>
      </c>
    </row>
    <row r="7971" spans="71:72">
      <c r="BS7971" s="100">
        <v>79.69</v>
      </c>
      <c r="BT7971" s="101">
        <v>87</v>
      </c>
    </row>
    <row r="7972" spans="71:72">
      <c r="BS7972" s="100">
        <v>79.7</v>
      </c>
      <c r="BT7972" s="101">
        <v>87</v>
      </c>
    </row>
    <row r="7973" spans="71:72">
      <c r="BS7973" s="100">
        <v>79.709999999999994</v>
      </c>
      <c r="BT7973" s="101">
        <v>87</v>
      </c>
    </row>
    <row r="7974" spans="71:72">
      <c r="BS7974" s="100">
        <v>79.72</v>
      </c>
      <c r="BT7974" s="101">
        <v>87</v>
      </c>
    </row>
    <row r="7975" spans="71:72">
      <c r="BS7975" s="100">
        <v>79.73</v>
      </c>
      <c r="BT7975" s="101">
        <v>87</v>
      </c>
    </row>
    <row r="7976" spans="71:72">
      <c r="BS7976" s="100">
        <v>79.739999999999995</v>
      </c>
      <c r="BT7976" s="101">
        <v>87</v>
      </c>
    </row>
    <row r="7977" spans="71:72">
      <c r="BS7977" s="100">
        <v>79.75</v>
      </c>
      <c r="BT7977" s="101">
        <v>87</v>
      </c>
    </row>
    <row r="7978" spans="71:72">
      <c r="BS7978" s="100">
        <v>79.760000000000005</v>
      </c>
      <c r="BT7978" s="101">
        <v>87</v>
      </c>
    </row>
    <row r="7979" spans="71:72">
      <c r="BS7979" s="100">
        <v>79.77</v>
      </c>
      <c r="BT7979" s="101">
        <v>87</v>
      </c>
    </row>
    <row r="7980" spans="71:72">
      <c r="BS7980" s="100">
        <v>79.78</v>
      </c>
      <c r="BT7980" s="101">
        <v>87</v>
      </c>
    </row>
    <row r="7981" spans="71:72">
      <c r="BS7981" s="100">
        <v>79.790000000000006</v>
      </c>
      <c r="BT7981" s="101">
        <v>87</v>
      </c>
    </row>
    <row r="7982" spans="71:72">
      <c r="BS7982" s="100">
        <v>79.8</v>
      </c>
      <c r="BT7982" s="101">
        <v>87</v>
      </c>
    </row>
    <row r="7983" spans="71:72">
      <c r="BS7983" s="100">
        <v>79.81</v>
      </c>
      <c r="BT7983" s="101">
        <v>87</v>
      </c>
    </row>
    <row r="7984" spans="71:72">
      <c r="BS7984" s="100">
        <v>79.819999999999993</v>
      </c>
      <c r="BT7984" s="101">
        <v>87</v>
      </c>
    </row>
    <row r="7985" spans="71:72">
      <c r="BS7985" s="100">
        <v>79.83</v>
      </c>
      <c r="BT7985" s="101">
        <v>87</v>
      </c>
    </row>
    <row r="7986" spans="71:72">
      <c r="BS7986" s="100">
        <v>79.84</v>
      </c>
      <c r="BT7986" s="101">
        <v>87</v>
      </c>
    </row>
    <row r="7987" spans="71:72">
      <c r="BS7987" s="100">
        <v>79.849999999999994</v>
      </c>
      <c r="BT7987" s="101">
        <v>87</v>
      </c>
    </row>
    <row r="7988" spans="71:72">
      <c r="BS7988" s="100">
        <v>79.86</v>
      </c>
      <c r="BT7988" s="101">
        <v>87</v>
      </c>
    </row>
    <row r="7989" spans="71:72">
      <c r="BS7989" s="100">
        <v>79.87</v>
      </c>
      <c r="BT7989" s="101">
        <v>87</v>
      </c>
    </row>
    <row r="7990" spans="71:72">
      <c r="BS7990" s="100">
        <v>79.88</v>
      </c>
      <c r="BT7990" s="101">
        <v>87</v>
      </c>
    </row>
    <row r="7991" spans="71:72">
      <c r="BS7991" s="100">
        <v>79.89</v>
      </c>
      <c r="BT7991" s="101">
        <v>87</v>
      </c>
    </row>
    <row r="7992" spans="71:72">
      <c r="BS7992" s="100">
        <v>79.900000000000006</v>
      </c>
      <c r="BT7992" s="101">
        <v>87</v>
      </c>
    </row>
    <row r="7993" spans="71:72">
      <c r="BS7993" s="100">
        <v>79.91</v>
      </c>
      <c r="BT7993" s="101">
        <v>87</v>
      </c>
    </row>
    <row r="7994" spans="71:72">
      <c r="BS7994" s="100">
        <v>79.92</v>
      </c>
      <c r="BT7994" s="101">
        <v>87</v>
      </c>
    </row>
    <row r="7995" spans="71:72">
      <c r="BS7995" s="100">
        <v>79.930000000000007</v>
      </c>
      <c r="BT7995" s="101">
        <v>87</v>
      </c>
    </row>
    <row r="7996" spans="71:72">
      <c r="BS7996" s="100">
        <v>79.94</v>
      </c>
      <c r="BT7996" s="101">
        <v>87</v>
      </c>
    </row>
    <row r="7997" spans="71:72">
      <c r="BS7997" s="100">
        <v>79.95</v>
      </c>
      <c r="BT7997" s="101">
        <v>87</v>
      </c>
    </row>
    <row r="7998" spans="71:72">
      <c r="BS7998" s="100">
        <v>79.959999999999994</v>
      </c>
      <c r="BT7998" s="101">
        <v>87</v>
      </c>
    </row>
    <row r="7999" spans="71:72">
      <c r="BS7999" s="100">
        <v>79.97</v>
      </c>
      <c r="BT7999" s="101">
        <v>87</v>
      </c>
    </row>
    <row r="8000" spans="71:72">
      <c r="BS8000" s="100">
        <v>79.98</v>
      </c>
      <c r="BT8000" s="101">
        <v>87</v>
      </c>
    </row>
    <row r="8001" spans="71:72">
      <c r="BS8001" s="100">
        <v>79.989999999999995</v>
      </c>
      <c r="BT8001" s="101">
        <v>87</v>
      </c>
    </row>
    <row r="8002" spans="71:72">
      <c r="BS8002" s="100">
        <v>80</v>
      </c>
      <c r="BT8002" s="101">
        <v>87</v>
      </c>
    </row>
    <row r="8003" spans="71:72">
      <c r="BS8003" s="100">
        <v>80.010000000000005</v>
      </c>
      <c r="BT8003" s="101">
        <v>87</v>
      </c>
    </row>
    <row r="8004" spans="71:72">
      <c r="BS8004" s="100">
        <v>80.02</v>
      </c>
      <c r="BT8004" s="101">
        <v>87</v>
      </c>
    </row>
    <row r="8005" spans="71:72">
      <c r="BS8005" s="100">
        <v>80.03</v>
      </c>
      <c r="BT8005" s="101">
        <v>87</v>
      </c>
    </row>
    <row r="8006" spans="71:72">
      <c r="BS8006" s="100">
        <v>80.040000000000006</v>
      </c>
      <c r="BT8006" s="101">
        <v>87</v>
      </c>
    </row>
    <row r="8007" spans="71:72">
      <c r="BS8007" s="100">
        <v>80.05</v>
      </c>
      <c r="BT8007" s="101">
        <v>87</v>
      </c>
    </row>
    <row r="8008" spans="71:72">
      <c r="BS8008" s="100">
        <v>80.06</v>
      </c>
      <c r="BT8008" s="101">
        <v>87</v>
      </c>
    </row>
    <row r="8009" spans="71:72">
      <c r="BS8009" s="100">
        <v>80.069999999999993</v>
      </c>
      <c r="BT8009" s="101">
        <v>87</v>
      </c>
    </row>
    <row r="8010" spans="71:72">
      <c r="BS8010" s="100">
        <v>80.08</v>
      </c>
      <c r="BT8010" s="101">
        <v>87</v>
      </c>
    </row>
    <row r="8011" spans="71:72">
      <c r="BS8011" s="100">
        <v>80.09</v>
      </c>
      <c r="BT8011" s="101">
        <v>87</v>
      </c>
    </row>
    <row r="8012" spans="71:72">
      <c r="BS8012" s="100">
        <v>80.099999999999994</v>
      </c>
      <c r="BT8012" s="101">
        <v>87</v>
      </c>
    </row>
    <row r="8013" spans="71:72">
      <c r="BS8013" s="100">
        <v>80.11</v>
      </c>
      <c r="BT8013" s="101">
        <v>87</v>
      </c>
    </row>
    <row r="8014" spans="71:72">
      <c r="BS8014" s="100">
        <v>80.12</v>
      </c>
      <c r="BT8014" s="101">
        <v>87</v>
      </c>
    </row>
    <row r="8015" spans="71:72">
      <c r="BS8015" s="100">
        <v>80.13</v>
      </c>
      <c r="BT8015" s="101">
        <v>87</v>
      </c>
    </row>
    <row r="8016" spans="71:72">
      <c r="BS8016" s="100">
        <v>80.14</v>
      </c>
      <c r="BT8016" s="101">
        <v>87</v>
      </c>
    </row>
    <row r="8017" spans="71:72">
      <c r="BS8017" s="100">
        <v>80.150000000000006</v>
      </c>
      <c r="BT8017" s="101">
        <v>87</v>
      </c>
    </row>
    <row r="8018" spans="71:72">
      <c r="BS8018" s="100">
        <v>80.16</v>
      </c>
      <c r="BT8018" s="101">
        <v>87</v>
      </c>
    </row>
    <row r="8019" spans="71:72">
      <c r="BS8019" s="100">
        <v>80.17</v>
      </c>
      <c r="BT8019" s="101">
        <v>87</v>
      </c>
    </row>
    <row r="8020" spans="71:72">
      <c r="BS8020" s="100">
        <v>80.180000000000007</v>
      </c>
      <c r="BT8020" s="101">
        <v>87</v>
      </c>
    </row>
    <row r="8021" spans="71:72">
      <c r="BS8021" s="100">
        <v>80.19</v>
      </c>
      <c r="BT8021" s="101">
        <v>87</v>
      </c>
    </row>
    <row r="8022" spans="71:72">
      <c r="BS8022" s="100">
        <v>80.2</v>
      </c>
      <c r="BT8022" s="101">
        <v>87</v>
      </c>
    </row>
    <row r="8023" spans="71:72">
      <c r="BS8023" s="100">
        <v>80.209999999999994</v>
      </c>
      <c r="BT8023" s="101">
        <v>87</v>
      </c>
    </row>
    <row r="8024" spans="71:72">
      <c r="BS8024" s="100">
        <v>80.22</v>
      </c>
      <c r="BT8024" s="101">
        <v>87</v>
      </c>
    </row>
    <row r="8025" spans="71:72">
      <c r="BS8025" s="100">
        <v>80.23</v>
      </c>
      <c r="BT8025" s="101">
        <v>87</v>
      </c>
    </row>
    <row r="8026" spans="71:72">
      <c r="BS8026" s="100">
        <v>80.239999999999995</v>
      </c>
      <c r="BT8026" s="101">
        <v>87</v>
      </c>
    </row>
    <row r="8027" spans="71:72">
      <c r="BS8027" s="100">
        <v>80.25</v>
      </c>
      <c r="BT8027" s="101">
        <v>87</v>
      </c>
    </row>
    <row r="8028" spans="71:72">
      <c r="BS8028" s="100">
        <v>80.260000000000005</v>
      </c>
      <c r="BT8028" s="101">
        <v>87</v>
      </c>
    </row>
    <row r="8029" spans="71:72">
      <c r="BS8029" s="100">
        <v>80.27</v>
      </c>
      <c r="BT8029" s="101">
        <v>87</v>
      </c>
    </row>
    <row r="8030" spans="71:72">
      <c r="BS8030" s="100">
        <v>80.28</v>
      </c>
      <c r="BT8030" s="101">
        <v>87</v>
      </c>
    </row>
    <row r="8031" spans="71:72">
      <c r="BS8031" s="100">
        <v>80.290000000000006</v>
      </c>
      <c r="BT8031" s="101">
        <v>87</v>
      </c>
    </row>
    <row r="8032" spans="71:72">
      <c r="BS8032" s="100">
        <v>80.3</v>
      </c>
      <c r="BT8032" s="101">
        <v>87</v>
      </c>
    </row>
    <row r="8033" spans="71:72">
      <c r="BS8033" s="100">
        <v>80.31</v>
      </c>
      <c r="BT8033" s="101">
        <v>87</v>
      </c>
    </row>
    <row r="8034" spans="71:72">
      <c r="BS8034" s="100">
        <v>80.319999999999993</v>
      </c>
      <c r="BT8034" s="101">
        <v>87</v>
      </c>
    </row>
    <row r="8035" spans="71:72">
      <c r="BS8035" s="100">
        <v>80.33</v>
      </c>
      <c r="BT8035" s="101">
        <v>87</v>
      </c>
    </row>
    <row r="8036" spans="71:72">
      <c r="BS8036" s="100">
        <v>80.34</v>
      </c>
      <c r="BT8036" s="101">
        <v>87</v>
      </c>
    </row>
    <row r="8037" spans="71:72">
      <c r="BS8037" s="100">
        <v>80.349999999999994</v>
      </c>
      <c r="BT8037" s="101">
        <v>87</v>
      </c>
    </row>
    <row r="8038" spans="71:72">
      <c r="BS8038" s="100">
        <v>80.36</v>
      </c>
      <c r="BT8038" s="101">
        <v>87</v>
      </c>
    </row>
    <row r="8039" spans="71:72">
      <c r="BS8039" s="100">
        <v>80.37</v>
      </c>
      <c r="BT8039" s="101">
        <v>87</v>
      </c>
    </row>
    <row r="8040" spans="71:72">
      <c r="BS8040" s="100">
        <v>80.38</v>
      </c>
      <c r="BT8040" s="101">
        <v>87</v>
      </c>
    </row>
    <row r="8041" spans="71:72">
      <c r="BS8041" s="100">
        <v>80.39</v>
      </c>
      <c r="BT8041" s="101">
        <v>87</v>
      </c>
    </row>
    <row r="8042" spans="71:72">
      <c r="BS8042" s="100">
        <v>80.400000000000006</v>
      </c>
      <c r="BT8042" s="101">
        <v>87</v>
      </c>
    </row>
    <row r="8043" spans="71:72">
      <c r="BS8043" s="100">
        <v>80.41</v>
      </c>
      <c r="BT8043" s="101">
        <v>87</v>
      </c>
    </row>
    <row r="8044" spans="71:72">
      <c r="BS8044" s="100">
        <v>80.42</v>
      </c>
      <c r="BT8044" s="101">
        <v>87</v>
      </c>
    </row>
    <row r="8045" spans="71:72">
      <c r="BS8045" s="100">
        <v>80.430000000000007</v>
      </c>
      <c r="BT8045" s="101">
        <v>87</v>
      </c>
    </row>
    <row r="8046" spans="71:72">
      <c r="BS8046" s="100">
        <v>80.44</v>
      </c>
      <c r="BT8046" s="101">
        <v>87</v>
      </c>
    </row>
    <row r="8047" spans="71:72">
      <c r="BS8047" s="100">
        <v>80.45</v>
      </c>
      <c r="BT8047" s="101">
        <v>87</v>
      </c>
    </row>
    <row r="8048" spans="71:72">
      <c r="BS8048" s="100">
        <v>80.459999999999994</v>
      </c>
      <c r="BT8048" s="101">
        <v>87</v>
      </c>
    </row>
    <row r="8049" spans="71:72">
      <c r="BS8049" s="100">
        <v>80.47</v>
      </c>
      <c r="BT8049" s="101">
        <v>87</v>
      </c>
    </row>
    <row r="8050" spans="71:72">
      <c r="BS8050" s="100">
        <v>80.48</v>
      </c>
      <c r="BT8050" s="101">
        <v>87</v>
      </c>
    </row>
    <row r="8051" spans="71:72">
      <c r="BS8051" s="100">
        <v>80.489999999999995</v>
      </c>
      <c r="BT8051" s="101">
        <v>87</v>
      </c>
    </row>
    <row r="8052" spans="71:72">
      <c r="BS8052" s="100">
        <v>80.5</v>
      </c>
      <c r="BT8052" s="101">
        <v>87</v>
      </c>
    </row>
    <row r="8053" spans="71:72">
      <c r="BS8053" s="100">
        <v>80.510000000000005</v>
      </c>
      <c r="BT8053" s="101">
        <v>87</v>
      </c>
    </row>
    <row r="8054" spans="71:72">
      <c r="BS8054" s="100">
        <v>80.52</v>
      </c>
      <c r="BT8054" s="101">
        <v>87</v>
      </c>
    </row>
    <row r="8055" spans="71:72">
      <c r="BS8055" s="100">
        <v>80.53</v>
      </c>
      <c r="BT8055" s="101">
        <v>87</v>
      </c>
    </row>
    <row r="8056" spans="71:72">
      <c r="BS8056" s="100">
        <v>80.540000000000006</v>
      </c>
      <c r="BT8056" s="101">
        <v>87</v>
      </c>
    </row>
    <row r="8057" spans="71:72">
      <c r="BS8057" s="100">
        <v>80.55</v>
      </c>
      <c r="BT8057" s="101">
        <v>87</v>
      </c>
    </row>
    <row r="8058" spans="71:72">
      <c r="BS8058" s="100">
        <v>80.56</v>
      </c>
      <c r="BT8058" s="101">
        <v>87</v>
      </c>
    </row>
    <row r="8059" spans="71:72">
      <c r="BS8059" s="100">
        <v>80.569999999999993</v>
      </c>
      <c r="BT8059" s="101">
        <v>87</v>
      </c>
    </row>
    <row r="8060" spans="71:72">
      <c r="BS8060" s="100">
        <v>80.58</v>
      </c>
      <c r="BT8060" s="101">
        <v>87</v>
      </c>
    </row>
    <row r="8061" spans="71:72">
      <c r="BS8061" s="100">
        <v>80.59</v>
      </c>
      <c r="BT8061" s="101">
        <v>87</v>
      </c>
    </row>
    <row r="8062" spans="71:72">
      <c r="BS8062" s="100">
        <v>80.599999999999994</v>
      </c>
      <c r="BT8062" s="101">
        <v>87</v>
      </c>
    </row>
    <row r="8063" spans="71:72">
      <c r="BS8063" s="100">
        <v>80.61</v>
      </c>
      <c r="BT8063" s="101">
        <v>87</v>
      </c>
    </row>
    <row r="8064" spans="71:72">
      <c r="BS8064" s="100">
        <v>80.62</v>
      </c>
      <c r="BT8064" s="101">
        <v>87</v>
      </c>
    </row>
    <row r="8065" spans="71:72">
      <c r="BS8065" s="100">
        <v>80.63</v>
      </c>
      <c r="BT8065" s="101">
        <v>87</v>
      </c>
    </row>
    <row r="8066" spans="71:72">
      <c r="BS8066" s="100">
        <v>80.64</v>
      </c>
      <c r="BT8066" s="101">
        <v>87</v>
      </c>
    </row>
    <row r="8067" spans="71:72">
      <c r="BS8067" s="100">
        <v>80.650000000000006</v>
      </c>
      <c r="BT8067" s="101">
        <v>87</v>
      </c>
    </row>
    <row r="8068" spans="71:72">
      <c r="BS8068" s="100">
        <v>80.66</v>
      </c>
      <c r="BT8068" s="101">
        <v>87</v>
      </c>
    </row>
    <row r="8069" spans="71:72">
      <c r="BS8069" s="100">
        <v>80.67</v>
      </c>
      <c r="BT8069" s="101">
        <v>87</v>
      </c>
    </row>
    <row r="8070" spans="71:72">
      <c r="BS8070" s="100">
        <v>80.680000000000007</v>
      </c>
      <c r="BT8070" s="101">
        <v>87</v>
      </c>
    </row>
    <row r="8071" spans="71:72">
      <c r="BS8071" s="100">
        <v>80.69</v>
      </c>
      <c r="BT8071" s="101">
        <v>87</v>
      </c>
    </row>
    <row r="8072" spans="71:72">
      <c r="BS8072" s="100">
        <v>80.7</v>
      </c>
      <c r="BT8072" s="101">
        <v>87</v>
      </c>
    </row>
    <row r="8073" spans="71:72">
      <c r="BS8073" s="100">
        <v>80.709999999999994</v>
      </c>
      <c r="BT8073" s="101">
        <v>87</v>
      </c>
    </row>
    <row r="8074" spans="71:72">
      <c r="BS8074" s="100">
        <v>80.72</v>
      </c>
      <c r="BT8074" s="101">
        <v>87</v>
      </c>
    </row>
    <row r="8075" spans="71:72">
      <c r="BS8075" s="100">
        <v>80.73</v>
      </c>
      <c r="BT8075" s="101">
        <v>87</v>
      </c>
    </row>
    <row r="8076" spans="71:72">
      <c r="BS8076" s="100">
        <v>80.739999999999995</v>
      </c>
      <c r="BT8076" s="101">
        <v>87</v>
      </c>
    </row>
    <row r="8077" spans="71:72">
      <c r="BS8077" s="100">
        <v>80.75</v>
      </c>
      <c r="BT8077" s="101">
        <v>87</v>
      </c>
    </row>
    <row r="8078" spans="71:72">
      <c r="BS8078" s="100">
        <v>80.760000000000005</v>
      </c>
      <c r="BT8078" s="101">
        <v>87</v>
      </c>
    </row>
    <row r="8079" spans="71:72">
      <c r="BS8079" s="100">
        <v>80.77</v>
      </c>
      <c r="BT8079" s="101">
        <v>87</v>
      </c>
    </row>
    <row r="8080" spans="71:72">
      <c r="BS8080" s="100">
        <v>80.78</v>
      </c>
      <c r="BT8080" s="101">
        <v>87</v>
      </c>
    </row>
    <row r="8081" spans="71:72">
      <c r="BS8081" s="100">
        <v>80.790000000000006</v>
      </c>
      <c r="BT8081" s="101">
        <v>87</v>
      </c>
    </row>
    <row r="8082" spans="71:72">
      <c r="BS8082" s="98">
        <v>80.8</v>
      </c>
      <c r="BT8082" s="99">
        <v>88</v>
      </c>
    </row>
    <row r="8083" spans="71:72">
      <c r="BS8083" s="98">
        <v>80.81</v>
      </c>
      <c r="BT8083" s="99">
        <v>88</v>
      </c>
    </row>
    <row r="8084" spans="71:72">
      <c r="BS8084" s="98">
        <v>80.819999999999993</v>
      </c>
      <c r="BT8084" s="99">
        <v>88</v>
      </c>
    </row>
    <row r="8085" spans="71:72">
      <c r="BS8085" s="98">
        <v>80.83</v>
      </c>
      <c r="BT8085" s="99">
        <v>88</v>
      </c>
    </row>
    <row r="8086" spans="71:72">
      <c r="BS8086" s="98">
        <v>80.84</v>
      </c>
      <c r="BT8086" s="99">
        <v>88</v>
      </c>
    </row>
    <row r="8087" spans="71:72">
      <c r="BS8087" s="98">
        <v>80.849999999999994</v>
      </c>
      <c r="BT8087" s="99">
        <v>88</v>
      </c>
    </row>
    <row r="8088" spans="71:72">
      <c r="BS8088" s="98">
        <v>80.86</v>
      </c>
      <c r="BT8088" s="99">
        <v>88</v>
      </c>
    </row>
    <row r="8089" spans="71:72">
      <c r="BS8089" s="98">
        <v>80.87</v>
      </c>
      <c r="BT8089" s="99">
        <v>88</v>
      </c>
    </row>
    <row r="8090" spans="71:72">
      <c r="BS8090" s="98">
        <v>80.88</v>
      </c>
      <c r="BT8090" s="99">
        <v>88</v>
      </c>
    </row>
    <row r="8091" spans="71:72">
      <c r="BS8091" s="98">
        <v>80.89</v>
      </c>
      <c r="BT8091" s="99">
        <v>88</v>
      </c>
    </row>
    <row r="8092" spans="71:72">
      <c r="BS8092" s="98">
        <v>80.900000000000006</v>
      </c>
      <c r="BT8092" s="99">
        <v>88</v>
      </c>
    </row>
    <row r="8093" spans="71:72">
      <c r="BS8093" s="98">
        <v>80.91</v>
      </c>
      <c r="BT8093" s="99">
        <v>88</v>
      </c>
    </row>
    <row r="8094" spans="71:72">
      <c r="BS8094" s="98">
        <v>80.92</v>
      </c>
      <c r="BT8094" s="99">
        <v>88</v>
      </c>
    </row>
    <row r="8095" spans="71:72">
      <c r="BS8095" s="98">
        <v>80.930000000000007</v>
      </c>
      <c r="BT8095" s="99">
        <v>88</v>
      </c>
    </row>
    <row r="8096" spans="71:72">
      <c r="BS8096" s="98">
        <v>80.94</v>
      </c>
      <c r="BT8096" s="99">
        <v>88</v>
      </c>
    </row>
    <row r="8097" spans="71:72">
      <c r="BS8097" s="98">
        <v>80.95</v>
      </c>
      <c r="BT8097" s="99">
        <v>88</v>
      </c>
    </row>
    <row r="8098" spans="71:72">
      <c r="BS8098" s="98">
        <v>80.959999999999994</v>
      </c>
      <c r="BT8098" s="99">
        <v>88</v>
      </c>
    </row>
    <row r="8099" spans="71:72">
      <c r="BS8099" s="98">
        <v>80.97</v>
      </c>
      <c r="BT8099" s="99">
        <v>88</v>
      </c>
    </row>
    <row r="8100" spans="71:72">
      <c r="BS8100" s="98">
        <v>80.98</v>
      </c>
      <c r="BT8100" s="99">
        <v>88</v>
      </c>
    </row>
    <row r="8101" spans="71:72">
      <c r="BS8101" s="98">
        <v>80.989999999999995</v>
      </c>
      <c r="BT8101" s="99">
        <v>88</v>
      </c>
    </row>
    <row r="8102" spans="71:72">
      <c r="BS8102" s="98">
        <v>81</v>
      </c>
      <c r="BT8102" s="99">
        <v>88</v>
      </c>
    </row>
    <row r="8103" spans="71:72">
      <c r="BS8103" s="98">
        <v>81.010000000000005</v>
      </c>
      <c r="BT8103" s="99">
        <v>88</v>
      </c>
    </row>
    <row r="8104" spans="71:72">
      <c r="BS8104" s="98">
        <v>81.02</v>
      </c>
      <c r="BT8104" s="99">
        <v>88</v>
      </c>
    </row>
    <row r="8105" spans="71:72">
      <c r="BS8105" s="98">
        <v>81.03</v>
      </c>
      <c r="BT8105" s="99">
        <v>88</v>
      </c>
    </row>
    <row r="8106" spans="71:72">
      <c r="BS8106" s="98">
        <v>81.040000000000006</v>
      </c>
      <c r="BT8106" s="99">
        <v>88</v>
      </c>
    </row>
    <row r="8107" spans="71:72">
      <c r="BS8107" s="98">
        <v>81.05</v>
      </c>
      <c r="BT8107" s="99">
        <v>88</v>
      </c>
    </row>
    <row r="8108" spans="71:72">
      <c r="BS8108" s="98">
        <v>81.06</v>
      </c>
      <c r="BT8108" s="99">
        <v>88</v>
      </c>
    </row>
    <row r="8109" spans="71:72">
      <c r="BS8109" s="98">
        <v>81.069999999999993</v>
      </c>
      <c r="BT8109" s="99">
        <v>88</v>
      </c>
    </row>
    <row r="8110" spans="71:72">
      <c r="BS8110" s="98">
        <v>81.08</v>
      </c>
      <c r="BT8110" s="99">
        <v>88</v>
      </c>
    </row>
    <row r="8111" spans="71:72">
      <c r="BS8111" s="98">
        <v>81.09</v>
      </c>
      <c r="BT8111" s="99">
        <v>88</v>
      </c>
    </row>
    <row r="8112" spans="71:72">
      <c r="BS8112" s="98">
        <v>81.099999999999994</v>
      </c>
      <c r="BT8112" s="99">
        <v>88</v>
      </c>
    </row>
    <row r="8113" spans="71:72">
      <c r="BS8113" s="98">
        <v>81.11</v>
      </c>
      <c r="BT8113" s="99">
        <v>88</v>
      </c>
    </row>
    <row r="8114" spans="71:72">
      <c r="BS8114" s="98">
        <v>81.12</v>
      </c>
      <c r="BT8114" s="99">
        <v>88</v>
      </c>
    </row>
    <row r="8115" spans="71:72">
      <c r="BS8115" s="98">
        <v>81.13</v>
      </c>
      <c r="BT8115" s="99">
        <v>88</v>
      </c>
    </row>
    <row r="8116" spans="71:72">
      <c r="BS8116" s="98">
        <v>81.14</v>
      </c>
      <c r="BT8116" s="99">
        <v>88</v>
      </c>
    </row>
    <row r="8117" spans="71:72">
      <c r="BS8117" s="98">
        <v>81.150000000000006</v>
      </c>
      <c r="BT8117" s="99">
        <v>88</v>
      </c>
    </row>
    <row r="8118" spans="71:72">
      <c r="BS8118" s="98">
        <v>81.16</v>
      </c>
      <c r="BT8118" s="99">
        <v>88</v>
      </c>
    </row>
    <row r="8119" spans="71:72">
      <c r="BS8119" s="98">
        <v>81.17</v>
      </c>
      <c r="BT8119" s="99">
        <v>88</v>
      </c>
    </row>
    <row r="8120" spans="71:72">
      <c r="BS8120" s="98">
        <v>81.180000000000007</v>
      </c>
      <c r="BT8120" s="99">
        <v>88</v>
      </c>
    </row>
    <row r="8121" spans="71:72">
      <c r="BS8121" s="98">
        <v>81.19</v>
      </c>
      <c r="BT8121" s="99">
        <v>88</v>
      </c>
    </row>
    <row r="8122" spans="71:72">
      <c r="BS8122" s="98">
        <v>81.2</v>
      </c>
      <c r="BT8122" s="99">
        <v>88</v>
      </c>
    </row>
    <row r="8123" spans="71:72">
      <c r="BS8123" s="98">
        <v>81.209999999999994</v>
      </c>
      <c r="BT8123" s="99">
        <v>88</v>
      </c>
    </row>
    <row r="8124" spans="71:72">
      <c r="BS8124" s="98">
        <v>81.22</v>
      </c>
      <c r="BT8124" s="99">
        <v>88</v>
      </c>
    </row>
    <row r="8125" spans="71:72">
      <c r="BS8125" s="98">
        <v>81.23</v>
      </c>
      <c r="BT8125" s="99">
        <v>88</v>
      </c>
    </row>
    <row r="8126" spans="71:72">
      <c r="BS8126" s="98">
        <v>81.239999999999995</v>
      </c>
      <c r="BT8126" s="99">
        <v>88</v>
      </c>
    </row>
    <row r="8127" spans="71:72">
      <c r="BS8127" s="98">
        <v>81.25</v>
      </c>
      <c r="BT8127" s="99">
        <v>88</v>
      </c>
    </row>
    <row r="8128" spans="71:72">
      <c r="BS8128" s="98">
        <v>81.260000000000005</v>
      </c>
      <c r="BT8128" s="99">
        <v>88</v>
      </c>
    </row>
    <row r="8129" spans="71:72">
      <c r="BS8129" s="98">
        <v>81.27</v>
      </c>
      <c r="BT8129" s="99">
        <v>88</v>
      </c>
    </row>
    <row r="8130" spans="71:72">
      <c r="BS8130" s="98">
        <v>81.28</v>
      </c>
      <c r="BT8130" s="99">
        <v>88</v>
      </c>
    </row>
    <row r="8131" spans="71:72">
      <c r="BS8131" s="98">
        <v>81.290000000000006</v>
      </c>
      <c r="BT8131" s="99">
        <v>88</v>
      </c>
    </row>
    <row r="8132" spans="71:72">
      <c r="BS8132" s="98">
        <v>81.3</v>
      </c>
      <c r="BT8132" s="99">
        <v>88</v>
      </c>
    </row>
    <row r="8133" spans="71:72">
      <c r="BS8133" s="98">
        <v>81.31</v>
      </c>
      <c r="BT8133" s="99">
        <v>88</v>
      </c>
    </row>
    <row r="8134" spans="71:72">
      <c r="BS8134" s="98">
        <v>81.319999999999993</v>
      </c>
      <c r="BT8134" s="99">
        <v>88</v>
      </c>
    </row>
    <row r="8135" spans="71:72">
      <c r="BS8135" s="98">
        <v>81.33</v>
      </c>
      <c r="BT8135" s="99">
        <v>88</v>
      </c>
    </row>
    <row r="8136" spans="71:72">
      <c r="BS8136" s="98">
        <v>81.34</v>
      </c>
      <c r="BT8136" s="99">
        <v>88</v>
      </c>
    </row>
    <row r="8137" spans="71:72">
      <c r="BS8137" s="98">
        <v>81.349999999999994</v>
      </c>
      <c r="BT8137" s="99">
        <v>88</v>
      </c>
    </row>
    <row r="8138" spans="71:72">
      <c r="BS8138" s="98">
        <v>81.36</v>
      </c>
      <c r="BT8138" s="99">
        <v>88</v>
      </c>
    </row>
    <row r="8139" spans="71:72">
      <c r="BS8139" s="98">
        <v>81.37</v>
      </c>
      <c r="BT8139" s="99">
        <v>88</v>
      </c>
    </row>
    <row r="8140" spans="71:72">
      <c r="BS8140" s="98">
        <v>81.38</v>
      </c>
      <c r="BT8140" s="99">
        <v>88</v>
      </c>
    </row>
    <row r="8141" spans="71:72">
      <c r="BS8141" s="98">
        <v>81.39</v>
      </c>
      <c r="BT8141" s="99">
        <v>88</v>
      </c>
    </row>
    <row r="8142" spans="71:72">
      <c r="BS8142" s="98">
        <v>81.400000000000006</v>
      </c>
      <c r="BT8142" s="99">
        <v>88</v>
      </c>
    </row>
    <row r="8143" spans="71:72">
      <c r="BS8143" s="98">
        <v>81.41</v>
      </c>
      <c r="BT8143" s="99">
        <v>88</v>
      </c>
    </row>
    <row r="8144" spans="71:72">
      <c r="BS8144" s="98">
        <v>81.42</v>
      </c>
      <c r="BT8144" s="99">
        <v>88</v>
      </c>
    </row>
    <row r="8145" spans="71:72">
      <c r="BS8145" s="98">
        <v>81.430000000000007</v>
      </c>
      <c r="BT8145" s="99">
        <v>88</v>
      </c>
    </row>
    <row r="8146" spans="71:72">
      <c r="BS8146" s="98">
        <v>81.44</v>
      </c>
      <c r="BT8146" s="99">
        <v>88</v>
      </c>
    </row>
    <row r="8147" spans="71:72">
      <c r="BS8147" s="98">
        <v>81.45</v>
      </c>
      <c r="BT8147" s="99">
        <v>88</v>
      </c>
    </row>
    <row r="8148" spans="71:72">
      <c r="BS8148" s="98">
        <v>81.459999999999994</v>
      </c>
      <c r="BT8148" s="99">
        <v>88</v>
      </c>
    </row>
    <row r="8149" spans="71:72">
      <c r="BS8149" s="98">
        <v>81.47</v>
      </c>
      <c r="BT8149" s="99">
        <v>88</v>
      </c>
    </row>
    <row r="8150" spans="71:72">
      <c r="BS8150" s="98">
        <v>81.48</v>
      </c>
      <c r="BT8150" s="99">
        <v>88</v>
      </c>
    </row>
    <row r="8151" spans="71:72">
      <c r="BS8151" s="98">
        <v>81.489999999999995</v>
      </c>
      <c r="BT8151" s="99">
        <v>88</v>
      </c>
    </row>
    <row r="8152" spans="71:72">
      <c r="BS8152" s="98">
        <v>81.5</v>
      </c>
      <c r="BT8152" s="99">
        <v>88</v>
      </c>
    </row>
    <row r="8153" spans="71:72">
      <c r="BS8153" s="98">
        <v>81.510000000000005</v>
      </c>
      <c r="BT8153" s="99">
        <v>88</v>
      </c>
    </row>
    <row r="8154" spans="71:72">
      <c r="BS8154" s="98">
        <v>81.52</v>
      </c>
      <c r="BT8154" s="99">
        <v>88</v>
      </c>
    </row>
    <row r="8155" spans="71:72">
      <c r="BS8155" s="98">
        <v>81.53</v>
      </c>
      <c r="BT8155" s="99">
        <v>88</v>
      </c>
    </row>
    <row r="8156" spans="71:72">
      <c r="BS8156" s="98">
        <v>81.540000000000006</v>
      </c>
      <c r="BT8156" s="99">
        <v>88</v>
      </c>
    </row>
    <row r="8157" spans="71:72">
      <c r="BS8157" s="98">
        <v>81.55</v>
      </c>
      <c r="BT8157" s="99">
        <v>88</v>
      </c>
    </row>
    <row r="8158" spans="71:72">
      <c r="BS8158" s="98">
        <v>81.56</v>
      </c>
      <c r="BT8158" s="99">
        <v>88</v>
      </c>
    </row>
    <row r="8159" spans="71:72">
      <c r="BS8159" s="98">
        <v>81.569999999999993</v>
      </c>
      <c r="BT8159" s="99">
        <v>88</v>
      </c>
    </row>
    <row r="8160" spans="71:72">
      <c r="BS8160" s="98">
        <v>81.58</v>
      </c>
      <c r="BT8160" s="99">
        <v>88</v>
      </c>
    </row>
    <row r="8161" spans="71:72">
      <c r="BS8161" s="98">
        <v>81.59</v>
      </c>
      <c r="BT8161" s="99">
        <v>88</v>
      </c>
    </row>
    <row r="8162" spans="71:72">
      <c r="BS8162" s="98">
        <v>81.599999999999994</v>
      </c>
      <c r="BT8162" s="99">
        <v>88</v>
      </c>
    </row>
    <row r="8163" spans="71:72">
      <c r="BS8163" s="98">
        <v>81.61</v>
      </c>
      <c r="BT8163" s="99">
        <v>88</v>
      </c>
    </row>
    <row r="8164" spans="71:72">
      <c r="BS8164" s="98">
        <v>81.62</v>
      </c>
      <c r="BT8164" s="99">
        <v>88</v>
      </c>
    </row>
    <row r="8165" spans="71:72">
      <c r="BS8165" s="98">
        <v>81.63</v>
      </c>
      <c r="BT8165" s="99">
        <v>88</v>
      </c>
    </row>
    <row r="8166" spans="71:72">
      <c r="BS8166" s="98">
        <v>81.64</v>
      </c>
      <c r="BT8166" s="99">
        <v>88</v>
      </c>
    </row>
    <row r="8167" spans="71:72">
      <c r="BS8167" s="98">
        <v>81.650000000000006</v>
      </c>
      <c r="BT8167" s="99">
        <v>88</v>
      </c>
    </row>
    <row r="8168" spans="71:72">
      <c r="BS8168" s="98">
        <v>81.66</v>
      </c>
      <c r="BT8168" s="99">
        <v>88</v>
      </c>
    </row>
    <row r="8169" spans="71:72">
      <c r="BS8169" s="98">
        <v>81.67</v>
      </c>
      <c r="BT8169" s="99">
        <v>88</v>
      </c>
    </row>
    <row r="8170" spans="71:72">
      <c r="BS8170" s="98">
        <v>81.680000000000007</v>
      </c>
      <c r="BT8170" s="99">
        <v>88</v>
      </c>
    </row>
    <row r="8171" spans="71:72">
      <c r="BS8171" s="98">
        <v>81.69</v>
      </c>
      <c r="BT8171" s="99">
        <v>88</v>
      </c>
    </row>
    <row r="8172" spans="71:72">
      <c r="BS8172" s="98">
        <v>81.7</v>
      </c>
      <c r="BT8172" s="99">
        <v>88</v>
      </c>
    </row>
    <row r="8173" spans="71:72">
      <c r="BS8173" s="98">
        <v>81.709999999999994</v>
      </c>
      <c r="BT8173" s="99">
        <v>88</v>
      </c>
    </row>
    <row r="8174" spans="71:72">
      <c r="BS8174" s="98">
        <v>81.72</v>
      </c>
      <c r="BT8174" s="99">
        <v>88</v>
      </c>
    </row>
    <row r="8175" spans="71:72">
      <c r="BS8175" s="98">
        <v>81.73</v>
      </c>
      <c r="BT8175" s="99">
        <v>88</v>
      </c>
    </row>
    <row r="8176" spans="71:72">
      <c r="BS8176" s="98">
        <v>81.739999999999995</v>
      </c>
      <c r="BT8176" s="99">
        <v>88</v>
      </c>
    </row>
    <row r="8177" spans="71:72">
      <c r="BS8177" s="98">
        <v>81.75</v>
      </c>
      <c r="BT8177" s="99">
        <v>88</v>
      </c>
    </row>
    <row r="8178" spans="71:72">
      <c r="BS8178" s="98">
        <v>81.760000000000005</v>
      </c>
      <c r="BT8178" s="99">
        <v>88</v>
      </c>
    </row>
    <row r="8179" spans="71:72">
      <c r="BS8179" s="98">
        <v>81.77</v>
      </c>
      <c r="BT8179" s="99">
        <v>88</v>
      </c>
    </row>
    <row r="8180" spans="71:72">
      <c r="BS8180" s="98">
        <v>81.78</v>
      </c>
      <c r="BT8180" s="99">
        <v>88</v>
      </c>
    </row>
    <row r="8181" spans="71:72">
      <c r="BS8181" s="98">
        <v>81.790000000000006</v>
      </c>
      <c r="BT8181" s="99">
        <v>88</v>
      </c>
    </row>
    <row r="8182" spans="71:72">
      <c r="BS8182" s="98">
        <v>81.8</v>
      </c>
      <c r="BT8182" s="99">
        <v>88</v>
      </c>
    </row>
    <row r="8183" spans="71:72">
      <c r="BS8183" s="98">
        <v>81.81</v>
      </c>
      <c r="BT8183" s="99">
        <v>88</v>
      </c>
    </row>
    <row r="8184" spans="71:72">
      <c r="BS8184" s="98">
        <v>81.819999999999993</v>
      </c>
      <c r="BT8184" s="99">
        <v>88</v>
      </c>
    </row>
    <row r="8185" spans="71:72">
      <c r="BS8185" s="98">
        <v>81.83</v>
      </c>
      <c r="BT8185" s="99">
        <v>88</v>
      </c>
    </row>
    <row r="8186" spans="71:72">
      <c r="BS8186" s="98">
        <v>81.84</v>
      </c>
      <c r="BT8186" s="99">
        <v>88</v>
      </c>
    </row>
    <row r="8187" spans="71:72">
      <c r="BS8187" s="98">
        <v>81.849999999999994</v>
      </c>
      <c r="BT8187" s="99">
        <v>88</v>
      </c>
    </row>
    <row r="8188" spans="71:72">
      <c r="BS8188" s="98">
        <v>81.86</v>
      </c>
      <c r="BT8188" s="99">
        <v>88</v>
      </c>
    </row>
    <row r="8189" spans="71:72">
      <c r="BS8189" s="98">
        <v>81.87</v>
      </c>
      <c r="BT8189" s="99">
        <v>88</v>
      </c>
    </row>
    <row r="8190" spans="71:72">
      <c r="BS8190" s="98">
        <v>81.88</v>
      </c>
      <c r="BT8190" s="99">
        <v>88</v>
      </c>
    </row>
    <row r="8191" spans="71:72">
      <c r="BS8191" s="98">
        <v>81.89</v>
      </c>
      <c r="BT8191" s="99">
        <v>88</v>
      </c>
    </row>
    <row r="8192" spans="71:72">
      <c r="BS8192" s="98">
        <v>81.900000000000006</v>
      </c>
      <c r="BT8192" s="99">
        <v>88</v>
      </c>
    </row>
    <row r="8193" spans="71:72">
      <c r="BS8193" s="98">
        <v>81.91</v>
      </c>
      <c r="BT8193" s="99">
        <v>88</v>
      </c>
    </row>
    <row r="8194" spans="71:72">
      <c r="BS8194" s="98">
        <v>81.92</v>
      </c>
      <c r="BT8194" s="99">
        <v>88</v>
      </c>
    </row>
    <row r="8195" spans="71:72">
      <c r="BS8195" s="98">
        <v>81.93</v>
      </c>
      <c r="BT8195" s="99">
        <v>88</v>
      </c>
    </row>
    <row r="8196" spans="71:72">
      <c r="BS8196" s="98">
        <v>81.94</v>
      </c>
      <c r="BT8196" s="99">
        <v>88</v>
      </c>
    </row>
    <row r="8197" spans="71:72">
      <c r="BS8197" s="98">
        <v>81.95</v>
      </c>
      <c r="BT8197" s="99">
        <v>88</v>
      </c>
    </row>
    <row r="8198" spans="71:72">
      <c r="BS8198" s="98">
        <v>81.96</v>
      </c>
      <c r="BT8198" s="99">
        <v>88</v>
      </c>
    </row>
    <row r="8199" spans="71:72">
      <c r="BS8199" s="98">
        <v>81.97</v>
      </c>
      <c r="BT8199" s="99">
        <v>88</v>
      </c>
    </row>
    <row r="8200" spans="71:72">
      <c r="BS8200" s="98">
        <v>81.98</v>
      </c>
      <c r="BT8200" s="99">
        <v>88</v>
      </c>
    </row>
    <row r="8201" spans="71:72">
      <c r="BS8201" s="98">
        <v>81.99</v>
      </c>
      <c r="BT8201" s="99">
        <v>88</v>
      </c>
    </row>
    <row r="8202" spans="71:72">
      <c r="BS8202" s="98">
        <v>82</v>
      </c>
      <c r="BT8202" s="99">
        <v>88</v>
      </c>
    </row>
    <row r="8203" spans="71:72">
      <c r="BS8203" s="98">
        <v>82.01</v>
      </c>
      <c r="BT8203" s="99">
        <v>88</v>
      </c>
    </row>
    <row r="8204" spans="71:72">
      <c r="BS8204" s="98">
        <v>82.02</v>
      </c>
      <c r="BT8204" s="99">
        <v>88</v>
      </c>
    </row>
    <row r="8205" spans="71:72">
      <c r="BS8205" s="98">
        <v>82.03</v>
      </c>
      <c r="BT8205" s="99">
        <v>88</v>
      </c>
    </row>
    <row r="8206" spans="71:72">
      <c r="BS8206" s="98">
        <v>82.04</v>
      </c>
      <c r="BT8206" s="99">
        <v>88</v>
      </c>
    </row>
    <row r="8207" spans="71:72">
      <c r="BS8207" s="98">
        <v>82.05</v>
      </c>
      <c r="BT8207" s="99">
        <v>88</v>
      </c>
    </row>
    <row r="8208" spans="71:72">
      <c r="BS8208" s="98">
        <v>82.06</v>
      </c>
      <c r="BT8208" s="99">
        <v>88</v>
      </c>
    </row>
    <row r="8209" spans="71:72">
      <c r="BS8209" s="98">
        <v>82.07</v>
      </c>
      <c r="BT8209" s="99">
        <v>88</v>
      </c>
    </row>
    <row r="8210" spans="71:72">
      <c r="BS8210" s="98">
        <v>82.08</v>
      </c>
      <c r="BT8210" s="99">
        <v>88</v>
      </c>
    </row>
    <row r="8211" spans="71:72">
      <c r="BS8211" s="98">
        <v>82.09</v>
      </c>
      <c r="BT8211" s="99">
        <v>88</v>
      </c>
    </row>
    <row r="8212" spans="71:72">
      <c r="BS8212" s="98">
        <v>82.1</v>
      </c>
      <c r="BT8212" s="99">
        <v>88</v>
      </c>
    </row>
    <row r="8213" spans="71:72">
      <c r="BS8213" s="98">
        <v>82.11</v>
      </c>
      <c r="BT8213" s="99">
        <v>88</v>
      </c>
    </row>
    <row r="8214" spans="71:72">
      <c r="BS8214" s="98">
        <v>82.12</v>
      </c>
      <c r="BT8214" s="99">
        <v>88</v>
      </c>
    </row>
    <row r="8215" spans="71:72">
      <c r="BS8215" s="98">
        <v>82.13</v>
      </c>
      <c r="BT8215" s="99">
        <v>88</v>
      </c>
    </row>
    <row r="8216" spans="71:72">
      <c r="BS8216" s="98">
        <v>82.14</v>
      </c>
      <c r="BT8216" s="99">
        <v>88</v>
      </c>
    </row>
    <row r="8217" spans="71:72">
      <c r="BS8217" s="98">
        <v>82.15</v>
      </c>
      <c r="BT8217" s="99">
        <v>88</v>
      </c>
    </row>
    <row r="8218" spans="71:72">
      <c r="BS8218" s="98">
        <v>82.16</v>
      </c>
      <c r="BT8218" s="99">
        <v>88</v>
      </c>
    </row>
    <row r="8219" spans="71:72">
      <c r="BS8219" s="98">
        <v>82.17</v>
      </c>
      <c r="BT8219" s="99">
        <v>88</v>
      </c>
    </row>
    <row r="8220" spans="71:72">
      <c r="BS8220" s="98">
        <v>82.18</v>
      </c>
      <c r="BT8220" s="99">
        <v>88</v>
      </c>
    </row>
    <row r="8221" spans="71:72">
      <c r="BS8221" s="98">
        <v>82.19</v>
      </c>
      <c r="BT8221" s="99">
        <v>88</v>
      </c>
    </row>
    <row r="8222" spans="71:72">
      <c r="BS8222" s="98">
        <v>82.2</v>
      </c>
      <c r="BT8222" s="99">
        <v>88</v>
      </c>
    </row>
    <row r="8223" spans="71:72">
      <c r="BS8223" s="98">
        <v>82.21</v>
      </c>
      <c r="BT8223" s="99">
        <v>88</v>
      </c>
    </row>
    <row r="8224" spans="71:72">
      <c r="BS8224" s="98">
        <v>82.22</v>
      </c>
      <c r="BT8224" s="99">
        <v>88</v>
      </c>
    </row>
    <row r="8225" spans="71:72">
      <c r="BS8225" s="98">
        <v>82.23</v>
      </c>
      <c r="BT8225" s="99">
        <v>88</v>
      </c>
    </row>
    <row r="8226" spans="71:72">
      <c r="BS8226" s="98">
        <v>82.24</v>
      </c>
      <c r="BT8226" s="99">
        <v>88</v>
      </c>
    </row>
    <row r="8227" spans="71:72">
      <c r="BS8227" s="98">
        <v>82.25</v>
      </c>
      <c r="BT8227" s="99">
        <v>88</v>
      </c>
    </row>
    <row r="8228" spans="71:72">
      <c r="BS8228" s="98">
        <v>82.26</v>
      </c>
      <c r="BT8228" s="99">
        <v>88</v>
      </c>
    </row>
    <row r="8229" spans="71:72">
      <c r="BS8229" s="98">
        <v>82.27</v>
      </c>
      <c r="BT8229" s="99">
        <v>88</v>
      </c>
    </row>
    <row r="8230" spans="71:72">
      <c r="BS8230" s="98">
        <v>82.28</v>
      </c>
      <c r="BT8230" s="99">
        <v>88</v>
      </c>
    </row>
    <row r="8231" spans="71:72">
      <c r="BS8231" s="98">
        <v>82.29</v>
      </c>
      <c r="BT8231" s="99">
        <v>88</v>
      </c>
    </row>
    <row r="8232" spans="71:72">
      <c r="BS8232" s="98">
        <v>82.3</v>
      </c>
      <c r="BT8232" s="99">
        <v>88</v>
      </c>
    </row>
    <row r="8233" spans="71:72">
      <c r="BS8233" s="98">
        <v>82.31</v>
      </c>
      <c r="BT8233" s="99">
        <v>88</v>
      </c>
    </row>
    <row r="8234" spans="71:72">
      <c r="BS8234" s="98">
        <v>82.32</v>
      </c>
      <c r="BT8234" s="99">
        <v>88</v>
      </c>
    </row>
    <row r="8235" spans="71:72">
      <c r="BS8235" s="98">
        <v>82.33</v>
      </c>
      <c r="BT8235" s="99">
        <v>88</v>
      </c>
    </row>
    <row r="8236" spans="71:72">
      <c r="BS8236" s="98">
        <v>82.34</v>
      </c>
      <c r="BT8236" s="99">
        <v>88</v>
      </c>
    </row>
    <row r="8237" spans="71:72">
      <c r="BS8237" s="98">
        <v>82.35</v>
      </c>
      <c r="BT8237" s="99">
        <v>88</v>
      </c>
    </row>
    <row r="8238" spans="71:72">
      <c r="BS8238" s="98">
        <v>82.36</v>
      </c>
      <c r="BT8238" s="99">
        <v>88</v>
      </c>
    </row>
    <row r="8239" spans="71:72">
      <c r="BS8239" s="98">
        <v>82.37</v>
      </c>
      <c r="BT8239" s="99">
        <v>88</v>
      </c>
    </row>
    <row r="8240" spans="71:72">
      <c r="BS8240" s="98">
        <v>82.38</v>
      </c>
      <c r="BT8240" s="99">
        <v>88</v>
      </c>
    </row>
    <row r="8241" spans="71:72">
      <c r="BS8241" s="98">
        <v>82.39</v>
      </c>
      <c r="BT8241" s="99">
        <v>88</v>
      </c>
    </row>
    <row r="8242" spans="71:72">
      <c r="BS8242" s="100">
        <v>82.4</v>
      </c>
      <c r="BT8242" s="101">
        <v>89</v>
      </c>
    </row>
    <row r="8243" spans="71:72">
      <c r="BS8243" s="100">
        <v>82.41</v>
      </c>
      <c r="BT8243" s="101">
        <v>89</v>
      </c>
    </row>
    <row r="8244" spans="71:72">
      <c r="BS8244" s="100">
        <v>82.42</v>
      </c>
      <c r="BT8244" s="101">
        <v>89</v>
      </c>
    </row>
    <row r="8245" spans="71:72">
      <c r="BS8245" s="100">
        <v>82.43</v>
      </c>
      <c r="BT8245" s="101">
        <v>89</v>
      </c>
    </row>
    <row r="8246" spans="71:72">
      <c r="BS8246" s="100">
        <v>82.44</v>
      </c>
      <c r="BT8246" s="101">
        <v>89</v>
      </c>
    </row>
    <row r="8247" spans="71:72">
      <c r="BS8247" s="100">
        <v>82.45</v>
      </c>
      <c r="BT8247" s="101">
        <v>89</v>
      </c>
    </row>
    <row r="8248" spans="71:72">
      <c r="BS8248" s="100">
        <v>82.46</v>
      </c>
      <c r="BT8248" s="101">
        <v>89</v>
      </c>
    </row>
    <row r="8249" spans="71:72">
      <c r="BS8249" s="100">
        <v>82.47</v>
      </c>
      <c r="BT8249" s="101">
        <v>89</v>
      </c>
    </row>
    <row r="8250" spans="71:72">
      <c r="BS8250" s="100">
        <v>82.48</v>
      </c>
      <c r="BT8250" s="101">
        <v>89</v>
      </c>
    </row>
    <row r="8251" spans="71:72">
      <c r="BS8251" s="100">
        <v>82.49</v>
      </c>
      <c r="BT8251" s="101">
        <v>89</v>
      </c>
    </row>
    <row r="8252" spans="71:72">
      <c r="BS8252" s="100">
        <v>82.5</v>
      </c>
      <c r="BT8252" s="101">
        <v>89</v>
      </c>
    </row>
    <row r="8253" spans="71:72">
      <c r="BS8253" s="100">
        <v>82.51</v>
      </c>
      <c r="BT8253" s="101">
        <v>89</v>
      </c>
    </row>
    <row r="8254" spans="71:72">
      <c r="BS8254" s="100">
        <v>82.52</v>
      </c>
      <c r="BT8254" s="101">
        <v>89</v>
      </c>
    </row>
    <row r="8255" spans="71:72">
      <c r="BS8255" s="100">
        <v>82.53</v>
      </c>
      <c r="BT8255" s="101">
        <v>89</v>
      </c>
    </row>
    <row r="8256" spans="71:72">
      <c r="BS8256" s="100">
        <v>82.54</v>
      </c>
      <c r="BT8256" s="101">
        <v>89</v>
      </c>
    </row>
    <row r="8257" spans="71:72">
      <c r="BS8257" s="100">
        <v>82.55</v>
      </c>
      <c r="BT8257" s="101">
        <v>89</v>
      </c>
    </row>
    <row r="8258" spans="71:72">
      <c r="BS8258" s="100">
        <v>82.56</v>
      </c>
      <c r="BT8258" s="101">
        <v>89</v>
      </c>
    </row>
    <row r="8259" spans="71:72">
      <c r="BS8259" s="100">
        <v>82.57</v>
      </c>
      <c r="BT8259" s="101">
        <v>89</v>
      </c>
    </row>
    <row r="8260" spans="71:72">
      <c r="BS8260" s="100">
        <v>82.58</v>
      </c>
      <c r="BT8260" s="101">
        <v>89</v>
      </c>
    </row>
    <row r="8261" spans="71:72">
      <c r="BS8261" s="100">
        <v>82.59</v>
      </c>
      <c r="BT8261" s="101">
        <v>89</v>
      </c>
    </row>
    <row r="8262" spans="71:72">
      <c r="BS8262" s="100">
        <v>82.6</v>
      </c>
      <c r="BT8262" s="101">
        <v>89</v>
      </c>
    </row>
    <row r="8263" spans="71:72">
      <c r="BS8263" s="100">
        <v>82.61</v>
      </c>
      <c r="BT8263" s="101">
        <v>89</v>
      </c>
    </row>
    <row r="8264" spans="71:72">
      <c r="BS8264" s="100">
        <v>82.62</v>
      </c>
      <c r="BT8264" s="101">
        <v>89</v>
      </c>
    </row>
    <row r="8265" spans="71:72">
      <c r="BS8265" s="100">
        <v>82.63</v>
      </c>
      <c r="BT8265" s="101">
        <v>89</v>
      </c>
    </row>
    <row r="8266" spans="71:72">
      <c r="BS8266" s="100">
        <v>82.64</v>
      </c>
      <c r="BT8266" s="101">
        <v>89</v>
      </c>
    </row>
    <row r="8267" spans="71:72">
      <c r="BS8267" s="100">
        <v>82.65</v>
      </c>
      <c r="BT8267" s="101">
        <v>89</v>
      </c>
    </row>
    <row r="8268" spans="71:72">
      <c r="BS8268" s="100">
        <v>82.66</v>
      </c>
      <c r="BT8268" s="101">
        <v>89</v>
      </c>
    </row>
    <row r="8269" spans="71:72">
      <c r="BS8269" s="100">
        <v>82.67</v>
      </c>
      <c r="BT8269" s="101">
        <v>89</v>
      </c>
    </row>
    <row r="8270" spans="71:72">
      <c r="BS8270" s="100">
        <v>82.68</v>
      </c>
      <c r="BT8270" s="101">
        <v>89</v>
      </c>
    </row>
    <row r="8271" spans="71:72">
      <c r="BS8271" s="100">
        <v>82.69</v>
      </c>
      <c r="BT8271" s="101">
        <v>89</v>
      </c>
    </row>
    <row r="8272" spans="71:72">
      <c r="BS8272" s="100">
        <v>82.7</v>
      </c>
      <c r="BT8272" s="101">
        <v>89</v>
      </c>
    </row>
    <row r="8273" spans="71:72">
      <c r="BS8273" s="100">
        <v>82.71</v>
      </c>
      <c r="BT8273" s="101">
        <v>89</v>
      </c>
    </row>
    <row r="8274" spans="71:72">
      <c r="BS8274" s="100">
        <v>82.72</v>
      </c>
      <c r="BT8274" s="101">
        <v>89</v>
      </c>
    </row>
    <row r="8275" spans="71:72">
      <c r="BS8275" s="100">
        <v>82.73</v>
      </c>
      <c r="BT8275" s="101">
        <v>89</v>
      </c>
    </row>
    <row r="8276" spans="71:72">
      <c r="BS8276" s="100">
        <v>82.74</v>
      </c>
      <c r="BT8276" s="101">
        <v>89</v>
      </c>
    </row>
    <row r="8277" spans="71:72">
      <c r="BS8277" s="100">
        <v>82.75</v>
      </c>
      <c r="BT8277" s="101">
        <v>89</v>
      </c>
    </row>
    <row r="8278" spans="71:72">
      <c r="BS8278" s="100">
        <v>82.76</v>
      </c>
      <c r="BT8278" s="101">
        <v>89</v>
      </c>
    </row>
    <row r="8279" spans="71:72">
      <c r="BS8279" s="100">
        <v>82.77</v>
      </c>
      <c r="BT8279" s="101">
        <v>89</v>
      </c>
    </row>
    <row r="8280" spans="71:72">
      <c r="BS8280" s="100">
        <v>82.78</v>
      </c>
      <c r="BT8280" s="101">
        <v>89</v>
      </c>
    </row>
    <row r="8281" spans="71:72">
      <c r="BS8281" s="100">
        <v>82.79</v>
      </c>
      <c r="BT8281" s="101">
        <v>89</v>
      </c>
    </row>
    <row r="8282" spans="71:72">
      <c r="BS8282" s="100">
        <v>82.8</v>
      </c>
      <c r="BT8282" s="101">
        <v>89</v>
      </c>
    </row>
    <row r="8283" spans="71:72">
      <c r="BS8283" s="100">
        <v>82.81</v>
      </c>
      <c r="BT8283" s="101">
        <v>89</v>
      </c>
    </row>
    <row r="8284" spans="71:72">
      <c r="BS8284" s="100">
        <v>82.82</v>
      </c>
      <c r="BT8284" s="101">
        <v>89</v>
      </c>
    </row>
    <row r="8285" spans="71:72">
      <c r="BS8285" s="100">
        <v>82.83</v>
      </c>
      <c r="BT8285" s="101">
        <v>89</v>
      </c>
    </row>
    <row r="8286" spans="71:72">
      <c r="BS8286" s="100">
        <v>82.84</v>
      </c>
      <c r="BT8286" s="101">
        <v>89</v>
      </c>
    </row>
    <row r="8287" spans="71:72">
      <c r="BS8287" s="100">
        <v>82.85</v>
      </c>
      <c r="BT8287" s="101">
        <v>89</v>
      </c>
    </row>
    <row r="8288" spans="71:72">
      <c r="BS8288" s="100">
        <v>82.86</v>
      </c>
      <c r="BT8288" s="101">
        <v>89</v>
      </c>
    </row>
    <row r="8289" spans="71:72">
      <c r="BS8289" s="100">
        <v>82.87</v>
      </c>
      <c r="BT8289" s="101">
        <v>89</v>
      </c>
    </row>
    <row r="8290" spans="71:72">
      <c r="BS8290" s="100">
        <v>82.88</v>
      </c>
      <c r="BT8290" s="101">
        <v>89</v>
      </c>
    </row>
    <row r="8291" spans="71:72">
      <c r="BS8291" s="100">
        <v>82.89</v>
      </c>
      <c r="BT8291" s="101">
        <v>89</v>
      </c>
    </row>
    <row r="8292" spans="71:72">
      <c r="BS8292" s="100">
        <v>82.9</v>
      </c>
      <c r="BT8292" s="101">
        <v>89</v>
      </c>
    </row>
    <row r="8293" spans="71:72">
      <c r="BS8293" s="100">
        <v>82.91</v>
      </c>
      <c r="BT8293" s="101">
        <v>89</v>
      </c>
    </row>
    <row r="8294" spans="71:72">
      <c r="BS8294" s="100">
        <v>82.92</v>
      </c>
      <c r="BT8294" s="101">
        <v>89</v>
      </c>
    </row>
    <row r="8295" spans="71:72">
      <c r="BS8295" s="100">
        <v>82.93</v>
      </c>
      <c r="BT8295" s="101">
        <v>89</v>
      </c>
    </row>
    <row r="8296" spans="71:72">
      <c r="BS8296" s="100">
        <v>82.94</v>
      </c>
      <c r="BT8296" s="101">
        <v>89</v>
      </c>
    </row>
    <row r="8297" spans="71:72">
      <c r="BS8297" s="100">
        <v>82.95</v>
      </c>
      <c r="BT8297" s="101">
        <v>89</v>
      </c>
    </row>
    <row r="8298" spans="71:72">
      <c r="BS8298" s="100">
        <v>82.96</v>
      </c>
      <c r="BT8298" s="101">
        <v>89</v>
      </c>
    </row>
    <row r="8299" spans="71:72">
      <c r="BS8299" s="100">
        <v>82.97</v>
      </c>
      <c r="BT8299" s="101">
        <v>89</v>
      </c>
    </row>
    <row r="8300" spans="71:72">
      <c r="BS8300" s="100">
        <v>82.98</v>
      </c>
      <c r="BT8300" s="101">
        <v>89</v>
      </c>
    </row>
    <row r="8301" spans="71:72">
      <c r="BS8301" s="100">
        <v>82.99</v>
      </c>
      <c r="BT8301" s="101">
        <v>89</v>
      </c>
    </row>
    <row r="8302" spans="71:72">
      <c r="BS8302" s="100">
        <v>83</v>
      </c>
      <c r="BT8302" s="101">
        <v>89</v>
      </c>
    </row>
    <row r="8303" spans="71:72">
      <c r="BS8303" s="100">
        <v>83.01</v>
      </c>
      <c r="BT8303" s="101">
        <v>89</v>
      </c>
    </row>
    <row r="8304" spans="71:72">
      <c r="BS8304" s="100">
        <v>83.02</v>
      </c>
      <c r="BT8304" s="101">
        <v>89</v>
      </c>
    </row>
    <row r="8305" spans="71:72">
      <c r="BS8305" s="100">
        <v>83.03</v>
      </c>
      <c r="BT8305" s="101">
        <v>89</v>
      </c>
    </row>
    <row r="8306" spans="71:72">
      <c r="BS8306" s="100">
        <v>83.04</v>
      </c>
      <c r="BT8306" s="101">
        <v>89</v>
      </c>
    </row>
    <row r="8307" spans="71:72">
      <c r="BS8307" s="100">
        <v>83.05</v>
      </c>
      <c r="BT8307" s="101">
        <v>89</v>
      </c>
    </row>
    <row r="8308" spans="71:72">
      <c r="BS8308" s="100">
        <v>83.06</v>
      </c>
      <c r="BT8308" s="101">
        <v>89</v>
      </c>
    </row>
    <row r="8309" spans="71:72">
      <c r="BS8309" s="100">
        <v>83.07</v>
      </c>
      <c r="BT8309" s="101">
        <v>89</v>
      </c>
    </row>
    <row r="8310" spans="71:72">
      <c r="BS8310" s="100">
        <v>83.08</v>
      </c>
      <c r="BT8310" s="101">
        <v>89</v>
      </c>
    </row>
    <row r="8311" spans="71:72">
      <c r="BS8311" s="100">
        <v>83.09</v>
      </c>
      <c r="BT8311" s="101">
        <v>89</v>
      </c>
    </row>
    <row r="8312" spans="71:72">
      <c r="BS8312" s="100">
        <v>83.1</v>
      </c>
      <c r="BT8312" s="101">
        <v>89</v>
      </c>
    </row>
    <row r="8313" spans="71:72">
      <c r="BS8313" s="100">
        <v>83.11</v>
      </c>
      <c r="BT8313" s="101">
        <v>89</v>
      </c>
    </row>
    <row r="8314" spans="71:72">
      <c r="BS8314" s="100">
        <v>83.12</v>
      </c>
      <c r="BT8314" s="101">
        <v>89</v>
      </c>
    </row>
    <row r="8315" spans="71:72">
      <c r="BS8315" s="100">
        <v>83.13</v>
      </c>
      <c r="BT8315" s="101">
        <v>89</v>
      </c>
    </row>
    <row r="8316" spans="71:72">
      <c r="BS8316" s="100">
        <v>83.14</v>
      </c>
      <c r="BT8316" s="101">
        <v>89</v>
      </c>
    </row>
    <row r="8317" spans="71:72">
      <c r="BS8317" s="100">
        <v>83.15</v>
      </c>
      <c r="BT8317" s="101">
        <v>89</v>
      </c>
    </row>
    <row r="8318" spans="71:72">
      <c r="BS8318" s="100">
        <v>83.16</v>
      </c>
      <c r="BT8318" s="101">
        <v>89</v>
      </c>
    </row>
    <row r="8319" spans="71:72">
      <c r="BS8319" s="100">
        <v>83.17</v>
      </c>
      <c r="BT8319" s="101">
        <v>89</v>
      </c>
    </row>
    <row r="8320" spans="71:72">
      <c r="BS8320" s="100">
        <v>83.18</v>
      </c>
      <c r="BT8320" s="101">
        <v>89</v>
      </c>
    </row>
    <row r="8321" spans="71:72">
      <c r="BS8321" s="100">
        <v>83.19</v>
      </c>
      <c r="BT8321" s="101">
        <v>89</v>
      </c>
    </row>
    <row r="8322" spans="71:72">
      <c r="BS8322" s="100">
        <v>83.2</v>
      </c>
      <c r="BT8322" s="101">
        <v>89</v>
      </c>
    </row>
    <row r="8323" spans="71:72">
      <c r="BS8323" s="100">
        <v>83.21</v>
      </c>
      <c r="BT8323" s="101">
        <v>89</v>
      </c>
    </row>
    <row r="8324" spans="71:72">
      <c r="BS8324" s="100">
        <v>83.22</v>
      </c>
      <c r="BT8324" s="101">
        <v>89</v>
      </c>
    </row>
    <row r="8325" spans="71:72">
      <c r="BS8325" s="100">
        <v>83.23</v>
      </c>
      <c r="BT8325" s="101">
        <v>89</v>
      </c>
    </row>
    <row r="8326" spans="71:72">
      <c r="BS8326" s="100">
        <v>83.24</v>
      </c>
      <c r="BT8326" s="101">
        <v>89</v>
      </c>
    </row>
    <row r="8327" spans="71:72">
      <c r="BS8327" s="100">
        <v>83.25</v>
      </c>
      <c r="BT8327" s="101">
        <v>89</v>
      </c>
    </row>
    <row r="8328" spans="71:72">
      <c r="BS8328" s="100">
        <v>83.26</v>
      </c>
      <c r="BT8328" s="101">
        <v>89</v>
      </c>
    </row>
    <row r="8329" spans="71:72">
      <c r="BS8329" s="100">
        <v>83.27</v>
      </c>
      <c r="BT8329" s="101">
        <v>89</v>
      </c>
    </row>
    <row r="8330" spans="71:72">
      <c r="BS8330" s="100">
        <v>83.28</v>
      </c>
      <c r="BT8330" s="101">
        <v>89</v>
      </c>
    </row>
    <row r="8331" spans="71:72">
      <c r="BS8331" s="100">
        <v>83.29</v>
      </c>
      <c r="BT8331" s="101">
        <v>89</v>
      </c>
    </row>
    <row r="8332" spans="71:72">
      <c r="BS8332" s="100">
        <v>83.3</v>
      </c>
      <c r="BT8332" s="101">
        <v>89</v>
      </c>
    </row>
    <row r="8333" spans="71:72">
      <c r="BS8333" s="100">
        <v>83.31</v>
      </c>
      <c r="BT8333" s="101">
        <v>89</v>
      </c>
    </row>
    <row r="8334" spans="71:72">
      <c r="BS8334" s="100">
        <v>83.32</v>
      </c>
      <c r="BT8334" s="101">
        <v>89</v>
      </c>
    </row>
    <row r="8335" spans="71:72">
      <c r="BS8335" s="100">
        <v>83.33</v>
      </c>
      <c r="BT8335" s="101">
        <v>89</v>
      </c>
    </row>
    <row r="8336" spans="71:72">
      <c r="BS8336" s="100">
        <v>83.34</v>
      </c>
      <c r="BT8336" s="101">
        <v>89</v>
      </c>
    </row>
    <row r="8337" spans="71:72">
      <c r="BS8337" s="100">
        <v>83.35</v>
      </c>
      <c r="BT8337" s="101">
        <v>89</v>
      </c>
    </row>
    <row r="8338" spans="71:72">
      <c r="BS8338" s="100">
        <v>83.36</v>
      </c>
      <c r="BT8338" s="101">
        <v>89</v>
      </c>
    </row>
    <row r="8339" spans="71:72">
      <c r="BS8339" s="100">
        <v>83.37</v>
      </c>
      <c r="BT8339" s="101">
        <v>89</v>
      </c>
    </row>
    <row r="8340" spans="71:72">
      <c r="BS8340" s="100">
        <v>83.38</v>
      </c>
      <c r="BT8340" s="101">
        <v>89</v>
      </c>
    </row>
    <row r="8341" spans="71:72">
      <c r="BS8341" s="100">
        <v>83.39</v>
      </c>
      <c r="BT8341" s="101">
        <v>89</v>
      </c>
    </row>
    <row r="8342" spans="71:72">
      <c r="BS8342" s="100">
        <v>83.4</v>
      </c>
      <c r="BT8342" s="101">
        <v>89</v>
      </c>
    </row>
    <row r="8343" spans="71:72">
      <c r="BS8343" s="100">
        <v>83.41</v>
      </c>
      <c r="BT8343" s="101">
        <v>89</v>
      </c>
    </row>
    <row r="8344" spans="71:72">
      <c r="BS8344" s="100">
        <v>83.42</v>
      </c>
      <c r="BT8344" s="101">
        <v>89</v>
      </c>
    </row>
    <row r="8345" spans="71:72">
      <c r="BS8345" s="100">
        <v>83.43</v>
      </c>
      <c r="BT8345" s="101">
        <v>89</v>
      </c>
    </row>
    <row r="8346" spans="71:72">
      <c r="BS8346" s="100">
        <v>83.44</v>
      </c>
      <c r="BT8346" s="101">
        <v>89</v>
      </c>
    </row>
    <row r="8347" spans="71:72">
      <c r="BS8347" s="100">
        <v>83.45</v>
      </c>
      <c r="BT8347" s="101">
        <v>89</v>
      </c>
    </row>
    <row r="8348" spans="71:72">
      <c r="BS8348" s="100">
        <v>83.46</v>
      </c>
      <c r="BT8348" s="101">
        <v>89</v>
      </c>
    </row>
    <row r="8349" spans="71:72">
      <c r="BS8349" s="100">
        <v>83.47</v>
      </c>
      <c r="BT8349" s="101">
        <v>89</v>
      </c>
    </row>
    <row r="8350" spans="71:72">
      <c r="BS8350" s="100">
        <v>83.48</v>
      </c>
      <c r="BT8350" s="101">
        <v>89</v>
      </c>
    </row>
    <row r="8351" spans="71:72">
      <c r="BS8351" s="100">
        <v>83.49</v>
      </c>
      <c r="BT8351" s="101">
        <v>89</v>
      </c>
    </row>
    <row r="8352" spans="71:72">
      <c r="BS8352" s="100">
        <v>83.5</v>
      </c>
      <c r="BT8352" s="101">
        <v>89</v>
      </c>
    </row>
    <row r="8353" spans="71:72">
      <c r="BS8353" s="100">
        <v>83.51</v>
      </c>
      <c r="BT8353" s="101">
        <v>89</v>
      </c>
    </row>
    <row r="8354" spans="71:72">
      <c r="BS8354" s="100">
        <v>83.52</v>
      </c>
      <c r="BT8354" s="101">
        <v>89</v>
      </c>
    </row>
    <row r="8355" spans="71:72">
      <c r="BS8355" s="100">
        <v>83.53</v>
      </c>
      <c r="BT8355" s="101">
        <v>89</v>
      </c>
    </row>
    <row r="8356" spans="71:72">
      <c r="BS8356" s="100">
        <v>83.54</v>
      </c>
      <c r="BT8356" s="101">
        <v>89</v>
      </c>
    </row>
    <row r="8357" spans="71:72">
      <c r="BS8357" s="100">
        <v>83.55</v>
      </c>
      <c r="BT8357" s="101">
        <v>89</v>
      </c>
    </row>
    <row r="8358" spans="71:72">
      <c r="BS8358" s="100">
        <v>83.56</v>
      </c>
      <c r="BT8358" s="101">
        <v>89</v>
      </c>
    </row>
    <row r="8359" spans="71:72">
      <c r="BS8359" s="100">
        <v>83.57</v>
      </c>
      <c r="BT8359" s="101">
        <v>89</v>
      </c>
    </row>
    <row r="8360" spans="71:72">
      <c r="BS8360" s="100">
        <v>83.58</v>
      </c>
      <c r="BT8360" s="101">
        <v>89</v>
      </c>
    </row>
    <row r="8361" spans="71:72">
      <c r="BS8361" s="100">
        <v>83.59</v>
      </c>
      <c r="BT8361" s="101">
        <v>89</v>
      </c>
    </row>
    <row r="8362" spans="71:72">
      <c r="BS8362" s="100">
        <v>83.6</v>
      </c>
      <c r="BT8362" s="101">
        <v>89</v>
      </c>
    </row>
    <row r="8363" spans="71:72">
      <c r="BS8363" s="100">
        <v>83.61</v>
      </c>
      <c r="BT8363" s="101">
        <v>89</v>
      </c>
    </row>
    <row r="8364" spans="71:72">
      <c r="BS8364" s="100">
        <v>83.62</v>
      </c>
      <c r="BT8364" s="101">
        <v>89</v>
      </c>
    </row>
    <row r="8365" spans="71:72">
      <c r="BS8365" s="100">
        <v>83.63</v>
      </c>
      <c r="BT8365" s="101">
        <v>89</v>
      </c>
    </row>
    <row r="8366" spans="71:72">
      <c r="BS8366" s="100">
        <v>83.64</v>
      </c>
      <c r="BT8366" s="101">
        <v>89</v>
      </c>
    </row>
    <row r="8367" spans="71:72">
      <c r="BS8367" s="100">
        <v>83.65</v>
      </c>
      <c r="BT8367" s="101">
        <v>89</v>
      </c>
    </row>
    <row r="8368" spans="71:72">
      <c r="BS8368" s="100">
        <v>83.66</v>
      </c>
      <c r="BT8368" s="101">
        <v>89</v>
      </c>
    </row>
    <row r="8369" spans="71:72">
      <c r="BS8369" s="100">
        <v>83.67</v>
      </c>
      <c r="BT8369" s="101">
        <v>89</v>
      </c>
    </row>
    <row r="8370" spans="71:72">
      <c r="BS8370" s="100">
        <v>83.68</v>
      </c>
      <c r="BT8370" s="101">
        <v>89</v>
      </c>
    </row>
    <row r="8371" spans="71:72">
      <c r="BS8371" s="100">
        <v>83.69</v>
      </c>
      <c r="BT8371" s="101">
        <v>89</v>
      </c>
    </row>
    <row r="8372" spans="71:72">
      <c r="BS8372" s="100">
        <v>83.7</v>
      </c>
      <c r="BT8372" s="101">
        <v>89</v>
      </c>
    </row>
    <row r="8373" spans="71:72">
      <c r="BS8373" s="100">
        <v>83.71</v>
      </c>
      <c r="BT8373" s="101">
        <v>89</v>
      </c>
    </row>
    <row r="8374" spans="71:72">
      <c r="BS8374" s="100">
        <v>83.72</v>
      </c>
      <c r="BT8374" s="101">
        <v>89</v>
      </c>
    </row>
    <row r="8375" spans="71:72">
      <c r="BS8375" s="100">
        <v>83.73</v>
      </c>
      <c r="BT8375" s="101">
        <v>89</v>
      </c>
    </row>
    <row r="8376" spans="71:72">
      <c r="BS8376" s="100">
        <v>83.74</v>
      </c>
      <c r="BT8376" s="101">
        <v>89</v>
      </c>
    </row>
    <row r="8377" spans="71:72">
      <c r="BS8377" s="100">
        <v>83.75</v>
      </c>
      <c r="BT8377" s="101">
        <v>89</v>
      </c>
    </row>
    <row r="8378" spans="71:72">
      <c r="BS8378" s="100">
        <v>83.76</v>
      </c>
      <c r="BT8378" s="101">
        <v>89</v>
      </c>
    </row>
    <row r="8379" spans="71:72">
      <c r="BS8379" s="100">
        <v>83.77</v>
      </c>
      <c r="BT8379" s="101">
        <v>89</v>
      </c>
    </row>
    <row r="8380" spans="71:72">
      <c r="BS8380" s="100">
        <v>83.78</v>
      </c>
      <c r="BT8380" s="101">
        <v>89</v>
      </c>
    </row>
    <row r="8381" spans="71:72">
      <c r="BS8381" s="100">
        <v>83.79</v>
      </c>
      <c r="BT8381" s="101">
        <v>89</v>
      </c>
    </row>
    <row r="8382" spans="71:72">
      <c r="BS8382" s="100">
        <v>83.8</v>
      </c>
      <c r="BT8382" s="101">
        <v>89</v>
      </c>
    </row>
    <row r="8383" spans="71:72">
      <c r="BS8383" s="100">
        <v>83.81</v>
      </c>
      <c r="BT8383" s="101">
        <v>89</v>
      </c>
    </row>
    <row r="8384" spans="71:72">
      <c r="BS8384" s="100">
        <v>83.82</v>
      </c>
      <c r="BT8384" s="101">
        <v>89</v>
      </c>
    </row>
    <row r="8385" spans="71:72">
      <c r="BS8385" s="100">
        <v>83.83</v>
      </c>
      <c r="BT8385" s="101">
        <v>89</v>
      </c>
    </row>
    <row r="8386" spans="71:72">
      <c r="BS8386" s="100">
        <v>83.84</v>
      </c>
      <c r="BT8386" s="101">
        <v>89</v>
      </c>
    </row>
    <row r="8387" spans="71:72">
      <c r="BS8387" s="100">
        <v>83.85</v>
      </c>
      <c r="BT8387" s="101">
        <v>89</v>
      </c>
    </row>
    <row r="8388" spans="71:72">
      <c r="BS8388" s="100">
        <v>83.86</v>
      </c>
      <c r="BT8388" s="101">
        <v>89</v>
      </c>
    </row>
    <row r="8389" spans="71:72">
      <c r="BS8389" s="100">
        <v>83.87</v>
      </c>
      <c r="BT8389" s="101">
        <v>89</v>
      </c>
    </row>
    <row r="8390" spans="71:72">
      <c r="BS8390" s="100">
        <v>83.88</v>
      </c>
      <c r="BT8390" s="101">
        <v>89</v>
      </c>
    </row>
    <row r="8391" spans="71:72">
      <c r="BS8391" s="100">
        <v>83.89</v>
      </c>
      <c r="BT8391" s="101">
        <v>89</v>
      </c>
    </row>
    <row r="8392" spans="71:72">
      <c r="BS8392" s="100">
        <v>83.9</v>
      </c>
      <c r="BT8392" s="101">
        <v>89</v>
      </c>
    </row>
    <row r="8393" spans="71:72">
      <c r="BS8393" s="100">
        <v>83.91</v>
      </c>
      <c r="BT8393" s="101">
        <v>89</v>
      </c>
    </row>
    <row r="8394" spans="71:72">
      <c r="BS8394" s="100">
        <v>83.92</v>
      </c>
      <c r="BT8394" s="101">
        <v>89</v>
      </c>
    </row>
    <row r="8395" spans="71:72">
      <c r="BS8395" s="100">
        <v>83.93</v>
      </c>
      <c r="BT8395" s="101">
        <v>89</v>
      </c>
    </row>
    <row r="8396" spans="71:72">
      <c r="BS8396" s="100">
        <v>83.94</v>
      </c>
      <c r="BT8396" s="101">
        <v>89</v>
      </c>
    </row>
    <row r="8397" spans="71:72">
      <c r="BS8397" s="100">
        <v>83.95</v>
      </c>
      <c r="BT8397" s="101">
        <v>89</v>
      </c>
    </row>
    <row r="8398" spans="71:72">
      <c r="BS8398" s="100">
        <v>83.96</v>
      </c>
      <c r="BT8398" s="101">
        <v>89</v>
      </c>
    </row>
    <row r="8399" spans="71:72">
      <c r="BS8399" s="100">
        <v>83.97</v>
      </c>
      <c r="BT8399" s="101">
        <v>89</v>
      </c>
    </row>
    <row r="8400" spans="71:72">
      <c r="BS8400" s="100">
        <v>83.98</v>
      </c>
      <c r="BT8400" s="101">
        <v>89</v>
      </c>
    </row>
    <row r="8401" spans="71:72">
      <c r="BS8401" s="100">
        <v>83.99</v>
      </c>
      <c r="BT8401" s="101">
        <v>89</v>
      </c>
    </row>
    <row r="8402" spans="71:72">
      <c r="BS8402" s="98">
        <v>84</v>
      </c>
      <c r="BT8402" s="99">
        <v>90</v>
      </c>
    </row>
    <row r="8403" spans="71:72">
      <c r="BS8403" s="98">
        <v>84.01</v>
      </c>
      <c r="BT8403" s="99">
        <v>90</v>
      </c>
    </row>
    <row r="8404" spans="71:72">
      <c r="BS8404" s="98">
        <v>84.02</v>
      </c>
      <c r="BT8404" s="99">
        <v>90</v>
      </c>
    </row>
    <row r="8405" spans="71:72">
      <c r="BS8405" s="98">
        <v>84.03</v>
      </c>
      <c r="BT8405" s="99">
        <v>90</v>
      </c>
    </row>
    <row r="8406" spans="71:72">
      <c r="BS8406" s="98">
        <v>84.04</v>
      </c>
      <c r="BT8406" s="99">
        <v>90</v>
      </c>
    </row>
    <row r="8407" spans="71:72">
      <c r="BS8407" s="98">
        <v>84.05</v>
      </c>
      <c r="BT8407" s="99">
        <v>90</v>
      </c>
    </row>
    <row r="8408" spans="71:72">
      <c r="BS8408" s="98">
        <v>84.06</v>
      </c>
      <c r="BT8408" s="99">
        <v>90</v>
      </c>
    </row>
    <row r="8409" spans="71:72">
      <c r="BS8409" s="98">
        <v>84.07</v>
      </c>
      <c r="BT8409" s="99">
        <v>90</v>
      </c>
    </row>
    <row r="8410" spans="71:72">
      <c r="BS8410" s="98">
        <v>84.08</v>
      </c>
      <c r="BT8410" s="99">
        <v>90</v>
      </c>
    </row>
    <row r="8411" spans="71:72">
      <c r="BS8411" s="98">
        <v>84.09</v>
      </c>
      <c r="BT8411" s="99">
        <v>90</v>
      </c>
    </row>
    <row r="8412" spans="71:72">
      <c r="BS8412" s="98">
        <v>84.1</v>
      </c>
      <c r="BT8412" s="99">
        <v>90</v>
      </c>
    </row>
    <row r="8413" spans="71:72">
      <c r="BS8413" s="98">
        <v>84.11</v>
      </c>
      <c r="BT8413" s="99">
        <v>90</v>
      </c>
    </row>
    <row r="8414" spans="71:72">
      <c r="BS8414" s="98">
        <v>84.12</v>
      </c>
      <c r="BT8414" s="99">
        <v>90</v>
      </c>
    </row>
    <row r="8415" spans="71:72">
      <c r="BS8415" s="98">
        <v>84.13</v>
      </c>
      <c r="BT8415" s="99">
        <v>90</v>
      </c>
    </row>
    <row r="8416" spans="71:72">
      <c r="BS8416" s="98">
        <v>84.14</v>
      </c>
      <c r="BT8416" s="99">
        <v>90</v>
      </c>
    </row>
    <row r="8417" spans="71:72">
      <c r="BS8417" s="98">
        <v>84.15</v>
      </c>
      <c r="BT8417" s="99">
        <v>90</v>
      </c>
    </row>
    <row r="8418" spans="71:72">
      <c r="BS8418" s="98">
        <v>84.16</v>
      </c>
      <c r="BT8418" s="99">
        <v>90</v>
      </c>
    </row>
    <row r="8419" spans="71:72">
      <c r="BS8419" s="98">
        <v>84.17</v>
      </c>
      <c r="BT8419" s="99">
        <v>90</v>
      </c>
    </row>
    <row r="8420" spans="71:72">
      <c r="BS8420" s="98">
        <v>84.18</v>
      </c>
      <c r="BT8420" s="99">
        <v>90</v>
      </c>
    </row>
    <row r="8421" spans="71:72">
      <c r="BS8421" s="98">
        <v>84.19</v>
      </c>
      <c r="BT8421" s="99">
        <v>90</v>
      </c>
    </row>
    <row r="8422" spans="71:72">
      <c r="BS8422" s="98">
        <v>84.2</v>
      </c>
      <c r="BT8422" s="99">
        <v>90</v>
      </c>
    </row>
    <row r="8423" spans="71:72">
      <c r="BS8423" s="98">
        <v>84.21</v>
      </c>
      <c r="BT8423" s="99">
        <v>90</v>
      </c>
    </row>
    <row r="8424" spans="71:72">
      <c r="BS8424" s="98">
        <v>84.22</v>
      </c>
      <c r="BT8424" s="99">
        <v>90</v>
      </c>
    </row>
    <row r="8425" spans="71:72">
      <c r="BS8425" s="98">
        <v>84.23</v>
      </c>
      <c r="BT8425" s="99">
        <v>90</v>
      </c>
    </row>
    <row r="8426" spans="71:72">
      <c r="BS8426" s="98">
        <v>84.24</v>
      </c>
      <c r="BT8426" s="99">
        <v>90</v>
      </c>
    </row>
    <row r="8427" spans="71:72">
      <c r="BS8427" s="98">
        <v>84.25</v>
      </c>
      <c r="BT8427" s="99">
        <v>90</v>
      </c>
    </row>
    <row r="8428" spans="71:72">
      <c r="BS8428" s="98">
        <v>84.26</v>
      </c>
      <c r="BT8428" s="99">
        <v>90</v>
      </c>
    </row>
    <row r="8429" spans="71:72">
      <c r="BS8429" s="98">
        <v>84.27</v>
      </c>
      <c r="BT8429" s="99">
        <v>90</v>
      </c>
    </row>
    <row r="8430" spans="71:72">
      <c r="BS8430" s="98">
        <v>84.28</v>
      </c>
      <c r="BT8430" s="99">
        <v>90</v>
      </c>
    </row>
    <row r="8431" spans="71:72">
      <c r="BS8431" s="98">
        <v>84.29</v>
      </c>
      <c r="BT8431" s="99">
        <v>90</v>
      </c>
    </row>
    <row r="8432" spans="71:72">
      <c r="BS8432" s="98">
        <v>84.3</v>
      </c>
      <c r="BT8432" s="99">
        <v>90</v>
      </c>
    </row>
    <row r="8433" spans="71:72">
      <c r="BS8433" s="98">
        <v>84.31</v>
      </c>
      <c r="BT8433" s="99">
        <v>90</v>
      </c>
    </row>
    <row r="8434" spans="71:72">
      <c r="BS8434" s="98">
        <v>84.32</v>
      </c>
      <c r="BT8434" s="99">
        <v>90</v>
      </c>
    </row>
    <row r="8435" spans="71:72">
      <c r="BS8435" s="98">
        <v>84.33</v>
      </c>
      <c r="BT8435" s="99">
        <v>90</v>
      </c>
    </row>
    <row r="8436" spans="71:72">
      <c r="BS8436" s="98">
        <v>84.34</v>
      </c>
      <c r="BT8436" s="99">
        <v>90</v>
      </c>
    </row>
    <row r="8437" spans="71:72">
      <c r="BS8437" s="98">
        <v>84.35</v>
      </c>
      <c r="BT8437" s="99">
        <v>90</v>
      </c>
    </row>
    <row r="8438" spans="71:72">
      <c r="BS8438" s="98">
        <v>84.36</v>
      </c>
      <c r="BT8438" s="99">
        <v>90</v>
      </c>
    </row>
    <row r="8439" spans="71:72">
      <c r="BS8439" s="98">
        <v>84.37</v>
      </c>
      <c r="BT8439" s="99">
        <v>90</v>
      </c>
    </row>
    <row r="8440" spans="71:72">
      <c r="BS8440" s="98">
        <v>84.38</v>
      </c>
      <c r="BT8440" s="99">
        <v>90</v>
      </c>
    </row>
    <row r="8441" spans="71:72">
      <c r="BS8441" s="98">
        <v>84.39</v>
      </c>
      <c r="BT8441" s="99">
        <v>90</v>
      </c>
    </row>
    <row r="8442" spans="71:72">
      <c r="BS8442" s="98">
        <v>84.4</v>
      </c>
      <c r="BT8442" s="99">
        <v>90</v>
      </c>
    </row>
    <row r="8443" spans="71:72">
      <c r="BS8443" s="98">
        <v>84.41</v>
      </c>
      <c r="BT8443" s="99">
        <v>90</v>
      </c>
    </row>
    <row r="8444" spans="71:72">
      <c r="BS8444" s="98">
        <v>84.42</v>
      </c>
      <c r="BT8444" s="99">
        <v>90</v>
      </c>
    </row>
    <row r="8445" spans="71:72">
      <c r="BS8445" s="98">
        <v>84.43</v>
      </c>
      <c r="BT8445" s="99">
        <v>90</v>
      </c>
    </row>
    <row r="8446" spans="71:72">
      <c r="BS8446" s="98">
        <v>84.44</v>
      </c>
      <c r="BT8446" s="99">
        <v>90</v>
      </c>
    </row>
    <row r="8447" spans="71:72">
      <c r="BS8447" s="98">
        <v>84.45</v>
      </c>
      <c r="BT8447" s="99">
        <v>90</v>
      </c>
    </row>
    <row r="8448" spans="71:72">
      <c r="BS8448" s="98">
        <v>84.46</v>
      </c>
      <c r="BT8448" s="99">
        <v>90</v>
      </c>
    </row>
    <row r="8449" spans="71:72">
      <c r="BS8449" s="98">
        <v>84.47</v>
      </c>
      <c r="BT8449" s="99">
        <v>90</v>
      </c>
    </row>
    <row r="8450" spans="71:72">
      <c r="BS8450" s="98">
        <v>84.48</v>
      </c>
      <c r="BT8450" s="99">
        <v>90</v>
      </c>
    </row>
    <row r="8451" spans="71:72">
      <c r="BS8451" s="98">
        <v>84.49</v>
      </c>
      <c r="BT8451" s="99">
        <v>90</v>
      </c>
    </row>
    <row r="8452" spans="71:72">
      <c r="BS8452" s="98">
        <v>84.5</v>
      </c>
      <c r="BT8452" s="99">
        <v>90</v>
      </c>
    </row>
    <row r="8453" spans="71:72">
      <c r="BS8453" s="98">
        <v>84.51</v>
      </c>
      <c r="BT8453" s="99">
        <v>90</v>
      </c>
    </row>
    <row r="8454" spans="71:72">
      <c r="BS8454" s="98">
        <v>84.52</v>
      </c>
      <c r="BT8454" s="99">
        <v>90</v>
      </c>
    </row>
    <row r="8455" spans="71:72">
      <c r="BS8455" s="98">
        <v>84.53</v>
      </c>
      <c r="BT8455" s="99">
        <v>90</v>
      </c>
    </row>
    <row r="8456" spans="71:72">
      <c r="BS8456" s="98">
        <v>84.54</v>
      </c>
      <c r="BT8456" s="99">
        <v>90</v>
      </c>
    </row>
    <row r="8457" spans="71:72">
      <c r="BS8457" s="98">
        <v>84.55</v>
      </c>
      <c r="BT8457" s="99">
        <v>90</v>
      </c>
    </row>
    <row r="8458" spans="71:72">
      <c r="BS8458" s="98">
        <v>84.56</v>
      </c>
      <c r="BT8458" s="99">
        <v>90</v>
      </c>
    </row>
    <row r="8459" spans="71:72">
      <c r="BS8459" s="98">
        <v>84.57</v>
      </c>
      <c r="BT8459" s="99">
        <v>90</v>
      </c>
    </row>
    <row r="8460" spans="71:72">
      <c r="BS8460" s="98">
        <v>84.58</v>
      </c>
      <c r="BT8460" s="99">
        <v>90</v>
      </c>
    </row>
    <row r="8461" spans="71:72">
      <c r="BS8461" s="98">
        <v>84.59</v>
      </c>
      <c r="BT8461" s="99">
        <v>90</v>
      </c>
    </row>
    <row r="8462" spans="71:72">
      <c r="BS8462" s="98">
        <v>84.6</v>
      </c>
      <c r="BT8462" s="99">
        <v>90</v>
      </c>
    </row>
    <row r="8463" spans="71:72">
      <c r="BS8463" s="98">
        <v>84.61</v>
      </c>
      <c r="BT8463" s="99">
        <v>90</v>
      </c>
    </row>
    <row r="8464" spans="71:72">
      <c r="BS8464" s="98">
        <v>84.62</v>
      </c>
      <c r="BT8464" s="99">
        <v>90</v>
      </c>
    </row>
    <row r="8465" spans="71:72">
      <c r="BS8465" s="98">
        <v>84.63</v>
      </c>
      <c r="BT8465" s="99">
        <v>90</v>
      </c>
    </row>
    <row r="8466" spans="71:72">
      <c r="BS8466" s="98">
        <v>84.64</v>
      </c>
      <c r="BT8466" s="99">
        <v>90</v>
      </c>
    </row>
    <row r="8467" spans="71:72">
      <c r="BS8467" s="98">
        <v>84.65</v>
      </c>
      <c r="BT8467" s="99">
        <v>90</v>
      </c>
    </row>
    <row r="8468" spans="71:72">
      <c r="BS8468" s="98">
        <v>84.66</v>
      </c>
      <c r="BT8468" s="99">
        <v>90</v>
      </c>
    </row>
    <row r="8469" spans="71:72">
      <c r="BS8469" s="98">
        <v>84.67</v>
      </c>
      <c r="BT8469" s="99">
        <v>90</v>
      </c>
    </row>
    <row r="8470" spans="71:72">
      <c r="BS8470" s="98">
        <v>84.68</v>
      </c>
      <c r="BT8470" s="99">
        <v>90</v>
      </c>
    </row>
    <row r="8471" spans="71:72">
      <c r="BS8471" s="98">
        <v>84.69</v>
      </c>
      <c r="BT8471" s="99">
        <v>90</v>
      </c>
    </row>
    <row r="8472" spans="71:72">
      <c r="BS8472" s="98">
        <v>84.7</v>
      </c>
      <c r="BT8472" s="99">
        <v>90</v>
      </c>
    </row>
    <row r="8473" spans="71:72">
      <c r="BS8473" s="98">
        <v>84.71</v>
      </c>
      <c r="BT8473" s="99">
        <v>90</v>
      </c>
    </row>
    <row r="8474" spans="71:72">
      <c r="BS8474" s="98">
        <v>84.72</v>
      </c>
      <c r="BT8474" s="99">
        <v>90</v>
      </c>
    </row>
    <row r="8475" spans="71:72">
      <c r="BS8475" s="98">
        <v>84.73</v>
      </c>
      <c r="BT8475" s="99">
        <v>90</v>
      </c>
    </row>
    <row r="8476" spans="71:72">
      <c r="BS8476" s="98">
        <v>84.74</v>
      </c>
      <c r="BT8476" s="99">
        <v>90</v>
      </c>
    </row>
    <row r="8477" spans="71:72">
      <c r="BS8477" s="98">
        <v>84.75</v>
      </c>
      <c r="BT8477" s="99">
        <v>90</v>
      </c>
    </row>
    <row r="8478" spans="71:72">
      <c r="BS8478" s="98">
        <v>84.76</v>
      </c>
      <c r="BT8478" s="99">
        <v>90</v>
      </c>
    </row>
    <row r="8479" spans="71:72">
      <c r="BS8479" s="98">
        <v>84.77</v>
      </c>
      <c r="BT8479" s="99">
        <v>90</v>
      </c>
    </row>
    <row r="8480" spans="71:72">
      <c r="BS8480" s="98">
        <v>84.78</v>
      </c>
      <c r="BT8480" s="99">
        <v>90</v>
      </c>
    </row>
    <row r="8481" spans="71:72">
      <c r="BS8481" s="98">
        <v>84.79</v>
      </c>
      <c r="BT8481" s="99">
        <v>90</v>
      </c>
    </row>
    <row r="8482" spans="71:72">
      <c r="BS8482" s="98">
        <v>84.8</v>
      </c>
      <c r="BT8482" s="99">
        <v>90</v>
      </c>
    </row>
    <row r="8483" spans="71:72">
      <c r="BS8483" s="98">
        <v>84.81</v>
      </c>
      <c r="BT8483" s="99">
        <v>90</v>
      </c>
    </row>
    <row r="8484" spans="71:72">
      <c r="BS8484" s="98">
        <v>84.82</v>
      </c>
      <c r="BT8484" s="99">
        <v>90</v>
      </c>
    </row>
    <row r="8485" spans="71:72">
      <c r="BS8485" s="98">
        <v>84.83</v>
      </c>
      <c r="BT8485" s="99">
        <v>90</v>
      </c>
    </row>
    <row r="8486" spans="71:72">
      <c r="BS8486" s="98">
        <v>84.84</v>
      </c>
      <c r="BT8486" s="99">
        <v>90</v>
      </c>
    </row>
    <row r="8487" spans="71:72">
      <c r="BS8487" s="98">
        <v>84.85</v>
      </c>
      <c r="BT8487" s="99">
        <v>90</v>
      </c>
    </row>
    <row r="8488" spans="71:72">
      <c r="BS8488" s="98">
        <v>84.86</v>
      </c>
      <c r="BT8488" s="99">
        <v>90</v>
      </c>
    </row>
    <row r="8489" spans="71:72">
      <c r="BS8489" s="98">
        <v>84.87</v>
      </c>
      <c r="BT8489" s="99">
        <v>90</v>
      </c>
    </row>
    <row r="8490" spans="71:72">
      <c r="BS8490" s="98">
        <v>84.88</v>
      </c>
      <c r="BT8490" s="99">
        <v>90</v>
      </c>
    </row>
    <row r="8491" spans="71:72">
      <c r="BS8491" s="98">
        <v>84.89</v>
      </c>
      <c r="BT8491" s="99">
        <v>90</v>
      </c>
    </row>
    <row r="8492" spans="71:72">
      <c r="BS8492" s="98">
        <v>84.9</v>
      </c>
      <c r="BT8492" s="99">
        <v>90</v>
      </c>
    </row>
    <row r="8493" spans="71:72">
      <c r="BS8493" s="98">
        <v>84.91</v>
      </c>
      <c r="BT8493" s="99">
        <v>90</v>
      </c>
    </row>
    <row r="8494" spans="71:72">
      <c r="BS8494" s="98">
        <v>84.92</v>
      </c>
      <c r="BT8494" s="99">
        <v>90</v>
      </c>
    </row>
    <row r="8495" spans="71:72">
      <c r="BS8495" s="98">
        <v>84.93</v>
      </c>
      <c r="BT8495" s="99">
        <v>90</v>
      </c>
    </row>
    <row r="8496" spans="71:72">
      <c r="BS8496" s="98">
        <v>84.94</v>
      </c>
      <c r="BT8496" s="99">
        <v>90</v>
      </c>
    </row>
    <row r="8497" spans="71:72">
      <c r="BS8497" s="98">
        <v>84.95</v>
      </c>
      <c r="BT8497" s="99">
        <v>90</v>
      </c>
    </row>
    <row r="8498" spans="71:72">
      <c r="BS8498" s="98">
        <v>84.96</v>
      </c>
      <c r="BT8498" s="99">
        <v>90</v>
      </c>
    </row>
    <row r="8499" spans="71:72">
      <c r="BS8499" s="98">
        <v>84.97</v>
      </c>
      <c r="BT8499" s="99">
        <v>90</v>
      </c>
    </row>
    <row r="8500" spans="71:72">
      <c r="BS8500" s="98">
        <v>84.98</v>
      </c>
      <c r="BT8500" s="99">
        <v>90</v>
      </c>
    </row>
    <row r="8501" spans="71:72">
      <c r="BS8501" s="98">
        <v>84.99</v>
      </c>
      <c r="BT8501" s="99">
        <v>90</v>
      </c>
    </row>
    <row r="8502" spans="71:72">
      <c r="BS8502" s="98">
        <v>85</v>
      </c>
      <c r="BT8502" s="99">
        <v>90</v>
      </c>
    </row>
    <row r="8503" spans="71:72">
      <c r="BS8503" s="98">
        <v>85.01</v>
      </c>
      <c r="BT8503" s="99">
        <v>90</v>
      </c>
    </row>
    <row r="8504" spans="71:72">
      <c r="BS8504" s="98">
        <v>85.02</v>
      </c>
      <c r="BT8504" s="99">
        <v>90</v>
      </c>
    </row>
    <row r="8505" spans="71:72">
      <c r="BS8505" s="98">
        <v>85.03</v>
      </c>
      <c r="BT8505" s="99">
        <v>90</v>
      </c>
    </row>
    <row r="8506" spans="71:72">
      <c r="BS8506" s="98">
        <v>85.04</v>
      </c>
      <c r="BT8506" s="99">
        <v>90</v>
      </c>
    </row>
    <row r="8507" spans="71:72">
      <c r="BS8507" s="98">
        <v>85.05</v>
      </c>
      <c r="BT8507" s="99">
        <v>90</v>
      </c>
    </row>
    <row r="8508" spans="71:72">
      <c r="BS8508" s="98">
        <v>85.06</v>
      </c>
      <c r="BT8508" s="99">
        <v>90</v>
      </c>
    </row>
    <row r="8509" spans="71:72">
      <c r="BS8509" s="98">
        <v>85.07</v>
      </c>
      <c r="BT8509" s="99">
        <v>90</v>
      </c>
    </row>
    <row r="8510" spans="71:72">
      <c r="BS8510" s="98">
        <v>85.08</v>
      </c>
      <c r="BT8510" s="99">
        <v>90</v>
      </c>
    </row>
    <row r="8511" spans="71:72">
      <c r="BS8511" s="98">
        <v>85.09</v>
      </c>
      <c r="BT8511" s="99">
        <v>90</v>
      </c>
    </row>
    <row r="8512" spans="71:72">
      <c r="BS8512" s="98">
        <v>85.1</v>
      </c>
      <c r="BT8512" s="99">
        <v>90</v>
      </c>
    </row>
    <row r="8513" spans="71:72">
      <c r="BS8513" s="98">
        <v>85.11</v>
      </c>
      <c r="BT8513" s="99">
        <v>90</v>
      </c>
    </row>
    <row r="8514" spans="71:72">
      <c r="BS8514" s="98">
        <v>85.12</v>
      </c>
      <c r="BT8514" s="99">
        <v>90</v>
      </c>
    </row>
    <row r="8515" spans="71:72">
      <c r="BS8515" s="98">
        <v>85.13</v>
      </c>
      <c r="BT8515" s="99">
        <v>90</v>
      </c>
    </row>
    <row r="8516" spans="71:72">
      <c r="BS8516" s="98">
        <v>85.14</v>
      </c>
      <c r="BT8516" s="99">
        <v>90</v>
      </c>
    </row>
    <row r="8517" spans="71:72">
      <c r="BS8517" s="98">
        <v>85.15</v>
      </c>
      <c r="BT8517" s="99">
        <v>90</v>
      </c>
    </row>
    <row r="8518" spans="71:72">
      <c r="BS8518" s="98">
        <v>85.16</v>
      </c>
      <c r="BT8518" s="99">
        <v>90</v>
      </c>
    </row>
    <row r="8519" spans="71:72">
      <c r="BS8519" s="98">
        <v>85.17</v>
      </c>
      <c r="BT8519" s="99">
        <v>90</v>
      </c>
    </row>
    <row r="8520" spans="71:72">
      <c r="BS8520" s="98">
        <v>85.18</v>
      </c>
      <c r="BT8520" s="99">
        <v>90</v>
      </c>
    </row>
    <row r="8521" spans="71:72">
      <c r="BS8521" s="98">
        <v>85.19</v>
      </c>
      <c r="BT8521" s="99">
        <v>90</v>
      </c>
    </row>
    <row r="8522" spans="71:72">
      <c r="BS8522" s="98">
        <v>85.2</v>
      </c>
      <c r="BT8522" s="99">
        <v>90</v>
      </c>
    </row>
    <row r="8523" spans="71:72">
      <c r="BS8523" s="98">
        <v>85.21</v>
      </c>
      <c r="BT8523" s="99">
        <v>90</v>
      </c>
    </row>
    <row r="8524" spans="71:72">
      <c r="BS8524" s="98">
        <v>85.22</v>
      </c>
      <c r="BT8524" s="99">
        <v>90</v>
      </c>
    </row>
    <row r="8525" spans="71:72">
      <c r="BS8525" s="98">
        <v>85.23</v>
      </c>
      <c r="BT8525" s="99">
        <v>90</v>
      </c>
    </row>
    <row r="8526" spans="71:72">
      <c r="BS8526" s="98">
        <v>85.24</v>
      </c>
      <c r="BT8526" s="99">
        <v>90</v>
      </c>
    </row>
    <row r="8527" spans="71:72">
      <c r="BS8527" s="98">
        <v>85.25</v>
      </c>
      <c r="BT8527" s="99">
        <v>90</v>
      </c>
    </row>
    <row r="8528" spans="71:72">
      <c r="BS8528" s="98">
        <v>85.26</v>
      </c>
      <c r="BT8528" s="99">
        <v>90</v>
      </c>
    </row>
    <row r="8529" spans="71:72">
      <c r="BS8529" s="98">
        <v>85.27</v>
      </c>
      <c r="BT8529" s="99">
        <v>90</v>
      </c>
    </row>
    <row r="8530" spans="71:72">
      <c r="BS8530" s="98">
        <v>85.28</v>
      </c>
      <c r="BT8530" s="99">
        <v>90</v>
      </c>
    </row>
    <row r="8531" spans="71:72">
      <c r="BS8531" s="98">
        <v>85.29</v>
      </c>
      <c r="BT8531" s="99">
        <v>90</v>
      </c>
    </row>
    <row r="8532" spans="71:72">
      <c r="BS8532" s="98">
        <v>85.3</v>
      </c>
      <c r="BT8532" s="99">
        <v>90</v>
      </c>
    </row>
    <row r="8533" spans="71:72">
      <c r="BS8533" s="98">
        <v>85.31</v>
      </c>
      <c r="BT8533" s="99">
        <v>90</v>
      </c>
    </row>
    <row r="8534" spans="71:72">
      <c r="BS8534" s="98">
        <v>85.32</v>
      </c>
      <c r="BT8534" s="99">
        <v>90</v>
      </c>
    </row>
    <row r="8535" spans="71:72">
      <c r="BS8535" s="98">
        <v>85.33</v>
      </c>
      <c r="BT8535" s="99">
        <v>90</v>
      </c>
    </row>
    <row r="8536" spans="71:72">
      <c r="BS8536" s="98">
        <v>85.34</v>
      </c>
      <c r="BT8536" s="99">
        <v>90</v>
      </c>
    </row>
    <row r="8537" spans="71:72">
      <c r="BS8537" s="98">
        <v>85.35</v>
      </c>
      <c r="BT8537" s="99">
        <v>90</v>
      </c>
    </row>
    <row r="8538" spans="71:72">
      <c r="BS8538" s="98">
        <v>85.36</v>
      </c>
      <c r="BT8538" s="99">
        <v>90</v>
      </c>
    </row>
    <row r="8539" spans="71:72">
      <c r="BS8539" s="98">
        <v>85.37</v>
      </c>
      <c r="BT8539" s="99">
        <v>90</v>
      </c>
    </row>
    <row r="8540" spans="71:72">
      <c r="BS8540" s="98">
        <v>85.38</v>
      </c>
      <c r="BT8540" s="99">
        <v>90</v>
      </c>
    </row>
    <row r="8541" spans="71:72">
      <c r="BS8541" s="98">
        <v>85.39</v>
      </c>
      <c r="BT8541" s="99">
        <v>90</v>
      </c>
    </row>
    <row r="8542" spans="71:72">
      <c r="BS8542" s="98">
        <v>85.4</v>
      </c>
      <c r="BT8542" s="99">
        <v>90</v>
      </c>
    </row>
    <row r="8543" spans="71:72">
      <c r="BS8543" s="98">
        <v>85.41</v>
      </c>
      <c r="BT8543" s="99">
        <v>90</v>
      </c>
    </row>
    <row r="8544" spans="71:72">
      <c r="BS8544" s="98">
        <v>85.42</v>
      </c>
      <c r="BT8544" s="99">
        <v>90</v>
      </c>
    </row>
    <row r="8545" spans="71:72">
      <c r="BS8545" s="98">
        <v>85.43</v>
      </c>
      <c r="BT8545" s="99">
        <v>90</v>
      </c>
    </row>
    <row r="8546" spans="71:72">
      <c r="BS8546" s="98">
        <v>85.44</v>
      </c>
      <c r="BT8546" s="99">
        <v>90</v>
      </c>
    </row>
    <row r="8547" spans="71:72">
      <c r="BS8547" s="98">
        <v>85.45</v>
      </c>
      <c r="BT8547" s="99">
        <v>90</v>
      </c>
    </row>
    <row r="8548" spans="71:72">
      <c r="BS8548" s="98">
        <v>85.46</v>
      </c>
      <c r="BT8548" s="99">
        <v>90</v>
      </c>
    </row>
    <row r="8549" spans="71:72">
      <c r="BS8549" s="98">
        <v>85.47</v>
      </c>
      <c r="BT8549" s="99">
        <v>90</v>
      </c>
    </row>
    <row r="8550" spans="71:72">
      <c r="BS8550" s="98">
        <v>85.48</v>
      </c>
      <c r="BT8550" s="99">
        <v>90</v>
      </c>
    </row>
    <row r="8551" spans="71:72">
      <c r="BS8551" s="98">
        <v>85.49</v>
      </c>
      <c r="BT8551" s="99">
        <v>90</v>
      </c>
    </row>
    <row r="8552" spans="71:72">
      <c r="BS8552" s="98">
        <v>85.5</v>
      </c>
      <c r="BT8552" s="99">
        <v>90</v>
      </c>
    </row>
    <row r="8553" spans="71:72">
      <c r="BS8553" s="98">
        <v>85.51</v>
      </c>
      <c r="BT8553" s="99">
        <v>90</v>
      </c>
    </row>
    <row r="8554" spans="71:72">
      <c r="BS8554" s="98">
        <v>85.52</v>
      </c>
      <c r="BT8554" s="99">
        <v>90</v>
      </c>
    </row>
    <row r="8555" spans="71:72">
      <c r="BS8555" s="98">
        <v>85.53</v>
      </c>
      <c r="BT8555" s="99">
        <v>90</v>
      </c>
    </row>
    <row r="8556" spans="71:72">
      <c r="BS8556" s="98">
        <v>85.54</v>
      </c>
      <c r="BT8556" s="99">
        <v>90</v>
      </c>
    </row>
    <row r="8557" spans="71:72">
      <c r="BS8557" s="98">
        <v>85.55</v>
      </c>
      <c r="BT8557" s="99">
        <v>90</v>
      </c>
    </row>
    <row r="8558" spans="71:72">
      <c r="BS8558" s="98">
        <v>85.56</v>
      </c>
      <c r="BT8558" s="99">
        <v>90</v>
      </c>
    </row>
    <row r="8559" spans="71:72">
      <c r="BS8559" s="98">
        <v>85.57</v>
      </c>
      <c r="BT8559" s="99">
        <v>90</v>
      </c>
    </row>
    <row r="8560" spans="71:72">
      <c r="BS8560" s="98">
        <v>85.58</v>
      </c>
      <c r="BT8560" s="99">
        <v>90</v>
      </c>
    </row>
    <row r="8561" spans="71:72">
      <c r="BS8561" s="98">
        <v>85.59</v>
      </c>
      <c r="BT8561" s="99">
        <v>90</v>
      </c>
    </row>
    <row r="8562" spans="71:72">
      <c r="BS8562" s="100">
        <v>85.6</v>
      </c>
      <c r="BT8562" s="101">
        <v>91</v>
      </c>
    </row>
    <row r="8563" spans="71:72">
      <c r="BS8563" s="100">
        <v>85.61</v>
      </c>
      <c r="BT8563" s="101">
        <v>91</v>
      </c>
    </row>
    <row r="8564" spans="71:72">
      <c r="BS8564" s="100">
        <v>85.62</v>
      </c>
      <c r="BT8564" s="101">
        <v>91</v>
      </c>
    </row>
    <row r="8565" spans="71:72">
      <c r="BS8565" s="100">
        <v>85.63</v>
      </c>
      <c r="BT8565" s="101">
        <v>91</v>
      </c>
    </row>
    <row r="8566" spans="71:72">
      <c r="BS8566" s="100">
        <v>85.64</v>
      </c>
      <c r="BT8566" s="101">
        <v>91</v>
      </c>
    </row>
    <row r="8567" spans="71:72">
      <c r="BS8567" s="100">
        <v>85.65</v>
      </c>
      <c r="BT8567" s="101">
        <v>91</v>
      </c>
    </row>
    <row r="8568" spans="71:72">
      <c r="BS8568" s="100">
        <v>85.66</v>
      </c>
      <c r="BT8568" s="101">
        <v>91</v>
      </c>
    </row>
    <row r="8569" spans="71:72">
      <c r="BS8569" s="100">
        <v>85.67</v>
      </c>
      <c r="BT8569" s="101">
        <v>91</v>
      </c>
    </row>
    <row r="8570" spans="71:72">
      <c r="BS8570" s="100">
        <v>85.68</v>
      </c>
      <c r="BT8570" s="101">
        <v>91</v>
      </c>
    </row>
    <row r="8571" spans="71:72">
      <c r="BS8571" s="100">
        <v>85.69</v>
      </c>
      <c r="BT8571" s="101">
        <v>91</v>
      </c>
    </row>
    <row r="8572" spans="71:72">
      <c r="BS8572" s="100">
        <v>85.7</v>
      </c>
      <c r="BT8572" s="101">
        <v>91</v>
      </c>
    </row>
    <row r="8573" spans="71:72">
      <c r="BS8573" s="100">
        <v>85.71</v>
      </c>
      <c r="BT8573" s="101">
        <v>91</v>
      </c>
    </row>
    <row r="8574" spans="71:72">
      <c r="BS8574" s="100">
        <v>85.72</v>
      </c>
      <c r="BT8574" s="101">
        <v>91</v>
      </c>
    </row>
    <row r="8575" spans="71:72">
      <c r="BS8575" s="100">
        <v>85.73</v>
      </c>
      <c r="BT8575" s="101">
        <v>91</v>
      </c>
    </row>
    <row r="8576" spans="71:72">
      <c r="BS8576" s="100">
        <v>85.74</v>
      </c>
      <c r="BT8576" s="101">
        <v>91</v>
      </c>
    </row>
    <row r="8577" spans="71:72">
      <c r="BS8577" s="100">
        <v>85.75</v>
      </c>
      <c r="BT8577" s="101">
        <v>91</v>
      </c>
    </row>
    <row r="8578" spans="71:72">
      <c r="BS8578" s="100">
        <v>85.76</v>
      </c>
      <c r="BT8578" s="101">
        <v>91</v>
      </c>
    </row>
    <row r="8579" spans="71:72">
      <c r="BS8579" s="100">
        <v>85.77</v>
      </c>
      <c r="BT8579" s="101">
        <v>91</v>
      </c>
    </row>
    <row r="8580" spans="71:72">
      <c r="BS8580" s="100">
        <v>85.78</v>
      </c>
      <c r="BT8580" s="101">
        <v>91</v>
      </c>
    </row>
    <row r="8581" spans="71:72">
      <c r="BS8581" s="100">
        <v>85.79</v>
      </c>
      <c r="BT8581" s="101">
        <v>91</v>
      </c>
    </row>
    <row r="8582" spans="71:72">
      <c r="BS8582" s="100">
        <v>85.8</v>
      </c>
      <c r="BT8582" s="101">
        <v>91</v>
      </c>
    </row>
    <row r="8583" spans="71:72">
      <c r="BS8583" s="100">
        <v>85.81</v>
      </c>
      <c r="BT8583" s="101">
        <v>91</v>
      </c>
    </row>
    <row r="8584" spans="71:72">
      <c r="BS8584" s="100">
        <v>85.82</v>
      </c>
      <c r="BT8584" s="101">
        <v>91</v>
      </c>
    </row>
    <row r="8585" spans="71:72">
      <c r="BS8585" s="100">
        <v>85.83</v>
      </c>
      <c r="BT8585" s="101">
        <v>91</v>
      </c>
    </row>
    <row r="8586" spans="71:72">
      <c r="BS8586" s="100">
        <v>85.84</v>
      </c>
      <c r="BT8586" s="101">
        <v>91</v>
      </c>
    </row>
    <row r="8587" spans="71:72">
      <c r="BS8587" s="100">
        <v>85.85</v>
      </c>
      <c r="BT8587" s="101">
        <v>91</v>
      </c>
    </row>
    <row r="8588" spans="71:72">
      <c r="BS8588" s="100">
        <v>85.86</v>
      </c>
      <c r="BT8588" s="101">
        <v>91</v>
      </c>
    </row>
    <row r="8589" spans="71:72">
      <c r="BS8589" s="100">
        <v>85.87</v>
      </c>
      <c r="BT8589" s="101">
        <v>91</v>
      </c>
    </row>
    <row r="8590" spans="71:72">
      <c r="BS8590" s="100">
        <v>85.88</v>
      </c>
      <c r="BT8590" s="101">
        <v>91</v>
      </c>
    </row>
    <row r="8591" spans="71:72">
      <c r="BS8591" s="100">
        <v>85.89</v>
      </c>
      <c r="BT8591" s="101">
        <v>91</v>
      </c>
    </row>
    <row r="8592" spans="71:72">
      <c r="BS8592" s="100">
        <v>85.9</v>
      </c>
      <c r="BT8592" s="101">
        <v>91</v>
      </c>
    </row>
    <row r="8593" spans="71:72">
      <c r="BS8593" s="100">
        <v>85.91</v>
      </c>
      <c r="BT8593" s="101">
        <v>91</v>
      </c>
    </row>
    <row r="8594" spans="71:72">
      <c r="BS8594" s="100">
        <v>85.92</v>
      </c>
      <c r="BT8594" s="101">
        <v>91</v>
      </c>
    </row>
    <row r="8595" spans="71:72">
      <c r="BS8595" s="100">
        <v>85.93</v>
      </c>
      <c r="BT8595" s="101">
        <v>91</v>
      </c>
    </row>
    <row r="8596" spans="71:72">
      <c r="BS8596" s="100">
        <v>85.94</v>
      </c>
      <c r="BT8596" s="101">
        <v>91</v>
      </c>
    </row>
    <row r="8597" spans="71:72">
      <c r="BS8597" s="100">
        <v>85.95</v>
      </c>
      <c r="BT8597" s="101">
        <v>91</v>
      </c>
    </row>
    <row r="8598" spans="71:72">
      <c r="BS8598" s="100">
        <v>85.96</v>
      </c>
      <c r="BT8598" s="101">
        <v>91</v>
      </c>
    </row>
    <row r="8599" spans="71:72">
      <c r="BS8599" s="100">
        <v>85.97</v>
      </c>
      <c r="BT8599" s="101">
        <v>91</v>
      </c>
    </row>
    <row r="8600" spans="71:72">
      <c r="BS8600" s="100">
        <v>85.98</v>
      </c>
      <c r="BT8600" s="101">
        <v>91</v>
      </c>
    </row>
    <row r="8601" spans="71:72">
      <c r="BS8601" s="100">
        <v>85.99</v>
      </c>
      <c r="BT8601" s="101">
        <v>91</v>
      </c>
    </row>
    <row r="8602" spans="71:72">
      <c r="BS8602" s="100">
        <v>86</v>
      </c>
      <c r="BT8602" s="101">
        <v>91</v>
      </c>
    </row>
    <row r="8603" spans="71:72">
      <c r="BS8603" s="100">
        <v>86.01</v>
      </c>
      <c r="BT8603" s="101">
        <v>91</v>
      </c>
    </row>
    <row r="8604" spans="71:72">
      <c r="BS8604" s="100">
        <v>86.02</v>
      </c>
      <c r="BT8604" s="101">
        <v>91</v>
      </c>
    </row>
    <row r="8605" spans="71:72">
      <c r="BS8605" s="100">
        <v>86.03</v>
      </c>
      <c r="BT8605" s="101">
        <v>91</v>
      </c>
    </row>
    <row r="8606" spans="71:72">
      <c r="BS8606" s="100">
        <v>86.04</v>
      </c>
      <c r="BT8606" s="101">
        <v>91</v>
      </c>
    </row>
    <row r="8607" spans="71:72">
      <c r="BS8607" s="100">
        <v>86.05</v>
      </c>
      <c r="BT8607" s="101">
        <v>91</v>
      </c>
    </row>
    <row r="8608" spans="71:72">
      <c r="BS8608" s="100">
        <v>86.06</v>
      </c>
      <c r="BT8608" s="101">
        <v>91</v>
      </c>
    </row>
    <row r="8609" spans="71:72">
      <c r="BS8609" s="100">
        <v>86.07</v>
      </c>
      <c r="BT8609" s="101">
        <v>91</v>
      </c>
    </row>
    <row r="8610" spans="71:72">
      <c r="BS8610" s="100">
        <v>86.08</v>
      </c>
      <c r="BT8610" s="101">
        <v>91</v>
      </c>
    </row>
    <row r="8611" spans="71:72">
      <c r="BS8611" s="100">
        <v>86.09</v>
      </c>
      <c r="BT8611" s="101">
        <v>91</v>
      </c>
    </row>
    <row r="8612" spans="71:72">
      <c r="BS8612" s="100">
        <v>86.1</v>
      </c>
      <c r="BT8612" s="101">
        <v>91</v>
      </c>
    </row>
    <row r="8613" spans="71:72">
      <c r="BS8613" s="100">
        <v>86.11</v>
      </c>
      <c r="BT8613" s="101">
        <v>91</v>
      </c>
    </row>
    <row r="8614" spans="71:72">
      <c r="BS8614" s="100">
        <v>86.12</v>
      </c>
      <c r="BT8614" s="101">
        <v>91</v>
      </c>
    </row>
    <row r="8615" spans="71:72">
      <c r="BS8615" s="100">
        <v>86.13</v>
      </c>
      <c r="BT8615" s="101">
        <v>91</v>
      </c>
    </row>
    <row r="8616" spans="71:72">
      <c r="BS8616" s="100">
        <v>86.14</v>
      </c>
      <c r="BT8616" s="101">
        <v>91</v>
      </c>
    </row>
    <row r="8617" spans="71:72">
      <c r="BS8617" s="100">
        <v>86.15</v>
      </c>
      <c r="BT8617" s="101">
        <v>91</v>
      </c>
    </row>
    <row r="8618" spans="71:72">
      <c r="BS8618" s="100">
        <v>86.16</v>
      </c>
      <c r="BT8618" s="101">
        <v>91</v>
      </c>
    </row>
    <row r="8619" spans="71:72">
      <c r="BS8619" s="100">
        <v>86.17</v>
      </c>
      <c r="BT8619" s="101">
        <v>91</v>
      </c>
    </row>
    <row r="8620" spans="71:72">
      <c r="BS8620" s="100">
        <v>86.18</v>
      </c>
      <c r="BT8620" s="101">
        <v>91</v>
      </c>
    </row>
    <row r="8621" spans="71:72">
      <c r="BS8621" s="100">
        <v>86.19</v>
      </c>
      <c r="BT8621" s="101">
        <v>91</v>
      </c>
    </row>
    <row r="8622" spans="71:72">
      <c r="BS8622" s="100">
        <v>86.2</v>
      </c>
      <c r="BT8622" s="101">
        <v>91</v>
      </c>
    </row>
    <row r="8623" spans="71:72">
      <c r="BS8623" s="100">
        <v>86.21</v>
      </c>
      <c r="BT8623" s="101">
        <v>91</v>
      </c>
    </row>
    <row r="8624" spans="71:72">
      <c r="BS8624" s="100">
        <v>86.22</v>
      </c>
      <c r="BT8624" s="101">
        <v>91</v>
      </c>
    </row>
    <row r="8625" spans="71:72">
      <c r="BS8625" s="100">
        <v>86.23</v>
      </c>
      <c r="BT8625" s="101">
        <v>91</v>
      </c>
    </row>
    <row r="8626" spans="71:72">
      <c r="BS8626" s="100">
        <v>86.24</v>
      </c>
      <c r="BT8626" s="101">
        <v>91</v>
      </c>
    </row>
    <row r="8627" spans="71:72">
      <c r="BS8627" s="100">
        <v>86.25</v>
      </c>
      <c r="BT8627" s="101">
        <v>91</v>
      </c>
    </row>
    <row r="8628" spans="71:72">
      <c r="BS8628" s="100">
        <v>86.26</v>
      </c>
      <c r="BT8628" s="101">
        <v>91</v>
      </c>
    </row>
    <row r="8629" spans="71:72">
      <c r="BS8629" s="100">
        <v>86.27</v>
      </c>
      <c r="BT8629" s="101">
        <v>91</v>
      </c>
    </row>
    <row r="8630" spans="71:72">
      <c r="BS8630" s="100">
        <v>86.28</v>
      </c>
      <c r="BT8630" s="101">
        <v>91</v>
      </c>
    </row>
    <row r="8631" spans="71:72">
      <c r="BS8631" s="100">
        <v>86.29</v>
      </c>
      <c r="BT8631" s="101">
        <v>91</v>
      </c>
    </row>
    <row r="8632" spans="71:72">
      <c r="BS8632" s="100">
        <v>86.3</v>
      </c>
      <c r="BT8632" s="101">
        <v>91</v>
      </c>
    </row>
    <row r="8633" spans="71:72">
      <c r="BS8633" s="100">
        <v>86.31</v>
      </c>
      <c r="BT8633" s="101">
        <v>91</v>
      </c>
    </row>
    <row r="8634" spans="71:72">
      <c r="BS8634" s="100">
        <v>86.32</v>
      </c>
      <c r="BT8634" s="101">
        <v>91</v>
      </c>
    </row>
    <row r="8635" spans="71:72">
      <c r="BS8635" s="100">
        <v>86.33</v>
      </c>
      <c r="BT8635" s="101">
        <v>91</v>
      </c>
    </row>
    <row r="8636" spans="71:72">
      <c r="BS8636" s="100">
        <v>86.34</v>
      </c>
      <c r="BT8636" s="101">
        <v>91</v>
      </c>
    </row>
    <row r="8637" spans="71:72">
      <c r="BS8637" s="100">
        <v>86.35</v>
      </c>
      <c r="BT8637" s="101">
        <v>91</v>
      </c>
    </row>
    <row r="8638" spans="71:72">
      <c r="BS8638" s="100">
        <v>86.36</v>
      </c>
      <c r="BT8638" s="101">
        <v>91</v>
      </c>
    </row>
    <row r="8639" spans="71:72">
      <c r="BS8639" s="100">
        <v>86.37</v>
      </c>
      <c r="BT8639" s="101">
        <v>91</v>
      </c>
    </row>
    <row r="8640" spans="71:72">
      <c r="BS8640" s="100">
        <v>86.38</v>
      </c>
      <c r="BT8640" s="101">
        <v>91</v>
      </c>
    </row>
    <row r="8641" spans="71:72">
      <c r="BS8641" s="100">
        <v>86.39</v>
      </c>
      <c r="BT8641" s="101">
        <v>91</v>
      </c>
    </row>
    <row r="8642" spans="71:72">
      <c r="BS8642" s="100">
        <v>86.4</v>
      </c>
      <c r="BT8642" s="101">
        <v>91</v>
      </c>
    </row>
    <row r="8643" spans="71:72">
      <c r="BS8643" s="100">
        <v>86.41</v>
      </c>
      <c r="BT8643" s="101">
        <v>91</v>
      </c>
    </row>
    <row r="8644" spans="71:72">
      <c r="BS8644" s="100">
        <v>86.42</v>
      </c>
      <c r="BT8644" s="101">
        <v>91</v>
      </c>
    </row>
    <row r="8645" spans="71:72">
      <c r="BS8645" s="100">
        <v>86.43</v>
      </c>
      <c r="BT8645" s="101">
        <v>91</v>
      </c>
    </row>
    <row r="8646" spans="71:72">
      <c r="BS8646" s="100">
        <v>86.44</v>
      </c>
      <c r="BT8646" s="101">
        <v>91</v>
      </c>
    </row>
    <row r="8647" spans="71:72">
      <c r="BS8647" s="100">
        <v>86.45</v>
      </c>
      <c r="BT8647" s="101">
        <v>91</v>
      </c>
    </row>
    <row r="8648" spans="71:72">
      <c r="BS8648" s="100">
        <v>86.46</v>
      </c>
      <c r="BT8648" s="101">
        <v>91</v>
      </c>
    </row>
    <row r="8649" spans="71:72">
      <c r="BS8649" s="100">
        <v>86.47</v>
      </c>
      <c r="BT8649" s="101">
        <v>91</v>
      </c>
    </row>
    <row r="8650" spans="71:72">
      <c r="BS8650" s="100">
        <v>86.48</v>
      </c>
      <c r="BT8650" s="101">
        <v>91</v>
      </c>
    </row>
    <row r="8651" spans="71:72">
      <c r="BS8651" s="100">
        <v>86.49</v>
      </c>
      <c r="BT8651" s="101">
        <v>91</v>
      </c>
    </row>
    <row r="8652" spans="71:72">
      <c r="BS8652" s="100">
        <v>86.5</v>
      </c>
      <c r="BT8652" s="101">
        <v>91</v>
      </c>
    </row>
    <row r="8653" spans="71:72">
      <c r="BS8653" s="100">
        <v>86.51</v>
      </c>
      <c r="BT8653" s="101">
        <v>91</v>
      </c>
    </row>
    <row r="8654" spans="71:72">
      <c r="BS8654" s="100">
        <v>86.52</v>
      </c>
      <c r="BT8654" s="101">
        <v>91</v>
      </c>
    </row>
    <row r="8655" spans="71:72">
      <c r="BS8655" s="100">
        <v>86.53</v>
      </c>
      <c r="BT8655" s="101">
        <v>91</v>
      </c>
    </row>
    <row r="8656" spans="71:72">
      <c r="BS8656" s="100">
        <v>86.54</v>
      </c>
      <c r="BT8656" s="101">
        <v>91</v>
      </c>
    </row>
    <row r="8657" spans="71:72">
      <c r="BS8657" s="100">
        <v>86.55</v>
      </c>
      <c r="BT8657" s="101">
        <v>91</v>
      </c>
    </row>
    <row r="8658" spans="71:72">
      <c r="BS8658" s="100">
        <v>86.56</v>
      </c>
      <c r="BT8658" s="101">
        <v>91</v>
      </c>
    </row>
    <row r="8659" spans="71:72">
      <c r="BS8659" s="100">
        <v>86.57</v>
      </c>
      <c r="BT8659" s="101">
        <v>91</v>
      </c>
    </row>
    <row r="8660" spans="71:72">
      <c r="BS8660" s="100">
        <v>86.58</v>
      </c>
      <c r="BT8660" s="101">
        <v>91</v>
      </c>
    </row>
    <row r="8661" spans="71:72">
      <c r="BS8661" s="100">
        <v>86.59</v>
      </c>
      <c r="BT8661" s="101">
        <v>91</v>
      </c>
    </row>
    <row r="8662" spans="71:72">
      <c r="BS8662" s="100">
        <v>86.6</v>
      </c>
      <c r="BT8662" s="101">
        <v>91</v>
      </c>
    </row>
    <row r="8663" spans="71:72">
      <c r="BS8663" s="100">
        <v>86.61</v>
      </c>
      <c r="BT8663" s="101">
        <v>91</v>
      </c>
    </row>
    <row r="8664" spans="71:72">
      <c r="BS8664" s="100">
        <v>86.62</v>
      </c>
      <c r="BT8664" s="101">
        <v>91</v>
      </c>
    </row>
    <row r="8665" spans="71:72">
      <c r="BS8665" s="100">
        <v>86.63</v>
      </c>
      <c r="BT8665" s="101">
        <v>91</v>
      </c>
    </row>
    <row r="8666" spans="71:72">
      <c r="BS8666" s="100">
        <v>86.64</v>
      </c>
      <c r="BT8666" s="101">
        <v>91</v>
      </c>
    </row>
    <row r="8667" spans="71:72">
      <c r="BS8667" s="100">
        <v>86.65</v>
      </c>
      <c r="BT8667" s="101">
        <v>91</v>
      </c>
    </row>
    <row r="8668" spans="71:72">
      <c r="BS8668" s="100">
        <v>86.66</v>
      </c>
      <c r="BT8668" s="101">
        <v>91</v>
      </c>
    </row>
    <row r="8669" spans="71:72">
      <c r="BS8669" s="100">
        <v>86.67</v>
      </c>
      <c r="BT8669" s="101">
        <v>91</v>
      </c>
    </row>
    <row r="8670" spans="71:72">
      <c r="BS8670" s="100">
        <v>86.68</v>
      </c>
      <c r="BT8670" s="101">
        <v>91</v>
      </c>
    </row>
    <row r="8671" spans="71:72">
      <c r="BS8671" s="100">
        <v>86.69</v>
      </c>
      <c r="BT8671" s="101">
        <v>91</v>
      </c>
    </row>
    <row r="8672" spans="71:72">
      <c r="BS8672" s="100">
        <v>86.7</v>
      </c>
      <c r="BT8672" s="101">
        <v>91</v>
      </c>
    </row>
    <row r="8673" spans="71:72">
      <c r="BS8673" s="100">
        <v>86.71</v>
      </c>
      <c r="BT8673" s="101">
        <v>91</v>
      </c>
    </row>
    <row r="8674" spans="71:72">
      <c r="BS8674" s="100">
        <v>86.72</v>
      </c>
      <c r="BT8674" s="101">
        <v>91</v>
      </c>
    </row>
    <row r="8675" spans="71:72">
      <c r="BS8675" s="100">
        <v>86.73</v>
      </c>
      <c r="BT8675" s="101">
        <v>91</v>
      </c>
    </row>
    <row r="8676" spans="71:72">
      <c r="BS8676" s="100">
        <v>86.74</v>
      </c>
      <c r="BT8676" s="101">
        <v>91</v>
      </c>
    </row>
    <row r="8677" spans="71:72">
      <c r="BS8677" s="100">
        <v>86.75</v>
      </c>
      <c r="BT8677" s="101">
        <v>91</v>
      </c>
    </row>
    <row r="8678" spans="71:72">
      <c r="BS8678" s="100">
        <v>86.76</v>
      </c>
      <c r="BT8678" s="101">
        <v>91</v>
      </c>
    </row>
    <row r="8679" spans="71:72">
      <c r="BS8679" s="100">
        <v>86.77</v>
      </c>
      <c r="BT8679" s="101">
        <v>91</v>
      </c>
    </row>
    <row r="8680" spans="71:72">
      <c r="BS8680" s="100">
        <v>86.78</v>
      </c>
      <c r="BT8680" s="101">
        <v>91</v>
      </c>
    </row>
    <row r="8681" spans="71:72">
      <c r="BS8681" s="100">
        <v>86.79</v>
      </c>
      <c r="BT8681" s="101">
        <v>91</v>
      </c>
    </row>
    <row r="8682" spans="71:72">
      <c r="BS8682" s="100">
        <v>86.8</v>
      </c>
      <c r="BT8682" s="101">
        <v>91</v>
      </c>
    </row>
    <row r="8683" spans="71:72">
      <c r="BS8683" s="100">
        <v>86.81</v>
      </c>
      <c r="BT8683" s="101">
        <v>91</v>
      </c>
    </row>
    <row r="8684" spans="71:72">
      <c r="BS8684" s="100">
        <v>86.82</v>
      </c>
      <c r="BT8684" s="101">
        <v>91</v>
      </c>
    </row>
    <row r="8685" spans="71:72">
      <c r="BS8685" s="100">
        <v>86.83</v>
      </c>
      <c r="BT8685" s="101">
        <v>91</v>
      </c>
    </row>
    <row r="8686" spans="71:72">
      <c r="BS8686" s="100">
        <v>86.84</v>
      </c>
      <c r="BT8686" s="101">
        <v>91</v>
      </c>
    </row>
    <row r="8687" spans="71:72">
      <c r="BS8687" s="100">
        <v>86.85</v>
      </c>
      <c r="BT8687" s="101">
        <v>91</v>
      </c>
    </row>
    <row r="8688" spans="71:72">
      <c r="BS8688" s="100">
        <v>86.86</v>
      </c>
      <c r="BT8688" s="101">
        <v>91</v>
      </c>
    </row>
    <row r="8689" spans="71:72">
      <c r="BS8689" s="100">
        <v>86.87</v>
      </c>
      <c r="BT8689" s="101">
        <v>91</v>
      </c>
    </row>
    <row r="8690" spans="71:72">
      <c r="BS8690" s="100">
        <v>86.88</v>
      </c>
      <c r="BT8690" s="101">
        <v>91</v>
      </c>
    </row>
    <row r="8691" spans="71:72">
      <c r="BS8691" s="100">
        <v>86.89</v>
      </c>
      <c r="BT8691" s="101">
        <v>91</v>
      </c>
    </row>
    <row r="8692" spans="71:72">
      <c r="BS8692" s="100">
        <v>86.9</v>
      </c>
      <c r="BT8692" s="101">
        <v>91</v>
      </c>
    </row>
    <row r="8693" spans="71:72">
      <c r="BS8693" s="100">
        <v>86.91</v>
      </c>
      <c r="BT8693" s="101">
        <v>91</v>
      </c>
    </row>
    <row r="8694" spans="71:72">
      <c r="BS8694" s="100">
        <v>86.92</v>
      </c>
      <c r="BT8694" s="101">
        <v>91</v>
      </c>
    </row>
    <row r="8695" spans="71:72">
      <c r="BS8695" s="100">
        <v>86.93</v>
      </c>
      <c r="BT8695" s="101">
        <v>91</v>
      </c>
    </row>
    <row r="8696" spans="71:72">
      <c r="BS8696" s="100">
        <v>86.94</v>
      </c>
      <c r="BT8696" s="101">
        <v>91</v>
      </c>
    </row>
    <row r="8697" spans="71:72">
      <c r="BS8697" s="100">
        <v>86.95</v>
      </c>
      <c r="BT8697" s="101">
        <v>91</v>
      </c>
    </row>
    <row r="8698" spans="71:72">
      <c r="BS8698" s="100">
        <v>86.96</v>
      </c>
      <c r="BT8698" s="101">
        <v>91</v>
      </c>
    </row>
    <row r="8699" spans="71:72">
      <c r="BS8699" s="100">
        <v>86.97</v>
      </c>
      <c r="BT8699" s="101">
        <v>91</v>
      </c>
    </row>
    <row r="8700" spans="71:72">
      <c r="BS8700" s="100">
        <v>86.98</v>
      </c>
      <c r="BT8700" s="101">
        <v>91</v>
      </c>
    </row>
    <row r="8701" spans="71:72">
      <c r="BS8701" s="100">
        <v>86.99</v>
      </c>
      <c r="BT8701" s="101">
        <v>91</v>
      </c>
    </row>
    <row r="8702" spans="71:72">
      <c r="BS8702" s="100">
        <v>87</v>
      </c>
      <c r="BT8702" s="101">
        <v>91</v>
      </c>
    </row>
    <row r="8703" spans="71:72">
      <c r="BS8703" s="100">
        <v>87.01</v>
      </c>
      <c r="BT8703" s="101">
        <v>91</v>
      </c>
    </row>
    <row r="8704" spans="71:72">
      <c r="BS8704" s="100">
        <v>87.02</v>
      </c>
      <c r="BT8704" s="101">
        <v>91</v>
      </c>
    </row>
    <row r="8705" spans="71:72">
      <c r="BS8705" s="100">
        <v>87.03</v>
      </c>
      <c r="BT8705" s="101">
        <v>91</v>
      </c>
    </row>
    <row r="8706" spans="71:72">
      <c r="BS8706" s="100">
        <v>87.04</v>
      </c>
      <c r="BT8706" s="101">
        <v>91</v>
      </c>
    </row>
    <row r="8707" spans="71:72">
      <c r="BS8707" s="100">
        <v>87.05</v>
      </c>
      <c r="BT8707" s="101">
        <v>91</v>
      </c>
    </row>
    <row r="8708" spans="71:72">
      <c r="BS8708" s="100">
        <v>87.06</v>
      </c>
      <c r="BT8708" s="101">
        <v>91</v>
      </c>
    </row>
    <row r="8709" spans="71:72">
      <c r="BS8709" s="100">
        <v>87.07</v>
      </c>
      <c r="BT8709" s="101">
        <v>91</v>
      </c>
    </row>
    <row r="8710" spans="71:72">
      <c r="BS8710" s="100">
        <v>87.08</v>
      </c>
      <c r="BT8710" s="101">
        <v>91</v>
      </c>
    </row>
    <row r="8711" spans="71:72">
      <c r="BS8711" s="100">
        <v>87.09</v>
      </c>
      <c r="BT8711" s="101">
        <v>91</v>
      </c>
    </row>
    <row r="8712" spans="71:72">
      <c r="BS8712" s="100">
        <v>87.1</v>
      </c>
      <c r="BT8712" s="101">
        <v>91</v>
      </c>
    </row>
    <row r="8713" spans="71:72">
      <c r="BS8713" s="100">
        <v>87.11</v>
      </c>
      <c r="BT8713" s="101">
        <v>91</v>
      </c>
    </row>
    <row r="8714" spans="71:72">
      <c r="BS8714" s="100">
        <v>87.12</v>
      </c>
      <c r="BT8714" s="101">
        <v>91</v>
      </c>
    </row>
    <row r="8715" spans="71:72">
      <c r="BS8715" s="100">
        <v>87.13</v>
      </c>
      <c r="BT8715" s="101">
        <v>91</v>
      </c>
    </row>
    <row r="8716" spans="71:72">
      <c r="BS8716" s="100">
        <v>87.14</v>
      </c>
      <c r="BT8716" s="101">
        <v>91</v>
      </c>
    </row>
    <row r="8717" spans="71:72">
      <c r="BS8717" s="100">
        <v>87.15</v>
      </c>
      <c r="BT8717" s="101">
        <v>91</v>
      </c>
    </row>
    <row r="8718" spans="71:72">
      <c r="BS8718" s="100">
        <v>87.16</v>
      </c>
      <c r="BT8718" s="101">
        <v>91</v>
      </c>
    </row>
    <row r="8719" spans="71:72">
      <c r="BS8719" s="100">
        <v>87.17</v>
      </c>
      <c r="BT8719" s="101">
        <v>91</v>
      </c>
    </row>
    <row r="8720" spans="71:72">
      <c r="BS8720" s="100">
        <v>87.18</v>
      </c>
      <c r="BT8720" s="101">
        <v>91</v>
      </c>
    </row>
    <row r="8721" spans="71:72">
      <c r="BS8721" s="100">
        <v>87.19</v>
      </c>
      <c r="BT8721" s="101">
        <v>91</v>
      </c>
    </row>
    <row r="8722" spans="71:72">
      <c r="BS8722" s="98">
        <v>87.2</v>
      </c>
      <c r="BT8722" s="99">
        <v>92</v>
      </c>
    </row>
    <row r="8723" spans="71:72">
      <c r="BS8723" s="98">
        <v>87.21</v>
      </c>
      <c r="BT8723" s="99">
        <v>92</v>
      </c>
    </row>
    <row r="8724" spans="71:72">
      <c r="BS8724" s="98">
        <v>87.22</v>
      </c>
      <c r="BT8724" s="99">
        <v>92</v>
      </c>
    </row>
    <row r="8725" spans="71:72">
      <c r="BS8725" s="98">
        <v>87.23</v>
      </c>
      <c r="BT8725" s="99">
        <v>92</v>
      </c>
    </row>
    <row r="8726" spans="71:72">
      <c r="BS8726" s="98">
        <v>87.24</v>
      </c>
      <c r="BT8726" s="99">
        <v>92</v>
      </c>
    </row>
    <row r="8727" spans="71:72">
      <c r="BS8727" s="98">
        <v>87.25</v>
      </c>
      <c r="BT8727" s="99">
        <v>92</v>
      </c>
    </row>
    <row r="8728" spans="71:72">
      <c r="BS8728" s="98">
        <v>87.26</v>
      </c>
      <c r="BT8728" s="99">
        <v>92</v>
      </c>
    </row>
    <row r="8729" spans="71:72">
      <c r="BS8729" s="98">
        <v>87.27</v>
      </c>
      <c r="BT8729" s="99">
        <v>92</v>
      </c>
    </row>
    <row r="8730" spans="71:72">
      <c r="BS8730" s="98">
        <v>87.28</v>
      </c>
      <c r="BT8730" s="99">
        <v>92</v>
      </c>
    </row>
    <row r="8731" spans="71:72">
      <c r="BS8731" s="98">
        <v>87.29</v>
      </c>
      <c r="BT8731" s="99">
        <v>92</v>
      </c>
    </row>
    <row r="8732" spans="71:72">
      <c r="BS8732" s="98">
        <v>87.3</v>
      </c>
      <c r="BT8732" s="99">
        <v>92</v>
      </c>
    </row>
    <row r="8733" spans="71:72">
      <c r="BS8733" s="98">
        <v>87.31</v>
      </c>
      <c r="BT8733" s="99">
        <v>92</v>
      </c>
    </row>
    <row r="8734" spans="71:72">
      <c r="BS8734" s="98">
        <v>87.32</v>
      </c>
      <c r="BT8734" s="99">
        <v>92</v>
      </c>
    </row>
    <row r="8735" spans="71:72">
      <c r="BS8735" s="98">
        <v>87.33</v>
      </c>
      <c r="BT8735" s="99">
        <v>92</v>
      </c>
    </row>
    <row r="8736" spans="71:72">
      <c r="BS8736" s="98">
        <v>87.34</v>
      </c>
      <c r="BT8736" s="99">
        <v>92</v>
      </c>
    </row>
    <row r="8737" spans="71:72">
      <c r="BS8737" s="98">
        <v>87.35</v>
      </c>
      <c r="BT8737" s="99">
        <v>92</v>
      </c>
    </row>
    <row r="8738" spans="71:72">
      <c r="BS8738" s="98">
        <v>87.36</v>
      </c>
      <c r="BT8738" s="99">
        <v>92</v>
      </c>
    </row>
    <row r="8739" spans="71:72">
      <c r="BS8739" s="98">
        <v>87.37</v>
      </c>
      <c r="BT8739" s="99">
        <v>92</v>
      </c>
    </row>
    <row r="8740" spans="71:72">
      <c r="BS8740" s="98">
        <v>87.38</v>
      </c>
      <c r="BT8740" s="99">
        <v>92</v>
      </c>
    </row>
    <row r="8741" spans="71:72">
      <c r="BS8741" s="98">
        <v>87.39</v>
      </c>
      <c r="BT8741" s="99">
        <v>92</v>
      </c>
    </row>
    <row r="8742" spans="71:72">
      <c r="BS8742" s="98">
        <v>87.4</v>
      </c>
      <c r="BT8742" s="99">
        <v>92</v>
      </c>
    </row>
    <row r="8743" spans="71:72">
      <c r="BS8743" s="98">
        <v>87.41</v>
      </c>
      <c r="BT8743" s="99">
        <v>92</v>
      </c>
    </row>
    <row r="8744" spans="71:72">
      <c r="BS8744" s="98">
        <v>87.42</v>
      </c>
      <c r="BT8744" s="99">
        <v>92</v>
      </c>
    </row>
    <row r="8745" spans="71:72">
      <c r="BS8745" s="98">
        <v>87.43</v>
      </c>
      <c r="BT8745" s="99">
        <v>92</v>
      </c>
    </row>
    <row r="8746" spans="71:72">
      <c r="BS8746" s="98">
        <v>87.44</v>
      </c>
      <c r="BT8746" s="99">
        <v>92</v>
      </c>
    </row>
    <row r="8747" spans="71:72">
      <c r="BS8747" s="98">
        <v>87.45</v>
      </c>
      <c r="BT8747" s="99">
        <v>92</v>
      </c>
    </row>
    <row r="8748" spans="71:72">
      <c r="BS8748" s="98">
        <v>87.46</v>
      </c>
      <c r="BT8748" s="99">
        <v>92</v>
      </c>
    </row>
    <row r="8749" spans="71:72">
      <c r="BS8749" s="98">
        <v>87.47</v>
      </c>
      <c r="BT8749" s="99">
        <v>92</v>
      </c>
    </row>
    <row r="8750" spans="71:72">
      <c r="BS8750" s="98">
        <v>87.48</v>
      </c>
      <c r="BT8750" s="99">
        <v>92</v>
      </c>
    </row>
    <row r="8751" spans="71:72">
      <c r="BS8751" s="98">
        <v>87.49</v>
      </c>
      <c r="BT8751" s="99">
        <v>92</v>
      </c>
    </row>
    <row r="8752" spans="71:72">
      <c r="BS8752" s="98">
        <v>87.5</v>
      </c>
      <c r="BT8752" s="99">
        <v>92</v>
      </c>
    </row>
    <row r="8753" spans="71:72">
      <c r="BS8753" s="98">
        <v>87.51</v>
      </c>
      <c r="BT8753" s="99">
        <v>92</v>
      </c>
    </row>
    <row r="8754" spans="71:72">
      <c r="BS8754" s="98">
        <v>87.52</v>
      </c>
      <c r="BT8754" s="99">
        <v>92</v>
      </c>
    </row>
    <row r="8755" spans="71:72">
      <c r="BS8755" s="98">
        <v>87.53</v>
      </c>
      <c r="BT8755" s="99">
        <v>92</v>
      </c>
    </row>
    <row r="8756" spans="71:72">
      <c r="BS8756" s="98">
        <v>87.54</v>
      </c>
      <c r="BT8756" s="99">
        <v>92</v>
      </c>
    </row>
    <row r="8757" spans="71:72">
      <c r="BS8757" s="98">
        <v>87.55</v>
      </c>
      <c r="BT8757" s="99">
        <v>92</v>
      </c>
    </row>
    <row r="8758" spans="71:72">
      <c r="BS8758" s="98">
        <v>87.56</v>
      </c>
      <c r="BT8758" s="99">
        <v>92</v>
      </c>
    </row>
    <row r="8759" spans="71:72">
      <c r="BS8759" s="98">
        <v>87.57</v>
      </c>
      <c r="BT8759" s="99">
        <v>92</v>
      </c>
    </row>
    <row r="8760" spans="71:72">
      <c r="BS8760" s="98">
        <v>87.58</v>
      </c>
      <c r="BT8760" s="99">
        <v>92</v>
      </c>
    </row>
    <row r="8761" spans="71:72">
      <c r="BS8761" s="98">
        <v>87.59</v>
      </c>
      <c r="BT8761" s="99">
        <v>92</v>
      </c>
    </row>
    <row r="8762" spans="71:72">
      <c r="BS8762" s="98">
        <v>87.6</v>
      </c>
      <c r="BT8762" s="99">
        <v>92</v>
      </c>
    </row>
    <row r="8763" spans="71:72">
      <c r="BS8763" s="98">
        <v>87.61</v>
      </c>
      <c r="BT8763" s="99">
        <v>92</v>
      </c>
    </row>
    <row r="8764" spans="71:72">
      <c r="BS8764" s="98">
        <v>87.62</v>
      </c>
      <c r="BT8764" s="99">
        <v>92</v>
      </c>
    </row>
    <row r="8765" spans="71:72">
      <c r="BS8765" s="98">
        <v>87.63</v>
      </c>
      <c r="BT8765" s="99">
        <v>92</v>
      </c>
    </row>
    <row r="8766" spans="71:72">
      <c r="BS8766" s="98">
        <v>87.64</v>
      </c>
      <c r="BT8766" s="99">
        <v>92</v>
      </c>
    </row>
    <row r="8767" spans="71:72">
      <c r="BS8767" s="98">
        <v>87.65</v>
      </c>
      <c r="BT8767" s="99">
        <v>92</v>
      </c>
    </row>
    <row r="8768" spans="71:72">
      <c r="BS8768" s="98">
        <v>87.66</v>
      </c>
      <c r="BT8768" s="99">
        <v>92</v>
      </c>
    </row>
    <row r="8769" spans="71:72">
      <c r="BS8769" s="98">
        <v>87.67</v>
      </c>
      <c r="BT8769" s="99">
        <v>92</v>
      </c>
    </row>
    <row r="8770" spans="71:72">
      <c r="BS8770" s="98">
        <v>87.68</v>
      </c>
      <c r="BT8770" s="99">
        <v>92</v>
      </c>
    </row>
    <row r="8771" spans="71:72">
      <c r="BS8771" s="98">
        <v>87.69</v>
      </c>
      <c r="BT8771" s="99">
        <v>92</v>
      </c>
    </row>
    <row r="8772" spans="71:72">
      <c r="BS8772" s="98">
        <v>87.7</v>
      </c>
      <c r="BT8772" s="99">
        <v>92</v>
      </c>
    </row>
    <row r="8773" spans="71:72">
      <c r="BS8773" s="98">
        <v>87.71</v>
      </c>
      <c r="BT8773" s="99">
        <v>92</v>
      </c>
    </row>
    <row r="8774" spans="71:72">
      <c r="BS8774" s="98">
        <v>87.72</v>
      </c>
      <c r="BT8774" s="99">
        <v>92</v>
      </c>
    </row>
    <row r="8775" spans="71:72">
      <c r="BS8775" s="98">
        <v>87.73</v>
      </c>
      <c r="BT8775" s="99">
        <v>92</v>
      </c>
    </row>
    <row r="8776" spans="71:72">
      <c r="BS8776" s="98">
        <v>87.74</v>
      </c>
      <c r="BT8776" s="99">
        <v>92</v>
      </c>
    </row>
    <row r="8777" spans="71:72">
      <c r="BS8777" s="98">
        <v>87.75</v>
      </c>
      <c r="BT8777" s="99">
        <v>92</v>
      </c>
    </row>
    <row r="8778" spans="71:72">
      <c r="BS8778" s="98">
        <v>87.76</v>
      </c>
      <c r="BT8778" s="99">
        <v>92</v>
      </c>
    </row>
    <row r="8779" spans="71:72">
      <c r="BS8779" s="98">
        <v>87.77</v>
      </c>
      <c r="BT8779" s="99">
        <v>92</v>
      </c>
    </row>
    <row r="8780" spans="71:72">
      <c r="BS8780" s="98">
        <v>87.78</v>
      </c>
      <c r="BT8780" s="99">
        <v>92</v>
      </c>
    </row>
    <row r="8781" spans="71:72">
      <c r="BS8781" s="98">
        <v>87.79</v>
      </c>
      <c r="BT8781" s="99">
        <v>92</v>
      </c>
    </row>
    <row r="8782" spans="71:72">
      <c r="BS8782" s="98">
        <v>87.8</v>
      </c>
      <c r="BT8782" s="99">
        <v>92</v>
      </c>
    </row>
    <row r="8783" spans="71:72">
      <c r="BS8783" s="98">
        <v>87.81</v>
      </c>
      <c r="BT8783" s="99">
        <v>92</v>
      </c>
    </row>
    <row r="8784" spans="71:72">
      <c r="BS8784" s="98">
        <v>87.82</v>
      </c>
      <c r="BT8784" s="99">
        <v>92</v>
      </c>
    </row>
    <row r="8785" spans="71:72">
      <c r="BS8785" s="98">
        <v>87.83</v>
      </c>
      <c r="BT8785" s="99">
        <v>92</v>
      </c>
    </row>
    <row r="8786" spans="71:72">
      <c r="BS8786" s="98">
        <v>87.84</v>
      </c>
      <c r="BT8786" s="99">
        <v>92</v>
      </c>
    </row>
    <row r="8787" spans="71:72">
      <c r="BS8787" s="98">
        <v>87.85</v>
      </c>
      <c r="BT8787" s="99">
        <v>92</v>
      </c>
    </row>
    <row r="8788" spans="71:72">
      <c r="BS8788" s="98">
        <v>87.86</v>
      </c>
      <c r="BT8788" s="99">
        <v>92</v>
      </c>
    </row>
    <row r="8789" spans="71:72">
      <c r="BS8789" s="98">
        <v>87.87</v>
      </c>
      <c r="BT8789" s="99">
        <v>92</v>
      </c>
    </row>
    <row r="8790" spans="71:72">
      <c r="BS8790" s="98">
        <v>87.88</v>
      </c>
      <c r="BT8790" s="99">
        <v>92</v>
      </c>
    </row>
    <row r="8791" spans="71:72">
      <c r="BS8791" s="98">
        <v>87.89</v>
      </c>
      <c r="BT8791" s="99">
        <v>92</v>
      </c>
    </row>
    <row r="8792" spans="71:72">
      <c r="BS8792" s="98">
        <v>87.9</v>
      </c>
      <c r="BT8792" s="99">
        <v>92</v>
      </c>
    </row>
    <row r="8793" spans="71:72">
      <c r="BS8793" s="98">
        <v>87.91</v>
      </c>
      <c r="BT8793" s="99">
        <v>92</v>
      </c>
    </row>
    <row r="8794" spans="71:72">
      <c r="BS8794" s="98">
        <v>87.92</v>
      </c>
      <c r="BT8794" s="99">
        <v>92</v>
      </c>
    </row>
    <row r="8795" spans="71:72">
      <c r="BS8795" s="98">
        <v>87.93</v>
      </c>
      <c r="BT8795" s="99">
        <v>92</v>
      </c>
    </row>
    <row r="8796" spans="71:72">
      <c r="BS8796" s="98">
        <v>87.94</v>
      </c>
      <c r="BT8796" s="99">
        <v>92</v>
      </c>
    </row>
    <row r="8797" spans="71:72">
      <c r="BS8797" s="98">
        <v>87.95</v>
      </c>
      <c r="BT8797" s="99">
        <v>92</v>
      </c>
    </row>
    <row r="8798" spans="71:72">
      <c r="BS8798" s="98">
        <v>87.96</v>
      </c>
      <c r="BT8798" s="99">
        <v>92</v>
      </c>
    </row>
    <row r="8799" spans="71:72">
      <c r="BS8799" s="98">
        <v>87.97</v>
      </c>
      <c r="BT8799" s="99">
        <v>92</v>
      </c>
    </row>
    <row r="8800" spans="71:72">
      <c r="BS8800" s="98">
        <v>87.98</v>
      </c>
      <c r="BT8800" s="99">
        <v>92</v>
      </c>
    </row>
    <row r="8801" spans="71:72">
      <c r="BS8801" s="98">
        <v>87.99</v>
      </c>
      <c r="BT8801" s="99">
        <v>92</v>
      </c>
    </row>
    <row r="8802" spans="71:72">
      <c r="BS8802" s="98">
        <v>88</v>
      </c>
      <c r="BT8802" s="99">
        <v>92</v>
      </c>
    </row>
    <row r="8803" spans="71:72">
      <c r="BS8803" s="98">
        <v>88.01</v>
      </c>
      <c r="BT8803" s="99">
        <v>92</v>
      </c>
    </row>
    <row r="8804" spans="71:72">
      <c r="BS8804" s="98">
        <v>88.02</v>
      </c>
      <c r="BT8804" s="99">
        <v>92</v>
      </c>
    </row>
    <row r="8805" spans="71:72">
      <c r="BS8805" s="98">
        <v>88.03</v>
      </c>
      <c r="BT8805" s="99">
        <v>92</v>
      </c>
    </row>
    <row r="8806" spans="71:72">
      <c r="BS8806" s="98">
        <v>88.04</v>
      </c>
      <c r="BT8806" s="99">
        <v>92</v>
      </c>
    </row>
    <row r="8807" spans="71:72">
      <c r="BS8807" s="98">
        <v>88.05</v>
      </c>
      <c r="BT8807" s="99">
        <v>92</v>
      </c>
    </row>
    <row r="8808" spans="71:72">
      <c r="BS8808" s="98">
        <v>88.06</v>
      </c>
      <c r="BT8808" s="99">
        <v>92</v>
      </c>
    </row>
    <row r="8809" spans="71:72">
      <c r="BS8809" s="98">
        <v>88.07</v>
      </c>
      <c r="BT8809" s="99">
        <v>92</v>
      </c>
    </row>
    <row r="8810" spans="71:72">
      <c r="BS8810" s="98">
        <v>88.08</v>
      </c>
      <c r="BT8810" s="99">
        <v>92</v>
      </c>
    </row>
    <row r="8811" spans="71:72">
      <c r="BS8811" s="98">
        <v>88.09</v>
      </c>
      <c r="BT8811" s="99">
        <v>92</v>
      </c>
    </row>
    <row r="8812" spans="71:72">
      <c r="BS8812" s="98">
        <v>88.1</v>
      </c>
      <c r="BT8812" s="99">
        <v>92</v>
      </c>
    </row>
    <row r="8813" spans="71:72">
      <c r="BS8813" s="98">
        <v>88.11</v>
      </c>
      <c r="BT8813" s="99">
        <v>92</v>
      </c>
    </row>
    <row r="8814" spans="71:72">
      <c r="BS8814" s="98">
        <v>88.12</v>
      </c>
      <c r="BT8814" s="99">
        <v>92</v>
      </c>
    </row>
    <row r="8815" spans="71:72">
      <c r="BS8815" s="98">
        <v>88.13</v>
      </c>
      <c r="BT8815" s="99">
        <v>92</v>
      </c>
    </row>
    <row r="8816" spans="71:72">
      <c r="BS8816" s="98">
        <v>88.14</v>
      </c>
      <c r="BT8816" s="99">
        <v>92</v>
      </c>
    </row>
    <row r="8817" spans="71:72">
      <c r="BS8817" s="98">
        <v>88.15</v>
      </c>
      <c r="BT8817" s="99">
        <v>92</v>
      </c>
    </row>
    <row r="8818" spans="71:72">
      <c r="BS8818" s="98">
        <v>88.16</v>
      </c>
      <c r="BT8818" s="99">
        <v>92</v>
      </c>
    </row>
    <row r="8819" spans="71:72">
      <c r="BS8819" s="98">
        <v>88.17</v>
      </c>
      <c r="BT8819" s="99">
        <v>92</v>
      </c>
    </row>
    <row r="8820" spans="71:72">
      <c r="BS8820" s="98">
        <v>88.18</v>
      </c>
      <c r="BT8820" s="99">
        <v>92</v>
      </c>
    </row>
    <row r="8821" spans="71:72">
      <c r="BS8821" s="98">
        <v>88.19</v>
      </c>
      <c r="BT8821" s="99">
        <v>92</v>
      </c>
    </row>
    <row r="8822" spans="71:72">
      <c r="BS8822" s="98">
        <v>88.2</v>
      </c>
      <c r="BT8822" s="99">
        <v>92</v>
      </c>
    </row>
    <row r="8823" spans="71:72">
      <c r="BS8823" s="98">
        <v>88.21</v>
      </c>
      <c r="BT8823" s="99">
        <v>92</v>
      </c>
    </row>
    <row r="8824" spans="71:72">
      <c r="BS8824" s="98">
        <v>88.22</v>
      </c>
      <c r="BT8824" s="99">
        <v>92</v>
      </c>
    </row>
    <row r="8825" spans="71:72">
      <c r="BS8825" s="98">
        <v>88.23</v>
      </c>
      <c r="BT8825" s="99">
        <v>92</v>
      </c>
    </row>
    <row r="8826" spans="71:72">
      <c r="BS8826" s="98">
        <v>88.24</v>
      </c>
      <c r="BT8826" s="99">
        <v>92</v>
      </c>
    </row>
    <row r="8827" spans="71:72">
      <c r="BS8827" s="98">
        <v>88.25</v>
      </c>
      <c r="BT8827" s="99">
        <v>92</v>
      </c>
    </row>
    <row r="8828" spans="71:72">
      <c r="BS8828" s="98">
        <v>88.26</v>
      </c>
      <c r="BT8828" s="99">
        <v>92</v>
      </c>
    </row>
    <row r="8829" spans="71:72">
      <c r="BS8829" s="98">
        <v>88.27</v>
      </c>
      <c r="BT8829" s="99">
        <v>92</v>
      </c>
    </row>
    <row r="8830" spans="71:72">
      <c r="BS8830" s="98">
        <v>88.28</v>
      </c>
      <c r="BT8830" s="99">
        <v>92</v>
      </c>
    </row>
    <row r="8831" spans="71:72">
      <c r="BS8831" s="98">
        <v>88.29</v>
      </c>
      <c r="BT8831" s="99">
        <v>92</v>
      </c>
    </row>
    <row r="8832" spans="71:72">
      <c r="BS8832" s="98">
        <v>88.3</v>
      </c>
      <c r="BT8832" s="99">
        <v>92</v>
      </c>
    </row>
    <row r="8833" spans="71:72">
      <c r="BS8833" s="98">
        <v>88.31</v>
      </c>
      <c r="BT8833" s="99">
        <v>92</v>
      </c>
    </row>
    <row r="8834" spans="71:72">
      <c r="BS8834" s="98">
        <v>88.32</v>
      </c>
      <c r="BT8834" s="99">
        <v>92</v>
      </c>
    </row>
    <row r="8835" spans="71:72">
      <c r="BS8835" s="98">
        <v>88.33</v>
      </c>
      <c r="BT8835" s="99">
        <v>92</v>
      </c>
    </row>
    <row r="8836" spans="71:72">
      <c r="BS8836" s="98">
        <v>88.34</v>
      </c>
      <c r="BT8836" s="99">
        <v>92</v>
      </c>
    </row>
    <row r="8837" spans="71:72">
      <c r="BS8837" s="98">
        <v>88.35</v>
      </c>
      <c r="BT8837" s="99">
        <v>92</v>
      </c>
    </row>
    <row r="8838" spans="71:72">
      <c r="BS8838" s="98">
        <v>88.36</v>
      </c>
      <c r="BT8838" s="99">
        <v>92</v>
      </c>
    </row>
    <row r="8839" spans="71:72">
      <c r="BS8839" s="98">
        <v>88.37</v>
      </c>
      <c r="BT8839" s="99">
        <v>92</v>
      </c>
    </row>
    <row r="8840" spans="71:72">
      <c r="BS8840" s="98">
        <v>88.38</v>
      </c>
      <c r="BT8840" s="99">
        <v>92</v>
      </c>
    </row>
    <row r="8841" spans="71:72">
      <c r="BS8841" s="98">
        <v>88.39</v>
      </c>
      <c r="BT8841" s="99">
        <v>92</v>
      </c>
    </row>
    <row r="8842" spans="71:72">
      <c r="BS8842" s="98">
        <v>88.4</v>
      </c>
      <c r="BT8842" s="99">
        <v>92</v>
      </c>
    </row>
    <row r="8843" spans="71:72">
      <c r="BS8843" s="98">
        <v>88.41</v>
      </c>
      <c r="BT8843" s="99">
        <v>92</v>
      </c>
    </row>
    <row r="8844" spans="71:72">
      <c r="BS8844" s="98">
        <v>88.42</v>
      </c>
      <c r="BT8844" s="99">
        <v>92</v>
      </c>
    </row>
    <row r="8845" spans="71:72">
      <c r="BS8845" s="98">
        <v>88.43</v>
      </c>
      <c r="BT8845" s="99">
        <v>92</v>
      </c>
    </row>
    <row r="8846" spans="71:72">
      <c r="BS8846" s="98">
        <v>88.44</v>
      </c>
      <c r="BT8846" s="99">
        <v>92</v>
      </c>
    </row>
    <row r="8847" spans="71:72">
      <c r="BS8847" s="98">
        <v>88.45</v>
      </c>
      <c r="BT8847" s="99">
        <v>92</v>
      </c>
    </row>
    <row r="8848" spans="71:72">
      <c r="BS8848" s="98">
        <v>88.46</v>
      </c>
      <c r="BT8848" s="99">
        <v>92</v>
      </c>
    </row>
    <row r="8849" spans="71:72">
      <c r="BS8849" s="98">
        <v>88.47</v>
      </c>
      <c r="BT8849" s="99">
        <v>92</v>
      </c>
    </row>
    <row r="8850" spans="71:72">
      <c r="BS8850" s="98">
        <v>88.48</v>
      </c>
      <c r="BT8850" s="99">
        <v>92</v>
      </c>
    </row>
    <row r="8851" spans="71:72">
      <c r="BS8851" s="98">
        <v>88.49</v>
      </c>
      <c r="BT8851" s="99">
        <v>92</v>
      </c>
    </row>
    <row r="8852" spans="71:72">
      <c r="BS8852" s="98">
        <v>88.5</v>
      </c>
      <c r="BT8852" s="99">
        <v>92</v>
      </c>
    </row>
    <row r="8853" spans="71:72">
      <c r="BS8853" s="98">
        <v>88.51</v>
      </c>
      <c r="BT8853" s="99">
        <v>92</v>
      </c>
    </row>
    <row r="8854" spans="71:72">
      <c r="BS8854" s="98">
        <v>88.52</v>
      </c>
      <c r="BT8854" s="99">
        <v>92</v>
      </c>
    </row>
    <row r="8855" spans="71:72">
      <c r="BS8855" s="98">
        <v>88.53</v>
      </c>
      <c r="BT8855" s="99">
        <v>92</v>
      </c>
    </row>
    <row r="8856" spans="71:72">
      <c r="BS8856" s="98">
        <v>88.54</v>
      </c>
      <c r="BT8856" s="99">
        <v>92</v>
      </c>
    </row>
    <row r="8857" spans="71:72">
      <c r="BS8857" s="98">
        <v>88.55</v>
      </c>
      <c r="BT8857" s="99">
        <v>92</v>
      </c>
    </row>
    <row r="8858" spans="71:72">
      <c r="BS8858" s="98">
        <v>88.56</v>
      </c>
      <c r="BT8858" s="99">
        <v>92</v>
      </c>
    </row>
    <row r="8859" spans="71:72">
      <c r="BS8859" s="98">
        <v>88.57</v>
      </c>
      <c r="BT8859" s="99">
        <v>92</v>
      </c>
    </row>
    <row r="8860" spans="71:72">
      <c r="BS8860" s="98">
        <v>88.58</v>
      </c>
      <c r="BT8860" s="99">
        <v>92</v>
      </c>
    </row>
    <row r="8861" spans="71:72">
      <c r="BS8861" s="98">
        <v>88.59</v>
      </c>
      <c r="BT8861" s="99">
        <v>92</v>
      </c>
    </row>
    <row r="8862" spans="71:72">
      <c r="BS8862" s="98">
        <v>88.6</v>
      </c>
      <c r="BT8862" s="99">
        <v>92</v>
      </c>
    </row>
    <row r="8863" spans="71:72">
      <c r="BS8863" s="98">
        <v>88.61</v>
      </c>
      <c r="BT8863" s="99">
        <v>92</v>
      </c>
    </row>
    <row r="8864" spans="71:72">
      <c r="BS8864" s="98">
        <v>88.62</v>
      </c>
      <c r="BT8864" s="99">
        <v>92</v>
      </c>
    </row>
    <row r="8865" spans="71:72">
      <c r="BS8865" s="98">
        <v>88.63</v>
      </c>
      <c r="BT8865" s="99">
        <v>92</v>
      </c>
    </row>
    <row r="8866" spans="71:72">
      <c r="BS8866" s="98">
        <v>88.64</v>
      </c>
      <c r="BT8866" s="99">
        <v>92</v>
      </c>
    </row>
    <row r="8867" spans="71:72">
      <c r="BS8867" s="98">
        <v>88.65</v>
      </c>
      <c r="BT8867" s="99">
        <v>92</v>
      </c>
    </row>
    <row r="8868" spans="71:72">
      <c r="BS8868" s="98">
        <v>88.66</v>
      </c>
      <c r="BT8868" s="99">
        <v>92</v>
      </c>
    </row>
    <row r="8869" spans="71:72">
      <c r="BS8869" s="98">
        <v>88.67</v>
      </c>
      <c r="BT8869" s="99">
        <v>92</v>
      </c>
    </row>
    <row r="8870" spans="71:72">
      <c r="BS8870" s="98">
        <v>88.68</v>
      </c>
      <c r="BT8870" s="99">
        <v>92</v>
      </c>
    </row>
    <row r="8871" spans="71:72">
      <c r="BS8871" s="98">
        <v>88.69</v>
      </c>
      <c r="BT8871" s="99">
        <v>92</v>
      </c>
    </row>
    <row r="8872" spans="71:72">
      <c r="BS8872" s="98">
        <v>88.7</v>
      </c>
      <c r="BT8872" s="99">
        <v>92</v>
      </c>
    </row>
    <row r="8873" spans="71:72">
      <c r="BS8873" s="98">
        <v>88.71</v>
      </c>
      <c r="BT8873" s="99">
        <v>92</v>
      </c>
    </row>
    <row r="8874" spans="71:72">
      <c r="BS8874" s="98">
        <v>88.72</v>
      </c>
      <c r="BT8874" s="99">
        <v>92</v>
      </c>
    </row>
    <row r="8875" spans="71:72">
      <c r="BS8875" s="98">
        <v>88.73</v>
      </c>
      <c r="BT8875" s="99">
        <v>92</v>
      </c>
    </row>
    <row r="8876" spans="71:72">
      <c r="BS8876" s="98">
        <v>88.74</v>
      </c>
      <c r="BT8876" s="99">
        <v>92</v>
      </c>
    </row>
    <row r="8877" spans="71:72">
      <c r="BS8877" s="98">
        <v>88.75</v>
      </c>
      <c r="BT8877" s="99">
        <v>92</v>
      </c>
    </row>
    <row r="8878" spans="71:72">
      <c r="BS8878" s="98">
        <v>88.76</v>
      </c>
      <c r="BT8878" s="99">
        <v>92</v>
      </c>
    </row>
    <row r="8879" spans="71:72">
      <c r="BS8879" s="98">
        <v>88.77</v>
      </c>
      <c r="BT8879" s="99">
        <v>92</v>
      </c>
    </row>
    <row r="8880" spans="71:72">
      <c r="BS8880" s="98">
        <v>88.78</v>
      </c>
      <c r="BT8880" s="99">
        <v>92</v>
      </c>
    </row>
    <row r="8881" spans="71:72">
      <c r="BS8881" s="98">
        <v>88.79</v>
      </c>
      <c r="BT8881" s="99">
        <v>92</v>
      </c>
    </row>
    <row r="8882" spans="71:72">
      <c r="BS8882" s="100">
        <v>88.8</v>
      </c>
      <c r="BT8882" s="101">
        <v>93</v>
      </c>
    </row>
    <row r="8883" spans="71:72">
      <c r="BS8883" s="100">
        <v>88.81</v>
      </c>
      <c r="BT8883" s="101">
        <v>93</v>
      </c>
    </row>
    <row r="8884" spans="71:72">
      <c r="BS8884" s="100">
        <v>88.82</v>
      </c>
      <c r="BT8884" s="101">
        <v>93</v>
      </c>
    </row>
    <row r="8885" spans="71:72">
      <c r="BS8885" s="100">
        <v>88.83</v>
      </c>
      <c r="BT8885" s="101">
        <v>93</v>
      </c>
    </row>
    <row r="8886" spans="71:72">
      <c r="BS8886" s="100">
        <v>88.84</v>
      </c>
      <c r="BT8886" s="101">
        <v>93</v>
      </c>
    </row>
    <row r="8887" spans="71:72">
      <c r="BS8887" s="100">
        <v>88.85</v>
      </c>
      <c r="BT8887" s="101">
        <v>93</v>
      </c>
    </row>
    <row r="8888" spans="71:72">
      <c r="BS8888" s="100">
        <v>88.86</v>
      </c>
      <c r="BT8888" s="101">
        <v>93</v>
      </c>
    </row>
    <row r="8889" spans="71:72">
      <c r="BS8889" s="100">
        <v>88.87</v>
      </c>
      <c r="BT8889" s="101">
        <v>93</v>
      </c>
    </row>
    <row r="8890" spans="71:72">
      <c r="BS8890" s="100">
        <v>88.88</v>
      </c>
      <c r="BT8890" s="101">
        <v>93</v>
      </c>
    </row>
    <row r="8891" spans="71:72">
      <c r="BS8891" s="100">
        <v>88.89</v>
      </c>
      <c r="BT8891" s="101">
        <v>93</v>
      </c>
    </row>
    <row r="8892" spans="71:72">
      <c r="BS8892" s="100">
        <v>88.9</v>
      </c>
      <c r="BT8892" s="101">
        <v>93</v>
      </c>
    </row>
    <row r="8893" spans="71:72">
      <c r="BS8893" s="100">
        <v>88.91</v>
      </c>
      <c r="BT8893" s="101">
        <v>93</v>
      </c>
    </row>
    <row r="8894" spans="71:72">
      <c r="BS8894" s="100">
        <v>88.92</v>
      </c>
      <c r="BT8894" s="101">
        <v>93</v>
      </c>
    </row>
    <row r="8895" spans="71:72">
      <c r="BS8895" s="100">
        <v>88.93</v>
      </c>
      <c r="BT8895" s="101">
        <v>93</v>
      </c>
    </row>
    <row r="8896" spans="71:72">
      <c r="BS8896" s="100">
        <v>88.94</v>
      </c>
      <c r="BT8896" s="101">
        <v>93</v>
      </c>
    </row>
    <row r="8897" spans="71:72">
      <c r="BS8897" s="100">
        <v>88.95</v>
      </c>
      <c r="BT8897" s="101">
        <v>93</v>
      </c>
    </row>
    <row r="8898" spans="71:72">
      <c r="BS8898" s="100">
        <v>88.96</v>
      </c>
      <c r="BT8898" s="101">
        <v>93</v>
      </c>
    </row>
    <row r="8899" spans="71:72">
      <c r="BS8899" s="100">
        <v>88.97</v>
      </c>
      <c r="BT8899" s="101">
        <v>93</v>
      </c>
    </row>
    <row r="8900" spans="71:72">
      <c r="BS8900" s="100">
        <v>88.98</v>
      </c>
      <c r="BT8900" s="101">
        <v>93</v>
      </c>
    </row>
    <row r="8901" spans="71:72">
      <c r="BS8901" s="100">
        <v>88.99</v>
      </c>
      <c r="BT8901" s="101">
        <v>93</v>
      </c>
    </row>
    <row r="8902" spans="71:72">
      <c r="BS8902" s="100">
        <v>89</v>
      </c>
      <c r="BT8902" s="101">
        <v>93</v>
      </c>
    </row>
    <row r="8903" spans="71:72">
      <c r="BS8903" s="100">
        <v>89.01</v>
      </c>
      <c r="BT8903" s="101">
        <v>93</v>
      </c>
    </row>
    <row r="8904" spans="71:72">
      <c r="BS8904" s="100">
        <v>89.02</v>
      </c>
      <c r="BT8904" s="101">
        <v>93</v>
      </c>
    </row>
    <row r="8905" spans="71:72">
      <c r="BS8905" s="100">
        <v>89.03</v>
      </c>
      <c r="BT8905" s="101">
        <v>93</v>
      </c>
    </row>
    <row r="8906" spans="71:72">
      <c r="BS8906" s="100">
        <v>89.04</v>
      </c>
      <c r="BT8906" s="101">
        <v>93</v>
      </c>
    </row>
    <row r="8907" spans="71:72">
      <c r="BS8907" s="100">
        <v>89.05</v>
      </c>
      <c r="BT8907" s="101">
        <v>93</v>
      </c>
    </row>
    <row r="8908" spans="71:72">
      <c r="BS8908" s="100">
        <v>89.06</v>
      </c>
      <c r="BT8908" s="101">
        <v>93</v>
      </c>
    </row>
    <row r="8909" spans="71:72">
      <c r="BS8909" s="100">
        <v>89.07</v>
      </c>
      <c r="BT8909" s="101">
        <v>93</v>
      </c>
    </row>
    <row r="8910" spans="71:72">
      <c r="BS8910" s="100">
        <v>89.08</v>
      </c>
      <c r="BT8910" s="101">
        <v>93</v>
      </c>
    </row>
    <row r="8911" spans="71:72">
      <c r="BS8911" s="100">
        <v>89.09</v>
      </c>
      <c r="BT8911" s="101">
        <v>93</v>
      </c>
    </row>
    <row r="8912" spans="71:72">
      <c r="BS8912" s="100">
        <v>89.1</v>
      </c>
      <c r="BT8912" s="101">
        <v>93</v>
      </c>
    </row>
    <row r="8913" spans="71:72">
      <c r="BS8913" s="100">
        <v>89.11</v>
      </c>
      <c r="BT8913" s="101">
        <v>93</v>
      </c>
    </row>
    <row r="8914" spans="71:72">
      <c r="BS8914" s="100">
        <v>89.12</v>
      </c>
      <c r="BT8914" s="101">
        <v>93</v>
      </c>
    </row>
    <row r="8915" spans="71:72">
      <c r="BS8915" s="100">
        <v>89.13</v>
      </c>
      <c r="BT8915" s="101">
        <v>93</v>
      </c>
    </row>
    <row r="8916" spans="71:72">
      <c r="BS8916" s="100">
        <v>89.14</v>
      </c>
      <c r="BT8916" s="101">
        <v>93</v>
      </c>
    </row>
    <row r="8917" spans="71:72">
      <c r="BS8917" s="100">
        <v>89.15</v>
      </c>
      <c r="BT8917" s="101">
        <v>93</v>
      </c>
    </row>
    <row r="8918" spans="71:72">
      <c r="BS8918" s="100">
        <v>89.16</v>
      </c>
      <c r="BT8918" s="101">
        <v>93</v>
      </c>
    </row>
    <row r="8919" spans="71:72">
      <c r="BS8919" s="100">
        <v>89.17</v>
      </c>
      <c r="BT8919" s="101">
        <v>93</v>
      </c>
    </row>
    <row r="8920" spans="71:72">
      <c r="BS8920" s="100">
        <v>89.18</v>
      </c>
      <c r="BT8920" s="101">
        <v>93</v>
      </c>
    </row>
    <row r="8921" spans="71:72">
      <c r="BS8921" s="100">
        <v>89.19</v>
      </c>
      <c r="BT8921" s="101">
        <v>93</v>
      </c>
    </row>
    <row r="8922" spans="71:72">
      <c r="BS8922" s="100">
        <v>89.2</v>
      </c>
      <c r="BT8922" s="101">
        <v>93</v>
      </c>
    </row>
    <row r="8923" spans="71:72">
      <c r="BS8923" s="100">
        <v>89.21</v>
      </c>
      <c r="BT8923" s="101">
        <v>93</v>
      </c>
    </row>
    <row r="8924" spans="71:72">
      <c r="BS8924" s="100">
        <v>89.22</v>
      </c>
      <c r="BT8924" s="101">
        <v>93</v>
      </c>
    </row>
    <row r="8925" spans="71:72">
      <c r="BS8925" s="100">
        <v>89.23</v>
      </c>
      <c r="BT8925" s="101">
        <v>93</v>
      </c>
    </row>
    <row r="8926" spans="71:72">
      <c r="BS8926" s="100">
        <v>89.24</v>
      </c>
      <c r="BT8926" s="101">
        <v>93</v>
      </c>
    </row>
    <row r="8927" spans="71:72">
      <c r="BS8927" s="100">
        <v>89.25</v>
      </c>
      <c r="BT8927" s="101">
        <v>93</v>
      </c>
    </row>
    <row r="8928" spans="71:72">
      <c r="BS8928" s="100">
        <v>89.26</v>
      </c>
      <c r="BT8928" s="101">
        <v>93</v>
      </c>
    </row>
    <row r="8929" spans="71:72">
      <c r="BS8929" s="100">
        <v>89.27</v>
      </c>
      <c r="BT8929" s="101">
        <v>93</v>
      </c>
    </row>
    <row r="8930" spans="71:72">
      <c r="BS8930" s="100">
        <v>89.28</v>
      </c>
      <c r="BT8930" s="101">
        <v>93</v>
      </c>
    </row>
    <row r="8931" spans="71:72">
      <c r="BS8931" s="100">
        <v>89.29</v>
      </c>
      <c r="BT8931" s="101">
        <v>93</v>
      </c>
    </row>
    <row r="8932" spans="71:72">
      <c r="BS8932" s="100">
        <v>89.3</v>
      </c>
      <c r="BT8932" s="101">
        <v>93</v>
      </c>
    </row>
    <row r="8933" spans="71:72">
      <c r="BS8933" s="100">
        <v>89.31</v>
      </c>
      <c r="BT8933" s="101">
        <v>93</v>
      </c>
    </row>
    <row r="8934" spans="71:72">
      <c r="BS8934" s="100">
        <v>89.32</v>
      </c>
      <c r="BT8934" s="101">
        <v>93</v>
      </c>
    </row>
    <row r="8935" spans="71:72">
      <c r="BS8935" s="100">
        <v>89.33</v>
      </c>
      <c r="BT8935" s="101">
        <v>93</v>
      </c>
    </row>
    <row r="8936" spans="71:72">
      <c r="BS8936" s="100">
        <v>89.34</v>
      </c>
      <c r="BT8936" s="101">
        <v>93</v>
      </c>
    </row>
    <row r="8937" spans="71:72">
      <c r="BS8937" s="100">
        <v>89.35</v>
      </c>
      <c r="BT8937" s="101">
        <v>93</v>
      </c>
    </row>
    <row r="8938" spans="71:72">
      <c r="BS8938" s="100">
        <v>89.36</v>
      </c>
      <c r="BT8938" s="101">
        <v>93</v>
      </c>
    </row>
    <row r="8939" spans="71:72">
      <c r="BS8939" s="100">
        <v>89.37</v>
      </c>
      <c r="BT8939" s="101">
        <v>93</v>
      </c>
    </row>
    <row r="8940" spans="71:72">
      <c r="BS8940" s="100">
        <v>89.38</v>
      </c>
      <c r="BT8940" s="101">
        <v>93</v>
      </c>
    </row>
    <row r="8941" spans="71:72">
      <c r="BS8941" s="100">
        <v>89.39</v>
      </c>
      <c r="BT8941" s="101">
        <v>93</v>
      </c>
    </row>
    <row r="8942" spans="71:72">
      <c r="BS8942" s="100">
        <v>89.4</v>
      </c>
      <c r="BT8942" s="101">
        <v>93</v>
      </c>
    </row>
    <row r="8943" spans="71:72">
      <c r="BS8943" s="100">
        <v>89.41</v>
      </c>
      <c r="BT8943" s="101">
        <v>93</v>
      </c>
    </row>
    <row r="8944" spans="71:72">
      <c r="BS8944" s="100">
        <v>89.42</v>
      </c>
      <c r="BT8944" s="101">
        <v>93</v>
      </c>
    </row>
    <row r="8945" spans="71:72">
      <c r="BS8945" s="100">
        <v>89.43</v>
      </c>
      <c r="BT8945" s="101">
        <v>93</v>
      </c>
    </row>
    <row r="8946" spans="71:72">
      <c r="BS8946" s="100">
        <v>89.44</v>
      </c>
      <c r="BT8946" s="101">
        <v>93</v>
      </c>
    </row>
    <row r="8947" spans="71:72">
      <c r="BS8947" s="100">
        <v>89.45</v>
      </c>
      <c r="BT8947" s="101">
        <v>93</v>
      </c>
    </row>
    <row r="8948" spans="71:72">
      <c r="BS8948" s="100">
        <v>89.46</v>
      </c>
      <c r="BT8948" s="101">
        <v>93</v>
      </c>
    </row>
    <row r="8949" spans="71:72">
      <c r="BS8949" s="100">
        <v>89.47</v>
      </c>
      <c r="BT8949" s="101">
        <v>93</v>
      </c>
    </row>
    <row r="8950" spans="71:72">
      <c r="BS8950" s="100">
        <v>89.48</v>
      </c>
      <c r="BT8950" s="101">
        <v>93</v>
      </c>
    </row>
    <row r="8951" spans="71:72">
      <c r="BS8951" s="100">
        <v>89.49</v>
      </c>
      <c r="BT8951" s="101">
        <v>93</v>
      </c>
    </row>
    <row r="8952" spans="71:72">
      <c r="BS8952" s="100">
        <v>89.5</v>
      </c>
      <c r="BT8952" s="101">
        <v>93</v>
      </c>
    </row>
    <row r="8953" spans="71:72">
      <c r="BS8953" s="100">
        <v>89.51</v>
      </c>
      <c r="BT8953" s="101">
        <v>93</v>
      </c>
    </row>
    <row r="8954" spans="71:72">
      <c r="BS8954" s="100">
        <v>89.52</v>
      </c>
      <c r="BT8954" s="101">
        <v>93</v>
      </c>
    </row>
    <row r="8955" spans="71:72">
      <c r="BS8955" s="100">
        <v>89.53</v>
      </c>
      <c r="BT8955" s="101">
        <v>93</v>
      </c>
    </row>
    <row r="8956" spans="71:72">
      <c r="BS8956" s="100">
        <v>89.54</v>
      </c>
      <c r="BT8956" s="101">
        <v>93</v>
      </c>
    </row>
    <row r="8957" spans="71:72">
      <c r="BS8957" s="100">
        <v>89.55</v>
      </c>
      <c r="BT8957" s="101">
        <v>93</v>
      </c>
    </row>
    <row r="8958" spans="71:72">
      <c r="BS8958" s="100">
        <v>89.56</v>
      </c>
      <c r="BT8958" s="101">
        <v>93</v>
      </c>
    </row>
    <row r="8959" spans="71:72">
      <c r="BS8959" s="100">
        <v>89.57</v>
      </c>
      <c r="BT8959" s="101">
        <v>93</v>
      </c>
    </row>
    <row r="8960" spans="71:72">
      <c r="BS8960" s="100">
        <v>89.58</v>
      </c>
      <c r="BT8960" s="101">
        <v>93</v>
      </c>
    </row>
    <row r="8961" spans="71:72">
      <c r="BS8961" s="100">
        <v>89.59</v>
      </c>
      <c r="BT8961" s="101">
        <v>93</v>
      </c>
    </row>
    <row r="8962" spans="71:72">
      <c r="BS8962" s="100">
        <v>89.6</v>
      </c>
      <c r="BT8962" s="101">
        <v>93</v>
      </c>
    </row>
    <row r="8963" spans="71:72">
      <c r="BS8963" s="100">
        <v>89.61</v>
      </c>
      <c r="BT8963" s="101">
        <v>93</v>
      </c>
    </row>
    <row r="8964" spans="71:72">
      <c r="BS8964" s="100">
        <v>89.62</v>
      </c>
      <c r="BT8964" s="101">
        <v>93</v>
      </c>
    </row>
    <row r="8965" spans="71:72">
      <c r="BS8965" s="100">
        <v>89.63</v>
      </c>
      <c r="BT8965" s="101">
        <v>93</v>
      </c>
    </row>
    <row r="8966" spans="71:72">
      <c r="BS8966" s="100">
        <v>89.64</v>
      </c>
      <c r="BT8966" s="101">
        <v>93</v>
      </c>
    </row>
    <row r="8967" spans="71:72">
      <c r="BS8967" s="100">
        <v>89.65</v>
      </c>
      <c r="BT8967" s="101">
        <v>93</v>
      </c>
    </row>
    <row r="8968" spans="71:72">
      <c r="BS8968" s="100">
        <v>89.66</v>
      </c>
      <c r="BT8968" s="101">
        <v>93</v>
      </c>
    </row>
    <row r="8969" spans="71:72">
      <c r="BS8969" s="100">
        <v>89.67</v>
      </c>
      <c r="BT8969" s="101">
        <v>93</v>
      </c>
    </row>
    <row r="8970" spans="71:72">
      <c r="BS8970" s="100">
        <v>89.68</v>
      </c>
      <c r="BT8970" s="101">
        <v>93</v>
      </c>
    </row>
    <row r="8971" spans="71:72">
      <c r="BS8971" s="100">
        <v>89.69</v>
      </c>
      <c r="BT8971" s="101">
        <v>93</v>
      </c>
    </row>
    <row r="8972" spans="71:72">
      <c r="BS8972" s="100">
        <v>89.7</v>
      </c>
      <c r="BT8972" s="101">
        <v>93</v>
      </c>
    </row>
    <row r="8973" spans="71:72">
      <c r="BS8973" s="100">
        <v>89.71</v>
      </c>
      <c r="BT8973" s="101">
        <v>93</v>
      </c>
    </row>
    <row r="8974" spans="71:72">
      <c r="BS8974" s="100">
        <v>89.72</v>
      </c>
      <c r="BT8974" s="101">
        <v>93</v>
      </c>
    </row>
    <row r="8975" spans="71:72">
      <c r="BS8975" s="100">
        <v>89.73</v>
      </c>
      <c r="BT8975" s="101">
        <v>93</v>
      </c>
    </row>
    <row r="8976" spans="71:72">
      <c r="BS8976" s="100">
        <v>89.74</v>
      </c>
      <c r="BT8976" s="101">
        <v>93</v>
      </c>
    </row>
    <row r="8977" spans="71:72">
      <c r="BS8977" s="100">
        <v>89.75</v>
      </c>
      <c r="BT8977" s="101">
        <v>93</v>
      </c>
    </row>
    <row r="8978" spans="71:72">
      <c r="BS8978" s="100">
        <v>89.76</v>
      </c>
      <c r="BT8978" s="101">
        <v>93</v>
      </c>
    </row>
    <row r="8979" spans="71:72">
      <c r="BS8979" s="100">
        <v>89.77</v>
      </c>
      <c r="BT8979" s="101">
        <v>93</v>
      </c>
    </row>
    <row r="8980" spans="71:72">
      <c r="BS8980" s="100">
        <v>89.78</v>
      </c>
      <c r="BT8980" s="101">
        <v>93</v>
      </c>
    </row>
    <row r="8981" spans="71:72">
      <c r="BS8981" s="100">
        <v>89.79</v>
      </c>
      <c r="BT8981" s="101">
        <v>93</v>
      </c>
    </row>
    <row r="8982" spans="71:72">
      <c r="BS8982" s="100">
        <v>89.8</v>
      </c>
      <c r="BT8982" s="101">
        <v>93</v>
      </c>
    </row>
    <row r="8983" spans="71:72">
      <c r="BS8983" s="100">
        <v>89.81</v>
      </c>
      <c r="BT8983" s="101">
        <v>93</v>
      </c>
    </row>
    <row r="8984" spans="71:72">
      <c r="BS8984" s="100">
        <v>89.82</v>
      </c>
      <c r="BT8984" s="101">
        <v>93</v>
      </c>
    </row>
    <row r="8985" spans="71:72">
      <c r="BS8985" s="100">
        <v>89.83</v>
      </c>
      <c r="BT8985" s="101">
        <v>93</v>
      </c>
    </row>
    <row r="8986" spans="71:72">
      <c r="BS8986" s="100">
        <v>89.84</v>
      </c>
      <c r="BT8986" s="101">
        <v>93</v>
      </c>
    </row>
    <row r="8987" spans="71:72">
      <c r="BS8987" s="100">
        <v>89.85</v>
      </c>
      <c r="BT8987" s="101">
        <v>93</v>
      </c>
    </row>
    <row r="8988" spans="71:72">
      <c r="BS8988" s="100">
        <v>89.86</v>
      </c>
      <c r="BT8988" s="101">
        <v>93</v>
      </c>
    </row>
    <row r="8989" spans="71:72">
      <c r="BS8989" s="100">
        <v>89.87</v>
      </c>
      <c r="BT8989" s="101">
        <v>93</v>
      </c>
    </row>
    <row r="8990" spans="71:72">
      <c r="BS8990" s="100">
        <v>89.88</v>
      </c>
      <c r="BT8990" s="101">
        <v>93</v>
      </c>
    </row>
    <row r="8991" spans="71:72">
      <c r="BS8991" s="100">
        <v>89.89</v>
      </c>
      <c r="BT8991" s="101">
        <v>93</v>
      </c>
    </row>
    <row r="8992" spans="71:72">
      <c r="BS8992" s="100">
        <v>89.9</v>
      </c>
      <c r="BT8992" s="101">
        <v>93</v>
      </c>
    </row>
    <row r="8993" spans="71:72">
      <c r="BS8993" s="100">
        <v>89.91</v>
      </c>
      <c r="BT8993" s="101">
        <v>93</v>
      </c>
    </row>
    <row r="8994" spans="71:72">
      <c r="BS8994" s="100">
        <v>89.92</v>
      </c>
      <c r="BT8994" s="101">
        <v>93</v>
      </c>
    </row>
    <row r="8995" spans="71:72">
      <c r="BS8995" s="100">
        <v>89.93</v>
      </c>
      <c r="BT8995" s="101">
        <v>93</v>
      </c>
    </row>
    <row r="8996" spans="71:72">
      <c r="BS8996" s="100">
        <v>89.94</v>
      </c>
      <c r="BT8996" s="101">
        <v>93</v>
      </c>
    </row>
    <row r="8997" spans="71:72">
      <c r="BS8997" s="100">
        <v>89.95</v>
      </c>
      <c r="BT8997" s="101">
        <v>93</v>
      </c>
    </row>
    <row r="8998" spans="71:72">
      <c r="BS8998" s="100">
        <v>89.96</v>
      </c>
      <c r="BT8998" s="101">
        <v>93</v>
      </c>
    </row>
    <row r="8999" spans="71:72">
      <c r="BS8999" s="100">
        <v>89.97</v>
      </c>
      <c r="BT8999" s="101">
        <v>93</v>
      </c>
    </row>
    <row r="9000" spans="71:72">
      <c r="BS9000" s="100">
        <v>89.98</v>
      </c>
      <c r="BT9000" s="101">
        <v>93</v>
      </c>
    </row>
    <row r="9001" spans="71:72">
      <c r="BS9001" s="100">
        <v>89.99</v>
      </c>
      <c r="BT9001" s="101">
        <v>93</v>
      </c>
    </row>
    <row r="9002" spans="71:72">
      <c r="BS9002" s="100">
        <v>90</v>
      </c>
      <c r="BT9002" s="101">
        <v>93</v>
      </c>
    </row>
    <row r="9003" spans="71:72">
      <c r="BS9003" s="100">
        <v>90.01</v>
      </c>
      <c r="BT9003" s="101">
        <v>93</v>
      </c>
    </row>
    <row r="9004" spans="71:72">
      <c r="BS9004" s="100">
        <v>90.02</v>
      </c>
      <c r="BT9004" s="101">
        <v>93</v>
      </c>
    </row>
    <row r="9005" spans="71:72">
      <c r="BS9005" s="100">
        <v>90.03</v>
      </c>
      <c r="BT9005" s="101">
        <v>93</v>
      </c>
    </row>
    <row r="9006" spans="71:72">
      <c r="BS9006" s="100">
        <v>90.04</v>
      </c>
      <c r="BT9006" s="101">
        <v>93</v>
      </c>
    </row>
    <row r="9007" spans="71:72">
      <c r="BS9007" s="100">
        <v>90.05</v>
      </c>
      <c r="BT9007" s="101">
        <v>93</v>
      </c>
    </row>
    <row r="9008" spans="71:72">
      <c r="BS9008" s="100">
        <v>90.06</v>
      </c>
      <c r="BT9008" s="101">
        <v>93</v>
      </c>
    </row>
    <row r="9009" spans="71:72">
      <c r="BS9009" s="100">
        <v>90.07</v>
      </c>
      <c r="BT9009" s="101">
        <v>93</v>
      </c>
    </row>
    <row r="9010" spans="71:72">
      <c r="BS9010" s="100">
        <v>90.08</v>
      </c>
      <c r="BT9010" s="101">
        <v>93</v>
      </c>
    </row>
    <row r="9011" spans="71:72">
      <c r="BS9011" s="100">
        <v>90.09</v>
      </c>
      <c r="BT9011" s="101">
        <v>93</v>
      </c>
    </row>
    <row r="9012" spans="71:72">
      <c r="BS9012" s="100">
        <v>90.1</v>
      </c>
      <c r="BT9012" s="101">
        <v>93</v>
      </c>
    </row>
    <row r="9013" spans="71:72">
      <c r="BS9013" s="100">
        <v>90.11</v>
      </c>
      <c r="BT9013" s="101">
        <v>93</v>
      </c>
    </row>
    <row r="9014" spans="71:72">
      <c r="BS9014" s="100">
        <v>90.12</v>
      </c>
      <c r="BT9014" s="101">
        <v>93</v>
      </c>
    </row>
    <row r="9015" spans="71:72">
      <c r="BS9015" s="100">
        <v>90.13</v>
      </c>
      <c r="BT9015" s="101">
        <v>93</v>
      </c>
    </row>
    <row r="9016" spans="71:72">
      <c r="BS9016" s="100">
        <v>90.14</v>
      </c>
      <c r="BT9016" s="101">
        <v>93</v>
      </c>
    </row>
    <row r="9017" spans="71:72">
      <c r="BS9017" s="100">
        <v>90.15</v>
      </c>
      <c r="BT9017" s="101">
        <v>93</v>
      </c>
    </row>
    <row r="9018" spans="71:72">
      <c r="BS9018" s="100">
        <v>90.16</v>
      </c>
      <c r="BT9018" s="101">
        <v>93</v>
      </c>
    </row>
    <row r="9019" spans="71:72">
      <c r="BS9019" s="100">
        <v>90.17</v>
      </c>
      <c r="BT9019" s="101">
        <v>93</v>
      </c>
    </row>
    <row r="9020" spans="71:72">
      <c r="BS9020" s="100">
        <v>90.18</v>
      </c>
      <c r="BT9020" s="101">
        <v>93</v>
      </c>
    </row>
    <row r="9021" spans="71:72">
      <c r="BS9021" s="100">
        <v>90.19</v>
      </c>
      <c r="BT9021" s="101">
        <v>93</v>
      </c>
    </row>
    <row r="9022" spans="71:72">
      <c r="BS9022" s="100">
        <v>90.2</v>
      </c>
      <c r="BT9022" s="101">
        <v>93</v>
      </c>
    </row>
    <row r="9023" spans="71:72">
      <c r="BS9023" s="100">
        <v>90.21</v>
      </c>
      <c r="BT9023" s="101">
        <v>93</v>
      </c>
    </row>
    <row r="9024" spans="71:72">
      <c r="BS9024" s="100">
        <v>90.22</v>
      </c>
      <c r="BT9024" s="101">
        <v>93</v>
      </c>
    </row>
    <row r="9025" spans="71:72">
      <c r="BS9025" s="100">
        <v>90.23</v>
      </c>
      <c r="BT9025" s="101">
        <v>93</v>
      </c>
    </row>
    <row r="9026" spans="71:72">
      <c r="BS9026" s="100">
        <v>90.24</v>
      </c>
      <c r="BT9026" s="101">
        <v>93</v>
      </c>
    </row>
    <row r="9027" spans="71:72">
      <c r="BS9027" s="100">
        <v>90.25</v>
      </c>
      <c r="BT9027" s="101">
        <v>93</v>
      </c>
    </row>
    <row r="9028" spans="71:72">
      <c r="BS9028" s="100">
        <v>90.26</v>
      </c>
      <c r="BT9028" s="101">
        <v>93</v>
      </c>
    </row>
    <row r="9029" spans="71:72">
      <c r="BS9029" s="100">
        <v>90.27</v>
      </c>
      <c r="BT9029" s="101">
        <v>93</v>
      </c>
    </row>
    <row r="9030" spans="71:72">
      <c r="BS9030" s="100">
        <v>90.28</v>
      </c>
      <c r="BT9030" s="101">
        <v>93</v>
      </c>
    </row>
    <row r="9031" spans="71:72">
      <c r="BS9031" s="100">
        <v>90.29</v>
      </c>
      <c r="BT9031" s="101">
        <v>93</v>
      </c>
    </row>
    <row r="9032" spans="71:72">
      <c r="BS9032" s="100">
        <v>90.3</v>
      </c>
      <c r="BT9032" s="101">
        <v>93</v>
      </c>
    </row>
    <row r="9033" spans="71:72">
      <c r="BS9033" s="100">
        <v>90.31</v>
      </c>
      <c r="BT9033" s="101">
        <v>93</v>
      </c>
    </row>
    <row r="9034" spans="71:72">
      <c r="BS9034" s="100">
        <v>90.32</v>
      </c>
      <c r="BT9034" s="101">
        <v>93</v>
      </c>
    </row>
    <row r="9035" spans="71:72">
      <c r="BS9035" s="100">
        <v>90.33</v>
      </c>
      <c r="BT9035" s="101">
        <v>93</v>
      </c>
    </row>
    <row r="9036" spans="71:72">
      <c r="BS9036" s="100">
        <v>90.34</v>
      </c>
      <c r="BT9036" s="101">
        <v>93</v>
      </c>
    </row>
    <row r="9037" spans="71:72">
      <c r="BS9037" s="100">
        <v>90.35</v>
      </c>
      <c r="BT9037" s="101">
        <v>93</v>
      </c>
    </row>
    <row r="9038" spans="71:72">
      <c r="BS9038" s="100">
        <v>90.36</v>
      </c>
      <c r="BT9038" s="101">
        <v>93</v>
      </c>
    </row>
    <row r="9039" spans="71:72">
      <c r="BS9039" s="100">
        <v>90.37</v>
      </c>
      <c r="BT9039" s="101">
        <v>93</v>
      </c>
    </row>
    <row r="9040" spans="71:72">
      <c r="BS9040" s="100">
        <v>90.38</v>
      </c>
      <c r="BT9040" s="101">
        <v>93</v>
      </c>
    </row>
    <row r="9041" spans="71:72">
      <c r="BS9041" s="100">
        <v>90.39</v>
      </c>
      <c r="BT9041" s="101">
        <v>93</v>
      </c>
    </row>
    <row r="9042" spans="71:72">
      <c r="BS9042" s="98">
        <v>90.4</v>
      </c>
      <c r="BT9042" s="99">
        <v>94</v>
      </c>
    </row>
    <row r="9043" spans="71:72">
      <c r="BS9043" s="98">
        <v>90.41</v>
      </c>
      <c r="BT9043" s="99">
        <v>94</v>
      </c>
    </row>
    <row r="9044" spans="71:72">
      <c r="BS9044" s="98">
        <v>90.42</v>
      </c>
      <c r="BT9044" s="99">
        <v>94</v>
      </c>
    </row>
    <row r="9045" spans="71:72">
      <c r="BS9045" s="98">
        <v>90.43</v>
      </c>
      <c r="BT9045" s="99">
        <v>94</v>
      </c>
    </row>
    <row r="9046" spans="71:72">
      <c r="BS9046" s="98">
        <v>90.44</v>
      </c>
      <c r="BT9046" s="99">
        <v>94</v>
      </c>
    </row>
    <row r="9047" spans="71:72">
      <c r="BS9047" s="98">
        <v>90.45</v>
      </c>
      <c r="BT9047" s="99">
        <v>94</v>
      </c>
    </row>
    <row r="9048" spans="71:72">
      <c r="BS9048" s="98">
        <v>90.46</v>
      </c>
      <c r="BT9048" s="99">
        <v>94</v>
      </c>
    </row>
    <row r="9049" spans="71:72">
      <c r="BS9049" s="98">
        <v>90.47</v>
      </c>
      <c r="BT9049" s="99">
        <v>94</v>
      </c>
    </row>
    <row r="9050" spans="71:72">
      <c r="BS9050" s="98">
        <v>90.48</v>
      </c>
      <c r="BT9050" s="99">
        <v>94</v>
      </c>
    </row>
    <row r="9051" spans="71:72">
      <c r="BS9051" s="98">
        <v>90.49</v>
      </c>
      <c r="BT9051" s="99">
        <v>94</v>
      </c>
    </row>
    <row r="9052" spans="71:72">
      <c r="BS9052" s="98">
        <v>90.5</v>
      </c>
      <c r="BT9052" s="99">
        <v>94</v>
      </c>
    </row>
    <row r="9053" spans="71:72">
      <c r="BS9053" s="98">
        <v>90.51</v>
      </c>
      <c r="BT9053" s="99">
        <v>94</v>
      </c>
    </row>
    <row r="9054" spans="71:72">
      <c r="BS9054" s="98">
        <v>90.52</v>
      </c>
      <c r="BT9054" s="99">
        <v>94</v>
      </c>
    </row>
    <row r="9055" spans="71:72">
      <c r="BS9055" s="98">
        <v>90.53</v>
      </c>
      <c r="BT9055" s="99">
        <v>94</v>
      </c>
    </row>
    <row r="9056" spans="71:72">
      <c r="BS9056" s="98">
        <v>90.54</v>
      </c>
      <c r="BT9056" s="99">
        <v>94</v>
      </c>
    </row>
    <row r="9057" spans="71:72">
      <c r="BS9057" s="98">
        <v>90.55</v>
      </c>
      <c r="BT9057" s="99">
        <v>94</v>
      </c>
    </row>
    <row r="9058" spans="71:72">
      <c r="BS9058" s="98">
        <v>90.56</v>
      </c>
      <c r="BT9058" s="99">
        <v>94</v>
      </c>
    </row>
    <row r="9059" spans="71:72">
      <c r="BS9059" s="98">
        <v>90.57</v>
      </c>
      <c r="BT9059" s="99">
        <v>94</v>
      </c>
    </row>
    <row r="9060" spans="71:72">
      <c r="BS9060" s="98">
        <v>90.58</v>
      </c>
      <c r="BT9060" s="99">
        <v>94</v>
      </c>
    </row>
    <row r="9061" spans="71:72">
      <c r="BS9061" s="98">
        <v>90.59</v>
      </c>
      <c r="BT9061" s="99">
        <v>94</v>
      </c>
    </row>
    <row r="9062" spans="71:72">
      <c r="BS9062" s="98">
        <v>90.6</v>
      </c>
      <c r="BT9062" s="99">
        <v>94</v>
      </c>
    </row>
    <row r="9063" spans="71:72">
      <c r="BS9063" s="98">
        <v>90.61</v>
      </c>
      <c r="BT9063" s="99">
        <v>94</v>
      </c>
    </row>
    <row r="9064" spans="71:72">
      <c r="BS9064" s="98">
        <v>90.62</v>
      </c>
      <c r="BT9064" s="99">
        <v>94</v>
      </c>
    </row>
    <row r="9065" spans="71:72">
      <c r="BS9065" s="98">
        <v>90.63</v>
      </c>
      <c r="BT9065" s="99">
        <v>94</v>
      </c>
    </row>
    <row r="9066" spans="71:72">
      <c r="BS9066" s="98">
        <v>90.64</v>
      </c>
      <c r="BT9066" s="99">
        <v>94</v>
      </c>
    </row>
    <row r="9067" spans="71:72">
      <c r="BS9067" s="98">
        <v>90.65</v>
      </c>
      <c r="BT9067" s="99">
        <v>94</v>
      </c>
    </row>
    <row r="9068" spans="71:72">
      <c r="BS9068" s="98">
        <v>90.66</v>
      </c>
      <c r="BT9068" s="99">
        <v>94</v>
      </c>
    </row>
    <row r="9069" spans="71:72">
      <c r="BS9069" s="98">
        <v>90.67</v>
      </c>
      <c r="BT9069" s="99">
        <v>94</v>
      </c>
    </row>
    <row r="9070" spans="71:72">
      <c r="BS9070" s="98">
        <v>90.68</v>
      </c>
      <c r="BT9070" s="99">
        <v>94</v>
      </c>
    </row>
    <row r="9071" spans="71:72">
      <c r="BS9071" s="98">
        <v>90.69</v>
      </c>
      <c r="BT9071" s="99">
        <v>94</v>
      </c>
    </row>
    <row r="9072" spans="71:72">
      <c r="BS9072" s="98">
        <v>90.7</v>
      </c>
      <c r="BT9072" s="99">
        <v>94</v>
      </c>
    </row>
    <row r="9073" spans="71:72">
      <c r="BS9073" s="98">
        <v>90.71</v>
      </c>
      <c r="BT9073" s="99">
        <v>94</v>
      </c>
    </row>
    <row r="9074" spans="71:72">
      <c r="BS9074" s="98">
        <v>90.72</v>
      </c>
      <c r="BT9074" s="99">
        <v>94</v>
      </c>
    </row>
    <row r="9075" spans="71:72">
      <c r="BS9075" s="98">
        <v>90.73</v>
      </c>
      <c r="BT9075" s="99">
        <v>94</v>
      </c>
    </row>
    <row r="9076" spans="71:72">
      <c r="BS9076" s="98">
        <v>90.74</v>
      </c>
      <c r="BT9076" s="99">
        <v>94</v>
      </c>
    </row>
    <row r="9077" spans="71:72">
      <c r="BS9077" s="98">
        <v>90.75</v>
      </c>
      <c r="BT9077" s="99">
        <v>94</v>
      </c>
    </row>
    <row r="9078" spans="71:72">
      <c r="BS9078" s="98">
        <v>90.76</v>
      </c>
      <c r="BT9078" s="99">
        <v>94</v>
      </c>
    </row>
    <row r="9079" spans="71:72">
      <c r="BS9079" s="98">
        <v>90.77</v>
      </c>
      <c r="BT9079" s="99">
        <v>94</v>
      </c>
    </row>
    <row r="9080" spans="71:72">
      <c r="BS9080" s="98">
        <v>90.78</v>
      </c>
      <c r="BT9080" s="99">
        <v>94</v>
      </c>
    </row>
    <row r="9081" spans="71:72">
      <c r="BS9081" s="98">
        <v>90.79</v>
      </c>
      <c r="BT9081" s="99">
        <v>94</v>
      </c>
    </row>
    <row r="9082" spans="71:72">
      <c r="BS9082" s="98">
        <v>90.8</v>
      </c>
      <c r="BT9082" s="99">
        <v>94</v>
      </c>
    </row>
    <row r="9083" spans="71:72">
      <c r="BS9083" s="98">
        <v>90.81</v>
      </c>
      <c r="BT9083" s="99">
        <v>94</v>
      </c>
    </row>
    <row r="9084" spans="71:72">
      <c r="BS9084" s="98">
        <v>90.82</v>
      </c>
      <c r="BT9084" s="99">
        <v>94</v>
      </c>
    </row>
    <row r="9085" spans="71:72">
      <c r="BS9085" s="98">
        <v>90.83</v>
      </c>
      <c r="BT9085" s="99">
        <v>94</v>
      </c>
    </row>
    <row r="9086" spans="71:72">
      <c r="BS9086" s="98">
        <v>90.84</v>
      </c>
      <c r="BT9086" s="99">
        <v>94</v>
      </c>
    </row>
    <row r="9087" spans="71:72">
      <c r="BS9087" s="98">
        <v>90.85</v>
      </c>
      <c r="BT9087" s="99">
        <v>94</v>
      </c>
    </row>
    <row r="9088" spans="71:72">
      <c r="BS9088" s="98">
        <v>90.86</v>
      </c>
      <c r="BT9088" s="99">
        <v>94</v>
      </c>
    </row>
    <row r="9089" spans="71:72">
      <c r="BS9089" s="98">
        <v>90.87</v>
      </c>
      <c r="BT9089" s="99">
        <v>94</v>
      </c>
    </row>
    <row r="9090" spans="71:72">
      <c r="BS9090" s="98">
        <v>90.88</v>
      </c>
      <c r="BT9090" s="99">
        <v>94</v>
      </c>
    </row>
    <row r="9091" spans="71:72">
      <c r="BS9091" s="98">
        <v>90.89</v>
      </c>
      <c r="BT9091" s="99">
        <v>94</v>
      </c>
    </row>
    <row r="9092" spans="71:72">
      <c r="BS9092" s="98">
        <v>90.9</v>
      </c>
      <c r="BT9092" s="99">
        <v>94</v>
      </c>
    </row>
    <row r="9093" spans="71:72">
      <c r="BS9093" s="98">
        <v>90.91</v>
      </c>
      <c r="BT9093" s="99">
        <v>94</v>
      </c>
    </row>
    <row r="9094" spans="71:72">
      <c r="BS9094" s="98">
        <v>90.92</v>
      </c>
      <c r="BT9094" s="99">
        <v>94</v>
      </c>
    </row>
    <row r="9095" spans="71:72">
      <c r="BS9095" s="98">
        <v>90.93</v>
      </c>
      <c r="BT9095" s="99">
        <v>94</v>
      </c>
    </row>
    <row r="9096" spans="71:72">
      <c r="BS9096" s="98">
        <v>90.94</v>
      </c>
      <c r="BT9096" s="99">
        <v>94</v>
      </c>
    </row>
    <row r="9097" spans="71:72">
      <c r="BS9097" s="98">
        <v>90.95</v>
      </c>
      <c r="BT9097" s="99">
        <v>94</v>
      </c>
    </row>
    <row r="9098" spans="71:72">
      <c r="BS9098" s="98">
        <v>90.96</v>
      </c>
      <c r="BT9098" s="99">
        <v>94</v>
      </c>
    </row>
    <row r="9099" spans="71:72">
      <c r="BS9099" s="98">
        <v>90.97</v>
      </c>
      <c r="BT9099" s="99">
        <v>94</v>
      </c>
    </row>
    <row r="9100" spans="71:72">
      <c r="BS9100" s="98">
        <v>90.98</v>
      </c>
      <c r="BT9100" s="99">
        <v>94</v>
      </c>
    </row>
    <row r="9101" spans="71:72">
      <c r="BS9101" s="98">
        <v>90.99</v>
      </c>
      <c r="BT9101" s="99">
        <v>94</v>
      </c>
    </row>
    <row r="9102" spans="71:72">
      <c r="BS9102" s="98">
        <v>91</v>
      </c>
      <c r="BT9102" s="99">
        <v>94</v>
      </c>
    </row>
    <row r="9103" spans="71:72">
      <c r="BS9103" s="98">
        <v>91.01</v>
      </c>
      <c r="BT9103" s="99">
        <v>94</v>
      </c>
    </row>
    <row r="9104" spans="71:72">
      <c r="BS9104" s="98">
        <v>91.02</v>
      </c>
      <c r="BT9104" s="99">
        <v>94</v>
      </c>
    </row>
    <row r="9105" spans="71:72">
      <c r="BS9105" s="98">
        <v>91.03</v>
      </c>
      <c r="BT9105" s="99">
        <v>94</v>
      </c>
    </row>
    <row r="9106" spans="71:72">
      <c r="BS9106" s="98">
        <v>91.04</v>
      </c>
      <c r="BT9106" s="99">
        <v>94</v>
      </c>
    </row>
    <row r="9107" spans="71:72">
      <c r="BS9107" s="98">
        <v>91.05</v>
      </c>
      <c r="BT9107" s="99">
        <v>94</v>
      </c>
    </row>
    <row r="9108" spans="71:72">
      <c r="BS9108" s="98">
        <v>91.06</v>
      </c>
      <c r="BT9108" s="99">
        <v>94</v>
      </c>
    </row>
    <row r="9109" spans="71:72">
      <c r="BS9109" s="98">
        <v>91.07</v>
      </c>
      <c r="BT9109" s="99">
        <v>94</v>
      </c>
    </row>
    <row r="9110" spans="71:72">
      <c r="BS9110" s="98">
        <v>91.08</v>
      </c>
      <c r="BT9110" s="99">
        <v>94</v>
      </c>
    </row>
    <row r="9111" spans="71:72">
      <c r="BS9111" s="98">
        <v>91.09</v>
      </c>
      <c r="BT9111" s="99">
        <v>94</v>
      </c>
    </row>
    <row r="9112" spans="71:72">
      <c r="BS9112" s="98">
        <v>91.1</v>
      </c>
      <c r="BT9112" s="99">
        <v>94</v>
      </c>
    </row>
    <row r="9113" spans="71:72">
      <c r="BS9113" s="98">
        <v>91.11</v>
      </c>
      <c r="BT9113" s="99">
        <v>94</v>
      </c>
    </row>
    <row r="9114" spans="71:72">
      <c r="BS9114" s="98">
        <v>91.12</v>
      </c>
      <c r="BT9114" s="99">
        <v>94</v>
      </c>
    </row>
    <row r="9115" spans="71:72">
      <c r="BS9115" s="98">
        <v>91.13</v>
      </c>
      <c r="BT9115" s="99">
        <v>94</v>
      </c>
    </row>
    <row r="9116" spans="71:72">
      <c r="BS9116" s="98">
        <v>91.14</v>
      </c>
      <c r="BT9116" s="99">
        <v>94</v>
      </c>
    </row>
    <row r="9117" spans="71:72">
      <c r="BS9117" s="98">
        <v>91.15</v>
      </c>
      <c r="BT9117" s="99">
        <v>94</v>
      </c>
    </row>
    <row r="9118" spans="71:72">
      <c r="BS9118" s="98">
        <v>91.16</v>
      </c>
      <c r="BT9118" s="99">
        <v>94</v>
      </c>
    </row>
    <row r="9119" spans="71:72">
      <c r="BS9119" s="98">
        <v>91.17</v>
      </c>
      <c r="BT9119" s="99">
        <v>94</v>
      </c>
    </row>
    <row r="9120" spans="71:72">
      <c r="BS9120" s="98">
        <v>91.18</v>
      </c>
      <c r="BT9120" s="99">
        <v>94</v>
      </c>
    </row>
    <row r="9121" spans="71:72">
      <c r="BS9121" s="98">
        <v>91.19</v>
      </c>
      <c r="BT9121" s="99">
        <v>94</v>
      </c>
    </row>
    <row r="9122" spans="71:72">
      <c r="BS9122" s="98">
        <v>91.2</v>
      </c>
      <c r="BT9122" s="99">
        <v>94</v>
      </c>
    </row>
    <row r="9123" spans="71:72">
      <c r="BS9123" s="98">
        <v>91.21</v>
      </c>
      <c r="BT9123" s="99">
        <v>94</v>
      </c>
    </row>
    <row r="9124" spans="71:72">
      <c r="BS9124" s="98">
        <v>91.22</v>
      </c>
      <c r="BT9124" s="99">
        <v>94</v>
      </c>
    </row>
    <row r="9125" spans="71:72">
      <c r="BS9125" s="98">
        <v>91.23</v>
      </c>
      <c r="BT9125" s="99">
        <v>94</v>
      </c>
    </row>
    <row r="9126" spans="71:72">
      <c r="BS9126" s="98">
        <v>91.24</v>
      </c>
      <c r="BT9126" s="99">
        <v>94</v>
      </c>
    </row>
    <row r="9127" spans="71:72">
      <c r="BS9127" s="98">
        <v>91.25</v>
      </c>
      <c r="BT9127" s="99">
        <v>94</v>
      </c>
    </row>
    <row r="9128" spans="71:72">
      <c r="BS9128" s="98">
        <v>91.26</v>
      </c>
      <c r="BT9128" s="99">
        <v>94</v>
      </c>
    </row>
    <row r="9129" spans="71:72">
      <c r="BS9129" s="98">
        <v>91.27</v>
      </c>
      <c r="BT9129" s="99">
        <v>94</v>
      </c>
    </row>
    <row r="9130" spans="71:72">
      <c r="BS9130" s="98">
        <v>91.28</v>
      </c>
      <c r="BT9130" s="99">
        <v>94</v>
      </c>
    </row>
    <row r="9131" spans="71:72">
      <c r="BS9131" s="98">
        <v>91.29</v>
      </c>
      <c r="BT9131" s="99">
        <v>94</v>
      </c>
    </row>
    <row r="9132" spans="71:72">
      <c r="BS9132" s="98">
        <v>91.3</v>
      </c>
      <c r="BT9132" s="99">
        <v>94</v>
      </c>
    </row>
    <row r="9133" spans="71:72">
      <c r="BS9133" s="98">
        <v>91.31</v>
      </c>
      <c r="BT9133" s="99">
        <v>94</v>
      </c>
    </row>
    <row r="9134" spans="71:72">
      <c r="BS9134" s="98">
        <v>91.32</v>
      </c>
      <c r="BT9134" s="99">
        <v>94</v>
      </c>
    </row>
    <row r="9135" spans="71:72">
      <c r="BS9135" s="98">
        <v>91.33</v>
      </c>
      <c r="BT9135" s="99">
        <v>94</v>
      </c>
    </row>
    <row r="9136" spans="71:72">
      <c r="BS9136" s="98">
        <v>91.34</v>
      </c>
      <c r="BT9136" s="99">
        <v>94</v>
      </c>
    </row>
    <row r="9137" spans="71:72">
      <c r="BS9137" s="98">
        <v>91.35</v>
      </c>
      <c r="BT9137" s="99">
        <v>94</v>
      </c>
    </row>
    <row r="9138" spans="71:72">
      <c r="BS9138" s="98">
        <v>91.36</v>
      </c>
      <c r="BT9138" s="99">
        <v>94</v>
      </c>
    </row>
    <row r="9139" spans="71:72">
      <c r="BS9139" s="98">
        <v>91.37</v>
      </c>
      <c r="BT9139" s="99">
        <v>94</v>
      </c>
    </row>
    <row r="9140" spans="71:72">
      <c r="BS9140" s="98">
        <v>91.38</v>
      </c>
      <c r="BT9140" s="99">
        <v>94</v>
      </c>
    </row>
    <row r="9141" spans="71:72">
      <c r="BS9141" s="98">
        <v>91.39</v>
      </c>
      <c r="BT9141" s="99">
        <v>94</v>
      </c>
    </row>
    <row r="9142" spans="71:72">
      <c r="BS9142" s="98">
        <v>91.4</v>
      </c>
      <c r="BT9142" s="99">
        <v>94</v>
      </c>
    </row>
    <row r="9143" spans="71:72">
      <c r="BS9143" s="98">
        <v>91.41</v>
      </c>
      <c r="BT9143" s="99">
        <v>94</v>
      </c>
    </row>
    <row r="9144" spans="71:72">
      <c r="BS9144" s="98">
        <v>91.42</v>
      </c>
      <c r="BT9144" s="99">
        <v>94</v>
      </c>
    </row>
    <row r="9145" spans="71:72">
      <c r="BS9145" s="98">
        <v>91.43</v>
      </c>
      <c r="BT9145" s="99">
        <v>94</v>
      </c>
    </row>
    <row r="9146" spans="71:72">
      <c r="BS9146" s="98">
        <v>91.44</v>
      </c>
      <c r="BT9146" s="99">
        <v>94</v>
      </c>
    </row>
    <row r="9147" spans="71:72">
      <c r="BS9147" s="98">
        <v>91.45</v>
      </c>
      <c r="BT9147" s="99">
        <v>94</v>
      </c>
    </row>
    <row r="9148" spans="71:72">
      <c r="BS9148" s="98">
        <v>91.46</v>
      </c>
      <c r="BT9148" s="99">
        <v>94</v>
      </c>
    </row>
    <row r="9149" spans="71:72">
      <c r="BS9149" s="98">
        <v>91.47</v>
      </c>
      <c r="BT9149" s="99">
        <v>94</v>
      </c>
    </row>
    <row r="9150" spans="71:72">
      <c r="BS9150" s="98">
        <v>91.48</v>
      </c>
      <c r="BT9150" s="99">
        <v>94</v>
      </c>
    </row>
    <row r="9151" spans="71:72">
      <c r="BS9151" s="98">
        <v>91.49</v>
      </c>
      <c r="BT9151" s="99">
        <v>94</v>
      </c>
    </row>
    <row r="9152" spans="71:72">
      <c r="BS9152" s="98">
        <v>91.5</v>
      </c>
      <c r="BT9152" s="99">
        <v>94</v>
      </c>
    </row>
    <row r="9153" spans="71:72">
      <c r="BS9153" s="98">
        <v>91.51</v>
      </c>
      <c r="BT9153" s="99">
        <v>94</v>
      </c>
    </row>
    <row r="9154" spans="71:72">
      <c r="BS9154" s="98">
        <v>91.52</v>
      </c>
      <c r="BT9154" s="99">
        <v>94</v>
      </c>
    </row>
    <row r="9155" spans="71:72">
      <c r="BS9155" s="98">
        <v>91.53</v>
      </c>
      <c r="BT9155" s="99">
        <v>94</v>
      </c>
    </row>
    <row r="9156" spans="71:72">
      <c r="BS9156" s="98">
        <v>91.54</v>
      </c>
      <c r="BT9156" s="99">
        <v>94</v>
      </c>
    </row>
    <row r="9157" spans="71:72">
      <c r="BS9157" s="98">
        <v>91.55</v>
      </c>
      <c r="BT9157" s="99">
        <v>94</v>
      </c>
    </row>
    <row r="9158" spans="71:72">
      <c r="BS9158" s="98">
        <v>91.56</v>
      </c>
      <c r="BT9158" s="99">
        <v>94</v>
      </c>
    </row>
    <row r="9159" spans="71:72">
      <c r="BS9159" s="98">
        <v>91.57</v>
      </c>
      <c r="BT9159" s="99">
        <v>94</v>
      </c>
    </row>
    <row r="9160" spans="71:72">
      <c r="BS9160" s="98">
        <v>91.58</v>
      </c>
      <c r="BT9160" s="99">
        <v>94</v>
      </c>
    </row>
    <row r="9161" spans="71:72">
      <c r="BS9161" s="98">
        <v>91.59</v>
      </c>
      <c r="BT9161" s="99">
        <v>94</v>
      </c>
    </row>
    <row r="9162" spans="71:72">
      <c r="BS9162" s="98">
        <v>91.6</v>
      </c>
      <c r="BT9162" s="99">
        <v>94</v>
      </c>
    </row>
    <row r="9163" spans="71:72">
      <c r="BS9163" s="98">
        <v>91.61</v>
      </c>
      <c r="BT9163" s="99">
        <v>94</v>
      </c>
    </row>
    <row r="9164" spans="71:72">
      <c r="BS9164" s="98">
        <v>91.62</v>
      </c>
      <c r="BT9164" s="99">
        <v>94</v>
      </c>
    </row>
    <row r="9165" spans="71:72">
      <c r="BS9165" s="98">
        <v>91.63</v>
      </c>
      <c r="BT9165" s="99">
        <v>94</v>
      </c>
    </row>
    <row r="9166" spans="71:72">
      <c r="BS9166" s="98">
        <v>91.64</v>
      </c>
      <c r="BT9166" s="99">
        <v>94</v>
      </c>
    </row>
    <row r="9167" spans="71:72">
      <c r="BS9167" s="98">
        <v>91.65</v>
      </c>
      <c r="BT9167" s="99">
        <v>94</v>
      </c>
    </row>
    <row r="9168" spans="71:72">
      <c r="BS9168" s="98">
        <v>91.66</v>
      </c>
      <c r="BT9168" s="99">
        <v>94</v>
      </c>
    </row>
    <row r="9169" spans="71:72">
      <c r="BS9169" s="98">
        <v>91.67</v>
      </c>
      <c r="BT9169" s="99">
        <v>94</v>
      </c>
    </row>
    <row r="9170" spans="71:72">
      <c r="BS9170" s="98">
        <v>91.68</v>
      </c>
      <c r="BT9170" s="99">
        <v>94</v>
      </c>
    </row>
    <row r="9171" spans="71:72">
      <c r="BS9171" s="98">
        <v>91.69</v>
      </c>
      <c r="BT9171" s="99">
        <v>94</v>
      </c>
    </row>
    <row r="9172" spans="71:72">
      <c r="BS9172" s="98">
        <v>91.7</v>
      </c>
      <c r="BT9172" s="99">
        <v>94</v>
      </c>
    </row>
    <row r="9173" spans="71:72">
      <c r="BS9173" s="98">
        <v>91.71</v>
      </c>
      <c r="BT9173" s="99">
        <v>94</v>
      </c>
    </row>
    <row r="9174" spans="71:72">
      <c r="BS9174" s="98">
        <v>91.72</v>
      </c>
      <c r="BT9174" s="99">
        <v>94</v>
      </c>
    </row>
    <row r="9175" spans="71:72">
      <c r="BS9175" s="98">
        <v>91.73</v>
      </c>
      <c r="BT9175" s="99">
        <v>94</v>
      </c>
    </row>
    <row r="9176" spans="71:72">
      <c r="BS9176" s="98">
        <v>91.74</v>
      </c>
      <c r="BT9176" s="99">
        <v>94</v>
      </c>
    </row>
    <row r="9177" spans="71:72">
      <c r="BS9177" s="98">
        <v>91.75</v>
      </c>
      <c r="BT9177" s="99">
        <v>94</v>
      </c>
    </row>
    <row r="9178" spans="71:72">
      <c r="BS9178" s="98">
        <v>91.76</v>
      </c>
      <c r="BT9178" s="99">
        <v>94</v>
      </c>
    </row>
    <row r="9179" spans="71:72">
      <c r="BS9179" s="98">
        <v>91.77</v>
      </c>
      <c r="BT9179" s="99">
        <v>94</v>
      </c>
    </row>
    <row r="9180" spans="71:72">
      <c r="BS9180" s="98">
        <v>91.78</v>
      </c>
      <c r="BT9180" s="99">
        <v>94</v>
      </c>
    </row>
    <row r="9181" spans="71:72">
      <c r="BS9181" s="98">
        <v>91.79</v>
      </c>
      <c r="BT9181" s="99">
        <v>94</v>
      </c>
    </row>
    <row r="9182" spans="71:72">
      <c r="BS9182" s="98">
        <v>91.8</v>
      </c>
      <c r="BT9182" s="99">
        <v>94</v>
      </c>
    </row>
    <row r="9183" spans="71:72">
      <c r="BS9183" s="98">
        <v>91.81</v>
      </c>
      <c r="BT9183" s="99">
        <v>94</v>
      </c>
    </row>
    <row r="9184" spans="71:72">
      <c r="BS9184" s="98">
        <v>91.82</v>
      </c>
      <c r="BT9184" s="99">
        <v>94</v>
      </c>
    </row>
    <row r="9185" spans="71:72">
      <c r="BS9185" s="98">
        <v>91.83</v>
      </c>
      <c r="BT9185" s="99">
        <v>94</v>
      </c>
    </row>
    <row r="9186" spans="71:72">
      <c r="BS9186" s="98">
        <v>91.84</v>
      </c>
      <c r="BT9186" s="99">
        <v>94</v>
      </c>
    </row>
    <row r="9187" spans="71:72">
      <c r="BS9187" s="98">
        <v>91.85</v>
      </c>
      <c r="BT9187" s="99">
        <v>94</v>
      </c>
    </row>
    <row r="9188" spans="71:72">
      <c r="BS9188" s="98">
        <v>91.86</v>
      </c>
      <c r="BT9188" s="99">
        <v>94</v>
      </c>
    </row>
    <row r="9189" spans="71:72">
      <c r="BS9189" s="98">
        <v>91.87</v>
      </c>
      <c r="BT9189" s="99">
        <v>94</v>
      </c>
    </row>
    <row r="9190" spans="71:72">
      <c r="BS9190" s="98">
        <v>91.88</v>
      </c>
      <c r="BT9190" s="99">
        <v>94</v>
      </c>
    </row>
    <row r="9191" spans="71:72">
      <c r="BS9191" s="98">
        <v>91.89</v>
      </c>
      <c r="BT9191" s="99">
        <v>94</v>
      </c>
    </row>
    <row r="9192" spans="71:72">
      <c r="BS9192" s="98">
        <v>91.9</v>
      </c>
      <c r="BT9192" s="99">
        <v>94</v>
      </c>
    </row>
    <row r="9193" spans="71:72">
      <c r="BS9193" s="98">
        <v>91.91</v>
      </c>
      <c r="BT9193" s="99">
        <v>94</v>
      </c>
    </row>
    <row r="9194" spans="71:72">
      <c r="BS9194" s="98">
        <v>91.92</v>
      </c>
      <c r="BT9194" s="99">
        <v>94</v>
      </c>
    </row>
    <row r="9195" spans="71:72">
      <c r="BS9195" s="98">
        <v>91.93</v>
      </c>
      <c r="BT9195" s="99">
        <v>94</v>
      </c>
    </row>
    <row r="9196" spans="71:72">
      <c r="BS9196" s="98">
        <v>91.94</v>
      </c>
      <c r="BT9196" s="99">
        <v>94</v>
      </c>
    </row>
    <row r="9197" spans="71:72">
      <c r="BS9197" s="98">
        <v>91.95</v>
      </c>
      <c r="BT9197" s="99">
        <v>94</v>
      </c>
    </row>
    <row r="9198" spans="71:72">
      <c r="BS9198" s="98">
        <v>91.96</v>
      </c>
      <c r="BT9198" s="99">
        <v>94</v>
      </c>
    </row>
    <row r="9199" spans="71:72">
      <c r="BS9199" s="98">
        <v>91.97</v>
      </c>
      <c r="BT9199" s="99">
        <v>94</v>
      </c>
    </row>
    <row r="9200" spans="71:72">
      <c r="BS9200" s="98">
        <v>91.98</v>
      </c>
      <c r="BT9200" s="99">
        <v>94</v>
      </c>
    </row>
    <row r="9201" spans="71:72">
      <c r="BS9201" s="98">
        <v>91.99</v>
      </c>
      <c r="BT9201" s="99">
        <v>94</v>
      </c>
    </row>
    <row r="9202" spans="71:72">
      <c r="BS9202" s="100">
        <v>92</v>
      </c>
      <c r="BT9202" s="101">
        <v>95</v>
      </c>
    </row>
    <row r="9203" spans="71:72">
      <c r="BS9203" s="100">
        <v>92.01</v>
      </c>
      <c r="BT9203" s="101">
        <v>95</v>
      </c>
    </row>
    <row r="9204" spans="71:72">
      <c r="BS9204" s="100">
        <v>92.02</v>
      </c>
      <c r="BT9204" s="101">
        <v>95</v>
      </c>
    </row>
    <row r="9205" spans="71:72">
      <c r="BS9205" s="100">
        <v>92.03</v>
      </c>
      <c r="BT9205" s="101">
        <v>95</v>
      </c>
    </row>
    <row r="9206" spans="71:72">
      <c r="BS9206" s="100">
        <v>92.04</v>
      </c>
      <c r="BT9206" s="101">
        <v>95</v>
      </c>
    </row>
    <row r="9207" spans="71:72">
      <c r="BS9207" s="100">
        <v>92.05</v>
      </c>
      <c r="BT9207" s="101">
        <v>95</v>
      </c>
    </row>
    <row r="9208" spans="71:72">
      <c r="BS9208" s="100">
        <v>92.06</v>
      </c>
      <c r="BT9208" s="101">
        <v>95</v>
      </c>
    </row>
    <row r="9209" spans="71:72">
      <c r="BS9209" s="100">
        <v>92.07</v>
      </c>
      <c r="BT9209" s="101">
        <v>95</v>
      </c>
    </row>
    <row r="9210" spans="71:72">
      <c r="BS9210" s="100">
        <v>92.08</v>
      </c>
      <c r="BT9210" s="101">
        <v>95</v>
      </c>
    </row>
    <row r="9211" spans="71:72">
      <c r="BS9211" s="100">
        <v>92.09</v>
      </c>
      <c r="BT9211" s="101">
        <v>95</v>
      </c>
    </row>
    <row r="9212" spans="71:72">
      <c r="BS9212" s="100">
        <v>92.1</v>
      </c>
      <c r="BT9212" s="101">
        <v>95</v>
      </c>
    </row>
    <row r="9213" spans="71:72">
      <c r="BS9213" s="100">
        <v>92.11</v>
      </c>
      <c r="BT9213" s="101">
        <v>95</v>
      </c>
    </row>
    <row r="9214" spans="71:72">
      <c r="BS9214" s="100">
        <v>92.12</v>
      </c>
      <c r="BT9214" s="101">
        <v>95</v>
      </c>
    </row>
    <row r="9215" spans="71:72">
      <c r="BS9215" s="100">
        <v>92.13</v>
      </c>
      <c r="BT9215" s="101">
        <v>95</v>
      </c>
    </row>
    <row r="9216" spans="71:72">
      <c r="BS9216" s="100">
        <v>92.14</v>
      </c>
      <c r="BT9216" s="101">
        <v>95</v>
      </c>
    </row>
    <row r="9217" spans="71:72">
      <c r="BS9217" s="100">
        <v>92.15</v>
      </c>
      <c r="BT9217" s="101">
        <v>95</v>
      </c>
    </row>
    <row r="9218" spans="71:72">
      <c r="BS9218" s="100">
        <v>92.16</v>
      </c>
      <c r="BT9218" s="101">
        <v>95</v>
      </c>
    </row>
    <row r="9219" spans="71:72">
      <c r="BS9219" s="100">
        <v>92.17</v>
      </c>
      <c r="BT9219" s="101">
        <v>95</v>
      </c>
    </row>
    <row r="9220" spans="71:72">
      <c r="BS9220" s="100">
        <v>92.18</v>
      </c>
      <c r="BT9220" s="101">
        <v>95</v>
      </c>
    </row>
    <row r="9221" spans="71:72">
      <c r="BS9221" s="100">
        <v>92.19</v>
      </c>
      <c r="BT9221" s="101">
        <v>95</v>
      </c>
    </row>
    <row r="9222" spans="71:72">
      <c r="BS9222" s="100">
        <v>92.2</v>
      </c>
      <c r="BT9222" s="101">
        <v>95</v>
      </c>
    </row>
    <row r="9223" spans="71:72">
      <c r="BS9223" s="100">
        <v>92.21</v>
      </c>
      <c r="BT9223" s="101">
        <v>95</v>
      </c>
    </row>
    <row r="9224" spans="71:72">
      <c r="BS9224" s="100">
        <v>92.22</v>
      </c>
      <c r="BT9224" s="101">
        <v>95</v>
      </c>
    </row>
    <row r="9225" spans="71:72">
      <c r="BS9225" s="100">
        <v>92.23</v>
      </c>
      <c r="BT9225" s="101">
        <v>95</v>
      </c>
    </row>
    <row r="9226" spans="71:72">
      <c r="BS9226" s="100">
        <v>92.24</v>
      </c>
      <c r="BT9226" s="101">
        <v>95</v>
      </c>
    </row>
    <row r="9227" spans="71:72">
      <c r="BS9227" s="100">
        <v>92.25</v>
      </c>
      <c r="BT9227" s="101">
        <v>95</v>
      </c>
    </row>
    <row r="9228" spans="71:72">
      <c r="BS9228" s="100">
        <v>92.26</v>
      </c>
      <c r="BT9228" s="101">
        <v>95</v>
      </c>
    </row>
    <row r="9229" spans="71:72">
      <c r="BS9229" s="100">
        <v>92.27</v>
      </c>
      <c r="BT9229" s="101">
        <v>95</v>
      </c>
    </row>
    <row r="9230" spans="71:72">
      <c r="BS9230" s="100">
        <v>92.28</v>
      </c>
      <c r="BT9230" s="101">
        <v>95</v>
      </c>
    </row>
    <row r="9231" spans="71:72">
      <c r="BS9231" s="100">
        <v>92.29</v>
      </c>
      <c r="BT9231" s="101">
        <v>95</v>
      </c>
    </row>
    <row r="9232" spans="71:72">
      <c r="BS9232" s="100">
        <v>92.3</v>
      </c>
      <c r="BT9232" s="101">
        <v>95</v>
      </c>
    </row>
    <row r="9233" spans="71:72">
      <c r="BS9233" s="100">
        <v>92.31</v>
      </c>
      <c r="BT9233" s="101">
        <v>95</v>
      </c>
    </row>
    <row r="9234" spans="71:72">
      <c r="BS9234" s="100">
        <v>92.32</v>
      </c>
      <c r="BT9234" s="101">
        <v>95</v>
      </c>
    </row>
    <row r="9235" spans="71:72">
      <c r="BS9235" s="100">
        <v>92.33</v>
      </c>
      <c r="BT9235" s="101">
        <v>95</v>
      </c>
    </row>
    <row r="9236" spans="71:72">
      <c r="BS9236" s="100">
        <v>92.34</v>
      </c>
      <c r="BT9236" s="101">
        <v>95</v>
      </c>
    </row>
    <row r="9237" spans="71:72">
      <c r="BS9237" s="100">
        <v>92.35</v>
      </c>
      <c r="BT9237" s="101">
        <v>95</v>
      </c>
    </row>
    <row r="9238" spans="71:72">
      <c r="BS9238" s="100">
        <v>92.36</v>
      </c>
      <c r="BT9238" s="101">
        <v>95</v>
      </c>
    </row>
    <row r="9239" spans="71:72">
      <c r="BS9239" s="100">
        <v>92.37</v>
      </c>
      <c r="BT9239" s="101">
        <v>95</v>
      </c>
    </row>
    <row r="9240" spans="71:72">
      <c r="BS9240" s="100">
        <v>92.38</v>
      </c>
      <c r="BT9240" s="101">
        <v>95</v>
      </c>
    </row>
    <row r="9241" spans="71:72">
      <c r="BS9241" s="100">
        <v>92.39</v>
      </c>
      <c r="BT9241" s="101">
        <v>95</v>
      </c>
    </row>
    <row r="9242" spans="71:72">
      <c r="BS9242" s="100">
        <v>92.4</v>
      </c>
      <c r="BT9242" s="101">
        <v>95</v>
      </c>
    </row>
    <row r="9243" spans="71:72">
      <c r="BS9243" s="100">
        <v>92.41</v>
      </c>
      <c r="BT9243" s="101">
        <v>95</v>
      </c>
    </row>
    <row r="9244" spans="71:72">
      <c r="BS9244" s="100">
        <v>92.42</v>
      </c>
      <c r="BT9244" s="101">
        <v>95</v>
      </c>
    </row>
    <row r="9245" spans="71:72">
      <c r="BS9245" s="100">
        <v>92.43</v>
      </c>
      <c r="BT9245" s="101">
        <v>95</v>
      </c>
    </row>
    <row r="9246" spans="71:72">
      <c r="BS9246" s="100">
        <v>92.44</v>
      </c>
      <c r="BT9246" s="101">
        <v>95</v>
      </c>
    </row>
    <row r="9247" spans="71:72">
      <c r="BS9247" s="100">
        <v>92.45</v>
      </c>
      <c r="BT9247" s="101">
        <v>95</v>
      </c>
    </row>
    <row r="9248" spans="71:72">
      <c r="BS9248" s="100">
        <v>92.46</v>
      </c>
      <c r="BT9248" s="101">
        <v>95</v>
      </c>
    </row>
    <row r="9249" spans="71:72">
      <c r="BS9249" s="100">
        <v>92.47</v>
      </c>
      <c r="BT9249" s="101">
        <v>95</v>
      </c>
    </row>
    <row r="9250" spans="71:72">
      <c r="BS9250" s="100">
        <v>92.48</v>
      </c>
      <c r="BT9250" s="101">
        <v>95</v>
      </c>
    </row>
    <row r="9251" spans="71:72">
      <c r="BS9251" s="100">
        <v>92.49</v>
      </c>
      <c r="BT9251" s="101">
        <v>95</v>
      </c>
    </row>
    <row r="9252" spans="71:72">
      <c r="BS9252" s="100">
        <v>92.5</v>
      </c>
      <c r="BT9252" s="101">
        <v>95</v>
      </c>
    </row>
    <row r="9253" spans="71:72">
      <c r="BS9253" s="100">
        <v>92.51</v>
      </c>
      <c r="BT9253" s="101">
        <v>95</v>
      </c>
    </row>
    <row r="9254" spans="71:72">
      <c r="BS9254" s="100">
        <v>92.52</v>
      </c>
      <c r="BT9254" s="101">
        <v>95</v>
      </c>
    </row>
    <row r="9255" spans="71:72">
      <c r="BS9255" s="100">
        <v>92.53</v>
      </c>
      <c r="BT9255" s="101">
        <v>95</v>
      </c>
    </row>
    <row r="9256" spans="71:72">
      <c r="BS9256" s="100">
        <v>92.54</v>
      </c>
      <c r="BT9256" s="101">
        <v>95</v>
      </c>
    </row>
    <row r="9257" spans="71:72">
      <c r="BS9257" s="100">
        <v>92.55</v>
      </c>
      <c r="BT9257" s="101">
        <v>95</v>
      </c>
    </row>
    <row r="9258" spans="71:72">
      <c r="BS9258" s="100">
        <v>92.56</v>
      </c>
      <c r="BT9258" s="101">
        <v>95</v>
      </c>
    </row>
    <row r="9259" spans="71:72">
      <c r="BS9259" s="100">
        <v>92.57</v>
      </c>
      <c r="BT9259" s="101">
        <v>95</v>
      </c>
    </row>
    <row r="9260" spans="71:72">
      <c r="BS9260" s="100">
        <v>92.58</v>
      </c>
      <c r="BT9260" s="101">
        <v>95</v>
      </c>
    </row>
    <row r="9261" spans="71:72">
      <c r="BS9261" s="100">
        <v>92.59</v>
      </c>
      <c r="BT9261" s="101">
        <v>95</v>
      </c>
    </row>
    <row r="9262" spans="71:72">
      <c r="BS9262" s="100">
        <v>92.6</v>
      </c>
      <c r="BT9262" s="101">
        <v>95</v>
      </c>
    </row>
    <row r="9263" spans="71:72">
      <c r="BS9263" s="100">
        <v>92.61</v>
      </c>
      <c r="BT9263" s="101">
        <v>95</v>
      </c>
    </row>
    <row r="9264" spans="71:72">
      <c r="BS9264" s="100">
        <v>92.62</v>
      </c>
      <c r="BT9264" s="101">
        <v>95</v>
      </c>
    </row>
    <row r="9265" spans="71:72">
      <c r="BS9265" s="100">
        <v>92.63</v>
      </c>
      <c r="BT9265" s="101">
        <v>95</v>
      </c>
    </row>
    <row r="9266" spans="71:72">
      <c r="BS9266" s="100">
        <v>92.64</v>
      </c>
      <c r="BT9266" s="101">
        <v>95</v>
      </c>
    </row>
    <row r="9267" spans="71:72">
      <c r="BS9267" s="100">
        <v>92.65</v>
      </c>
      <c r="BT9267" s="101">
        <v>95</v>
      </c>
    </row>
    <row r="9268" spans="71:72">
      <c r="BS9268" s="100">
        <v>92.66</v>
      </c>
      <c r="BT9268" s="101">
        <v>95</v>
      </c>
    </row>
    <row r="9269" spans="71:72">
      <c r="BS9269" s="100">
        <v>92.67</v>
      </c>
      <c r="BT9269" s="101">
        <v>95</v>
      </c>
    </row>
    <row r="9270" spans="71:72">
      <c r="BS9270" s="100">
        <v>92.68</v>
      </c>
      <c r="BT9270" s="101">
        <v>95</v>
      </c>
    </row>
    <row r="9271" spans="71:72">
      <c r="BS9271" s="100">
        <v>92.69</v>
      </c>
      <c r="BT9271" s="101">
        <v>95</v>
      </c>
    </row>
    <row r="9272" spans="71:72">
      <c r="BS9272" s="100">
        <v>92.7</v>
      </c>
      <c r="BT9272" s="101">
        <v>95</v>
      </c>
    </row>
    <row r="9273" spans="71:72">
      <c r="BS9273" s="100">
        <v>92.71</v>
      </c>
      <c r="BT9273" s="101">
        <v>95</v>
      </c>
    </row>
    <row r="9274" spans="71:72">
      <c r="BS9274" s="100">
        <v>92.72</v>
      </c>
      <c r="BT9274" s="101">
        <v>95</v>
      </c>
    </row>
    <row r="9275" spans="71:72">
      <c r="BS9275" s="100">
        <v>92.73</v>
      </c>
      <c r="BT9275" s="101">
        <v>95</v>
      </c>
    </row>
    <row r="9276" spans="71:72">
      <c r="BS9276" s="100">
        <v>92.74</v>
      </c>
      <c r="BT9276" s="101">
        <v>95</v>
      </c>
    </row>
    <row r="9277" spans="71:72">
      <c r="BS9277" s="100">
        <v>92.75</v>
      </c>
      <c r="BT9277" s="101">
        <v>95</v>
      </c>
    </row>
    <row r="9278" spans="71:72">
      <c r="BS9278" s="100">
        <v>92.76</v>
      </c>
      <c r="BT9278" s="101">
        <v>95</v>
      </c>
    </row>
    <row r="9279" spans="71:72">
      <c r="BS9279" s="100">
        <v>92.77</v>
      </c>
      <c r="BT9279" s="101">
        <v>95</v>
      </c>
    </row>
    <row r="9280" spans="71:72">
      <c r="BS9280" s="100">
        <v>92.78</v>
      </c>
      <c r="BT9280" s="101">
        <v>95</v>
      </c>
    </row>
    <row r="9281" spans="71:72">
      <c r="BS9281" s="100">
        <v>92.79</v>
      </c>
      <c r="BT9281" s="101">
        <v>95</v>
      </c>
    </row>
    <row r="9282" spans="71:72">
      <c r="BS9282" s="100">
        <v>92.8</v>
      </c>
      <c r="BT9282" s="101">
        <v>95</v>
      </c>
    </row>
    <row r="9283" spans="71:72">
      <c r="BS9283" s="100">
        <v>92.81</v>
      </c>
      <c r="BT9283" s="101">
        <v>95</v>
      </c>
    </row>
    <row r="9284" spans="71:72">
      <c r="BS9284" s="100">
        <v>92.82</v>
      </c>
      <c r="BT9284" s="101">
        <v>95</v>
      </c>
    </row>
    <row r="9285" spans="71:72">
      <c r="BS9285" s="100">
        <v>92.83</v>
      </c>
      <c r="BT9285" s="101">
        <v>95</v>
      </c>
    </row>
    <row r="9286" spans="71:72">
      <c r="BS9286" s="100">
        <v>92.84</v>
      </c>
      <c r="BT9286" s="101">
        <v>95</v>
      </c>
    </row>
    <row r="9287" spans="71:72">
      <c r="BS9287" s="100">
        <v>92.85</v>
      </c>
      <c r="BT9287" s="101">
        <v>95</v>
      </c>
    </row>
    <row r="9288" spans="71:72">
      <c r="BS9288" s="100">
        <v>92.86</v>
      </c>
      <c r="BT9288" s="101">
        <v>95</v>
      </c>
    </row>
    <row r="9289" spans="71:72">
      <c r="BS9289" s="100">
        <v>92.87</v>
      </c>
      <c r="BT9289" s="101">
        <v>95</v>
      </c>
    </row>
    <row r="9290" spans="71:72">
      <c r="BS9290" s="100">
        <v>92.88</v>
      </c>
      <c r="BT9290" s="101">
        <v>95</v>
      </c>
    </row>
    <row r="9291" spans="71:72">
      <c r="BS9291" s="100">
        <v>92.89</v>
      </c>
      <c r="BT9291" s="101">
        <v>95</v>
      </c>
    </row>
    <row r="9292" spans="71:72">
      <c r="BS9292" s="100">
        <v>92.9</v>
      </c>
      <c r="BT9292" s="101">
        <v>95</v>
      </c>
    </row>
    <row r="9293" spans="71:72">
      <c r="BS9293" s="100">
        <v>92.91</v>
      </c>
      <c r="BT9293" s="101">
        <v>95</v>
      </c>
    </row>
    <row r="9294" spans="71:72">
      <c r="BS9294" s="100">
        <v>92.92</v>
      </c>
      <c r="BT9294" s="101">
        <v>95</v>
      </c>
    </row>
    <row r="9295" spans="71:72">
      <c r="BS9295" s="100">
        <v>92.93</v>
      </c>
      <c r="BT9295" s="101">
        <v>95</v>
      </c>
    </row>
    <row r="9296" spans="71:72">
      <c r="BS9296" s="100">
        <v>92.94</v>
      </c>
      <c r="BT9296" s="101">
        <v>95</v>
      </c>
    </row>
    <row r="9297" spans="71:72">
      <c r="BS9297" s="100">
        <v>92.95</v>
      </c>
      <c r="BT9297" s="101">
        <v>95</v>
      </c>
    </row>
    <row r="9298" spans="71:72">
      <c r="BS9298" s="100">
        <v>92.96</v>
      </c>
      <c r="BT9298" s="101">
        <v>95</v>
      </c>
    </row>
    <row r="9299" spans="71:72">
      <c r="BS9299" s="100">
        <v>92.97</v>
      </c>
      <c r="BT9299" s="101">
        <v>95</v>
      </c>
    </row>
    <row r="9300" spans="71:72">
      <c r="BS9300" s="100">
        <v>92.98</v>
      </c>
      <c r="BT9300" s="101">
        <v>95</v>
      </c>
    </row>
    <row r="9301" spans="71:72">
      <c r="BS9301" s="100">
        <v>92.99</v>
      </c>
      <c r="BT9301" s="101">
        <v>95</v>
      </c>
    </row>
    <row r="9302" spans="71:72">
      <c r="BS9302" s="100">
        <v>93</v>
      </c>
      <c r="BT9302" s="101">
        <v>95</v>
      </c>
    </row>
    <row r="9303" spans="71:72">
      <c r="BS9303" s="100">
        <v>93.01</v>
      </c>
      <c r="BT9303" s="101">
        <v>95</v>
      </c>
    </row>
    <row r="9304" spans="71:72">
      <c r="BS9304" s="100">
        <v>93.02</v>
      </c>
      <c r="BT9304" s="101">
        <v>95</v>
      </c>
    </row>
    <row r="9305" spans="71:72">
      <c r="BS9305" s="100">
        <v>93.03</v>
      </c>
      <c r="BT9305" s="101">
        <v>95</v>
      </c>
    </row>
    <row r="9306" spans="71:72">
      <c r="BS9306" s="100">
        <v>93.04</v>
      </c>
      <c r="BT9306" s="101">
        <v>95</v>
      </c>
    </row>
    <row r="9307" spans="71:72">
      <c r="BS9307" s="100">
        <v>93.05</v>
      </c>
      <c r="BT9307" s="101">
        <v>95</v>
      </c>
    </row>
    <row r="9308" spans="71:72">
      <c r="BS9308" s="100">
        <v>93.06</v>
      </c>
      <c r="BT9308" s="101">
        <v>95</v>
      </c>
    </row>
    <row r="9309" spans="71:72">
      <c r="BS9309" s="100">
        <v>93.07</v>
      </c>
      <c r="BT9309" s="101">
        <v>95</v>
      </c>
    </row>
    <row r="9310" spans="71:72">
      <c r="BS9310" s="100">
        <v>93.08</v>
      </c>
      <c r="BT9310" s="101">
        <v>95</v>
      </c>
    </row>
    <row r="9311" spans="71:72">
      <c r="BS9311" s="100">
        <v>93.09</v>
      </c>
      <c r="BT9311" s="101">
        <v>95</v>
      </c>
    </row>
    <row r="9312" spans="71:72">
      <c r="BS9312" s="100">
        <v>93.1</v>
      </c>
      <c r="BT9312" s="101">
        <v>95</v>
      </c>
    </row>
    <row r="9313" spans="71:72">
      <c r="BS9313" s="100">
        <v>93.11</v>
      </c>
      <c r="BT9313" s="101">
        <v>95</v>
      </c>
    </row>
    <row r="9314" spans="71:72">
      <c r="BS9314" s="100">
        <v>93.12</v>
      </c>
      <c r="BT9314" s="101">
        <v>95</v>
      </c>
    </row>
    <row r="9315" spans="71:72">
      <c r="BS9315" s="100">
        <v>93.13</v>
      </c>
      <c r="BT9315" s="101">
        <v>95</v>
      </c>
    </row>
    <row r="9316" spans="71:72">
      <c r="BS9316" s="100">
        <v>93.14</v>
      </c>
      <c r="BT9316" s="101">
        <v>95</v>
      </c>
    </row>
    <row r="9317" spans="71:72">
      <c r="BS9317" s="100">
        <v>93.15</v>
      </c>
      <c r="BT9317" s="101">
        <v>95</v>
      </c>
    </row>
    <row r="9318" spans="71:72">
      <c r="BS9318" s="100">
        <v>93.16</v>
      </c>
      <c r="BT9318" s="101">
        <v>95</v>
      </c>
    </row>
    <row r="9319" spans="71:72">
      <c r="BS9319" s="100">
        <v>93.17</v>
      </c>
      <c r="BT9319" s="101">
        <v>95</v>
      </c>
    </row>
    <row r="9320" spans="71:72">
      <c r="BS9320" s="100">
        <v>93.18</v>
      </c>
      <c r="BT9320" s="101">
        <v>95</v>
      </c>
    </row>
    <row r="9321" spans="71:72">
      <c r="BS9321" s="100">
        <v>93.19</v>
      </c>
      <c r="BT9321" s="101">
        <v>95</v>
      </c>
    </row>
    <row r="9322" spans="71:72">
      <c r="BS9322" s="100">
        <v>93.2</v>
      </c>
      <c r="BT9322" s="101">
        <v>95</v>
      </c>
    </row>
    <row r="9323" spans="71:72">
      <c r="BS9323" s="100">
        <v>93.21</v>
      </c>
      <c r="BT9323" s="101">
        <v>95</v>
      </c>
    </row>
    <row r="9324" spans="71:72">
      <c r="BS9324" s="100">
        <v>93.22</v>
      </c>
      <c r="BT9324" s="101">
        <v>95</v>
      </c>
    </row>
    <row r="9325" spans="71:72">
      <c r="BS9325" s="100">
        <v>93.23</v>
      </c>
      <c r="BT9325" s="101">
        <v>95</v>
      </c>
    </row>
    <row r="9326" spans="71:72">
      <c r="BS9326" s="100">
        <v>93.24</v>
      </c>
      <c r="BT9326" s="101">
        <v>95</v>
      </c>
    </row>
    <row r="9327" spans="71:72">
      <c r="BS9327" s="100">
        <v>93.25</v>
      </c>
      <c r="BT9327" s="101">
        <v>95</v>
      </c>
    </row>
    <row r="9328" spans="71:72">
      <c r="BS9328" s="100">
        <v>93.26</v>
      </c>
      <c r="BT9328" s="101">
        <v>95</v>
      </c>
    </row>
    <row r="9329" spans="71:72">
      <c r="BS9329" s="100">
        <v>93.27</v>
      </c>
      <c r="BT9329" s="101">
        <v>95</v>
      </c>
    </row>
    <row r="9330" spans="71:72">
      <c r="BS9330" s="100">
        <v>93.28</v>
      </c>
      <c r="BT9330" s="101">
        <v>95</v>
      </c>
    </row>
    <row r="9331" spans="71:72">
      <c r="BS9331" s="100">
        <v>93.29</v>
      </c>
      <c r="BT9331" s="101">
        <v>95</v>
      </c>
    </row>
    <row r="9332" spans="71:72">
      <c r="BS9332" s="100">
        <v>93.3</v>
      </c>
      <c r="BT9332" s="101">
        <v>95</v>
      </c>
    </row>
    <row r="9333" spans="71:72">
      <c r="BS9333" s="100">
        <v>93.31</v>
      </c>
      <c r="BT9333" s="101">
        <v>95</v>
      </c>
    </row>
    <row r="9334" spans="71:72">
      <c r="BS9334" s="100">
        <v>93.32</v>
      </c>
      <c r="BT9334" s="101">
        <v>95</v>
      </c>
    </row>
    <row r="9335" spans="71:72">
      <c r="BS9335" s="100">
        <v>93.33</v>
      </c>
      <c r="BT9335" s="101">
        <v>95</v>
      </c>
    </row>
    <row r="9336" spans="71:72">
      <c r="BS9336" s="100">
        <v>93.34</v>
      </c>
      <c r="BT9336" s="101">
        <v>95</v>
      </c>
    </row>
    <row r="9337" spans="71:72">
      <c r="BS9337" s="100">
        <v>93.35</v>
      </c>
      <c r="BT9337" s="101">
        <v>95</v>
      </c>
    </row>
    <row r="9338" spans="71:72">
      <c r="BS9338" s="100">
        <v>93.36</v>
      </c>
      <c r="BT9338" s="101">
        <v>95</v>
      </c>
    </row>
    <row r="9339" spans="71:72">
      <c r="BS9339" s="100">
        <v>93.37</v>
      </c>
      <c r="BT9339" s="101">
        <v>95</v>
      </c>
    </row>
    <row r="9340" spans="71:72">
      <c r="BS9340" s="100">
        <v>93.38</v>
      </c>
      <c r="BT9340" s="101">
        <v>95</v>
      </c>
    </row>
    <row r="9341" spans="71:72">
      <c r="BS9341" s="100">
        <v>93.39</v>
      </c>
      <c r="BT9341" s="101">
        <v>95</v>
      </c>
    </row>
    <row r="9342" spans="71:72">
      <c r="BS9342" s="100">
        <v>93.4</v>
      </c>
      <c r="BT9342" s="101">
        <v>95</v>
      </c>
    </row>
    <row r="9343" spans="71:72">
      <c r="BS9343" s="100">
        <v>93.41</v>
      </c>
      <c r="BT9343" s="101">
        <v>95</v>
      </c>
    </row>
    <row r="9344" spans="71:72">
      <c r="BS9344" s="100">
        <v>93.42</v>
      </c>
      <c r="BT9344" s="101">
        <v>95</v>
      </c>
    </row>
    <row r="9345" spans="71:72">
      <c r="BS9345" s="100">
        <v>93.43</v>
      </c>
      <c r="BT9345" s="101">
        <v>95</v>
      </c>
    </row>
    <row r="9346" spans="71:72">
      <c r="BS9346" s="100">
        <v>93.44</v>
      </c>
      <c r="BT9346" s="101">
        <v>95</v>
      </c>
    </row>
    <row r="9347" spans="71:72">
      <c r="BS9347" s="100">
        <v>93.45</v>
      </c>
      <c r="BT9347" s="101">
        <v>95</v>
      </c>
    </row>
    <row r="9348" spans="71:72">
      <c r="BS9348" s="100">
        <v>93.46</v>
      </c>
      <c r="BT9348" s="101">
        <v>95</v>
      </c>
    </row>
    <row r="9349" spans="71:72">
      <c r="BS9349" s="100">
        <v>93.47</v>
      </c>
      <c r="BT9349" s="101">
        <v>95</v>
      </c>
    </row>
    <row r="9350" spans="71:72">
      <c r="BS9350" s="100">
        <v>93.48</v>
      </c>
      <c r="BT9350" s="101">
        <v>95</v>
      </c>
    </row>
    <row r="9351" spans="71:72">
      <c r="BS9351" s="100">
        <v>93.49</v>
      </c>
      <c r="BT9351" s="101">
        <v>95</v>
      </c>
    </row>
    <row r="9352" spans="71:72">
      <c r="BS9352" s="100">
        <v>93.5</v>
      </c>
      <c r="BT9352" s="101">
        <v>95</v>
      </c>
    </row>
    <row r="9353" spans="71:72">
      <c r="BS9353" s="100">
        <v>93.51</v>
      </c>
      <c r="BT9353" s="101">
        <v>95</v>
      </c>
    </row>
    <row r="9354" spans="71:72">
      <c r="BS9354" s="100">
        <v>93.52</v>
      </c>
      <c r="BT9354" s="101">
        <v>95</v>
      </c>
    </row>
    <row r="9355" spans="71:72">
      <c r="BS9355" s="100">
        <v>93.53</v>
      </c>
      <c r="BT9355" s="101">
        <v>95</v>
      </c>
    </row>
    <row r="9356" spans="71:72">
      <c r="BS9356" s="100">
        <v>93.54</v>
      </c>
      <c r="BT9356" s="101">
        <v>95</v>
      </c>
    </row>
    <row r="9357" spans="71:72">
      <c r="BS9357" s="100">
        <v>93.55</v>
      </c>
      <c r="BT9357" s="101">
        <v>95</v>
      </c>
    </row>
    <row r="9358" spans="71:72">
      <c r="BS9358" s="100">
        <v>93.56</v>
      </c>
      <c r="BT9358" s="101">
        <v>95</v>
      </c>
    </row>
    <row r="9359" spans="71:72">
      <c r="BS9359" s="100">
        <v>93.57</v>
      </c>
      <c r="BT9359" s="101">
        <v>95</v>
      </c>
    </row>
    <row r="9360" spans="71:72">
      <c r="BS9360" s="100">
        <v>93.58</v>
      </c>
      <c r="BT9360" s="101">
        <v>95</v>
      </c>
    </row>
    <row r="9361" spans="71:72">
      <c r="BS9361" s="100">
        <v>93.59</v>
      </c>
      <c r="BT9361" s="101">
        <v>95</v>
      </c>
    </row>
    <row r="9362" spans="71:72">
      <c r="BS9362" s="98">
        <v>93.6</v>
      </c>
      <c r="BT9362" s="99">
        <v>96</v>
      </c>
    </row>
    <row r="9363" spans="71:72">
      <c r="BS9363" s="98">
        <v>93.61</v>
      </c>
      <c r="BT9363" s="99">
        <v>96</v>
      </c>
    </row>
    <row r="9364" spans="71:72">
      <c r="BS9364" s="98">
        <v>93.62</v>
      </c>
      <c r="BT9364" s="99">
        <v>96</v>
      </c>
    </row>
    <row r="9365" spans="71:72">
      <c r="BS9365" s="98">
        <v>93.63</v>
      </c>
      <c r="BT9365" s="99">
        <v>96</v>
      </c>
    </row>
    <row r="9366" spans="71:72">
      <c r="BS9366" s="98">
        <v>93.64</v>
      </c>
      <c r="BT9366" s="99">
        <v>96</v>
      </c>
    </row>
    <row r="9367" spans="71:72">
      <c r="BS9367" s="98">
        <v>93.65</v>
      </c>
      <c r="BT9367" s="99">
        <v>96</v>
      </c>
    </row>
    <row r="9368" spans="71:72">
      <c r="BS9368" s="98">
        <v>93.66</v>
      </c>
      <c r="BT9368" s="99">
        <v>96</v>
      </c>
    </row>
    <row r="9369" spans="71:72">
      <c r="BS9369" s="98">
        <v>93.67</v>
      </c>
      <c r="BT9369" s="99">
        <v>96</v>
      </c>
    </row>
    <row r="9370" spans="71:72">
      <c r="BS9370" s="98">
        <v>93.68</v>
      </c>
      <c r="BT9370" s="99">
        <v>96</v>
      </c>
    </row>
    <row r="9371" spans="71:72">
      <c r="BS9371" s="98">
        <v>93.69</v>
      </c>
      <c r="BT9371" s="99">
        <v>96</v>
      </c>
    </row>
    <row r="9372" spans="71:72">
      <c r="BS9372" s="98">
        <v>93.7</v>
      </c>
      <c r="BT9372" s="99">
        <v>96</v>
      </c>
    </row>
    <row r="9373" spans="71:72">
      <c r="BS9373" s="98">
        <v>93.71</v>
      </c>
      <c r="BT9373" s="99">
        <v>96</v>
      </c>
    </row>
    <row r="9374" spans="71:72">
      <c r="BS9374" s="98">
        <v>93.72</v>
      </c>
      <c r="BT9374" s="99">
        <v>96</v>
      </c>
    </row>
    <row r="9375" spans="71:72">
      <c r="BS9375" s="98">
        <v>93.73</v>
      </c>
      <c r="BT9375" s="99">
        <v>96</v>
      </c>
    </row>
    <row r="9376" spans="71:72">
      <c r="BS9376" s="98">
        <v>93.74</v>
      </c>
      <c r="BT9376" s="99">
        <v>96</v>
      </c>
    </row>
    <row r="9377" spans="71:72">
      <c r="BS9377" s="98">
        <v>93.75</v>
      </c>
      <c r="BT9377" s="99">
        <v>96</v>
      </c>
    </row>
    <row r="9378" spans="71:72">
      <c r="BS9378" s="98">
        <v>93.76</v>
      </c>
      <c r="BT9378" s="99">
        <v>96</v>
      </c>
    </row>
    <row r="9379" spans="71:72">
      <c r="BS9379" s="98">
        <v>93.77</v>
      </c>
      <c r="BT9379" s="99">
        <v>96</v>
      </c>
    </row>
    <row r="9380" spans="71:72">
      <c r="BS9380" s="98">
        <v>93.78</v>
      </c>
      <c r="BT9380" s="99">
        <v>96</v>
      </c>
    </row>
    <row r="9381" spans="71:72">
      <c r="BS9381" s="98">
        <v>93.79</v>
      </c>
      <c r="BT9381" s="99">
        <v>96</v>
      </c>
    </row>
    <row r="9382" spans="71:72">
      <c r="BS9382" s="98">
        <v>93.8</v>
      </c>
      <c r="BT9382" s="99">
        <v>96</v>
      </c>
    </row>
    <row r="9383" spans="71:72">
      <c r="BS9383" s="98">
        <v>93.81</v>
      </c>
      <c r="BT9383" s="99">
        <v>96</v>
      </c>
    </row>
    <row r="9384" spans="71:72">
      <c r="BS9384" s="98">
        <v>93.82</v>
      </c>
      <c r="BT9384" s="99">
        <v>96</v>
      </c>
    </row>
    <row r="9385" spans="71:72">
      <c r="BS9385" s="98">
        <v>93.83</v>
      </c>
      <c r="BT9385" s="99">
        <v>96</v>
      </c>
    </row>
    <row r="9386" spans="71:72">
      <c r="BS9386" s="98">
        <v>93.84</v>
      </c>
      <c r="BT9386" s="99">
        <v>96</v>
      </c>
    </row>
    <row r="9387" spans="71:72">
      <c r="BS9387" s="98">
        <v>93.85</v>
      </c>
      <c r="BT9387" s="99">
        <v>96</v>
      </c>
    </row>
    <row r="9388" spans="71:72">
      <c r="BS9388" s="98">
        <v>93.86</v>
      </c>
      <c r="BT9388" s="99">
        <v>96</v>
      </c>
    </row>
    <row r="9389" spans="71:72">
      <c r="BS9389" s="98">
        <v>93.87</v>
      </c>
      <c r="BT9389" s="99">
        <v>96</v>
      </c>
    </row>
    <row r="9390" spans="71:72">
      <c r="BS9390" s="98">
        <v>93.88</v>
      </c>
      <c r="BT9390" s="99">
        <v>96</v>
      </c>
    </row>
    <row r="9391" spans="71:72">
      <c r="BS9391" s="98">
        <v>93.89</v>
      </c>
      <c r="BT9391" s="99">
        <v>96</v>
      </c>
    </row>
    <row r="9392" spans="71:72">
      <c r="BS9392" s="98">
        <v>93.9</v>
      </c>
      <c r="BT9392" s="99">
        <v>96</v>
      </c>
    </row>
    <row r="9393" spans="71:72">
      <c r="BS9393" s="98">
        <v>93.91</v>
      </c>
      <c r="BT9393" s="99">
        <v>96</v>
      </c>
    </row>
    <row r="9394" spans="71:72">
      <c r="BS9394" s="98">
        <v>93.92</v>
      </c>
      <c r="BT9394" s="99">
        <v>96</v>
      </c>
    </row>
    <row r="9395" spans="71:72">
      <c r="BS9395" s="98">
        <v>93.93</v>
      </c>
      <c r="BT9395" s="99">
        <v>96</v>
      </c>
    </row>
    <row r="9396" spans="71:72">
      <c r="BS9396" s="98">
        <v>93.94</v>
      </c>
      <c r="BT9396" s="99">
        <v>96</v>
      </c>
    </row>
    <row r="9397" spans="71:72">
      <c r="BS9397" s="98">
        <v>93.95</v>
      </c>
      <c r="BT9397" s="99">
        <v>96</v>
      </c>
    </row>
    <row r="9398" spans="71:72">
      <c r="BS9398" s="98">
        <v>93.96</v>
      </c>
      <c r="BT9398" s="99">
        <v>96</v>
      </c>
    </row>
    <row r="9399" spans="71:72">
      <c r="BS9399" s="98">
        <v>93.97</v>
      </c>
      <c r="BT9399" s="99">
        <v>96</v>
      </c>
    </row>
    <row r="9400" spans="71:72">
      <c r="BS9400" s="98">
        <v>93.98</v>
      </c>
      <c r="BT9400" s="99">
        <v>96</v>
      </c>
    </row>
    <row r="9401" spans="71:72">
      <c r="BS9401" s="98">
        <v>93.99</v>
      </c>
      <c r="BT9401" s="99">
        <v>96</v>
      </c>
    </row>
    <row r="9402" spans="71:72">
      <c r="BS9402" s="98">
        <v>94</v>
      </c>
      <c r="BT9402" s="99">
        <v>96</v>
      </c>
    </row>
    <row r="9403" spans="71:72">
      <c r="BS9403" s="98">
        <v>94.01</v>
      </c>
      <c r="BT9403" s="99">
        <v>96</v>
      </c>
    </row>
    <row r="9404" spans="71:72">
      <c r="BS9404" s="98">
        <v>94.02</v>
      </c>
      <c r="BT9404" s="99">
        <v>96</v>
      </c>
    </row>
    <row r="9405" spans="71:72">
      <c r="BS9405" s="98">
        <v>94.03</v>
      </c>
      <c r="BT9405" s="99">
        <v>96</v>
      </c>
    </row>
    <row r="9406" spans="71:72">
      <c r="BS9406" s="98">
        <v>94.04</v>
      </c>
      <c r="BT9406" s="99">
        <v>96</v>
      </c>
    </row>
    <row r="9407" spans="71:72">
      <c r="BS9407" s="98">
        <v>94.05</v>
      </c>
      <c r="BT9407" s="99">
        <v>96</v>
      </c>
    </row>
    <row r="9408" spans="71:72">
      <c r="BS9408" s="98">
        <v>94.06</v>
      </c>
      <c r="BT9408" s="99">
        <v>96</v>
      </c>
    </row>
    <row r="9409" spans="71:72">
      <c r="BS9409" s="98">
        <v>94.07</v>
      </c>
      <c r="BT9409" s="99">
        <v>96</v>
      </c>
    </row>
    <row r="9410" spans="71:72">
      <c r="BS9410" s="98">
        <v>94.08</v>
      </c>
      <c r="BT9410" s="99">
        <v>96</v>
      </c>
    </row>
    <row r="9411" spans="71:72">
      <c r="BS9411" s="98">
        <v>94.09</v>
      </c>
      <c r="BT9411" s="99">
        <v>96</v>
      </c>
    </row>
    <row r="9412" spans="71:72">
      <c r="BS9412" s="98">
        <v>94.1</v>
      </c>
      <c r="BT9412" s="99">
        <v>96</v>
      </c>
    </row>
    <row r="9413" spans="71:72">
      <c r="BS9413" s="98">
        <v>94.11</v>
      </c>
      <c r="BT9413" s="99">
        <v>96</v>
      </c>
    </row>
    <row r="9414" spans="71:72">
      <c r="BS9414" s="98">
        <v>94.12</v>
      </c>
      <c r="BT9414" s="99">
        <v>96</v>
      </c>
    </row>
    <row r="9415" spans="71:72">
      <c r="BS9415" s="98">
        <v>94.13</v>
      </c>
      <c r="BT9415" s="99">
        <v>96</v>
      </c>
    </row>
    <row r="9416" spans="71:72">
      <c r="BS9416" s="98">
        <v>94.14</v>
      </c>
      <c r="BT9416" s="99">
        <v>96</v>
      </c>
    </row>
    <row r="9417" spans="71:72">
      <c r="BS9417" s="98">
        <v>94.15</v>
      </c>
      <c r="BT9417" s="99">
        <v>96</v>
      </c>
    </row>
    <row r="9418" spans="71:72">
      <c r="BS9418" s="98">
        <v>94.16</v>
      </c>
      <c r="BT9418" s="99">
        <v>96</v>
      </c>
    </row>
    <row r="9419" spans="71:72">
      <c r="BS9419" s="98">
        <v>94.17</v>
      </c>
      <c r="BT9419" s="99">
        <v>96</v>
      </c>
    </row>
    <row r="9420" spans="71:72">
      <c r="BS9420" s="98">
        <v>94.18</v>
      </c>
      <c r="BT9420" s="99">
        <v>96</v>
      </c>
    </row>
    <row r="9421" spans="71:72">
      <c r="BS9421" s="98">
        <v>94.19</v>
      </c>
      <c r="BT9421" s="99">
        <v>96</v>
      </c>
    </row>
    <row r="9422" spans="71:72">
      <c r="BS9422" s="98">
        <v>94.2</v>
      </c>
      <c r="BT9422" s="99">
        <v>96</v>
      </c>
    </row>
    <row r="9423" spans="71:72">
      <c r="BS9423" s="98">
        <v>94.21</v>
      </c>
      <c r="BT9423" s="99">
        <v>96</v>
      </c>
    </row>
    <row r="9424" spans="71:72">
      <c r="BS9424" s="98">
        <v>94.22</v>
      </c>
      <c r="BT9424" s="99">
        <v>96</v>
      </c>
    </row>
    <row r="9425" spans="71:72">
      <c r="BS9425" s="98">
        <v>94.23</v>
      </c>
      <c r="BT9425" s="99">
        <v>96</v>
      </c>
    </row>
    <row r="9426" spans="71:72">
      <c r="BS9426" s="98">
        <v>94.24</v>
      </c>
      <c r="BT9426" s="99">
        <v>96</v>
      </c>
    </row>
    <row r="9427" spans="71:72">
      <c r="BS9427" s="98">
        <v>94.25</v>
      </c>
      <c r="BT9427" s="99">
        <v>96</v>
      </c>
    </row>
    <row r="9428" spans="71:72">
      <c r="BS9428" s="98">
        <v>94.26</v>
      </c>
      <c r="BT9428" s="99">
        <v>96</v>
      </c>
    </row>
    <row r="9429" spans="71:72">
      <c r="BS9429" s="98">
        <v>94.27</v>
      </c>
      <c r="BT9429" s="99">
        <v>96</v>
      </c>
    </row>
    <row r="9430" spans="71:72">
      <c r="BS9430" s="98">
        <v>94.28</v>
      </c>
      <c r="BT9430" s="99">
        <v>96</v>
      </c>
    </row>
    <row r="9431" spans="71:72">
      <c r="BS9431" s="98">
        <v>94.29</v>
      </c>
      <c r="BT9431" s="99">
        <v>96</v>
      </c>
    </row>
    <row r="9432" spans="71:72">
      <c r="BS9432" s="98">
        <v>94.3</v>
      </c>
      <c r="BT9432" s="99">
        <v>96</v>
      </c>
    </row>
    <row r="9433" spans="71:72">
      <c r="BS9433" s="98">
        <v>94.31</v>
      </c>
      <c r="BT9433" s="99">
        <v>96</v>
      </c>
    </row>
    <row r="9434" spans="71:72">
      <c r="BS9434" s="98">
        <v>94.32</v>
      </c>
      <c r="BT9434" s="99">
        <v>96</v>
      </c>
    </row>
    <row r="9435" spans="71:72">
      <c r="BS9435" s="98">
        <v>94.33</v>
      </c>
      <c r="BT9435" s="99">
        <v>96</v>
      </c>
    </row>
    <row r="9436" spans="71:72">
      <c r="BS9436" s="98">
        <v>94.34</v>
      </c>
      <c r="BT9436" s="99">
        <v>96</v>
      </c>
    </row>
    <row r="9437" spans="71:72">
      <c r="BS9437" s="98">
        <v>94.35</v>
      </c>
      <c r="BT9437" s="99">
        <v>96</v>
      </c>
    </row>
    <row r="9438" spans="71:72">
      <c r="BS9438" s="98">
        <v>94.36</v>
      </c>
      <c r="BT9438" s="99">
        <v>96</v>
      </c>
    </row>
    <row r="9439" spans="71:72">
      <c r="BS9439" s="98">
        <v>94.37</v>
      </c>
      <c r="BT9439" s="99">
        <v>96</v>
      </c>
    </row>
    <row r="9440" spans="71:72">
      <c r="BS9440" s="98">
        <v>94.38</v>
      </c>
      <c r="BT9440" s="99">
        <v>96</v>
      </c>
    </row>
    <row r="9441" spans="71:72">
      <c r="BS9441" s="98">
        <v>94.39</v>
      </c>
      <c r="BT9441" s="99">
        <v>96</v>
      </c>
    </row>
    <row r="9442" spans="71:72">
      <c r="BS9442" s="98">
        <v>94.4</v>
      </c>
      <c r="BT9442" s="99">
        <v>96</v>
      </c>
    </row>
    <row r="9443" spans="71:72">
      <c r="BS9443" s="98">
        <v>94.41</v>
      </c>
      <c r="BT9443" s="99">
        <v>96</v>
      </c>
    </row>
    <row r="9444" spans="71:72">
      <c r="BS9444" s="98">
        <v>94.42</v>
      </c>
      <c r="BT9444" s="99">
        <v>96</v>
      </c>
    </row>
    <row r="9445" spans="71:72">
      <c r="BS9445" s="98">
        <v>94.43</v>
      </c>
      <c r="BT9445" s="99">
        <v>96</v>
      </c>
    </row>
    <row r="9446" spans="71:72">
      <c r="BS9446" s="98">
        <v>94.44</v>
      </c>
      <c r="BT9446" s="99">
        <v>96</v>
      </c>
    </row>
    <row r="9447" spans="71:72">
      <c r="BS9447" s="98">
        <v>94.45</v>
      </c>
      <c r="BT9447" s="99">
        <v>96</v>
      </c>
    </row>
    <row r="9448" spans="71:72">
      <c r="BS9448" s="98">
        <v>94.46</v>
      </c>
      <c r="BT9448" s="99">
        <v>96</v>
      </c>
    </row>
    <row r="9449" spans="71:72">
      <c r="BS9449" s="98">
        <v>94.47</v>
      </c>
      <c r="BT9449" s="99">
        <v>96</v>
      </c>
    </row>
    <row r="9450" spans="71:72">
      <c r="BS9450" s="98">
        <v>94.48</v>
      </c>
      <c r="BT9450" s="99">
        <v>96</v>
      </c>
    </row>
    <row r="9451" spans="71:72">
      <c r="BS9451" s="98">
        <v>94.49</v>
      </c>
      <c r="BT9451" s="99">
        <v>96</v>
      </c>
    </row>
    <row r="9452" spans="71:72">
      <c r="BS9452" s="98">
        <v>94.5</v>
      </c>
      <c r="BT9452" s="99">
        <v>96</v>
      </c>
    </row>
    <row r="9453" spans="71:72">
      <c r="BS9453" s="98">
        <v>94.51</v>
      </c>
      <c r="BT9453" s="99">
        <v>96</v>
      </c>
    </row>
    <row r="9454" spans="71:72">
      <c r="BS9454" s="98">
        <v>94.52</v>
      </c>
      <c r="BT9454" s="99">
        <v>96</v>
      </c>
    </row>
    <row r="9455" spans="71:72">
      <c r="BS9455" s="98">
        <v>94.53</v>
      </c>
      <c r="BT9455" s="99">
        <v>96</v>
      </c>
    </row>
    <row r="9456" spans="71:72">
      <c r="BS9456" s="98">
        <v>94.54</v>
      </c>
      <c r="BT9456" s="99">
        <v>96</v>
      </c>
    </row>
    <row r="9457" spans="71:72">
      <c r="BS9457" s="98">
        <v>94.55</v>
      </c>
      <c r="BT9457" s="99">
        <v>96</v>
      </c>
    </row>
    <row r="9458" spans="71:72">
      <c r="BS9458" s="98">
        <v>94.56</v>
      </c>
      <c r="BT9458" s="99">
        <v>96</v>
      </c>
    </row>
    <row r="9459" spans="71:72">
      <c r="BS9459" s="98">
        <v>94.57</v>
      </c>
      <c r="BT9459" s="99">
        <v>96</v>
      </c>
    </row>
    <row r="9460" spans="71:72">
      <c r="BS9460" s="98">
        <v>94.58</v>
      </c>
      <c r="BT9460" s="99">
        <v>96</v>
      </c>
    </row>
    <row r="9461" spans="71:72">
      <c r="BS9461" s="98">
        <v>94.59</v>
      </c>
      <c r="BT9461" s="99">
        <v>96</v>
      </c>
    </row>
    <row r="9462" spans="71:72">
      <c r="BS9462" s="98">
        <v>94.6</v>
      </c>
      <c r="BT9462" s="99">
        <v>96</v>
      </c>
    </row>
    <row r="9463" spans="71:72">
      <c r="BS9463" s="98">
        <v>94.61</v>
      </c>
      <c r="BT9463" s="99">
        <v>96</v>
      </c>
    </row>
    <row r="9464" spans="71:72">
      <c r="BS9464" s="98">
        <v>94.62</v>
      </c>
      <c r="BT9464" s="99">
        <v>96</v>
      </c>
    </row>
    <row r="9465" spans="71:72">
      <c r="BS9465" s="98">
        <v>94.63</v>
      </c>
      <c r="BT9465" s="99">
        <v>96</v>
      </c>
    </row>
    <row r="9466" spans="71:72">
      <c r="BS9466" s="98">
        <v>94.64</v>
      </c>
      <c r="BT9466" s="99">
        <v>96</v>
      </c>
    </row>
    <row r="9467" spans="71:72">
      <c r="BS9467" s="98">
        <v>94.65</v>
      </c>
      <c r="BT9467" s="99">
        <v>96</v>
      </c>
    </row>
    <row r="9468" spans="71:72">
      <c r="BS9468" s="98">
        <v>94.66</v>
      </c>
      <c r="BT9468" s="99">
        <v>96</v>
      </c>
    </row>
    <row r="9469" spans="71:72">
      <c r="BS9469" s="98">
        <v>94.67</v>
      </c>
      <c r="BT9469" s="99">
        <v>96</v>
      </c>
    </row>
    <row r="9470" spans="71:72">
      <c r="BS9470" s="98">
        <v>94.68</v>
      </c>
      <c r="BT9470" s="99">
        <v>96</v>
      </c>
    </row>
    <row r="9471" spans="71:72">
      <c r="BS9471" s="98">
        <v>94.69</v>
      </c>
      <c r="BT9471" s="99">
        <v>96</v>
      </c>
    </row>
    <row r="9472" spans="71:72">
      <c r="BS9472" s="98">
        <v>94.7</v>
      </c>
      <c r="BT9472" s="99">
        <v>96</v>
      </c>
    </row>
    <row r="9473" spans="71:72">
      <c r="BS9473" s="98">
        <v>94.71</v>
      </c>
      <c r="BT9473" s="99">
        <v>96</v>
      </c>
    </row>
    <row r="9474" spans="71:72">
      <c r="BS9474" s="98">
        <v>94.72</v>
      </c>
      <c r="BT9474" s="99">
        <v>96</v>
      </c>
    </row>
    <row r="9475" spans="71:72">
      <c r="BS9475" s="98">
        <v>94.73</v>
      </c>
      <c r="BT9475" s="99">
        <v>96</v>
      </c>
    </row>
    <row r="9476" spans="71:72">
      <c r="BS9476" s="98">
        <v>94.74</v>
      </c>
      <c r="BT9476" s="99">
        <v>96</v>
      </c>
    </row>
    <row r="9477" spans="71:72">
      <c r="BS9477" s="98">
        <v>94.75</v>
      </c>
      <c r="BT9477" s="99">
        <v>96</v>
      </c>
    </row>
    <row r="9478" spans="71:72">
      <c r="BS9478" s="98">
        <v>94.76</v>
      </c>
      <c r="BT9478" s="99">
        <v>96</v>
      </c>
    </row>
    <row r="9479" spans="71:72">
      <c r="BS9479" s="98">
        <v>94.77</v>
      </c>
      <c r="BT9479" s="99">
        <v>96</v>
      </c>
    </row>
    <row r="9480" spans="71:72">
      <c r="BS9480" s="98">
        <v>94.78</v>
      </c>
      <c r="BT9480" s="99">
        <v>96</v>
      </c>
    </row>
    <row r="9481" spans="71:72">
      <c r="BS9481" s="98">
        <v>94.79</v>
      </c>
      <c r="BT9481" s="99">
        <v>96</v>
      </c>
    </row>
    <row r="9482" spans="71:72">
      <c r="BS9482" s="98">
        <v>94.8</v>
      </c>
      <c r="BT9482" s="99">
        <v>96</v>
      </c>
    </row>
    <row r="9483" spans="71:72">
      <c r="BS9483" s="98">
        <v>94.81</v>
      </c>
      <c r="BT9483" s="99">
        <v>96</v>
      </c>
    </row>
    <row r="9484" spans="71:72">
      <c r="BS9484" s="98">
        <v>94.82</v>
      </c>
      <c r="BT9484" s="99">
        <v>96</v>
      </c>
    </row>
    <row r="9485" spans="71:72">
      <c r="BS9485" s="98">
        <v>94.83</v>
      </c>
      <c r="BT9485" s="99">
        <v>96</v>
      </c>
    </row>
    <row r="9486" spans="71:72">
      <c r="BS9486" s="98">
        <v>94.84</v>
      </c>
      <c r="BT9486" s="99">
        <v>96</v>
      </c>
    </row>
    <row r="9487" spans="71:72">
      <c r="BS9487" s="98">
        <v>94.85</v>
      </c>
      <c r="BT9487" s="99">
        <v>96</v>
      </c>
    </row>
    <row r="9488" spans="71:72">
      <c r="BS9488" s="98">
        <v>94.86</v>
      </c>
      <c r="BT9488" s="99">
        <v>96</v>
      </c>
    </row>
    <row r="9489" spans="71:72">
      <c r="BS9489" s="98">
        <v>94.87</v>
      </c>
      <c r="BT9489" s="99">
        <v>96</v>
      </c>
    </row>
    <row r="9490" spans="71:72">
      <c r="BS9490" s="98">
        <v>94.88</v>
      </c>
      <c r="BT9490" s="99">
        <v>96</v>
      </c>
    </row>
    <row r="9491" spans="71:72">
      <c r="BS9491" s="98">
        <v>94.89</v>
      </c>
      <c r="BT9491" s="99">
        <v>96</v>
      </c>
    </row>
    <row r="9492" spans="71:72">
      <c r="BS9492" s="98">
        <v>94.9</v>
      </c>
      <c r="BT9492" s="99">
        <v>96</v>
      </c>
    </row>
    <row r="9493" spans="71:72">
      <c r="BS9493" s="98">
        <v>94.91</v>
      </c>
      <c r="BT9493" s="99">
        <v>96</v>
      </c>
    </row>
    <row r="9494" spans="71:72">
      <c r="BS9494" s="98">
        <v>94.92</v>
      </c>
      <c r="BT9494" s="99">
        <v>96</v>
      </c>
    </row>
    <row r="9495" spans="71:72">
      <c r="BS9495" s="98">
        <v>94.93</v>
      </c>
      <c r="BT9495" s="99">
        <v>96</v>
      </c>
    </row>
    <row r="9496" spans="71:72">
      <c r="BS9496" s="98">
        <v>94.94</v>
      </c>
      <c r="BT9496" s="99">
        <v>96</v>
      </c>
    </row>
    <row r="9497" spans="71:72">
      <c r="BS9497" s="98">
        <v>94.95</v>
      </c>
      <c r="BT9497" s="99">
        <v>96</v>
      </c>
    </row>
    <row r="9498" spans="71:72">
      <c r="BS9498" s="98">
        <v>94.96</v>
      </c>
      <c r="BT9498" s="99">
        <v>96</v>
      </c>
    </row>
    <row r="9499" spans="71:72">
      <c r="BS9499" s="98">
        <v>94.97</v>
      </c>
      <c r="BT9499" s="99">
        <v>96</v>
      </c>
    </row>
    <row r="9500" spans="71:72">
      <c r="BS9500" s="98">
        <v>94.98</v>
      </c>
      <c r="BT9500" s="99">
        <v>96</v>
      </c>
    </row>
    <row r="9501" spans="71:72">
      <c r="BS9501" s="98">
        <v>94.99</v>
      </c>
      <c r="BT9501" s="99">
        <v>96</v>
      </c>
    </row>
    <row r="9502" spans="71:72">
      <c r="BS9502" s="98">
        <v>95</v>
      </c>
      <c r="BT9502" s="99">
        <v>96</v>
      </c>
    </row>
    <row r="9503" spans="71:72">
      <c r="BS9503" s="98">
        <v>95.01</v>
      </c>
      <c r="BT9503" s="99">
        <v>96</v>
      </c>
    </row>
    <row r="9504" spans="71:72">
      <c r="BS9504" s="98">
        <v>95.02</v>
      </c>
      <c r="BT9504" s="99">
        <v>96</v>
      </c>
    </row>
    <row r="9505" spans="71:72">
      <c r="BS9505" s="98">
        <v>95.03</v>
      </c>
      <c r="BT9505" s="99">
        <v>96</v>
      </c>
    </row>
    <row r="9506" spans="71:72">
      <c r="BS9506" s="98">
        <v>95.04</v>
      </c>
      <c r="BT9506" s="99">
        <v>96</v>
      </c>
    </row>
    <row r="9507" spans="71:72">
      <c r="BS9507" s="98">
        <v>95.05</v>
      </c>
      <c r="BT9507" s="99">
        <v>96</v>
      </c>
    </row>
    <row r="9508" spans="71:72">
      <c r="BS9508" s="98">
        <v>95.06</v>
      </c>
      <c r="BT9508" s="99">
        <v>96</v>
      </c>
    </row>
    <row r="9509" spans="71:72">
      <c r="BS9509" s="98">
        <v>95.07</v>
      </c>
      <c r="BT9509" s="99">
        <v>96</v>
      </c>
    </row>
    <row r="9510" spans="71:72">
      <c r="BS9510" s="98">
        <v>95.08</v>
      </c>
      <c r="BT9510" s="99">
        <v>96</v>
      </c>
    </row>
    <row r="9511" spans="71:72">
      <c r="BS9511" s="98">
        <v>95.09</v>
      </c>
      <c r="BT9511" s="99">
        <v>96</v>
      </c>
    </row>
    <row r="9512" spans="71:72">
      <c r="BS9512" s="98">
        <v>95.1</v>
      </c>
      <c r="BT9512" s="99">
        <v>96</v>
      </c>
    </row>
    <row r="9513" spans="71:72">
      <c r="BS9513" s="98">
        <v>95.11</v>
      </c>
      <c r="BT9513" s="99">
        <v>96</v>
      </c>
    </row>
    <row r="9514" spans="71:72">
      <c r="BS9514" s="98">
        <v>95.12</v>
      </c>
      <c r="BT9514" s="99">
        <v>96</v>
      </c>
    </row>
    <row r="9515" spans="71:72">
      <c r="BS9515" s="98">
        <v>95.13</v>
      </c>
      <c r="BT9515" s="99">
        <v>96</v>
      </c>
    </row>
    <row r="9516" spans="71:72">
      <c r="BS9516" s="98">
        <v>95.14</v>
      </c>
      <c r="BT9516" s="99">
        <v>96</v>
      </c>
    </row>
    <row r="9517" spans="71:72">
      <c r="BS9517" s="98">
        <v>95.15</v>
      </c>
      <c r="BT9517" s="99">
        <v>96</v>
      </c>
    </row>
    <row r="9518" spans="71:72">
      <c r="BS9518" s="98">
        <v>95.16</v>
      </c>
      <c r="BT9518" s="99">
        <v>96</v>
      </c>
    </row>
    <row r="9519" spans="71:72">
      <c r="BS9519" s="98">
        <v>95.17</v>
      </c>
      <c r="BT9519" s="99">
        <v>96</v>
      </c>
    </row>
    <row r="9520" spans="71:72">
      <c r="BS9520" s="98">
        <v>95.18</v>
      </c>
      <c r="BT9520" s="99">
        <v>96</v>
      </c>
    </row>
    <row r="9521" spans="71:72">
      <c r="BS9521" s="98">
        <v>95.19</v>
      </c>
      <c r="BT9521" s="99">
        <v>96</v>
      </c>
    </row>
    <row r="9522" spans="71:72">
      <c r="BS9522" s="100">
        <v>95.2</v>
      </c>
      <c r="BT9522" s="101">
        <v>97</v>
      </c>
    </row>
    <row r="9523" spans="71:72">
      <c r="BS9523" s="100">
        <v>95.21</v>
      </c>
      <c r="BT9523" s="101">
        <v>97</v>
      </c>
    </row>
    <row r="9524" spans="71:72">
      <c r="BS9524" s="100">
        <v>95.22</v>
      </c>
      <c r="BT9524" s="101">
        <v>97</v>
      </c>
    </row>
    <row r="9525" spans="71:72">
      <c r="BS9525" s="100">
        <v>95.23</v>
      </c>
      <c r="BT9525" s="101">
        <v>97</v>
      </c>
    </row>
    <row r="9526" spans="71:72">
      <c r="BS9526" s="100">
        <v>95.24</v>
      </c>
      <c r="BT9526" s="101">
        <v>97</v>
      </c>
    </row>
    <row r="9527" spans="71:72">
      <c r="BS9527" s="100">
        <v>95.25</v>
      </c>
      <c r="BT9527" s="101">
        <v>97</v>
      </c>
    </row>
    <row r="9528" spans="71:72">
      <c r="BS9528" s="100">
        <v>95.26</v>
      </c>
      <c r="BT9528" s="101">
        <v>97</v>
      </c>
    </row>
    <row r="9529" spans="71:72">
      <c r="BS9529" s="100">
        <v>95.27</v>
      </c>
      <c r="BT9529" s="101">
        <v>97</v>
      </c>
    </row>
    <row r="9530" spans="71:72">
      <c r="BS9530" s="100">
        <v>95.28</v>
      </c>
      <c r="BT9530" s="101">
        <v>97</v>
      </c>
    </row>
    <row r="9531" spans="71:72">
      <c r="BS9531" s="100">
        <v>95.29</v>
      </c>
      <c r="BT9531" s="101">
        <v>97</v>
      </c>
    </row>
    <row r="9532" spans="71:72">
      <c r="BS9532" s="100">
        <v>95.3</v>
      </c>
      <c r="BT9532" s="101">
        <v>97</v>
      </c>
    </row>
    <row r="9533" spans="71:72">
      <c r="BS9533" s="100">
        <v>95.31</v>
      </c>
      <c r="BT9533" s="101">
        <v>97</v>
      </c>
    </row>
    <row r="9534" spans="71:72">
      <c r="BS9534" s="100">
        <v>95.32</v>
      </c>
      <c r="BT9534" s="101">
        <v>97</v>
      </c>
    </row>
    <row r="9535" spans="71:72">
      <c r="BS9535" s="100">
        <v>95.33</v>
      </c>
      <c r="BT9535" s="101">
        <v>97</v>
      </c>
    </row>
    <row r="9536" spans="71:72">
      <c r="BS9536" s="100">
        <v>95.34</v>
      </c>
      <c r="BT9536" s="101">
        <v>97</v>
      </c>
    </row>
    <row r="9537" spans="71:72">
      <c r="BS9537" s="100">
        <v>95.35</v>
      </c>
      <c r="BT9537" s="101">
        <v>97</v>
      </c>
    </row>
    <row r="9538" spans="71:72">
      <c r="BS9538" s="100">
        <v>95.36</v>
      </c>
      <c r="BT9538" s="101">
        <v>97</v>
      </c>
    </row>
    <row r="9539" spans="71:72">
      <c r="BS9539" s="100">
        <v>95.37</v>
      </c>
      <c r="BT9539" s="101">
        <v>97</v>
      </c>
    </row>
    <row r="9540" spans="71:72">
      <c r="BS9540" s="100">
        <v>95.38</v>
      </c>
      <c r="BT9540" s="101">
        <v>97</v>
      </c>
    </row>
    <row r="9541" spans="71:72">
      <c r="BS9541" s="100">
        <v>95.39</v>
      </c>
      <c r="BT9541" s="101">
        <v>97</v>
      </c>
    </row>
    <row r="9542" spans="71:72">
      <c r="BS9542" s="100">
        <v>95.4</v>
      </c>
      <c r="BT9542" s="101">
        <v>97</v>
      </c>
    </row>
    <row r="9543" spans="71:72">
      <c r="BS9543" s="100">
        <v>95.41</v>
      </c>
      <c r="BT9543" s="101">
        <v>97</v>
      </c>
    </row>
    <row r="9544" spans="71:72">
      <c r="BS9544" s="100">
        <v>95.42</v>
      </c>
      <c r="BT9544" s="101">
        <v>97</v>
      </c>
    </row>
    <row r="9545" spans="71:72">
      <c r="BS9545" s="100">
        <v>95.43</v>
      </c>
      <c r="BT9545" s="101">
        <v>97</v>
      </c>
    </row>
    <row r="9546" spans="71:72">
      <c r="BS9546" s="100">
        <v>95.44</v>
      </c>
      <c r="BT9546" s="101">
        <v>97</v>
      </c>
    </row>
    <row r="9547" spans="71:72">
      <c r="BS9547" s="100">
        <v>95.45</v>
      </c>
      <c r="BT9547" s="101">
        <v>97</v>
      </c>
    </row>
    <row r="9548" spans="71:72">
      <c r="BS9548" s="100">
        <v>95.46</v>
      </c>
      <c r="BT9548" s="101">
        <v>97</v>
      </c>
    </row>
    <row r="9549" spans="71:72">
      <c r="BS9549" s="100">
        <v>95.47</v>
      </c>
      <c r="BT9549" s="101">
        <v>97</v>
      </c>
    </row>
    <row r="9550" spans="71:72">
      <c r="BS9550" s="100">
        <v>95.48</v>
      </c>
      <c r="BT9550" s="101">
        <v>97</v>
      </c>
    </row>
    <row r="9551" spans="71:72">
      <c r="BS9551" s="100">
        <v>95.49</v>
      </c>
      <c r="BT9551" s="101">
        <v>97</v>
      </c>
    </row>
    <row r="9552" spans="71:72">
      <c r="BS9552" s="100">
        <v>95.5</v>
      </c>
      <c r="BT9552" s="101">
        <v>97</v>
      </c>
    </row>
    <row r="9553" spans="71:72">
      <c r="BS9553" s="100">
        <v>95.51</v>
      </c>
      <c r="BT9553" s="101">
        <v>97</v>
      </c>
    </row>
    <row r="9554" spans="71:72">
      <c r="BS9554" s="100">
        <v>95.52</v>
      </c>
      <c r="BT9554" s="101">
        <v>97</v>
      </c>
    </row>
    <row r="9555" spans="71:72">
      <c r="BS9555" s="100">
        <v>95.53</v>
      </c>
      <c r="BT9555" s="101">
        <v>97</v>
      </c>
    </row>
    <row r="9556" spans="71:72">
      <c r="BS9556" s="100">
        <v>95.54</v>
      </c>
      <c r="BT9556" s="101">
        <v>97</v>
      </c>
    </row>
    <row r="9557" spans="71:72">
      <c r="BS9557" s="100">
        <v>95.55</v>
      </c>
      <c r="BT9557" s="101">
        <v>97</v>
      </c>
    </row>
    <row r="9558" spans="71:72">
      <c r="BS9558" s="100">
        <v>95.56</v>
      </c>
      <c r="BT9558" s="101">
        <v>97</v>
      </c>
    </row>
    <row r="9559" spans="71:72">
      <c r="BS9559" s="100">
        <v>95.57</v>
      </c>
      <c r="BT9559" s="101">
        <v>97</v>
      </c>
    </row>
    <row r="9560" spans="71:72">
      <c r="BS9560" s="100">
        <v>95.58</v>
      </c>
      <c r="BT9560" s="101">
        <v>97</v>
      </c>
    </row>
    <row r="9561" spans="71:72">
      <c r="BS9561" s="100">
        <v>95.59</v>
      </c>
      <c r="BT9561" s="101">
        <v>97</v>
      </c>
    </row>
    <row r="9562" spans="71:72">
      <c r="BS9562" s="100">
        <v>95.6</v>
      </c>
      <c r="BT9562" s="101">
        <v>97</v>
      </c>
    </row>
    <row r="9563" spans="71:72">
      <c r="BS9563" s="100">
        <v>95.61</v>
      </c>
      <c r="BT9563" s="101">
        <v>97</v>
      </c>
    </row>
    <row r="9564" spans="71:72">
      <c r="BS9564" s="100">
        <v>95.62</v>
      </c>
      <c r="BT9564" s="101">
        <v>97</v>
      </c>
    </row>
    <row r="9565" spans="71:72">
      <c r="BS9565" s="100">
        <v>95.63</v>
      </c>
      <c r="BT9565" s="101">
        <v>97</v>
      </c>
    </row>
    <row r="9566" spans="71:72">
      <c r="BS9566" s="100">
        <v>95.64</v>
      </c>
      <c r="BT9566" s="101">
        <v>97</v>
      </c>
    </row>
    <row r="9567" spans="71:72">
      <c r="BS9567" s="100">
        <v>95.65</v>
      </c>
      <c r="BT9567" s="101">
        <v>97</v>
      </c>
    </row>
    <row r="9568" spans="71:72">
      <c r="BS9568" s="100">
        <v>95.66</v>
      </c>
      <c r="BT9568" s="101">
        <v>97</v>
      </c>
    </row>
    <row r="9569" spans="71:72">
      <c r="BS9569" s="100">
        <v>95.67</v>
      </c>
      <c r="BT9569" s="101">
        <v>97</v>
      </c>
    </row>
    <row r="9570" spans="71:72">
      <c r="BS9570" s="100">
        <v>95.68</v>
      </c>
      <c r="BT9570" s="101">
        <v>97</v>
      </c>
    </row>
    <row r="9571" spans="71:72">
      <c r="BS9571" s="100">
        <v>95.69</v>
      </c>
      <c r="BT9571" s="101">
        <v>97</v>
      </c>
    </row>
    <row r="9572" spans="71:72">
      <c r="BS9572" s="100">
        <v>95.7</v>
      </c>
      <c r="BT9572" s="101">
        <v>97</v>
      </c>
    </row>
    <row r="9573" spans="71:72">
      <c r="BS9573" s="100">
        <v>95.71</v>
      </c>
      <c r="BT9573" s="101">
        <v>97</v>
      </c>
    </row>
    <row r="9574" spans="71:72">
      <c r="BS9574" s="100">
        <v>95.72</v>
      </c>
      <c r="BT9574" s="101">
        <v>97</v>
      </c>
    </row>
    <row r="9575" spans="71:72">
      <c r="BS9575" s="100">
        <v>95.73</v>
      </c>
      <c r="BT9575" s="101">
        <v>97</v>
      </c>
    </row>
    <row r="9576" spans="71:72">
      <c r="BS9576" s="100">
        <v>95.74</v>
      </c>
      <c r="BT9576" s="101">
        <v>97</v>
      </c>
    </row>
    <row r="9577" spans="71:72">
      <c r="BS9577" s="100">
        <v>95.75</v>
      </c>
      <c r="BT9577" s="101">
        <v>97</v>
      </c>
    </row>
    <row r="9578" spans="71:72">
      <c r="BS9578" s="100">
        <v>95.76</v>
      </c>
      <c r="BT9578" s="101">
        <v>97</v>
      </c>
    </row>
    <row r="9579" spans="71:72">
      <c r="BS9579" s="100">
        <v>95.77</v>
      </c>
      <c r="BT9579" s="101">
        <v>97</v>
      </c>
    </row>
    <row r="9580" spans="71:72">
      <c r="BS9580" s="100">
        <v>95.78</v>
      </c>
      <c r="BT9580" s="101">
        <v>97</v>
      </c>
    </row>
    <row r="9581" spans="71:72">
      <c r="BS9581" s="100">
        <v>95.79</v>
      </c>
      <c r="BT9581" s="101">
        <v>97</v>
      </c>
    </row>
    <row r="9582" spans="71:72">
      <c r="BS9582" s="100">
        <v>95.8</v>
      </c>
      <c r="BT9582" s="101">
        <v>97</v>
      </c>
    </row>
    <row r="9583" spans="71:72">
      <c r="BS9583" s="100">
        <v>95.81</v>
      </c>
      <c r="BT9583" s="101">
        <v>97</v>
      </c>
    </row>
    <row r="9584" spans="71:72">
      <c r="BS9584" s="100">
        <v>95.82</v>
      </c>
      <c r="BT9584" s="101">
        <v>97</v>
      </c>
    </row>
    <row r="9585" spans="71:72">
      <c r="BS9585" s="100">
        <v>95.83</v>
      </c>
      <c r="BT9585" s="101">
        <v>97</v>
      </c>
    </row>
    <row r="9586" spans="71:72">
      <c r="BS9586" s="100">
        <v>95.84</v>
      </c>
      <c r="BT9586" s="101">
        <v>97</v>
      </c>
    </row>
    <row r="9587" spans="71:72">
      <c r="BS9587" s="100">
        <v>95.85</v>
      </c>
      <c r="BT9587" s="101">
        <v>97</v>
      </c>
    </row>
    <row r="9588" spans="71:72">
      <c r="BS9588" s="100">
        <v>95.86</v>
      </c>
      <c r="BT9588" s="101">
        <v>97</v>
      </c>
    </row>
    <row r="9589" spans="71:72">
      <c r="BS9589" s="100">
        <v>95.87</v>
      </c>
      <c r="BT9589" s="101">
        <v>97</v>
      </c>
    </row>
    <row r="9590" spans="71:72">
      <c r="BS9590" s="100">
        <v>95.88</v>
      </c>
      <c r="BT9590" s="101">
        <v>97</v>
      </c>
    </row>
    <row r="9591" spans="71:72">
      <c r="BS9591" s="100">
        <v>95.89</v>
      </c>
      <c r="BT9591" s="101">
        <v>97</v>
      </c>
    </row>
    <row r="9592" spans="71:72">
      <c r="BS9592" s="100">
        <v>95.9</v>
      </c>
      <c r="BT9592" s="101">
        <v>97</v>
      </c>
    </row>
    <row r="9593" spans="71:72">
      <c r="BS9593" s="100">
        <v>95.91</v>
      </c>
      <c r="BT9593" s="101">
        <v>97</v>
      </c>
    </row>
    <row r="9594" spans="71:72">
      <c r="BS9594" s="100">
        <v>95.92</v>
      </c>
      <c r="BT9594" s="101">
        <v>97</v>
      </c>
    </row>
    <row r="9595" spans="71:72">
      <c r="BS9595" s="100">
        <v>95.93</v>
      </c>
      <c r="BT9595" s="101">
        <v>97</v>
      </c>
    </row>
    <row r="9596" spans="71:72">
      <c r="BS9596" s="100">
        <v>95.94</v>
      </c>
      <c r="BT9596" s="101">
        <v>97</v>
      </c>
    </row>
    <row r="9597" spans="71:72">
      <c r="BS9597" s="100">
        <v>95.95</v>
      </c>
      <c r="BT9597" s="101">
        <v>97</v>
      </c>
    </row>
    <row r="9598" spans="71:72">
      <c r="BS9598" s="100">
        <v>95.96</v>
      </c>
      <c r="BT9598" s="101">
        <v>97</v>
      </c>
    </row>
    <row r="9599" spans="71:72">
      <c r="BS9599" s="100">
        <v>95.97</v>
      </c>
      <c r="BT9599" s="101">
        <v>97</v>
      </c>
    </row>
    <row r="9600" spans="71:72">
      <c r="BS9600" s="100">
        <v>95.98</v>
      </c>
      <c r="BT9600" s="101">
        <v>97</v>
      </c>
    </row>
    <row r="9601" spans="71:72">
      <c r="BS9601" s="100">
        <v>95.99</v>
      </c>
      <c r="BT9601" s="101">
        <v>97</v>
      </c>
    </row>
    <row r="9602" spans="71:72">
      <c r="BS9602" s="100">
        <v>96</v>
      </c>
      <c r="BT9602" s="101">
        <v>97</v>
      </c>
    </row>
    <row r="9603" spans="71:72">
      <c r="BS9603" s="100">
        <v>96.01</v>
      </c>
      <c r="BT9603" s="101">
        <v>97</v>
      </c>
    </row>
    <row r="9604" spans="71:72">
      <c r="BS9604" s="100">
        <v>96.02</v>
      </c>
      <c r="BT9604" s="101">
        <v>97</v>
      </c>
    </row>
    <row r="9605" spans="71:72">
      <c r="BS9605" s="100">
        <v>96.03</v>
      </c>
      <c r="BT9605" s="101">
        <v>97</v>
      </c>
    </row>
    <row r="9606" spans="71:72">
      <c r="BS9606" s="100">
        <v>96.04</v>
      </c>
      <c r="BT9606" s="101">
        <v>97</v>
      </c>
    </row>
    <row r="9607" spans="71:72">
      <c r="BS9607" s="100">
        <v>96.05</v>
      </c>
      <c r="BT9607" s="101">
        <v>97</v>
      </c>
    </row>
    <row r="9608" spans="71:72">
      <c r="BS9608" s="100">
        <v>96.06</v>
      </c>
      <c r="BT9608" s="101">
        <v>97</v>
      </c>
    </row>
    <row r="9609" spans="71:72">
      <c r="BS9609" s="100">
        <v>96.07</v>
      </c>
      <c r="BT9609" s="101">
        <v>97</v>
      </c>
    </row>
    <row r="9610" spans="71:72">
      <c r="BS9610" s="100">
        <v>96.08</v>
      </c>
      <c r="BT9610" s="101">
        <v>97</v>
      </c>
    </row>
    <row r="9611" spans="71:72">
      <c r="BS9611" s="100">
        <v>96.09</v>
      </c>
      <c r="BT9611" s="101">
        <v>97</v>
      </c>
    </row>
    <row r="9612" spans="71:72">
      <c r="BS9612" s="100">
        <v>96.1</v>
      </c>
      <c r="BT9612" s="101">
        <v>97</v>
      </c>
    </row>
    <row r="9613" spans="71:72">
      <c r="BS9613" s="100">
        <v>96.11</v>
      </c>
      <c r="BT9613" s="101">
        <v>97</v>
      </c>
    </row>
    <row r="9614" spans="71:72">
      <c r="BS9614" s="100">
        <v>96.12</v>
      </c>
      <c r="BT9614" s="101">
        <v>97</v>
      </c>
    </row>
    <row r="9615" spans="71:72">
      <c r="BS9615" s="100">
        <v>96.13</v>
      </c>
      <c r="BT9615" s="101">
        <v>97</v>
      </c>
    </row>
    <row r="9616" spans="71:72">
      <c r="BS9616" s="100">
        <v>96.14</v>
      </c>
      <c r="BT9616" s="101">
        <v>97</v>
      </c>
    </row>
    <row r="9617" spans="71:72">
      <c r="BS9617" s="100">
        <v>96.15</v>
      </c>
      <c r="BT9617" s="101">
        <v>97</v>
      </c>
    </row>
    <row r="9618" spans="71:72">
      <c r="BS9618" s="100">
        <v>96.16</v>
      </c>
      <c r="BT9618" s="101">
        <v>97</v>
      </c>
    </row>
    <row r="9619" spans="71:72">
      <c r="BS9619" s="100">
        <v>96.17</v>
      </c>
      <c r="BT9619" s="101">
        <v>97</v>
      </c>
    </row>
    <row r="9620" spans="71:72">
      <c r="BS9620" s="100">
        <v>96.18</v>
      </c>
      <c r="BT9620" s="101">
        <v>97</v>
      </c>
    </row>
    <row r="9621" spans="71:72">
      <c r="BS9621" s="100">
        <v>96.19</v>
      </c>
      <c r="BT9621" s="101">
        <v>97</v>
      </c>
    </row>
    <row r="9622" spans="71:72">
      <c r="BS9622" s="100">
        <v>96.2</v>
      </c>
      <c r="BT9622" s="101">
        <v>97</v>
      </c>
    </row>
    <row r="9623" spans="71:72">
      <c r="BS9623" s="100">
        <v>96.21</v>
      </c>
      <c r="BT9623" s="101">
        <v>97</v>
      </c>
    </row>
    <row r="9624" spans="71:72">
      <c r="BS9624" s="100">
        <v>96.22</v>
      </c>
      <c r="BT9624" s="101">
        <v>97</v>
      </c>
    </row>
    <row r="9625" spans="71:72">
      <c r="BS9625" s="100">
        <v>96.23</v>
      </c>
      <c r="BT9625" s="101">
        <v>97</v>
      </c>
    </row>
    <row r="9626" spans="71:72">
      <c r="BS9626" s="100">
        <v>96.24</v>
      </c>
      <c r="BT9626" s="101">
        <v>97</v>
      </c>
    </row>
    <row r="9627" spans="71:72">
      <c r="BS9627" s="100">
        <v>96.25</v>
      </c>
      <c r="BT9627" s="101">
        <v>97</v>
      </c>
    </row>
    <row r="9628" spans="71:72">
      <c r="BS9628" s="100">
        <v>96.26</v>
      </c>
      <c r="BT9628" s="101">
        <v>97</v>
      </c>
    </row>
    <row r="9629" spans="71:72">
      <c r="BS9629" s="100">
        <v>96.27</v>
      </c>
      <c r="BT9629" s="101">
        <v>97</v>
      </c>
    </row>
    <row r="9630" spans="71:72">
      <c r="BS9630" s="100">
        <v>96.28</v>
      </c>
      <c r="BT9630" s="101">
        <v>97</v>
      </c>
    </row>
    <row r="9631" spans="71:72">
      <c r="BS9631" s="100">
        <v>96.29</v>
      </c>
      <c r="BT9631" s="101">
        <v>97</v>
      </c>
    </row>
    <row r="9632" spans="71:72">
      <c r="BS9632" s="100">
        <v>96.3</v>
      </c>
      <c r="BT9632" s="101">
        <v>97</v>
      </c>
    </row>
    <row r="9633" spans="71:72">
      <c r="BS9633" s="100">
        <v>96.31</v>
      </c>
      <c r="BT9633" s="101">
        <v>97</v>
      </c>
    </row>
    <row r="9634" spans="71:72">
      <c r="BS9634" s="100">
        <v>96.32</v>
      </c>
      <c r="BT9634" s="101">
        <v>97</v>
      </c>
    </row>
    <row r="9635" spans="71:72">
      <c r="BS9635" s="100">
        <v>96.33</v>
      </c>
      <c r="BT9635" s="101">
        <v>97</v>
      </c>
    </row>
    <row r="9636" spans="71:72">
      <c r="BS9636" s="100">
        <v>96.34</v>
      </c>
      <c r="BT9636" s="101">
        <v>97</v>
      </c>
    </row>
    <row r="9637" spans="71:72">
      <c r="BS9637" s="100">
        <v>96.35</v>
      </c>
      <c r="BT9637" s="101">
        <v>97</v>
      </c>
    </row>
    <row r="9638" spans="71:72">
      <c r="BS9638" s="100">
        <v>96.36</v>
      </c>
      <c r="BT9638" s="101">
        <v>97</v>
      </c>
    </row>
    <row r="9639" spans="71:72">
      <c r="BS9639" s="100">
        <v>96.37</v>
      </c>
      <c r="BT9639" s="101">
        <v>97</v>
      </c>
    </row>
    <row r="9640" spans="71:72">
      <c r="BS9640" s="100">
        <v>96.38</v>
      </c>
      <c r="BT9640" s="101">
        <v>97</v>
      </c>
    </row>
    <row r="9641" spans="71:72">
      <c r="BS9641" s="100">
        <v>96.39</v>
      </c>
      <c r="BT9641" s="101">
        <v>97</v>
      </c>
    </row>
    <row r="9642" spans="71:72">
      <c r="BS9642" s="100">
        <v>96.4</v>
      </c>
      <c r="BT9642" s="101">
        <v>97</v>
      </c>
    </row>
    <row r="9643" spans="71:72">
      <c r="BS9643" s="100">
        <v>96.41</v>
      </c>
      <c r="BT9643" s="101">
        <v>97</v>
      </c>
    </row>
    <row r="9644" spans="71:72">
      <c r="BS9644" s="100">
        <v>96.42</v>
      </c>
      <c r="BT9644" s="101">
        <v>97</v>
      </c>
    </row>
    <row r="9645" spans="71:72">
      <c r="BS9645" s="100">
        <v>96.43</v>
      </c>
      <c r="BT9645" s="101">
        <v>97</v>
      </c>
    </row>
    <row r="9646" spans="71:72">
      <c r="BS9646" s="100">
        <v>96.44</v>
      </c>
      <c r="BT9646" s="101">
        <v>97</v>
      </c>
    </row>
    <row r="9647" spans="71:72">
      <c r="BS9647" s="100">
        <v>96.45</v>
      </c>
      <c r="BT9647" s="101">
        <v>97</v>
      </c>
    </row>
    <row r="9648" spans="71:72">
      <c r="BS9648" s="100">
        <v>96.46</v>
      </c>
      <c r="BT9648" s="101">
        <v>97</v>
      </c>
    </row>
    <row r="9649" spans="71:72">
      <c r="BS9649" s="100">
        <v>96.47</v>
      </c>
      <c r="BT9649" s="101">
        <v>97</v>
      </c>
    </row>
    <row r="9650" spans="71:72">
      <c r="BS9650" s="100">
        <v>96.48</v>
      </c>
      <c r="BT9650" s="101">
        <v>97</v>
      </c>
    </row>
    <row r="9651" spans="71:72">
      <c r="BS9651" s="100">
        <v>96.49</v>
      </c>
      <c r="BT9651" s="101">
        <v>97</v>
      </c>
    </row>
    <row r="9652" spans="71:72">
      <c r="BS9652" s="100">
        <v>96.5</v>
      </c>
      <c r="BT9652" s="101">
        <v>97</v>
      </c>
    </row>
    <row r="9653" spans="71:72">
      <c r="BS9653" s="100">
        <v>96.51</v>
      </c>
      <c r="BT9653" s="101">
        <v>97</v>
      </c>
    </row>
    <row r="9654" spans="71:72">
      <c r="BS9654" s="100">
        <v>96.52</v>
      </c>
      <c r="BT9654" s="101">
        <v>97</v>
      </c>
    </row>
    <row r="9655" spans="71:72">
      <c r="BS9655" s="100">
        <v>96.53</v>
      </c>
      <c r="BT9655" s="101">
        <v>97</v>
      </c>
    </row>
    <row r="9656" spans="71:72">
      <c r="BS9656" s="100">
        <v>96.54</v>
      </c>
      <c r="BT9656" s="101">
        <v>97</v>
      </c>
    </row>
    <row r="9657" spans="71:72">
      <c r="BS9657" s="100">
        <v>96.55</v>
      </c>
      <c r="BT9657" s="101">
        <v>97</v>
      </c>
    </row>
    <row r="9658" spans="71:72">
      <c r="BS9658" s="100">
        <v>96.56</v>
      </c>
      <c r="BT9658" s="101">
        <v>97</v>
      </c>
    </row>
    <row r="9659" spans="71:72">
      <c r="BS9659" s="100">
        <v>96.57</v>
      </c>
      <c r="BT9659" s="101">
        <v>97</v>
      </c>
    </row>
    <row r="9660" spans="71:72">
      <c r="BS9660" s="100">
        <v>96.58</v>
      </c>
      <c r="BT9660" s="101">
        <v>97</v>
      </c>
    </row>
    <row r="9661" spans="71:72">
      <c r="BS9661" s="100">
        <v>96.59</v>
      </c>
      <c r="BT9661" s="101">
        <v>97</v>
      </c>
    </row>
    <row r="9662" spans="71:72">
      <c r="BS9662" s="100">
        <v>96.6</v>
      </c>
      <c r="BT9662" s="101">
        <v>97</v>
      </c>
    </row>
    <row r="9663" spans="71:72">
      <c r="BS9663" s="100">
        <v>96.61</v>
      </c>
      <c r="BT9663" s="101">
        <v>97</v>
      </c>
    </row>
    <row r="9664" spans="71:72">
      <c r="BS9664" s="100">
        <v>96.62</v>
      </c>
      <c r="BT9664" s="101">
        <v>97</v>
      </c>
    </row>
    <row r="9665" spans="71:72">
      <c r="BS9665" s="100">
        <v>96.63</v>
      </c>
      <c r="BT9665" s="101">
        <v>97</v>
      </c>
    </row>
    <row r="9666" spans="71:72">
      <c r="BS9666" s="100">
        <v>96.64</v>
      </c>
      <c r="BT9666" s="101">
        <v>97</v>
      </c>
    </row>
    <row r="9667" spans="71:72">
      <c r="BS9667" s="100">
        <v>96.65</v>
      </c>
      <c r="BT9667" s="101">
        <v>97</v>
      </c>
    </row>
    <row r="9668" spans="71:72">
      <c r="BS9668" s="100">
        <v>96.66</v>
      </c>
      <c r="BT9668" s="101">
        <v>97</v>
      </c>
    </row>
    <row r="9669" spans="71:72">
      <c r="BS9669" s="100">
        <v>96.67</v>
      </c>
      <c r="BT9669" s="101">
        <v>97</v>
      </c>
    </row>
    <row r="9670" spans="71:72">
      <c r="BS9670" s="100">
        <v>96.68</v>
      </c>
      <c r="BT9670" s="101">
        <v>97</v>
      </c>
    </row>
    <row r="9671" spans="71:72">
      <c r="BS9671" s="100">
        <v>96.69</v>
      </c>
      <c r="BT9671" s="101">
        <v>97</v>
      </c>
    </row>
    <row r="9672" spans="71:72">
      <c r="BS9672" s="100">
        <v>96.7</v>
      </c>
      <c r="BT9672" s="101">
        <v>97</v>
      </c>
    </row>
    <row r="9673" spans="71:72">
      <c r="BS9673" s="100">
        <v>96.71</v>
      </c>
      <c r="BT9673" s="101">
        <v>97</v>
      </c>
    </row>
    <row r="9674" spans="71:72">
      <c r="BS9674" s="100">
        <v>96.72</v>
      </c>
      <c r="BT9674" s="101">
        <v>97</v>
      </c>
    </row>
    <row r="9675" spans="71:72">
      <c r="BS9675" s="100">
        <v>96.73</v>
      </c>
      <c r="BT9675" s="101">
        <v>97</v>
      </c>
    </row>
    <row r="9676" spans="71:72">
      <c r="BS9676" s="100">
        <v>96.74</v>
      </c>
      <c r="BT9676" s="101">
        <v>97</v>
      </c>
    </row>
    <row r="9677" spans="71:72">
      <c r="BS9677" s="100">
        <v>96.75</v>
      </c>
      <c r="BT9677" s="101">
        <v>97</v>
      </c>
    </row>
    <row r="9678" spans="71:72">
      <c r="BS9678" s="100">
        <v>96.76</v>
      </c>
      <c r="BT9678" s="101">
        <v>97</v>
      </c>
    </row>
    <row r="9679" spans="71:72">
      <c r="BS9679" s="100">
        <v>96.77</v>
      </c>
      <c r="BT9679" s="101">
        <v>97</v>
      </c>
    </row>
    <row r="9680" spans="71:72">
      <c r="BS9680" s="100">
        <v>96.78</v>
      </c>
      <c r="BT9680" s="101">
        <v>97</v>
      </c>
    </row>
    <row r="9681" spans="71:72">
      <c r="BS9681" s="100">
        <v>96.79</v>
      </c>
      <c r="BT9681" s="101">
        <v>97</v>
      </c>
    </row>
    <row r="9682" spans="71:72">
      <c r="BS9682" s="98">
        <v>96.8</v>
      </c>
      <c r="BT9682" s="99">
        <v>98</v>
      </c>
    </row>
    <row r="9683" spans="71:72">
      <c r="BS9683" s="98">
        <v>96.81</v>
      </c>
      <c r="BT9683" s="99">
        <v>98</v>
      </c>
    </row>
    <row r="9684" spans="71:72">
      <c r="BS9684" s="98">
        <v>96.82</v>
      </c>
      <c r="BT9684" s="99">
        <v>98</v>
      </c>
    </row>
    <row r="9685" spans="71:72">
      <c r="BS9685" s="98">
        <v>96.83</v>
      </c>
      <c r="BT9685" s="99">
        <v>98</v>
      </c>
    </row>
    <row r="9686" spans="71:72">
      <c r="BS9686" s="98">
        <v>96.84</v>
      </c>
      <c r="BT9686" s="99">
        <v>98</v>
      </c>
    </row>
    <row r="9687" spans="71:72">
      <c r="BS9687" s="98">
        <v>96.85</v>
      </c>
      <c r="BT9687" s="99">
        <v>98</v>
      </c>
    </row>
    <row r="9688" spans="71:72">
      <c r="BS9688" s="98">
        <v>96.86</v>
      </c>
      <c r="BT9688" s="99">
        <v>98</v>
      </c>
    </row>
    <row r="9689" spans="71:72">
      <c r="BS9689" s="98">
        <v>96.87</v>
      </c>
      <c r="BT9689" s="99">
        <v>98</v>
      </c>
    </row>
    <row r="9690" spans="71:72">
      <c r="BS9690" s="98">
        <v>96.88</v>
      </c>
      <c r="BT9690" s="99">
        <v>98</v>
      </c>
    </row>
    <row r="9691" spans="71:72">
      <c r="BS9691" s="98">
        <v>96.89</v>
      </c>
      <c r="BT9691" s="99">
        <v>98</v>
      </c>
    </row>
    <row r="9692" spans="71:72">
      <c r="BS9692" s="98">
        <v>96.9</v>
      </c>
      <c r="BT9692" s="99">
        <v>98</v>
      </c>
    </row>
    <row r="9693" spans="71:72">
      <c r="BS9693" s="98">
        <v>96.91</v>
      </c>
      <c r="BT9693" s="99">
        <v>98</v>
      </c>
    </row>
    <row r="9694" spans="71:72">
      <c r="BS9694" s="98">
        <v>96.92</v>
      </c>
      <c r="BT9694" s="99">
        <v>98</v>
      </c>
    </row>
    <row r="9695" spans="71:72">
      <c r="BS9695" s="98">
        <v>96.93</v>
      </c>
      <c r="BT9695" s="99">
        <v>98</v>
      </c>
    </row>
    <row r="9696" spans="71:72">
      <c r="BS9696" s="98">
        <v>96.94</v>
      </c>
      <c r="BT9696" s="99">
        <v>98</v>
      </c>
    </row>
    <row r="9697" spans="71:72">
      <c r="BS9697" s="98">
        <v>96.95</v>
      </c>
      <c r="BT9697" s="99">
        <v>98</v>
      </c>
    </row>
    <row r="9698" spans="71:72">
      <c r="BS9698" s="98">
        <v>96.96</v>
      </c>
      <c r="BT9698" s="99">
        <v>98</v>
      </c>
    </row>
    <row r="9699" spans="71:72">
      <c r="BS9699" s="98">
        <v>96.97</v>
      </c>
      <c r="BT9699" s="99">
        <v>98</v>
      </c>
    </row>
    <row r="9700" spans="71:72">
      <c r="BS9700" s="98">
        <v>96.98</v>
      </c>
      <c r="BT9700" s="99">
        <v>98</v>
      </c>
    </row>
    <row r="9701" spans="71:72">
      <c r="BS9701" s="98">
        <v>96.99</v>
      </c>
      <c r="BT9701" s="99">
        <v>98</v>
      </c>
    </row>
    <row r="9702" spans="71:72">
      <c r="BS9702" s="98">
        <v>97</v>
      </c>
      <c r="BT9702" s="99">
        <v>98</v>
      </c>
    </row>
    <row r="9703" spans="71:72">
      <c r="BS9703" s="98">
        <v>97.01</v>
      </c>
      <c r="BT9703" s="99">
        <v>98</v>
      </c>
    </row>
    <row r="9704" spans="71:72">
      <c r="BS9704" s="98">
        <v>97.02</v>
      </c>
      <c r="BT9704" s="99">
        <v>98</v>
      </c>
    </row>
    <row r="9705" spans="71:72">
      <c r="BS9705" s="98">
        <v>97.03</v>
      </c>
      <c r="BT9705" s="99">
        <v>98</v>
      </c>
    </row>
    <row r="9706" spans="71:72">
      <c r="BS9706" s="98">
        <v>97.04</v>
      </c>
      <c r="BT9706" s="99">
        <v>98</v>
      </c>
    </row>
    <row r="9707" spans="71:72">
      <c r="BS9707" s="98">
        <v>97.05</v>
      </c>
      <c r="BT9707" s="99">
        <v>98</v>
      </c>
    </row>
    <row r="9708" spans="71:72">
      <c r="BS9708" s="98">
        <v>97.06</v>
      </c>
      <c r="BT9708" s="99">
        <v>98</v>
      </c>
    </row>
    <row r="9709" spans="71:72">
      <c r="BS9709" s="98">
        <v>97.07</v>
      </c>
      <c r="BT9709" s="99">
        <v>98</v>
      </c>
    </row>
    <row r="9710" spans="71:72">
      <c r="BS9710" s="98">
        <v>97.08</v>
      </c>
      <c r="BT9710" s="99">
        <v>98</v>
      </c>
    </row>
    <row r="9711" spans="71:72">
      <c r="BS9711" s="98">
        <v>97.09</v>
      </c>
      <c r="BT9711" s="99">
        <v>98</v>
      </c>
    </row>
    <row r="9712" spans="71:72">
      <c r="BS9712" s="98">
        <v>97.1</v>
      </c>
      <c r="BT9712" s="99">
        <v>98</v>
      </c>
    </row>
    <row r="9713" spans="71:72">
      <c r="BS9713" s="98">
        <v>97.11</v>
      </c>
      <c r="BT9713" s="99">
        <v>98</v>
      </c>
    </row>
    <row r="9714" spans="71:72">
      <c r="BS9714" s="98">
        <v>97.12</v>
      </c>
      <c r="BT9714" s="99">
        <v>98</v>
      </c>
    </row>
    <row r="9715" spans="71:72">
      <c r="BS9715" s="98">
        <v>97.13</v>
      </c>
      <c r="BT9715" s="99">
        <v>98</v>
      </c>
    </row>
    <row r="9716" spans="71:72">
      <c r="BS9716" s="98">
        <v>97.14</v>
      </c>
      <c r="BT9716" s="99">
        <v>98</v>
      </c>
    </row>
    <row r="9717" spans="71:72">
      <c r="BS9717" s="98">
        <v>97.15</v>
      </c>
      <c r="BT9717" s="99">
        <v>98</v>
      </c>
    </row>
    <row r="9718" spans="71:72">
      <c r="BS9718" s="98">
        <v>97.16</v>
      </c>
      <c r="BT9718" s="99">
        <v>98</v>
      </c>
    </row>
    <row r="9719" spans="71:72">
      <c r="BS9719" s="98">
        <v>97.17</v>
      </c>
      <c r="BT9719" s="99">
        <v>98</v>
      </c>
    </row>
    <row r="9720" spans="71:72">
      <c r="BS9720" s="98">
        <v>97.18</v>
      </c>
      <c r="BT9720" s="99">
        <v>98</v>
      </c>
    </row>
    <row r="9721" spans="71:72">
      <c r="BS9721" s="98">
        <v>97.19</v>
      </c>
      <c r="BT9721" s="99">
        <v>98</v>
      </c>
    </row>
    <row r="9722" spans="71:72">
      <c r="BS9722" s="98">
        <v>97.2</v>
      </c>
      <c r="BT9722" s="99">
        <v>98</v>
      </c>
    </row>
    <row r="9723" spans="71:72">
      <c r="BS9723" s="98">
        <v>97.21</v>
      </c>
      <c r="BT9723" s="99">
        <v>98</v>
      </c>
    </row>
    <row r="9724" spans="71:72">
      <c r="BS9724" s="98">
        <v>97.22</v>
      </c>
      <c r="BT9724" s="99">
        <v>98</v>
      </c>
    </row>
    <row r="9725" spans="71:72">
      <c r="BS9725" s="98">
        <v>97.23</v>
      </c>
      <c r="BT9725" s="99">
        <v>98</v>
      </c>
    </row>
    <row r="9726" spans="71:72">
      <c r="BS9726" s="98">
        <v>97.24</v>
      </c>
      <c r="BT9726" s="99">
        <v>98</v>
      </c>
    </row>
    <row r="9727" spans="71:72">
      <c r="BS9727" s="98">
        <v>97.25</v>
      </c>
      <c r="BT9727" s="99">
        <v>98</v>
      </c>
    </row>
    <row r="9728" spans="71:72">
      <c r="BS9728" s="98">
        <v>97.26</v>
      </c>
      <c r="BT9728" s="99">
        <v>98</v>
      </c>
    </row>
    <row r="9729" spans="71:72">
      <c r="BS9729" s="98">
        <v>97.27</v>
      </c>
      <c r="BT9729" s="99">
        <v>98</v>
      </c>
    </row>
    <row r="9730" spans="71:72">
      <c r="BS9730" s="98">
        <v>97.28</v>
      </c>
      <c r="BT9730" s="99">
        <v>98</v>
      </c>
    </row>
    <row r="9731" spans="71:72">
      <c r="BS9731" s="98">
        <v>97.29</v>
      </c>
      <c r="BT9731" s="99">
        <v>98</v>
      </c>
    </row>
    <row r="9732" spans="71:72">
      <c r="BS9732" s="98">
        <v>97.3</v>
      </c>
      <c r="BT9732" s="99">
        <v>98</v>
      </c>
    </row>
    <row r="9733" spans="71:72">
      <c r="BS9733" s="98">
        <v>97.31</v>
      </c>
      <c r="BT9733" s="99">
        <v>98</v>
      </c>
    </row>
    <row r="9734" spans="71:72">
      <c r="BS9734" s="98">
        <v>97.32</v>
      </c>
      <c r="BT9734" s="99">
        <v>98</v>
      </c>
    </row>
    <row r="9735" spans="71:72">
      <c r="BS9735" s="98">
        <v>97.33</v>
      </c>
      <c r="BT9735" s="99">
        <v>98</v>
      </c>
    </row>
    <row r="9736" spans="71:72">
      <c r="BS9736" s="98">
        <v>97.34</v>
      </c>
      <c r="BT9736" s="99">
        <v>98</v>
      </c>
    </row>
    <row r="9737" spans="71:72">
      <c r="BS9737" s="98">
        <v>97.35</v>
      </c>
      <c r="BT9737" s="99">
        <v>98</v>
      </c>
    </row>
    <row r="9738" spans="71:72">
      <c r="BS9738" s="98">
        <v>97.36</v>
      </c>
      <c r="BT9738" s="99">
        <v>98</v>
      </c>
    </row>
    <row r="9739" spans="71:72">
      <c r="BS9739" s="98">
        <v>97.37</v>
      </c>
      <c r="BT9739" s="99">
        <v>98</v>
      </c>
    </row>
    <row r="9740" spans="71:72">
      <c r="BS9740" s="98">
        <v>97.38</v>
      </c>
      <c r="BT9740" s="99">
        <v>98</v>
      </c>
    </row>
    <row r="9741" spans="71:72">
      <c r="BS9741" s="98">
        <v>97.39</v>
      </c>
      <c r="BT9741" s="99">
        <v>98</v>
      </c>
    </row>
    <row r="9742" spans="71:72">
      <c r="BS9742" s="98">
        <v>97.4</v>
      </c>
      <c r="BT9742" s="99">
        <v>98</v>
      </c>
    </row>
    <row r="9743" spans="71:72">
      <c r="BS9743" s="98">
        <v>97.41</v>
      </c>
      <c r="BT9743" s="99">
        <v>98</v>
      </c>
    </row>
    <row r="9744" spans="71:72">
      <c r="BS9744" s="98">
        <v>97.42</v>
      </c>
      <c r="BT9744" s="99">
        <v>98</v>
      </c>
    </row>
    <row r="9745" spans="71:72">
      <c r="BS9745" s="98">
        <v>97.43</v>
      </c>
      <c r="BT9745" s="99">
        <v>98</v>
      </c>
    </row>
    <row r="9746" spans="71:72">
      <c r="BS9746" s="98">
        <v>97.44</v>
      </c>
      <c r="BT9746" s="99">
        <v>98</v>
      </c>
    </row>
    <row r="9747" spans="71:72">
      <c r="BS9747" s="98">
        <v>97.45</v>
      </c>
      <c r="BT9747" s="99">
        <v>98</v>
      </c>
    </row>
    <row r="9748" spans="71:72">
      <c r="BS9748" s="98">
        <v>97.46</v>
      </c>
      <c r="BT9748" s="99">
        <v>98</v>
      </c>
    </row>
    <row r="9749" spans="71:72">
      <c r="BS9749" s="98">
        <v>97.47</v>
      </c>
      <c r="BT9749" s="99">
        <v>98</v>
      </c>
    </row>
    <row r="9750" spans="71:72">
      <c r="BS9750" s="98">
        <v>97.48</v>
      </c>
      <c r="BT9750" s="99">
        <v>98</v>
      </c>
    </row>
    <row r="9751" spans="71:72">
      <c r="BS9751" s="98">
        <v>97.49</v>
      </c>
      <c r="BT9751" s="99">
        <v>98</v>
      </c>
    </row>
    <row r="9752" spans="71:72">
      <c r="BS9752" s="98">
        <v>97.5</v>
      </c>
      <c r="BT9752" s="99">
        <v>98</v>
      </c>
    </row>
    <row r="9753" spans="71:72">
      <c r="BS9753" s="98">
        <v>97.51</v>
      </c>
      <c r="BT9753" s="99">
        <v>98</v>
      </c>
    </row>
    <row r="9754" spans="71:72">
      <c r="BS9754" s="98">
        <v>97.52</v>
      </c>
      <c r="BT9754" s="99">
        <v>98</v>
      </c>
    </row>
    <row r="9755" spans="71:72">
      <c r="BS9755" s="98">
        <v>97.53</v>
      </c>
      <c r="BT9755" s="99">
        <v>98</v>
      </c>
    </row>
    <row r="9756" spans="71:72">
      <c r="BS9756" s="98">
        <v>97.54</v>
      </c>
      <c r="BT9756" s="99">
        <v>98</v>
      </c>
    </row>
    <row r="9757" spans="71:72">
      <c r="BS9757" s="98">
        <v>97.55</v>
      </c>
      <c r="BT9757" s="99">
        <v>98</v>
      </c>
    </row>
    <row r="9758" spans="71:72">
      <c r="BS9758" s="98">
        <v>97.56</v>
      </c>
      <c r="BT9758" s="99">
        <v>98</v>
      </c>
    </row>
    <row r="9759" spans="71:72">
      <c r="BS9759" s="98">
        <v>97.57</v>
      </c>
      <c r="BT9759" s="99">
        <v>98</v>
      </c>
    </row>
    <row r="9760" spans="71:72">
      <c r="BS9760" s="98">
        <v>97.58</v>
      </c>
      <c r="BT9760" s="99">
        <v>98</v>
      </c>
    </row>
    <row r="9761" spans="71:72">
      <c r="BS9761" s="98">
        <v>97.59</v>
      </c>
      <c r="BT9761" s="99">
        <v>98</v>
      </c>
    </row>
    <row r="9762" spans="71:72">
      <c r="BS9762" s="98">
        <v>97.6</v>
      </c>
      <c r="BT9762" s="99">
        <v>98</v>
      </c>
    </row>
    <row r="9763" spans="71:72">
      <c r="BS9763" s="98">
        <v>97.61</v>
      </c>
      <c r="BT9763" s="99">
        <v>98</v>
      </c>
    </row>
    <row r="9764" spans="71:72">
      <c r="BS9764" s="98">
        <v>97.62</v>
      </c>
      <c r="BT9764" s="99">
        <v>98</v>
      </c>
    </row>
    <row r="9765" spans="71:72">
      <c r="BS9765" s="98">
        <v>97.63</v>
      </c>
      <c r="BT9765" s="99">
        <v>98</v>
      </c>
    </row>
    <row r="9766" spans="71:72">
      <c r="BS9766" s="98">
        <v>97.64</v>
      </c>
      <c r="BT9766" s="99">
        <v>98</v>
      </c>
    </row>
    <row r="9767" spans="71:72">
      <c r="BS9767" s="98">
        <v>97.65</v>
      </c>
      <c r="BT9767" s="99">
        <v>98</v>
      </c>
    </row>
    <row r="9768" spans="71:72">
      <c r="BS9768" s="98">
        <v>97.66</v>
      </c>
      <c r="BT9768" s="99">
        <v>98</v>
      </c>
    </row>
    <row r="9769" spans="71:72">
      <c r="BS9769" s="98">
        <v>97.67</v>
      </c>
      <c r="BT9769" s="99">
        <v>98</v>
      </c>
    </row>
    <row r="9770" spans="71:72">
      <c r="BS9770" s="98">
        <v>97.68</v>
      </c>
      <c r="BT9770" s="99">
        <v>98</v>
      </c>
    </row>
    <row r="9771" spans="71:72">
      <c r="BS9771" s="98">
        <v>97.69</v>
      </c>
      <c r="BT9771" s="99">
        <v>98</v>
      </c>
    </row>
    <row r="9772" spans="71:72">
      <c r="BS9772" s="98">
        <v>97.7</v>
      </c>
      <c r="BT9772" s="99">
        <v>98</v>
      </c>
    </row>
    <row r="9773" spans="71:72">
      <c r="BS9773" s="98">
        <v>97.71</v>
      </c>
      <c r="BT9773" s="99">
        <v>98</v>
      </c>
    </row>
    <row r="9774" spans="71:72">
      <c r="BS9774" s="98">
        <v>97.72</v>
      </c>
      <c r="BT9774" s="99">
        <v>98</v>
      </c>
    </row>
    <row r="9775" spans="71:72">
      <c r="BS9775" s="98">
        <v>97.73</v>
      </c>
      <c r="BT9775" s="99">
        <v>98</v>
      </c>
    </row>
    <row r="9776" spans="71:72">
      <c r="BS9776" s="98">
        <v>97.74</v>
      </c>
      <c r="BT9776" s="99">
        <v>98</v>
      </c>
    </row>
    <row r="9777" spans="71:72">
      <c r="BS9777" s="98">
        <v>97.75</v>
      </c>
      <c r="BT9777" s="99">
        <v>98</v>
      </c>
    </row>
    <row r="9778" spans="71:72">
      <c r="BS9778" s="98">
        <v>97.76</v>
      </c>
      <c r="BT9778" s="99">
        <v>98</v>
      </c>
    </row>
    <row r="9779" spans="71:72">
      <c r="BS9779" s="98">
        <v>97.77</v>
      </c>
      <c r="BT9779" s="99">
        <v>98</v>
      </c>
    </row>
    <row r="9780" spans="71:72">
      <c r="BS9780" s="98">
        <v>97.78</v>
      </c>
      <c r="BT9780" s="99">
        <v>98</v>
      </c>
    </row>
    <row r="9781" spans="71:72">
      <c r="BS9781" s="98">
        <v>97.79</v>
      </c>
      <c r="BT9781" s="99">
        <v>98</v>
      </c>
    </row>
    <row r="9782" spans="71:72">
      <c r="BS9782" s="98">
        <v>97.8</v>
      </c>
      <c r="BT9782" s="99">
        <v>98</v>
      </c>
    </row>
    <row r="9783" spans="71:72">
      <c r="BS9783" s="98">
        <v>97.81</v>
      </c>
      <c r="BT9783" s="99">
        <v>98</v>
      </c>
    </row>
    <row r="9784" spans="71:72">
      <c r="BS9784" s="98">
        <v>97.82</v>
      </c>
      <c r="BT9784" s="99">
        <v>98</v>
      </c>
    </row>
    <row r="9785" spans="71:72">
      <c r="BS9785" s="98">
        <v>97.83</v>
      </c>
      <c r="BT9785" s="99">
        <v>98</v>
      </c>
    </row>
    <row r="9786" spans="71:72">
      <c r="BS9786" s="98">
        <v>97.84</v>
      </c>
      <c r="BT9786" s="99">
        <v>98</v>
      </c>
    </row>
    <row r="9787" spans="71:72">
      <c r="BS9787" s="98">
        <v>97.85</v>
      </c>
      <c r="BT9787" s="99">
        <v>98</v>
      </c>
    </row>
    <row r="9788" spans="71:72">
      <c r="BS9788" s="98">
        <v>97.86</v>
      </c>
      <c r="BT9788" s="99">
        <v>98</v>
      </c>
    </row>
    <row r="9789" spans="71:72">
      <c r="BS9789" s="98">
        <v>97.87</v>
      </c>
      <c r="BT9789" s="99">
        <v>98</v>
      </c>
    </row>
    <row r="9790" spans="71:72">
      <c r="BS9790" s="98">
        <v>97.88</v>
      </c>
      <c r="BT9790" s="99">
        <v>98</v>
      </c>
    </row>
    <row r="9791" spans="71:72">
      <c r="BS9791" s="98">
        <v>97.89</v>
      </c>
      <c r="BT9791" s="99">
        <v>98</v>
      </c>
    </row>
    <row r="9792" spans="71:72">
      <c r="BS9792" s="98">
        <v>97.9</v>
      </c>
      <c r="BT9792" s="99">
        <v>98</v>
      </c>
    </row>
    <row r="9793" spans="71:72">
      <c r="BS9793" s="98">
        <v>97.91</v>
      </c>
      <c r="BT9793" s="99">
        <v>98</v>
      </c>
    </row>
    <row r="9794" spans="71:72">
      <c r="BS9794" s="98">
        <v>97.92</v>
      </c>
      <c r="BT9794" s="99">
        <v>98</v>
      </c>
    </row>
    <row r="9795" spans="71:72">
      <c r="BS9795" s="98">
        <v>97.93</v>
      </c>
      <c r="BT9795" s="99">
        <v>98</v>
      </c>
    </row>
    <row r="9796" spans="71:72">
      <c r="BS9796" s="98">
        <v>97.94</v>
      </c>
      <c r="BT9796" s="99">
        <v>98</v>
      </c>
    </row>
    <row r="9797" spans="71:72">
      <c r="BS9797" s="98">
        <v>97.95</v>
      </c>
      <c r="BT9797" s="99">
        <v>98</v>
      </c>
    </row>
    <row r="9798" spans="71:72">
      <c r="BS9798" s="98">
        <v>97.96</v>
      </c>
      <c r="BT9798" s="99">
        <v>98</v>
      </c>
    </row>
    <row r="9799" spans="71:72">
      <c r="BS9799" s="98">
        <v>97.97</v>
      </c>
      <c r="BT9799" s="99">
        <v>98</v>
      </c>
    </row>
    <row r="9800" spans="71:72">
      <c r="BS9800" s="98">
        <v>97.98</v>
      </c>
      <c r="BT9800" s="99">
        <v>98</v>
      </c>
    </row>
    <row r="9801" spans="71:72">
      <c r="BS9801" s="98">
        <v>97.99</v>
      </c>
      <c r="BT9801" s="99">
        <v>98</v>
      </c>
    </row>
    <row r="9802" spans="71:72">
      <c r="BS9802" s="98">
        <v>98</v>
      </c>
      <c r="BT9802" s="99">
        <v>98</v>
      </c>
    </row>
    <row r="9803" spans="71:72">
      <c r="BS9803" s="98">
        <v>98.01</v>
      </c>
      <c r="BT9803" s="99">
        <v>98</v>
      </c>
    </row>
    <row r="9804" spans="71:72">
      <c r="BS9804" s="98">
        <v>98.02</v>
      </c>
      <c r="BT9804" s="99">
        <v>98</v>
      </c>
    </row>
    <row r="9805" spans="71:72">
      <c r="BS9805" s="98">
        <v>98.03</v>
      </c>
      <c r="BT9805" s="99">
        <v>98</v>
      </c>
    </row>
    <row r="9806" spans="71:72">
      <c r="BS9806" s="98">
        <v>98.04</v>
      </c>
      <c r="BT9806" s="99">
        <v>98</v>
      </c>
    </row>
    <row r="9807" spans="71:72">
      <c r="BS9807" s="98">
        <v>98.05</v>
      </c>
      <c r="BT9807" s="99">
        <v>98</v>
      </c>
    </row>
    <row r="9808" spans="71:72">
      <c r="BS9808" s="98">
        <v>98.06</v>
      </c>
      <c r="BT9808" s="99">
        <v>98</v>
      </c>
    </row>
    <row r="9809" spans="71:72">
      <c r="BS9809" s="98">
        <v>98.07</v>
      </c>
      <c r="BT9809" s="99">
        <v>98</v>
      </c>
    </row>
    <row r="9810" spans="71:72">
      <c r="BS9810" s="98">
        <v>98.08</v>
      </c>
      <c r="BT9810" s="99">
        <v>98</v>
      </c>
    </row>
    <row r="9811" spans="71:72">
      <c r="BS9811" s="98">
        <v>98.09</v>
      </c>
      <c r="BT9811" s="99">
        <v>98</v>
      </c>
    </row>
    <row r="9812" spans="71:72">
      <c r="BS9812" s="98">
        <v>98.1</v>
      </c>
      <c r="BT9812" s="99">
        <v>98</v>
      </c>
    </row>
    <row r="9813" spans="71:72">
      <c r="BS9813" s="98">
        <v>98.11</v>
      </c>
      <c r="BT9813" s="99">
        <v>98</v>
      </c>
    </row>
    <row r="9814" spans="71:72">
      <c r="BS9814" s="98">
        <v>98.12</v>
      </c>
      <c r="BT9814" s="99">
        <v>98</v>
      </c>
    </row>
    <row r="9815" spans="71:72">
      <c r="BS9815" s="98">
        <v>98.13</v>
      </c>
      <c r="BT9815" s="99">
        <v>98</v>
      </c>
    </row>
    <row r="9816" spans="71:72">
      <c r="BS9816" s="98">
        <v>98.14</v>
      </c>
      <c r="BT9816" s="99">
        <v>98</v>
      </c>
    </row>
    <row r="9817" spans="71:72">
      <c r="BS9817" s="98">
        <v>98.15</v>
      </c>
      <c r="BT9817" s="99">
        <v>98</v>
      </c>
    </row>
    <row r="9818" spans="71:72">
      <c r="BS9818" s="98">
        <v>98.16</v>
      </c>
      <c r="BT9818" s="99">
        <v>98</v>
      </c>
    </row>
    <row r="9819" spans="71:72">
      <c r="BS9819" s="98">
        <v>98.17</v>
      </c>
      <c r="BT9819" s="99">
        <v>98</v>
      </c>
    </row>
    <row r="9820" spans="71:72">
      <c r="BS9820" s="98">
        <v>98.18</v>
      </c>
      <c r="BT9820" s="99">
        <v>98</v>
      </c>
    </row>
    <row r="9821" spans="71:72">
      <c r="BS9821" s="98">
        <v>98.19</v>
      </c>
      <c r="BT9821" s="99">
        <v>98</v>
      </c>
    </row>
    <row r="9822" spans="71:72">
      <c r="BS9822" s="98">
        <v>98.2</v>
      </c>
      <c r="BT9822" s="99">
        <v>98</v>
      </c>
    </row>
    <row r="9823" spans="71:72">
      <c r="BS9823" s="98">
        <v>98.21</v>
      </c>
      <c r="BT9823" s="99">
        <v>98</v>
      </c>
    </row>
    <row r="9824" spans="71:72">
      <c r="BS9824" s="98">
        <v>98.22</v>
      </c>
      <c r="BT9824" s="99">
        <v>98</v>
      </c>
    </row>
    <row r="9825" spans="71:72">
      <c r="BS9825" s="98">
        <v>98.23</v>
      </c>
      <c r="BT9825" s="99">
        <v>98</v>
      </c>
    </row>
    <row r="9826" spans="71:72">
      <c r="BS9826" s="98">
        <v>98.24</v>
      </c>
      <c r="BT9826" s="99">
        <v>98</v>
      </c>
    </row>
    <row r="9827" spans="71:72">
      <c r="BS9827" s="98">
        <v>98.25</v>
      </c>
      <c r="BT9827" s="99">
        <v>98</v>
      </c>
    </row>
    <row r="9828" spans="71:72">
      <c r="BS9828" s="98">
        <v>98.26</v>
      </c>
      <c r="BT9828" s="99">
        <v>98</v>
      </c>
    </row>
    <row r="9829" spans="71:72">
      <c r="BS9829" s="98">
        <v>98.27</v>
      </c>
      <c r="BT9829" s="99">
        <v>98</v>
      </c>
    </row>
    <row r="9830" spans="71:72">
      <c r="BS9830" s="98">
        <v>98.28</v>
      </c>
      <c r="BT9830" s="99">
        <v>98</v>
      </c>
    </row>
    <row r="9831" spans="71:72">
      <c r="BS9831" s="98">
        <v>98.29</v>
      </c>
      <c r="BT9831" s="99">
        <v>98</v>
      </c>
    </row>
    <row r="9832" spans="71:72">
      <c r="BS9832" s="98">
        <v>98.3</v>
      </c>
      <c r="BT9832" s="99">
        <v>98</v>
      </c>
    </row>
    <row r="9833" spans="71:72">
      <c r="BS9833" s="98">
        <v>98.31</v>
      </c>
      <c r="BT9833" s="99">
        <v>98</v>
      </c>
    </row>
    <row r="9834" spans="71:72">
      <c r="BS9834" s="98">
        <v>98.32</v>
      </c>
      <c r="BT9834" s="99">
        <v>98</v>
      </c>
    </row>
    <row r="9835" spans="71:72">
      <c r="BS9835" s="98">
        <v>98.33</v>
      </c>
      <c r="BT9835" s="99">
        <v>98</v>
      </c>
    </row>
    <row r="9836" spans="71:72">
      <c r="BS9836" s="98">
        <v>98.34</v>
      </c>
      <c r="BT9836" s="99">
        <v>98</v>
      </c>
    </row>
    <row r="9837" spans="71:72">
      <c r="BS9837" s="98">
        <v>98.35</v>
      </c>
      <c r="BT9837" s="99">
        <v>98</v>
      </c>
    </row>
    <row r="9838" spans="71:72">
      <c r="BS9838" s="98">
        <v>98.36</v>
      </c>
      <c r="BT9838" s="99">
        <v>98</v>
      </c>
    </row>
    <row r="9839" spans="71:72">
      <c r="BS9839" s="98">
        <v>98.37</v>
      </c>
      <c r="BT9839" s="99">
        <v>98</v>
      </c>
    </row>
    <row r="9840" spans="71:72">
      <c r="BS9840" s="98">
        <v>98.38</v>
      </c>
      <c r="BT9840" s="99">
        <v>98</v>
      </c>
    </row>
    <row r="9841" spans="71:72">
      <c r="BS9841" s="98">
        <v>98.39</v>
      </c>
      <c r="BT9841" s="99">
        <v>98</v>
      </c>
    </row>
    <row r="9842" spans="71:72">
      <c r="BS9842" s="102">
        <v>98.4</v>
      </c>
      <c r="BT9842" s="5">
        <v>99</v>
      </c>
    </row>
    <row r="9843" spans="71:72">
      <c r="BS9843" s="102">
        <v>98.41</v>
      </c>
      <c r="BT9843" s="5">
        <v>99</v>
      </c>
    </row>
    <row r="9844" spans="71:72">
      <c r="BS9844" s="102">
        <v>98.42</v>
      </c>
      <c r="BT9844" s="5">
        <v>99</v>
      </c>
    </row>
    <row r="9845" spans="71:72">
      <c r="BS9845" s="102">
        <v>98.43</v>
      </c>
      <c r="BT9845" s="5">
        <v>99</v>
      </c>
    </row>
    <row r="9846" spans="71:72">
      <c r="BS9846" s="102">
        <v>98.44</v>
      </c>
      <c r="BT9846" s="5">
        <v>99</v>
      </c>
    </row>
    <row r="9847" spans="71:72">
      <c r="BS9847" s="102">
        <v>98.45</v>
      </c>
      <c r="BT9847" s="5">
        <v>99</v>
      </c>
    </row>
    <row r="9848" spans="71:72">
      <c r="BS9848" s="102">
        <v>98.46</v>
      </c>
      <c r="BT9848" s="5">
        <v>99</v>
      </c>
    </row>
    <row r="9849" spans="71:72">
      <c r="BS9849" s="102">
        <v>98.47</v>
      </c>
      <c r="BT9849" s="5">
        <v>99</v>
      </c>
    </row>
    <row r="9850" spans="71:72">
      <c r="BS9850" s="102">
        <v>98.48</v>
      </c>
      <c r="BT9850" s="5">
        <v>99</v>
      </c>
    </row>
    <row r="9851" spans="71:72">
      <c r="BS9851" s="102">
        <v>98.49</v>
      </c>
      <c r="BT9851" s="5">
        <v>99</v>
      </c>
    </row>
    <row r="9852" spans="71:72">
      <c r="BS9852" s="102">
        <v>98.5</v>
      </c>
      <c r="BT9852" s="5">
        <v>99</v>
      </c>
    </row>
    <row r="9853" spans="71:72">
      <c r="BS9853" s="102">
        <v>98.51</v>
      </c>
      <c r="BT9853" s="5">
        <v>99</v>
      </c>
    </row>
    <row r="9854" spans="71:72">
      <c r="BS9854" s="102">
        <v>98.52</v>
      </c>
      <c r="BT9854" s="5">
        <v>99</v>
      </c>
    </row>
    <row r="9855" spans="71:72">
      <c r="BS9855" s="102">
        <v>98.53</v>
      </c>
      <c r="BT9855" s="5">
        <v>99</v>
      </c>
    </row>
    <row r="9856" spans="71:72">
      <c r="BS9856" s="102">
        <v>98.54</v>
      </c>
      <c r="BT9856" s="5">
        <v>99</v>
      </c>
    </row>
    <row r="9857" spans="71:72">
      <c r="BS9857" s="102">
        <v>98.55</v>
      </c>
      <c r="BT9857" s="5">
        <v>99</v>
      </c>
    </row>
    <row r="9858" spans="71:72">
      <c r="BS9858" s="102">
        <v>98.56</v>
      </c>
      <c r="BT9858" s="5">
        <v>99</v>
      </c>
    </row>
    <row r="9859" spans="71:72">
      <c r="BS9859" s="102">
        <v>98.57</v>
      </c>
      <c r="BT9859" s="5">
        <v>99</v>
      </c>
    </row>
    <row r="9860" spans="71:72">
      <c r="BS9860" s="102">
        <v>98.58</v>
      </c>
      <c r="BT9860" s="5">
        <v>99</v>
      </c>
    </row>
    <row r="9861" spans="71:72">
      <c r="BS9861" s="102">
        <v>98.59</v>
      </c>
      <c r="BT9861" s="5">
        <v>99</v>
      </c>
    </row>
    <row r="9862" spans="71:72">
      <c r="BS9862" s="102">
        <v>98.6</v>
      </c>
      <c r="BT9862" s="5">
        <v>99</v>
      </c>
    </row>
    <row r="9863" spans="71:72">
      <c r="BS9863" s="102">
        <v>98.61</v>
      </c>
      <c r="BT9863" s="5">
        <v>99</v>
      </c>
    </row>
    <row r="9864" spans="71:72">
      <c r="BS9864" s="102">
        <v>98.62</v>
      </c>
      <c r="BT9864" s="5">
        <v>99</v>
      </c>
    </row>
    <row r="9865" spans="71:72">
      <c r="BS9865" s="102">
        <v>98.63</v>
      </c>
      <c r="BT9865" s="5">
        <v>99</v>
      </c>
    </row>
    <row r="9866" spans="71:72">
      <c r="BS9866" s="102">
        <v>98.64</v>
      </c>
      <c r="BT9866" s="5">
        <v>99</v>
      </c>
    </row>
    <row r="9867" spans="71:72">
      <c r="BS9867" s="102">
        <v>98.65</v>
      </c>
      <c r="BT9867" s="5">
        <v>99</v>
      </c>
    </row>
    <row r="9868" spans="71:72">
      <c r="BS9868" s="102">
        <v>98.66</v>
      </c>
      <c r="BT9868" s="5">
        <v>99</v>
      </c>
    </row>
    <row r="9869" spans="71:72">
      <c r="BS9869" s="102">
        <v>98.67</v>
      </c>
      <c r="BT9869" s="5">
        <v>99</v>
      </c>
    </row>
    <row r="9870" spans="71:72">
      <c r="BS9870" s="102">
        <v>98.68</v>
      </c>
      <c r="BT9870" s="5">
        <v>99</v>
      </c>
    </row>
    <row r="9871" spans="71:72">
      <c r="BS9871" s="102">
        <v>98.69</v>
      </c>
      <c r="BT9871" s="5">
        <v>99</v>
      </c>
    </row>
    <row r="9872" spans="71:72">
      <c r="BS9872" s="102">
        <v>98.7</v>
      </c>
      <c r="BT9872" s="5">
        <v>99</v>
      </c>
    </row>
    <row r="9873" spans="71:72">
      <c r="BS9873" s="102">
        <v>98.71</v>
      </c>
      <c r="BT9873" s="5">
        <v>99</v>
      </c>
    </row>
    <row r="9874" spans="71:72">
      <c r="BS9874" s="102">
        <v>98.72</v>
      </c>
      <c r="BT9874" s="5">
        <v>99</v>
      </c>
    </row>
    <row r="9875" spans="71:72">
      <c r="BS9875" s="102">
        <v>98.73</v>
      </c>
      <c r="BT9875" s="5">
        <v>99</v>
      </c>
    </row>
    <row r="9876" spans="71:72">
      <c r="BS9876" s="102">
        <v>98.74</v>
      </c>
      <c r="BT9876" s="5">
        <v>99</v>
      </c>
    </row>
    <row r="9877" spans="71:72">
      <c r="BS9877" s="102">
        <v>98.75</v>
      </c>
      <c r="BT9877" s="5">
        <v>99</v>
      </c>
    </row>
    <row r="9878" spans="71:72">
      <c r="BS9878" s="102">
        <v>98.76</v>
      </c>
      <c r="BT9878" s="5">
        <v>99</v>
      </c>
    </row>
    <row r="9879" spans="71:72">
      <c r="BS9879" s="102">
        <v>98.77</v>
      </c>
      <c r="BT9879" s="5">
        <v>99</v>
      </c>
    </row>
    <row r="9880" spans="71:72">
      <c r="BS9880" s="102">
        <v>98.78</v>
      </c>
      <c r="BT9880" s="5">
        <v>99</v>
      </c>
    </row>
    <row r="9881" spans="71:72">
      <c r="BS9881" s="102">
        <v>98.79</v>
      </c>
      <c r="BT9881" s="5">
        <v>99</v>
      </c>
    </row>
    <row r="9882" spans="71:72">
      <c r="BS9882" s="102">
        <v>98.8</v>
      </c>
      <c r="BT9882" s="5">
        <v>99</v>
      </c>
    </row>
    <row r="9883" spans="71:72">
      <c r="BS9883" s="102">
        <v>98.81</v>
      </c>
      <c r="BT9883" s="5">
        <v>99</v>
      </c>
    </row>
    <row r="9884" spans="71:72">
      <c r="BS9884" s="102">
        <v>98.82</v>
      </c>
      <c r="BT9884" s="5">
        <v>99</v>
      </c>
    </row>
    <row r="9885" spans="71:72">
      <c r="BS9885" s="102">
        <v>98.83</v>
      </c>
      <c r="BT9885" s="5">
        <v>99</v>
      </c>
    </row>
    <row r="9886" spans="71:72">
      <c r="BS9886" s="102">
        <v>98.84</v>
      </c>
      <c r="BT9886" s="5">
        <v>99</v>
      </c>
    </row>
    <row r="9887" spans="71:72">
      <c r="BS9887" s="102">
        <v>98.85</v>
      </c>
      <c r="BT9887" s="5">
        <v>99</v>
      </c>
    </row>
    <row r="9888" spans="71:72">
      <c r="BS9888" s="102">
        <v>98.86</v>
      </c>
      <c r="BT9888" s="5">
        <v>99</v>
      </c>
    </row>
    <row r="9889" spans="71:72">
      <c r="BS9889" s="102">
        <v>98.87</v>
      </c>
      <c r="BT9889" s="5">
        <v>99</v>
      </c>
    </row>
    <row r="9890" spans="71:72">
      <c r="BS9890" s="102">
        <v>98.88</v>
      </c>
      <c r="BT9890" s="5">
        <v>99</v>
      </c>
    </row>
    <row r="9891" spans="71:72">
      <c r="BS9891" s="102">
        <v>98.89</v>
      </c>
      <c r="BT9891" s="5">
        <v>99</v>
      </c>
    </row>
    <row r="9892" spans="71:72">
      <c r="BS9892" s="102">
        <v>98.9</v>
      </c>
      <c r="BT9892" s="5">
        <v>99</v>
      </c>
    </row>
    <row r="9893" spans="71:72">
      <c r="BS9893" s="102">
        <v>98.91</v>
      </c>
      <c r="BT9893" s="5">
        <v>99</v>
      </c>
    </row>
    <row r="9894" spans="71:72">
      <c r="BS9894" s="102">
        <v>98.92</v>
      </c>
      <c r="BT9894" s="5">
        <v>99</v>
      </c>
    </row>
    <row r="9895" spans="71:72">
      <c r="BS9895" s="102">
        <v>98.93</v>
      </c>
      <c r="BT9895" s="5">
        <v>99</v>
      </c>
    </row>
    <row r="9896" spans="71:72">
      <c r="BS9896" s="102">
        <v>98.94</v>
      </c>
      <c r="BT9896" s="5">
        <v>99</v>
      </c>
    </row>
    <row r="9897" spans="71:72">
      <c r="BS9897" s="102">
        <v>98.95</v>
      </c>
      <c r="BT9897" s="5">
        <v>99</v>
      </c>
    </row>
    <row r="9898" spans="71:72">
      <c r="BS9898" s="102">
        <v>98.96</v>
      </c>
      <c r="BT9898" s="5">
        <v>99</v>
      </c>
    </row>
    <row r="9899" spans="71:72">
      <c r="BS9899" s="102">
        <v>98.97</v>
      </c>
      <c r="BT9899" s="5">
        <v>99</v>
      </c>
    </row>
    <row r="9900" spans="71:72">
      <c r="BS9900" s="102">
        <v>98.98</v>
      </c>
      <c r="BT9900" s="5">
        <v>99</v>
      </c>
    </row>
    <row r="9901" spans="71:72">
      <c r="BS9901" s="102">
        <v>98.99</v>
      </c>
      <c r="BT9901" s="5">
        <v>99</v>
      </c>
    </row>
    <row r="9902" spans="71:72">
      <c r="BS9902" s="102">
        <v>99</v>
      </c>
      <c r="BT9902" s="5">
        <v>99</v>
      </c>
    </row>
    <row r="9903" spans="71:72">
      <c r="BS9903" s="102">
        <v>99.01</v>
      </c>
      <c r="BT9903" s="5">
        <v>99</v>
      </c>
    </row>
    <row r="9904" spans="71:72">
      <c r="BS9904" s="102">
        <v>99.02</v>
      </c>
      <c r="BT9904" s="5">
        <v>99</v>
      </c>
    </row>
    <row r="9905" spans="71:72">
      <c r="BS9905" s="102">
        <v>99.03</v>
      </c>
      <c r="BT9905" s="5">
        <v>99</v>
      </c>
    </row>
    <row r="9906" spans="71:72">
      <c r="BS9906" s="102">
        <v>99.04</v>
      </c>
      <c r="BT9906" s="5">
        <v>99</v>
      </c>
    </row>
    <row r="9907" spans="71:72">
      <c r="BS9907" s="102">
        <v>99.05</v>
      </c>
      <c r="BT9907" s="5">
        <v>99</v>
      </c>
    </row>
    <row r="9908" spans="71:72">
      <c r="BS9908" s="102">
        <v>99.06</v>
      </c>
      <c r="BT9908" s="5">
        <v>99</v>
      </c>
    </row>
    <row r="9909" spans="71:72">
      <c r="BS9909" s="102">
        <v>99.07</v>
      </c>
      <c r="BT9909" s="5">
        <v>99</v>
      </c>
    </row>
    <row r="9910" spans="71:72">
      <c r="BS9910" s="102">
        <v>99.08</v>
      </c>
      <c r="BT9910" s="5">
        <v>99</v>
      </c>
    </row>
    <row r="9911" spans="71:72">
      <c r="BS9911" s="102">
        <v>99.09</v>
      </c>
      <c r="BT9911" s="5">
        <v>99</v>
      </c>
    </row>
    <row r="9912" spans="71:72">
      <c r="BS9912" s="102">
        <v>99.1</v>
      </c>
      <c r="BT9912" s="5">
        <v>99</v>
      </c>
    </row>
    <row r="9913" spans="71:72">
      <c r="BS9913" s="102">
        <v>99.11</v>
      </c>
      <c r="BT9913" s="5">
        <v>99</v>
      </c>
    </row>
    <row r="9914" spans="71:72">
      <c r="BS9914" s="102">
        <v>99.12</v>
      </c>
      <c r="BT9914" s="5">
        <v>99</v>
      </c>
    </row>
    <row r="9915" spans="71:72">
      <c r="BS9915" s="102">
        <v>99.13</v>
      </c>
      <c r="BT9915" s="5">
        <v>99</v>
      </c>
    </row>
    <row r="9916" spans="71:72">
      <c r="BS9916" s="102">
        <v>99.14</v>
      </c>
      <c r="BT9916" s="5">
        <v>99</v>
      </c>
    </row>
    <row r="9917" spans="71:72">
      <c r="BS9917" s="102">
        <v>99.15</v>
      </c>
      <c r="BT9917" s="5">
        <v>99</v>
      </c>
    </row>
    <row r="9918" spans="71:72">
      <c r="BS9918" s="102">
        <v>99.16</v>
      </c>
      <c r="BT9918" s="5">
        <v>99</v>
      </c>
    </row>
    <row r="9919" spans="71:72">
      <c r="BS9919" s="102">
        <v>99.17</v>
      </c>
      <c r="BT9919" s="5">
        <v>99</v>
      </c>
    </row>
    <row r="9920" spans="71:72">
      <c r="BS9920" s="102">
        <v>99.18</v>
      </c>
      <c r="BT9920" s="5">
        <v>99</v>
      </c>
    </row>
    <row r="9921" spans="71:72">
      <c r="BS9921" s="102">
        <v>99.19</v>
      </c>
      <c r="BT9921" s="5">
        <v>99</v>
      </c>
    </row>
    <row r="9922" spans="71:72">
      <c r="BS9922" s="102">
        <v>99.2</v>
      </c>
      <c r="BT9922" s="5">
        <v>99</v>
      </c>
    </row>
    <row r="9923" spans="71:72">
      <c r="BS9923" s="102">
        <v>99.21</v>
      </c>
      <c r="BT9923" s="5">
        <v>99</v>
      </c>
    </row>
    <row r="9924" spans="71:72">
      <c r="BS9924" s="102">
        <v>99.22</v>
      </c>
      <c r="BT9924" s="5">
        <v>99</v>
      </c>
    </row>
    <row r="9925" spans="71:72">
      <c r="BS9925" s="102">
        <v>99.23</v>
      </c>
      <c r="BT9925" s="5">
        <v>99</v>
      </c>
    </row>
    <row r="9926" spans="71:72">
      <c r="BS9926" s="102">
        <v>99.24</v>
      </c>
      <c r="BT9926" s="5">
        <v>99</v>
      </c>
    </row>
    <row r="9927" spans="71:72">
      <c r="BS9927" s="102">
        <v>99.25</v>
      </c>
      <c r="BT9927" s="5">
        <v>99</v>
      </c>
    </row>
    <row r="9928" spans="71:72">
      <c r="BS9928" s="102">
        <v>99.26</v>
      </c>
      <c r="BT9928" s="5">
        <v>99</v>
      </c>
    </row>
    <row r="9929" spans="71:72">
      <c r="BS9929" s="102">
        <v>99.27</v>
      </c>
      <c r="BT9929" s="5">
        <v>99</v>
      </c>
    </row>
    <row r="9930" spans="71:72">
      <c r="BS9930" s="102">
        <v>99.28</v>
      </c>
      <c r="BT9930" s="5">
        <v>99</v>
      </c>
    </row>
    <row r="9931" spans="71:72">
      <c r="BS9931" s="102">
        <v>99.29</v>
      </c>
      <c r="BT9931" s="5">
        <v>99</v>
      </c>
    </row>
    <row r="9932" spans="71:72">
      <c r="BS9932" s="102">
        <v>99.3</v>
      </c>
      <c r="BT9932" s="5">
        <v>99</v>
      </c>
    </row>
    <row r="9933" spans="71:72">
      <c r="BS9933" s="102">
        <v>99.31</v>
      </c>
      <c r="BT9933" s="5">
        <v>99</v>
      </c>
    </row>
    <row r="9934" spans="71:72">
      <c r="BS9934" s="102">
        <v>99.32</v>
      </c>
      <c r="BT9934" s="5">
        <v>99</v>
      </c>
    </row>
    <row r="9935" spans="71:72">
      <c r="BS9935" s="102">
        <v>99.33</v>
      </c>
      <c r="BT9935" s="5">
        <v>99</v>
      </c>
    </row>
    <row r="9936" spans="71:72">
      <c r="BS9936" s="102">
        <v>99.34</v>
      </c>
      <c r="BT9936" s="5">
        <v>99</v>
      </c>
    </row>
    <row r="9937" spans="71:72">
      <c r="BS9937" s="102">
        <v>99.35</v>
      </c>
      <c r="BT9937" s="5">
        <v>99</v>
      </c>
    </row>
    <row r="9938" spans="71:72">
      <c r="BS9938" s="102">
        <v>99.36</v>
      </c>
      <c r="BT9938" s="5">
        <v>99</v>
      </c>
    </row>
    <row r="9939" spans="71:72">
      <c r="BS9939" s="102">
        <v>99.37</v>
      </c>
      <c r="BT9939" s="5">
        <v>99</v>
      </c>
    </row>
    <row r="9940" spans="71:72">
      <c r="BS9940" s="102">
        <v>99.38</v>
      </c>
      <c r="BT9940" s="5">
        <v>99</v>
      </c>
    </row>
    <row r="9941" spans="71:72">
      <c r="BS9941" s="102">
        <v>99.39</v>
      </c>
      <c r="BT9941" s="5">
        <v>99</v>
      </c>
    </row>
    <row r="9942" spans="71:72">
      <c r="BS9942" s="102">
        <v>99.4</v>
      </c>
      <c r="BT9942" s="5">
        <v>99</v>
      </c>
    </row>
    <row r="9943" spans="71:72">
      <c r="BS9943" s="102">
        <v>99.41</v>
      </c>
      <c r="BT9943" s="5">
        <v>99</v>
      </c>
    </row>
    <row r="9944" spans="71:72">
      <c r="BS9944" s="102">
        <v>99.42</v>
      </c>
      <c r="BT9944" s="5">
        <v>99</v>
      </c>
    </row>
    <row r="9945" spans="71:72">
      <c r="BS9945" s="102">
        <v>99.43</v>
      </c>
      <c r="BT9945" s="5">
        <v>99</v>
      </c>
    </row>
    <row r="9946" spans="71:72">
      <c r="BS9946" s="102">
        <v>99.44</v>
      </c>
      <c r="BT9946" s="5">
        <v>99</v>
      </c>
    </row>
    <row r="9947" spans="71:72">
      <c r="BS9947" s="102">
        <v>99.45</v>
      </c>
      <c r="BT9947" s="5">
        <v>99</v>
      </c>
    </row>
    <row r="9948" spans="71:72">
      <c r="BS9948" s="102">
        <v>99.46</v>
      </c>
      <c r="BT9948" s="5">
        <v>99</v>
      </c>
    </row>
    <row r="9949" spans="71:72">
      <c r="BS9949" s="102">
        <v>99.47</v>
      </c>
      <c r="BT9949" s="5">
        <v>99</v>
      </c>
    </row>
    <row r="9950" spans="71:72">
      <c r="BS9950" s="102">
        <v>99.48</v>
      </c>
      <c r="BT9950" s="5">
        <v>99</v>
      </c>
    </row>
    <row r="9951" spans="71:72">
      <c r="BS9951" s="102">
        <v>99.49</v>
      </c>
      <c r="BT9951" s="5">
        <v>99</v>
      </c>
    </row>
    <row r="9952" spans="71:72">
      <c r="BS9952" s="102">
        <v>99.5</v>
      </c>
      <c r="BT9952" s="5">
        <v>99</v>
      </c>
    </row>
    <row r="9953" spans="71:72">
      <c r="BS9953" s="102">
        <v>99.51</v>
      </c>
      <c r="BT9953" s="5">
        <v>99</v>
      </c>
    </row>
    <row r="9954" spans="71:72">
      <c r="BS9954" s="102">
        <v>99.52</v>
      </c>
      <c r="BT9954" s="5">
        <v>99</v>
      </c>
    </row>
    <row r="9955" spans="71:72">
      <c r="BS9955" s="102">
        <v>99.53</v>
      </c>
      <c r="BT9955" s="5">
        <v>99</v>
      </c>
    </row>
    <row r="9956" spans="71:72">
      <c r="BS9956" s="102">
        <v>99.54</v>
      </c>
      <c r="BT9956" s="5">
        <v>99</v>
      </c>
    </row>
    <row r="9957" spans="71:72">
      <c r="BS9957" s="102">
        <v>99.55</v>
      </c>
      <c r="BT9957" s="5">
        <v>99</v>
      </c>
    </row>
    <row r="9958" spans="71:72">
      <c r="BS9958" s="102">
        <v>99.56</v>
      </c>
      <c r="BT9958" s="5">
        <v>99</v>
      </c>
    </row>
    <row r="9959" spans="71:72">
      <c r="BS9959" s="102">
        <v>99.57</v>
      </c>
      <c r="BT9959" s="5">
        <v>99</v>
      </c>
    </row>
    <row r="9960" spans="71:72">
      <c r="BS9960" s="102">
        <v>99.58</v>
      </c>
      <c r="BT9960" s="5">
        <v>99</v>
      </c>
    </row>
    <row r="9961" spans="71:72">
      <c r="BS9961" s="102">
        <v>99.59</v>
      </c>
      <c r="BT9961" s="5">
        <v>99</v>
      </c>
    </row>
    <row r="9962" spans="71:72">
      <c r="BS9962" s="102">
        <v>99.6</v>
      </c>
      <c r="BT9962" s="5">
        <v>99</v>
      </c>
    </row>
    <row r="9963" spans="71:72">
      <c r="BS9963" s="102">
        <v>99.61</v>
      </c>
      <c r="BT9963" s="5">
        <v>99</v>
      </c>
    </row>
    <row r="9964" spans="71:72">
      <c r="BS9964" s="102">
        <v>99.62</v>
      </c>
      <c r="BT9964" s="5">
        <v>99</v>
      </c>
    </row>
    <row r="9965" spans="71:72">
      <c r="BS9965" s="102">
        <v>99.63</v>
      </c>
      <c r="BT9965" s="5">
        <v>99</v>
      </c>
    </row>
    <row r="9966" spans="71:72">
      <c r="BS9966" s="102">
        <v>99.64</v>
      </c>
      <c r="BT9966" s="5">
        <v>99</v>
      </c>
    </row>
    <row r="9967" spans="71:72">
      <c r="BS9967" s="102">
        <v>99.65</v>
      </c>
      <c r="BT9967" s="5">
        <v>99</v>
      </c>
    </row>
    <row r="9968" spans="71:72">
      <c r="BS9968" s="102">
        <v>99.66</v>
      </c>
      <c r="BT9968" s="5">
        <v>99</v>
      </c>
    </row>
    <row r="9969" spans="71:72">
      <c r="BS9969" s="102">
        <v>99.67</v>
      </c>
      <c r="BT9969" s="5">
        <v>99</v>
      </c>
    </row>
    <row r="9970" spans="71:72">
      <c r="BS9970" s="102">
        <v>99.68</v>
      </c>
      <c r="BT9970" s="5">
        <v>99</v>
      </c>
    </row>
    <row r="9971" spans="71:72">
      <c r="BS9971" s="102">
        <v>99.69</v>
      </c>
      <c r="BT9971" s="5">
        <v>99</v>
      </c>
    </row>
    <row r="9972" spans="71:72">
      <c r="BS9972" s="102">
        <v>99.7</v>
      </c>
      <c r="BT9972" s="5">
        <v>99</v>
      </c>
    </row>
    <row r="9973" spans="71:72">
      <c r="BS9973" s="102">
        <v>99.71</v>
      </c>
      <c r="BT9973" s="5">
        <v>99</v>
      </c>
    </row>
    <row r="9974" spans="71:72">
      <c r="BS9974" s="102">
        <v>99.72</v>
      </c>
      <c r="BT9974" s="5">
        <v>99</v>
      </c>
    </row>
    <row r="9975" spans="71:72">
      <c r="BS9975" s="102">
        <v>99.73</v>
      </c>
      <c r="BT9975" s="5">
        <v>99</v>
      </c>
    </row>
    <row r="9976" spans="71:72">
      <c r="BS9976" s="102">
        <v>99.74</v>
      </c>
      <c r="BT9976" s="5">
        <v>99</v>
      </c>
    </row>
    <row r="9977" spans="71:72">
      <c r="BS9977" s="102">
        <v>99.75</v>
      </c>
      <c r="BT9977" s="5">
        <v>99</v>
      </c>
    </row>
    <row r="9978" spans="71:72">
      <c r="BS9978" s="102">
        <v>99.76</v>
      </c>
      <c r="BT9978" s="5">
        <v>99</v>
      </c>
    </row>
    <row r="9979" spans="71:72">
      <c r="BS9979" s="102">
        <v>99.77</v>
      </c>
      <c r="BT9979" s="5">
        <v>99</v>
      </c>
    </row>
    <row r="9980" spans="71:72">
      <c r="BS9980" s="102">
        <v>99.78</v>
      </c>
      <c r="BT9980" s="5">
        <v>99</v>
      </c>
    </row>
    <row r="9981" spans="71:72">
      <c r="BS9981" s="102">
        <v>99.79</v>
      </c>
      <c r="BT9981" s="5">
        <v>99</v>
      </c>
    </row>
    <row r="9982" spans="71:72">
      <c r="BS9982" s="102">
        <v>99.8</v>
      </c>
      <c r="BT9982" s="5">
        <v>99</v>
      </c>
    </row>
    <row r="9983" spans="71:72">
      <c r="BS9983" s="102">
        <v>99.81</v>
      </c>
      <c r="BT9983" s="5">
        <v>99</v>
      </c>
    </row>
    <row r="9984" spans="71:72">
      <c r="BS9984" s="102">
        <v>99.82</v>
      </c>
      <c r="BT9984" s="5">
        <v>99</v>
      </c>
    </row>
    <row r="9985" spans="71:72">
      <c r="BS9985" s="102">
        <v>99.83</v>
      </c>
      <c r="BT9985" s="5">
        <v>99</v>
      </c>
    </row>
    <row r="9986" spans="71:72">
      <c r="BS9986" s="102">
        <v>99.84</v>
      </c>
      <c r="BT9986" s="5">
        <v>99</v>
      </c>
    </row>
    <row r="9987" spans="71:72">
      <c r="BS9987" s="102">
        <v>99.85</v>
      </c>
      <c r="BT9987" s="5">
        <v>99</v>
      </c>
    </row>
    <row r="9988" spans="71:72">
      <c r="BS9988" s="102">
        <v>99.86</v>
      </c>
      <c r="BT9988" s="5">
        <v>99</v>
      </c>
    </row>
    <row r="9989" spans="71:72">
      <c r="BS9989" s="102">
        <v>99.87</v>
      </c>
      <c r="BT9989" s="5">
        <v>99</v>
      </c>
    </row>
    <row r="9990" spans="71:72">
      <c r="BS9990" s="102">
        <v>99.88</v>
      </c>
      <c r="BT9990" s="5">
        <v>99</v>
      </c>
    </row>
    <row r="9991" spans="71:72">
      <c r="BS9991" s="102">
        <v>99.89</v>
      </c>
      <c r="BT9991" s="5">
        <v>99</v>
      </c>
    </row>
    <row r="9992" spans="71:72">
      <c r="BS9992" s="102">
        <v>99.9</v>
      </c>
      <c r="BT9992" s="5">
        <v>99</v>
      </c>
    </row>
    <row r="9993" spans="71:72">
      <c r="BS9993" s="102">
        <v>99.91</v>
      </c>
      <c r="BT9993" s="5">
        <v>99</v>
      </c>
    </row>
    <row r="9994" spans="71:72">
      <c r="BS9994" s="102">
        <v>99.92</v>
      </c>
      <c r="BT9994" s="5">
        <v>99</v>
      </c>
    </row>
    <row r="9995" spans="71:72">
      <c r="BS9995" s="102">
        <v>99.93</v>
      </c>
      <c r="BT9995" s="5">
        <v>99</v>
      </c>
    </row>
    <row r="9996" spans="71:72">
      <c r="BS9996" s="102">
        <v>99.94</v>
      </c>
      <c r="BT9996" s="5">
        <v>99</v>
      </c>
    </row>
    <row r="9997" spans="71:72">
      <c r="BS9997" s="102">
        <v>99.95</v>
      </c>
      <c r="BT9997" s="5">
        <v>99</v>
      </c>
    </row>
    <row r="9998" spans="71:72">
      <c r="BS9998" s="102">
        <v>99.96</v>
      </c>
      <c r="BT9998" s="5">
        <v>99</v>
      </c>
    </row>
    <row r="9999" spans="71:72">
      <c r="BS9999" s="102">
        <v>99.97</v>
      </c>
      <c r="BT9999" s="5">
        <v>99</v>
      </c>
    </row>
    <row r="10000" spans="71:72">
      <c r="BS10000" s="102">
        <v>99.98</v>
      </c>
      <c r="BT10000" s="5">
        <v>99</v>
      </c>
    </row>
    <row r="10001" spans="71:72">
      <c r="BS10001" s="102">
        <v>99.99</v>
      </c>
      <c r="BT10001" s="5">
        <v>99</v>
      </c>
    </row>
    <row r="10002" spans="71:72">
      <c r="BS10002" s="102">
        <v>100</v>
      </c>
      <c r="BT10002" s="5">
        <v>100</v>
      </c>
    </row>
  </sheetData>
  <sheetProtection password="CC33" sheet="1" objects="1" scenarios="1"/>
  <protectedRanges>
    <protectedRange sqref="C39:BD39" name="Range1"/>
  </protectedRanges>
  <mergeCells count="32">
    <mergeCell ref="BN3:BN4"/>
    <mergeCell ref="BP3:BP4"/>
    <mergeCell ref="BQ3:BQ4"/>
    <mergeCell ref="A4:B4"/>
    <mergeCell ref="A36:B36"/>
    <mergeCell ref="BF3:BF4"/>
    <mergeCell ref="BG3:BG4"/>
    <mergeCell ref="BH3:BH4"/>
    <mergeCell ref="BK3:BK4"/>
    <mergeCell ref="BL3:BL4"/>
    <mergeCell ref="BM3:BM4"/>
    <mergeCell ref="A3:B3"/>
    <mergeCell ref="AG3:AG4"/>
    <mergeCell ref="AH3:AH4"/>
    <mergeCell ref="AI3:AI4"/>
    <mergeCell ref="AJ3:AJ4"/>
    <mergeCell ref="BE3:BE4"/>
    <mergeCell ref="BO1:BQ1"/>
    <mergeCell ref="A2:B2"/>
    <mergeCell ref="C2:J2"/>
    <mergeCell ref="K2:X2"/>
    <mergeCell ref="Y2:AF2"/>
    <mergeCell ref="AM2:AT2"/>
    <mergeCell ref="AU2:AY2"/>
    <mergeCell ref="AZ2:BD2"/>
    <mergeCell ref="BO2:BQ2"/>
    <mergeCell ref="A1:B1"/>
    <mergeCell ref="C1:AF1"/>
    <mergeCell ref="AG1:AJ2"/>
    <mergeCell ref="AM1:BD1"/>
    <mergeCell ref="BE1:BH2"/>
    <mergeCell ref="BK1:BN2"/>
  </mergeCells>
  <conditionalFormatting sqref="C5:C34">
    <cfRule type="notContainsBlanks" dxfId="11" priority="117">
      <formula>LEN(TRIM(C5))&gt;0</formula>
    </cfRule>
  </conditionalFormatting>
  <conditionalFormatting sqref="AU6:AU35">
    <cfRule type="cellIs" dxfId="93" priority="116" operator="greaterThan">
      <formula>$AU$4</formula>
    </cfRule>
  </conditionalFormatting>
  <conditionalFormatting sqref="AI6:AI36">
    <cfRule type="cellIs" dxfId="92" priority="115" operator="lessThan">
      <formula>60</formula>
    </cfRule>
  </conditionalFormatting>
  <conditionalFormatting sqref="AE6:AE35">
    <cfRule type="cellIs" dxfId="91" priority="114" operator="greaterThan">
      <formula>$AE$4</formula>
    </cfRule>
  </conditionalFormatting>
  <conditionalFormatting sqref="BM6:BM35">
    <cfRule type="cellIs" dxfId="90" priority="112" operator="lessThan">
      <formula>60</formula>
    </cfRule>
    <cfRule type="cellIs" dxfId="89" priority="113" operator="greaterThan">
      <formula>100</formula>
    </cfRule>
  </conditionalFormatting>
  <conditionalFormatting sqref="AX6:AX35">
    <cfRule type="cellIs" dxfId="88" priority="111" operator="greaterThan">
      <formula>$AX$4</formula>
    </cfRule>
  </conditionalFormatting>
  <conditionalFormatting sqref="AM6:AM35">
    <cfRule type="cellIs" dxfId="87" priority="110" operator="greaterThan">
      <formula>$AM$4</formula>
    </cfRule>
  </conditionalFormatting>
  <conditionalFormatting sqref="BD6:BD35">
    <cfRule type="notContainsBlanks" dxfId="86" priority="108">
      <formula>LEN(TRIM(BD6))&gt;0</formula>
    </cfRule>
    <cfRule type="cellIs" dxfId="85" priority="109" operator="greaterThan">
      <formula>$BD$4</formula>
    </cfRule>
  </conditionalFormatting>
  <conditionalFormatting sqref="BJ6:BJ35">
    <cfRule type="cellIs" dxfId="84" priority="107" operator="greaterThan">
      <formula>$BJ$4</formula>
    </cfRule>
    <cfRule type="notContainsBlanks" dxfId="83" priority="118">
      <formula>LEN(TRIM(BJ6))&gt;0</formula>
    </cfRule>
  </conditionalFormatting>
  <conditionalFormatting sqref="BC6:BC35">
    <cfRule type="cellIs" dxfId="82" priority="106" operator="greaterThan">
      <formula>$BC$4</formula>
    </cfRule>
  </conditionalFormatting>
  <conditionalFormatting sqref="C6:C35">
    <cfRule type="cellIs" dxfId="10" priority="105" operator="greaterThan">
      <formula>$C$4</formula>
    </cfRule>
  </conditionalFormatting>
  <conditionalFormatting sqref="AF6:AF35">
    <cfRule type="cellIs" dxfId="81" priority="104" operator="greaterThan">
      <formula>$AF$4</formula>
    </cfRule>
  </conditionalFormatting>
  <conditionalFormatting sqref="BJ5 C5:AF5 AM5:BD5">
    <cfRule type="cellIs" dxfId="80" priority="103" operator="equal">
      <formula>0</formula>
    </cfRule>
  </conditionalFormatting>
  <conditionalFormatting sqref="D35:AE35">
    <cfRule type="notContainsBlanks" dxfId="79" priority="102">
      <formula>LEN(TRIM(D35))&gt;0</formula>
    </cfRule>
  </conditionalFormatting>
  <conditionalFormatting sqref="AR6:AR35">
    <cfRule type="cellIs" dxfId="78" priority="101" operator="greaterThan">
      <formula>$AR$4</formula>
    </cfRule>
  </conditionalFormatting>
  <conditionalFormatting sqref="AY6:AY35">
    <cfRule type="cellIs" dxfId="77" priority="100" operator="greaterThan">
      <formula>$AY$4</formula>
    </cfRule>
  </conditionalFormatting>
  <conditionalFormatting sqref="BK6:BK35">
    <cfRule type="cellIs" dxfId="76" priority="99" operator="greaterThan">
      <formula>$BL$3</formula>
    </cfRule>
  </conditionalFormatting>
  <conditionalFormatting sqref="BG6:BG36">
    <cfRule type="cellIs" dxfId="75" priority="98" operator="lessThan">
      <formula>60</formula>
    </cfRule>
  </conditionalFormatting>
  <conditionalFormatting sqref="BP6:BP36">
    <cfRule type="cellIs" dxfId="74" priority="95" operator="equal">
      <formula>0</formula>
    </cfRule>
    <cfRule type="cellIs" dxfId="73" priority="96" operator="lessThan">
      <formula>60</formula>
    </cfRule>
    <cfRule type="cellIs" dxfId="72" priority="97" operator="greaterThan">
      <formula>100</formula>
    </cfRule>
  </conditionalFormatting>
  <conditionalFormatting sqref="AT6:AT35">
    <cfRule type="cellIs" dxfId="71" priority="94" operator="greaterThan">
      <formula>$AT$4</formula>
    </cfRule>
  </conditionalFormatting>
  <conditionalFormatting sqref="AG6:AG35">
    <cfRule type="cellIs" dxfId="70" priority="93" operator="greaterThan">
      <formula>$AH$3</formula>
    </cfRule>
  </conditionalFormatting>
  <conditionalFormatting sqref="AP6:AP35">
    <cfRule type="cellIs" dxfId="69" priority="92" operator="greaterThan">
      <formula>$AP$4</formula>
    </cfRule>
  </conditionalFormatting>
  <conditionalFormatting sqref="AV6:AV35">
    <cfRule type="cellIs" dxfId="68" priority="91" operator="greaterThan">
      <formula>$AV$4</formula>
    </cfRule>
  </conditionalFormatting>
  <conditionalFormatting sqref="AI6:AI35 BG6:BG35">
    <cfRule type="cellIs" dxfId="67" priority="90" operator="greaterThan">
      <formula>100</formula>
    </cfRule>
  </conditionalFormatting>
  <conditionalFormatting sqref="AS6:AS35">
    <cfRule type="cellIs" dxfId="66" priority="89" operator="greaterThan">
      <formula>$AS$4</formula>
    </cfRule>
  </conditionalFormatting>
  <conditionalFormatting sqref="AN6:AN35">
    <cfRule type="cellIs" dxfId="65" priority="88" operator="greaterThan">
      <formula>$AN$4</formula>
    </cfRule>
  </conditionalFormatting>
  <conditionalFormatting sqref="AJ6:AJ35">
    <cfRule type="cellIs" dxfId="64" priority="87" operator="greaterThan">
      <formula>20</formula>
    </cfRule>
  </conditionalFormatting>
  <conditionalFormatting sqref="AZ6:AZ35">
    <cfRule type="cellIs" dxfId="63" priority="86" operator="greaterThan">
      <formula>$AZ$4</formula>
    </cfRule>
  </conditionalFormatting>
  <conditionalFormatting sqref="AQ6:AQ35">
    <cfRule type="cellIs" dxfId="62" priority="85" operator="greaterThan">
      <formula>$AQ$4</formula>
    </cfRule>
  </conditionalFormatting>
  <conditionalFormatting sqref="AO6:AO35">
    <cfRule type="cellIs" dxfId="61" priority="84" operator="greaterThan">
      <formula>$AO$4</formula>
    </cfRule>
  </conditionalFormatting>
  <conditionalFormatting sqref="D4:AE4 D6:AE34 AM6:BC34">
    <cfRule type="notContainsBlanks" dxfId="9" priority="83">
      <formula>LEN(TRIM(D4))&gt;0</formula>
    </cfRule>
  </conditionalFormatting>
  <conditionalFormatting sqref="AW6:AW35">
    <cfRule type="cellIs" dxfId="60" priority="82" operator="greaterThan">
      <formula>$AW$4</formula>
    </cfRule>
  </conditionalFormatting>
  <conditionalFormatting sqref="BE6:BE35">
    <cfRule type="cellIs" dxfId="59" priority="81" operator="greaterThan">
      <formula>$BF$3</formula>
    </cfRule>
  </conditionalFormatting>
  <conditionalFormatting sqref="AF4">
    <cfRule type="notContainsBlanks" dxfId="58" priority="80">
      <formula>LEN(TRIM(AF4))&gt;0</formula>
    </cfRule>
  </conditionalFormatting>
  <conditionalFormatting sqref="BB6:BB35">
    <cfRule type="cellIs" dxfId="57" priority="79" operator="greaterThan">
      <formula>$BB$4</formula>
    </cfRule>
  </conditionalFormatting>
  <conditionalFormatting sqref="D6:D35">
    <cfRule type="cellIs" dxfId="8" priority="78" operator="greaterThan">
      <formula>$D$4</formula>
    </cfRule>
  </conditionalFormatting>
  <conditionalFormatting sqref="E6:E35">
    <cfRule type="cellIs" dxfId="7" priority="77" operator="greaterThan">
      <formula>$E$4</formula>
    </cfRule>
  </conditionalFormatting>
  <conditionalFormatting sqref="F6:F35">
    <cfRule type="cellIs" dxfId="6" priority="76" operator="greaterThan">
      <formula>$F$4</formula>
    </cfRule>
  </conditionalFormatting>
  <conditionalFormatting sqref="G6:G35">
    <cfRule type="cellIs" dxfId="56" priority="75" operator="greaterThan">
      <formula>$G$4</formula>
    </cfRule>
  </conditionalFormatting>
  <conditionalFormatting sqref="AF24:AF34 AF6:AF22">
    <cfRule type="notContainsBlanks" dxfId="55" priority="74">
      <formula>LEN(TRIM(AF6))&gt;0</formula>
    </cfRule>
  </conditionalFormatting>
  <conditionalFormatting sqref="H6:H35">
    <cfRule type="cellIs" dxfId="54" priority="73" operator="greaterThan">
      <formula>$H$4</formula>
    </cfRule>
  </conditionalFormatting>
  <conditionalFormatting sqref="I6:I35">
    <cfRule type="cellIs" dxfId="53" priority="72" operator="greaterThan">
      <formula>$I$4</formula>
    </cfRule>
  </conditionalFormatting>
  <conditionalFormatting sqref="J6:J35">
    <cfRule type="cellIs" dxfId="52" priority="71" operator="greaterThan">
      <formula>$J$4</formula>
    </cfRule>
  </conditionalFormatting>
  <conditionalFormatting sqref="K6:K35">
    <cfRule type="cellIs" dxfId="51" priority="70" operator="greaterThan">
      <formula>$K$4</formula>
    </cfRule>
  </conditionalFormatting>
  <conditionalFormatting sqref="L6:L35">
    <cfRule type="cellIs" dxfId="50" priority="69" operator="greaterThan">
      <formula>$L$4</formula>
    </cfRule>
  </conditionalFormatting>
  <conditionalFormatting sqref="M6:M35">
    <cfRule type="cellIs" dxfId="49" priority="68" operator="greaterThan">
      <formula>$M$4</formula>
    </cfRule>
  </conditionalFormatting>
  <conditionalFormatting sqref="N6:N35">
    <cfRule type="cellIs" dxfId="48" priority="67" operator="greaterThan">
      <formula>$N$4</formula>
    </cfRule>
  </conditionalFormatting>
  <conditionalFormatting sqref="O6:P35 V6:V35">
    <cfRule type="cellIs" dxfId="47" priority="66" operator="greaterThan">
      <formula>"="</formula>
    </cfRule>
  </conditionalFormatting>
  <conditionalFormatting sqref="Q6:Q35">
    <cfRule type="cellIs" dxfId="46" priority="65" operator="greaterThan">
      <formula>$Q$4</formula>
    </cfRule>
  </conditionalFormatting>
  <conditionalFormatting sqref="R6:R35">
    <cfRule type="cellIs" dxfId="45" priority="64" operator="greaterThan">
      <formula>$R$4</formula>
    </cfRule>
  </conditionalFormatting>
  <conditionalFormatting sqref="S6:S35">
    <cfRule type="cellIs" dxfId="44" priority="63" operator="greaterThan">
      <formula>$S$4</formula>
    </cfRule>
  </conditionalFormatting>
  <conditionalFormatting sqref="T6:T35">
    <cfRule type="cellIs" dxfId="43" priority="62" operator="greaterThan">
      <formula>$T$4</formula>
    </cfRule>
  </conditionalFormatting>
  <conditionalFormatting sqref="U6:U35">
    <cfRule type="cellIs" dxfId="42" priority="61" operator="greaterThan">
      <formula>$U$4</formula>
    </cfRule>
  </conditionalFormatting>
  <conditionalFormatting sqref="W6:W35">
    <cfRule type="cellIs" dxfId="41" priority="60" operator="greaterThan">
      <formula>$W$4</formula>
    </cfRule>
  </conditionalFormatting>
  <conditionalFormatting sqref="X6:X35">
    <cfRule type="cellIs" dxfId="40" priority="59" operator="greaterThan">
      <formula>$X$4</formula>
    </cfRule>
  </conditionalFormatting>
  <conditionalFormatting sqref="Y6:Y35">
    <cfRule type="cellIs" dxfId="39" priority="58" operator="greaterThan">
      <formula>$Y$4</formula>
    </cfRule>
  </conditionalFormatting>
  <conditionalFormatting sqref="Z6:Z35">
    <cfRule type="cellIs" dxfId="38" priority="57" operator="greaterThan">
      <formula>$Z$4</formula>
    </cfRule>
  </conditionalFormatting>
  <conditionalFormatting sqref="AA6:AA35">
    <cfRule type="cellIs" dxfId="37" priority="56" operator="greaterThan">
      <formula>$AA$4</formula>
    </cfRule>
  </conditionalFormatting>
  <conditionalFormatting sqref="AB6:AB35">
    <cfRule type="cellIs" dxfId="36" priority="55" operator="greaterThan">
      <formula>$AB$4</formula>
    </cfRule>
  </conditionalFormatting>
  <conditionalFormatting sqref="AC6:AC35">
    <cfRule type="cellIs" dxfId="35" priority="54" operator="greaterThan">
      <formula>$AC$4</formula>
    </cfRule>
  </conditionalFormatting>
  <conditionalFormatting sqref="AD6:AD35">
    <cfRule type="cellIs" dxfId="34" priority="53" operator="greaterThan">
      <formula>$AD$4</formula>
    </cfRule>
  </conditionalFormatting>
  <conditionalFormatting sqref="AN4:BC4">
    <cfRule type="notContainsBlanks" dxfId="33" priority="52">
      <formula>LEN(TRIM(AN4))&gt;0</formula>
    </cfRule>
  </conditionalFormatting>
  <conditionalFormatting sqref="AM4 BD4">
    <cfRule type="notContainsBlanks" dxfId="32" priority="51">
      <formula>LEN(TRIM(AM4))&gt;0</formula>
    </cfRule>
  </conditionalFormatting>
  <conditionalFormatting sqref="AM35:BC35">
    <cfRule type="notContainsBlanks" dxfId="31" priority="50">
      <formula>LEN(TRIM(AM35))&gt;0</formula>
    </cfRule>
  </conditionalFormatting>
  <conditionalFormatting sqref="BN6:BN35">
    <cfRule type="cellIs" dxfId="30" priority="49" operator="greaterThan">
      <formula>20</formula>
    </cfRule>
  </conditionalFormatting>
  <conditionalFormatting sqref="BH6:BH35">
    <cfRule type="cellIs" dxfId="29" priority="48" operator="greaterThan">
      <formula>60</formula>
    </cfRule>
  </conditionalFormatting>
  <conditionalFormatting sqref="B34:B35">
    <cfRule type="notContainsBlanks" dxfId="28" priority="47">
      <formula>LEN(TRIM(B34))&gt;0</formula>
    </cfRule>
  </conditionalFormatting>
  <conditionalFormatting sqref="BQ6:BQ35">
    <cfRule type="cellIs" dxfId="27" priority="46" operator="lessThan">
      <formula>75</formula>
    </cfRule>
  </conditionalFormatting>
  <conditionalFormatting sqref="BA6:BA35">
    <cfRule type="cellIs" dxfId="26" priority="45" operator="greaterThan">
      <formula>$BA$4</formula>
    </cfRule>
  </conditionalFormatting>
  <conditionalFormatting sqref="B33">
    <cfRule type="notContainsBlanks" dxfId="25" priority="44">
      <formula>LEN(TRIM(B33))&gt;0</formula>
    </cfRule>
  </conditionalFormatting>
  <conditionalFormatting sqref="B33">
    <cfRule type="notContainsBlanks" dxfId="24" priority="43">
      <formula>LEN(TRIM(B33))&gt;0</formula>
    </cfRule>
  </conditionalFormatting>
  <conditionalFormatting sqref="B33">
    <cfRule type="notContainsBlanks" dxfId="23" priority="41">
      <formula>LEN(TRIM(B33))&gt;0</formula>
    </cfRule>
  </conditionalFormatting>
  <conditionalFormatting sqref="B30:B32">
    <cfRule type="notContainsBlanks" dxfId="22" priority="35">
      <formula>LEN(TRIM(B30))&gt;0</formula>
    </cfRule>
  </conditionalFormatting>
  <conditionalFormatting sqref="B32">
    <cfRule type="notContainsBlanks" dxfId="21" priority="34">
      <formula>LEN(TRIM(B32))&gt;0</formula>
    </cfRule>
  </conditionalFormatting>
  <conditionalFormatting sqref="B29">
    <cfRule type="notContainsBlanks" dxfId="20" priority="19">
      <formula>LEN(TRIM(B29))&gt;0</formula>
    </cfRule>
  </conditionalFormatting>
  <conditionalFormatting sqref="B28">
    <cfRule type="notContainsBlanks" dxfId="19" priority="8">
      <formula>LEN(TRIM(B28))&gt;0</formula>
    </cfRule>
  </conditionalFormatting>
  <conditionalFormatting sqref="B27">
    <cfRule type="notContainsBlanks" dxfId="18" priority="7">
      <formula>LEN(TRIM(B27))&gt;0</formula>
    </cfRule>
  </conditionalFormatting>
  <conditionalFormatting sqref="B25:B27 B20:B22">
    <cfRule type="notContainsBlanks" dxfId="17" priority="6">
      <formula>LEN(TRIM(B20))&gt;0</formula>
    </cfRule>
  </conditionalFormatting>
  <conditionalFormatting sqref="B26">
    <cfRule type="notContainsBlanks" dxfId="16" priority="5">
      <formula>LEN(TRIM(B26))&gt;0</formula>
    </cfRule>
  </conditionalFormatting>
  <conditionalFormatting sqref="B27">
    <cfRule type="notContainsBlanks" dxfId="15" priority="4">
      <formula>LEN(TRIM(B27))&gt;0</formula>
    </cfRule>
  </conditionalFormatting>
  <conditionalFormatting sqref="B24">
    <cfRule type="notContainsBlanks" dxfId="14" priority="3">
      <formula>LEN(TRIM(B24))&gt;0</formula>
    </cfRule>
  </conditionalFormatting>
  <conditionalFormatting sqref="B23">
    <cfRule type="notContainsBlanks" dxfId="13" priority="2">
      <formula>LEN(TRIM(B23))&gt;0</formula>
    </cfRule>
  </conditionalFormatting>
  <conditionalFormatting sqref="B6:B19">
    <cfRule type="notContainsBlanks" dxfId="12" priority="1">
      <formula>LEN(TRIM(B6))&gt;0</formula>
    </cfRule>
  </conditionalFormatting>
  <pageMargins left="0.45" right="1.45" top="0.5" bottom="0.5" header="0" footer="0"/>
  <pageSetup paperSize="5" fitToWidth="0" fitToHeight="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MAPEH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HCA</cp:lastModifiedBy>
  <cp:lastPrinted>2019-10-14T04:04:19Z</cp:lastPrinted>
  <dcterms:created xsi:type="dcterms:W3CDTF">2016-08-22T07:36:21Z</dcterms:created>
  <dcterms:modified xsi:type="dcterms:W3CDTF">2020-10-17T10:52:09Z</dcterms:modified>
</cp:coreProperties>
</file>