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A8C6C169-BD3B-42DC-8900-E91BE5BBB0D8}" xr6:coauthVersionLast="47" xr6:coauthVersionMax="47" xr10:uidLastSave="{00000000-0000-0000-0000-000000000000}"/>
  <bookViews>
    <workbookView xWindow="28680" yWindow="-1965" windowWidth="24240" windowHeight="17520" xr2:uid="{00000000-000D-0000-FFFF-FFFF00000000}"/>
  </bookViews>
  <sheets>
    <sheet name="Projektplan" sheetId="11" r:id="rId1"/>
    <sheet name="Info" sheetId="12" r:id="rId2"/>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Projektplan!#REF!</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1" l="1"/>
  <c r="C15" i="11"/>
  <c r="C39" i="11"/>
  <c r="C33" i="11"/>
  <c r="C28" i="11"/>
  <c r="C23" i="11"/>
  <c r="H46" i="11"/>
  <c r="H47" i="11"/>
  <c r="H7" i="11"/>
  <c r="H25" i="11" l="1"/>
  <c r="I5" i="11"/>
  <c r="I6" i="11" s="1"/>
  <c r="H34" i="11"/>
  <c r="H33" i="11"/>
  <c r="H32" i="11"/>
  <c r="H31" i="11"/>
  <c r="H29" i="11"/>
  <c r="H24" i="11"/>
  <c r="H23" i="11"/>
  <c r="H15" i="11"/>
  <c r="H8" i="11"/>
  <c r="H9" i="11" l="1"/>
  <c r="H30" i="11" l="1"/>
  <c r="H28" i="11"/>
  <c r="H10" i="11"/>
  <c r="H26" i="11"/>
  <c r="H16" i="11"/>
  <c r="H13" i="11"/>
  <c r="J5" i="11"/>
  <c r="I4" i="11"/>
  <c r="K5" i="11" l="1"/>
  <c r="J6" i="11"/>
  <c r="H27" i="11"/>
  <c r="H17" i="11"/>
  <c r="H11" i="11"/>
  <c r="H12" i="11"/>
  <c r="L5" i="11" l="1"/>
  <c r="K6" i="11"/>
  <c r="H19" i="11"/>
  <c r="H18" i="11"/>
  <c r="M5" i="11" l="1"/>
  <c r="L6" i="11"/>
  <c r="H20" i="11" l="1"/>
  <c r="N5" i="1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C45" i="11"/>
  <c r="C46" i="11" s="1"/>
</calcChain>
</file>

<file path=xl/sharedStrings.xml><?xml version="1.0" encoding="utf-8"?>
<sst xmlns="http://schemas.openxmlformats.org/spreadsheetml/2006/main" count="90" uniqueCount="81">
  <si>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</si>
  <si>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</si>
  <si>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</si>
  <si>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</si>
  <si>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</si>
  <si>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</si>
  <si>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</si>
  <si>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</si>
  <si>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</si>
  <si>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</si>
  <si>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</si>
  <si>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</si>
  <si>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</si>
  <si>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</si>
  <si>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</si>
  <si>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</si>
  <si>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</si>
  <si>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</si>
  <si>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</si>
  <si>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</si>
  <si>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</si>
  <si>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</si>
  <si>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</si>
  <si>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</si>
  <si>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</si>
  <si>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</si>
  <si>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</si>
  <si>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</si>
  <si>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</si>
  <si>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</si>
  <si>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</si>
  <si>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</si>
  <si>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</si>
  <si>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</si>
  <si>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Bachelorarbeit</t>
  </si>
  <si>
    <t>Fabian Heinlein</t>
  </si>
  <si>
    <t>MS1 - Projektplanung</t>
  </si>
  <si>
    <t>MS2 - Literaturrecherche</t>
  </si>
  <si>
    <t>MS3 - Ergebnisse der Literaturrecherche auswerten</t>
  </si>
  <si>
    <t>MS4 - Konzeption/Implementation Problemlösung</t>
  </si>
  <si>
    <t>Formulierung Forschungsfragen</t>
  </si>
  <si>
    <t>Erstellung Meilensteinplan</t>
  </si>
  <si>
    <t>Erstellung Ablaufplan (Zeitplan)</t>
  </si>
  <si>
    <t>Grobgliederung schreiben</t>
  </si>
  <si>
    <t>Zeitaufwand (HH:MM)</t>
  </si>
  <si>
    <t>Festlegen der wissenschaftlichen Methoden</t>
  </si>
  <si>
    <t>Recherche: verwandte Arbeiten im selben Lösungsraum</t>
  </si>
  <si>
    <t>0.5</t>
  </si>
  <si>
    <t>Synthese der Infos aus Literraturrecherche zusammentragen
(wichtigste allgemeine Infos)</t>
  </si>
  <si>
    <t>Schreiben der Einleitung</t>
  </si>
  <si>
    <t>Analyse der Literaturrecherche</t>
  </si>
  <si>
    <t>Niederschrift erster Hauptteil</t>
  </si>
  <si>
    <t>Erfassen aller Anforderungen aus Literaturrecherche</t>
  </si>
  <si>
    <t xml:space="preserve">Konzeption/Implementation/Testing einer Lösung </t>
  </si>
  <si>
    <t>Dokumentation der Lösung(Hauptteil 2)</t>
  </si>
  <si>
    <t>MS5 -Evaluation der Problemlösung</t>
  </si>
  <si>
    <t>angemessene wissenschaftliche Methoden zur Evaluation aus
 Phase: Projektplanung auswählen</t>
  </si>
  <si>
    <t>wissenschaftliche(s) Experiment(e) planen und vorbereiten</t>
  </si>
  <si>
    <t>Interpretation der/des Experiment-ergebnisse(s)</t>
  </si>
  <si>
    <t>Niederschrift Evaluationsergebnisse
(Hauptteil 3)</t>
  </si>
  <si>
    <t>MS6 -Abschluss der Arbeit</t>
  </si>
  <si>
    <t>Verfassen Fazit</t>
  </si>
  <si>
    <t>Verfassen Abstract</t>
  </si>
  <si>
    <t>Arbeit Korrekturlesen (lassen)</t>
  </si>
  <si>
    <t>Arbeit binden lassen</t>
  </si>
  <si>
    <t>Arbeit abgeben</t>
  </si>
  <si>
    <t>Experiment durchführen</t>
  </si>
  <si>
    <t>Bei Woche funktioniert nur 1 oder 8</t>
  </si>
  <si>
    <t>Gesamt</t>
  </si>
  <si>
    <t>Puffer</t>
  </si>
  <si>
    <t>Gesamtzeit:</t>
  </si>
  <si>
    <t>Abgeschlossen</t>
  </si>
  <si>
    <t>J</t>
  </si>
  <si>
    <t>Evaluation Planung</t>
  </si>
  <si>
    <t>Fallstudie: EMS-EDM Prophet</t>
  </si>
  <si>
    <t>Recherche: Umsetzung ISO 50001 (Messinfrastruktur, Stammdaten)</t>
  </si>
  <si>
    <t>Herausarbeiten: KPIs + Eingangsdaten + Berechnungsvorschriften</t>
  </si>
  <si>
    <t>Recherche: Reporting/Visualisierung nach ISO 50001</t>
  </si>
  <si>
    <t>Entwurf einer Teststrategie</t>
  </si>
  <si>
    <t>Recherche:  ISO 50001</t>
  </si>
  <si>
    <t>Recherche: Methoden und Techniken des Datenmanegements zur Modellierung von Bilanzräuimen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</si>
</sst>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 numFmtId="170" formatCode="[hh]:mm"/>
    <numFmt numFmtId="171" formatCode="[hh]:mm:ss"/>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11" applyNumberFormat="0" applyAlignment="0" applyProtection="0"/>
    <xf numFmtId="0" fontId="28" fillId="12" borderId="12" applyNumberFormat="0" applyAlignment="0" applyProtection="0"/>
    <xf numFmtId="0" fontId="29" fillId="12" borderId="11" applyNumberFormat="0" applyAlignment="0" applyProtection="0"/>
    <xf numFmtId="0" fontId="30" fillId="0" borderId="13" applyNumberFormat="0" applyFill="0" applyAlignment="0" applyProtection="0"/>
    <xf numFmtId="0" fontId="31" fillId="13" borderId="14" applyNumberFormat="0" applyAlignment="0" applyProtection="0"/>
    <xf numFmtId="0" fontId="32" fillId="0" borderId="0" applyNumberFormat="0" applyFill="0" applyBorder="0" applyAlignment="0" applyProtection="0"/>
    <xf numFmtId="0" fontId="8" fillId="14"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cellStyleXfs>
  <cellXfs count="8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0" fontId="11" fillId="6"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3"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20" fontId="8" fillId="3" borderId="2" xfId="12" applyNumberFormat="1" applyFill="1">
      <alignment horizontal="left" vertical="center" indent="2"/>
    </xf>
    <xf numFmtId="20" fontId="5" fillId="5" borderId="2" xfId="0" applyNumberFormat="1" applyFont="1" applyFill="1" applyBorder="1" applyAlignment="1">
      <alignment horizontal="left" vertical="center"/>
    </xf>
    <xf numFmtId="0" fontId="8" fillId="38" borderId="2" xfId="53" applyBorder="1" applyAlignment="1">
      <alignment horizontal="left" vertical="center" indent="1"/>
    </xf>
    <xf numFmtId="170" fontId="8" fillId="38" borderId="2" xfId="53" applyNumberFormat="1" applyBorder="1" applyAlignment="1">
      <alignment horizontal="left" vertical="center" indent="1"/>
    </xf>
    <xf numFmtId="166" fontId="8" fillId="38" borderId="2" xfId="53" applyNumberFormat="1" applyBorder="1" applyAlignment="1">
      <alignment horizontal="center" vertical="center"/>
    </xf>
    <xf numFmtId="0" fontId="8" fillId="37" borderId="2" xfId="52" applyBorder="1" applyAlignment="1">
      <alignment horizontal="left" vertical="center" indent="2"/>
    </xf>
    <xf numFmtId="20" fontId="8" fillId="37" borderId="2" xfId="52" applyNumberFormat="1" applyBorder="1" applyAlignment="1">
      <alignment horizontal="left" vertical="center" indent="2"/>
    </xf>
    <xf numFmtId="166" fontId="8" fillId="37" borderId="2" xfId="52" applyNumberFormat="1" applyBorder="1" applyAlignment="1">
      <alignment horizontal="center" vertical="center"/>
    </xf>
    <xf numFmtId="0" fontId="8" fillId="30" borderId="2" xfId="45" applyBorder="1" applyAlignment="1">
      <alignment horizontal="left" vertical="center" indent="1"/>
    </xf>
    <xf numFmtId="166" fontId="8" fillId="30" borderId="2" xfId="45" applyNumberFormat="1" applyBorder="1" applyAlignment="1">
      <alignment horizontal="center" vertical="center"/>
    </xf>
    <xf numFmtId="0" fontId="8" fillId="29" borderId="2" xfId="44" applyBorder="1" applyAlignment="1">
      <alignment horizontal="left" vertical="center" indent="2"/>
    </xf>
    <xf numFmtId="166" fontId="8" fillId="29" borderId="2" xfId="44" applyNumberFormat="1" applyBorder="1" applyAlignment="1">
      <alignment horizontal="center" vertical="center"/>
    </xf>
    <xf numFmtId="0" fontId="8" fillId="26" borderId="2" xfId="41" applyBorder="1" applyAlignment="1">
      <alignment horizontal="left" vertical="center" indent="1"/>
    </xf>
    <xf numFmtId="166" fontId="8" fillId="26" borderId="2" xfId="41" applyNumberFormat="1" applyBorder="1" applyAlignment="1">
      <alignment horizontal="center" vertical="center"/>
    </xf>
    <xf numFmtId="0" fontId="8" fillId="25" borderId="2" xfId="40" applyBorder="1" applyAlignment="1">
      <alignment horizontal="left" vertical="center" indent="2"/>
    </xf>
    <xf numFmtId="166" fontId="8" fillId="25" borderId="2" xfId="40" applyNumberFormat="1" applyBorder="1" applyAlignment="1">
      <alignment horizontal="center" vertical="center"/>
    </xf>
    <xf numFmtId="0" fontId="8" fillId="29" borderId="2" xfId="44" applyBorder="1" applyAlignment="1">
      <alignment horizontal="left" vertical="center" wrapText="1" indent="2"/>
    </xf>
    <xf numFmtId="20" fontId="8" fillId="29" borderId="2" xfId="44" applyNumberFormat="1" applyBorder="1" applyAlignment="1">
      <alignment horizontal="left" vertical="center" indent="2"/>
    </xf>
    <xf numFmtId="167" fontId="8" fillId="0" borderId="3" xfId="9">
      <alignment horizontal="center" vertical="center"/>
    </xf>
    <xf numFmtId="20" fontId="8" fillId="25" borderId="2" xfId="40" applyNumberFormat="1" applyBorder="1" applyAlignment="1">
      <alignment horizontal="left" vertical="center" indent="2"/>
    </xf>
    <xf numFmtId="170" fontId="8" fillId="30" borderId="2" xfId="45" applyNumberFormat="1" applyBorder="1" applyAlignment="1">
      <alignment horizontal="left" vertical="center" indent="1"/>
    </xf>
    <xf numFmtId="21" fontId="8" fillId="25" borderId="2" xfId="40" applyNumberFormat="1" applyBorder="1" applyAlignment="1">
      <alignment horizontal="left" vertical="center" indent="2"/>
    </xf>
    <xf numFmtId="170" fontId="8" fillId="26" borderId="2" xfId="41" applyNumberFormat="1" applyBorder="1" applyAlignment="1">
      <alignment horizontal="left" vertical="center" indent="1"/>
    </xf>
    <xf numFmtId="0" fontId="8" fillId="22" borderId="2" xfId="37" applyBorder="1" applyAlignment="1">
      <alignment horizontal="left" vertical="center" indent="1"/>
    </xf>
    <xf numFmtId="166" fontId="8" fillId="22" borderId="2" xfId="37" applyNumberFormat="1" applyBorder="1" applyAlignment="1">
      <alignment horizontal="center" vertical="center"/>
    </xf>
    <xf numFmtId="0" fontId="8" fillId="21" borderId="2" xfId="36" applyBorder="1" applyAlignment="1">
      <alignment horizontal="left" vertical="center" wrapText="1" indent="2"/>
    </xf>
    <xf numFmtId="20" fontId="8" fillId="21" borderId="2" xfId="36" applyNumberFormat="1" applyBorder="1" applyAlignment="1">
      <alignment horizontal="left" vertical="center" indent="2"/>
    </xf>
    <xf numFmtId="166" fontId="8" fillId="21" borderId="2" xfId="36" applyNumberFormat="1" applyBorder="1" applyAlignment="1">
      <alignment horizontal="center" vertical="center"/>
    </xf>
    <xf numFmtId="0" fontId="8" fillId="21" borderId="2" xfId="36" applyBorder="1" applyAlignment="1">
      <alignment horizontal="left" vertical="center" indent="2"/>
    </xf>
    <xf numFmtId="0" fontId="8" fillId="18" borderId="2" xfId="33" applyBorder="1" applyAlignment="1">
      <alignment horizontal="left" vertical="center" indent="1"/>
    </xf>
    <xf numFmtId="166" fontId="8" fillId="18" borderId="2" xfId="33" applyNumberFormat="1" applyBorder="1" applyAlignment="1">
      <alignment horizontal="center" vertical="center"/>
    </xf>
    <xf numFmtId="0" fontId="8" fillId="17" borderId="2" xfId="32" applyBorder="1" applyAlignment="1">
      <alignment horizontal="left" vertical="center" indent="2"/>
    </xf>
    <xf numFmtId="166" fontId="8" fillId="17" borderId="2" xfId="32" applyNumberFormat="1" applyBorder="1" applyAlignment="1">
      <alignment horizontal="center" vertical="center"/>
    </xf>
    <xf numFmtId="20" fontId="8" fillId="17" borderId="2" xfId="32" applyNumberFormat="1" applyBorder="1" applyAlignment="1">
      <alignment horizontal="left" vertical="center" indent="2"/>
    </xf>
    <xf numFmtId="170" fontId="8" fillId="22" borderId="2" xfId="37" applyNumberFormat="1" applyBorder="1" applyAlignment="1">
      <alignment horizontal="left" vertical="center" indent="1"/>
    </xf>
    <xf numFmtId="170" fontId="8" fillId="18" borderId="2" xfId="33" applyNumberFormat="1" applyBorder="1" applyAlignment="1">
      <alignment horizontal="left" vertical="center" indent="1"/>
    </xf>
    <xf numFmtId="171" fontId="0" fillId="0" borderId="0" xfId="0" applyNumberFormat="1" applyAlignment="1">
      <alignment horizontal="left" vertical="top"/>
    </xf>
    <xf numFmtId="170" fontId="8" fillId="25" borderId="2" xfId="40" applyNumberFormat="1" applyBorder="1" applyAlignment="1">
      <alignment horizontal="left" vertical="center" indent="2"/>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8"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Normal="100" zoomScalePageLayoutView="70" workbookViewId="0">
      <pane ySplit="6" topLeftCell="A8" activePane="bottomLeft" state="frozen"/>
      <selection pane="bottomLeft" activeCell="L15" sqref="L15"/>
    </sheetView>
  </sheetViews>
  <sheetFormatPr baseColWidth="10" defaultColWidth="9.140625" defaultRowHeight="30" customHeight="1" x14ac:dyDescent="0.25"/>
  <cols>
    <col min="1" max="1" width="2.7109375" style="28" customWidth="1"/>
    <col min="2" max="2" width="58" customWidth="1"/>
    <col min="3" max="3" width="18.7109375" customWidth="1"/>
    <col min="4" max="4" width="10.42578125" style="4" customWidth="1"/>
    <col min="5" max="5" width="10.42578125" customWidth="1"/>
    <col min="6" max="6" width="11.140625" customWidth="1"/>
    <col min="7" max="7" width="2.7109375" customWidth="1"/>
    <col min="8" max="8" width="6.140625" hidden="1" customWidth="1"/>
    <col min="9" max="64" width="2.5703125" customWidth="1"/>
    <col min="69" max="70" width="10.28515625"/>
  </cols>
  <sheetData>
    <row r="1" spans="1:64" ht="30" customHeight="1" x14ac:dyDescent="0.45">
      <c r="A1" s="29" t="s">
        <v>0</v>
      </c>
      <c r="B1" s="30" t="s">
        <v>34</v>
      </c>
      <c r="C1" s="30"/>
      <c r="D1" s="3"/>
      <c r="E1" s="17"/>
      <c r="F1" s="17"/>
      <c r="H1" s="1"/>
      <c r="I1" s="35" t="s">
        <v>19</v>
      </c>
    </row>
    <row r="2" spans="1:64" ht="30" customHeight="1" x14ac:dyDescent="0.3">
      <c r="A2" s="28" t="s">
        <v>1</v>
      </c>
      <c r="B2" s="31" t="s">
        <v>35</v>
      </c>
      <c r="C2" s="31"/>
      <c r="I2" s="36" t="s">
        <v>20</v>
      </c>
    </row>
    <row r="3" spans="1:64" ht="30" customHeight="1" x14ac:dyDescent="0.25">
      <c r="A3" s="28" t="s">
        <v>2</v>
      </c>
      <c r="B3" s="32"/>
      <c r="C3" s="32" t="s">
        <v>70</v>
      </c>
      <c r="D3" s="87">
        <v>45628</v>
      </c>
      <c r="E3" s="87"/>
      <c r="F3" s="64"/>
    </row>
    <row r="4" spans="1:64" ht="30" customHeight="1" x14ac:dyDescent="0.25">
      <c r="A4" s="29" t="s">
        <v>3</v>
      </c>
      <c r="B4" t="s">
        <v>67</v>
      </c>
      <c r="C4" s="82">
        <v>10.416666666666666</v>
      </c>
      <c r="D4" s="6">
        <v>1</v>
      </c>
      <c r="I4" s="84">
        <f>I5</f>
        <v>45628</v>
      </c>
      <c r="J4" s="85"/>
      <c r="K4" s="85"/>
      <c r="L4" s="85"/>
      <c r="M4" s="85"/>
      <c r="N4" s="85"/>
      <c r="O4" s="86"/>
      <c r="P4" s="84">
        <f>P5</f>
        <v>45635</v>
      </c>
      <c r="Q4" s="85"/>
      <c r="R4" s="85"/>
      <c r="S4" s="85"/>
      <c r="T4" s="85"/>
      <c r="U4" s="85"/>
      <c r="V4" s="86"/>
      <c r="W4" s="84">
        <f>W5</f>
        <v>45642</v>
      </c>
      <c r="X4" s="85"/>
      <c r="Y4" s="85"/>
      <c r="Z4" s="85"/>
      <c r="AA4" s="85"/>
      <c r="AB4" s="85"/>
      <c r="AC4" s="86"/>
      <c r="AD4" s="84">
        <f>AD5</f>
        <v>45649</v>
      </c>
      <c r="AE4" s="85"/>
      <c r="AF4" s="85"/>
      <c r="AG4" s="85"/>
      <c r="AH4" s="85"/>
      <c r="AI4" s="85"/>
      <c r="AJ4" s="86"/>
      <c r="AK4" s="84">
        <f>AK5</f>
        <v>45656</v>
      </c>
      <c r="AL4" s="85"/>
      <c r="AM4" s="85"/>
      <c r="AN4" s="85"/>
      <c r="AO4" s="85"/>
      <c r="AP4" s="85"/>
      <c r="AQ4" s="86"/>
      <c r="AR4" s="84">
        <f>AR5</f>
        <v>45663</v>
      </c>
      <c r="AS4" s="85"/>
      <c r="AT4" s="85"/>
      <c r="AU4" s="85"/>
      <c r="AV4" s="85"/>
      <c r="AW4" s="85"/>
      <c r="AX4" s="86"/>
      <c r="AY4" s="84">
        <f>AY5</f>
        <v>45670</v>
      </c>
      <c r="AZ4" s="85"/>
      <c r="BA4" s="85"/>
      <c r="BB4" s="85"/>
      <c r="BC4" s="85"/>
      <c r="BD4" s="85"/>
      <c r="BE4" s="86"/>
      <c r="BF4" s="84">
        <f>BF5</f>
        <v>45677</v>
      </c>
      <c r="BG4" s="85"/>
      <c r="BH4" s="85"/>
      <c r="BI4" s="85"/>
      <c r="BJ4" s="85"/>
      <c r="BK4" s="85"/>
      <c r="BL4" s="86"/>
    </row>
    <row r="5" spans="1:64" ht="15" customHeight="1" x14ac:dyDescent="0.25">
      <c r="A5" s="29" t="s">
        <v>4</v>
      </c>
      <c r="B5" s="34"/>
      <c r="C5" s="34"/>
      <c r="D5" s="34"/>
      <c r="E5" s="34"/>
      <c r="F5" s="34"/>
      <c r="G5" s="34"/>
      <c r="I5" s="43">
        <f>Projektanfang-WEEKDAY(Projektanfang,1)+2+7*(Anzeigewoche-1)</f>
        <v>45628</v>
      </c>
      <c r="J5" s="44">
        <f>I5+1</f>
        <v>45629</v>
      </c>
      <c r="K5" s="44">
        <f t="shared" ref="K5:AX5" si="0">J5+1</f>
        <v>45630</v>
      </c>
      <c r="L5" s="44">
        <f t="shared" si="0"/>
        <v>45631</v>
      </c>
      <c r="M5" s="44">
        <f t="shared" si="0"/>
        <v>45632</v>
      </c>
      <c r="N5" s="44">
        <f t="shared" si="0"/>
        <v>45633</v>
      </c>
      <c r="O5" s="45">
        <f t="shared" si="0"/>
        <v>45634</v>
      </c>
      <c r="P5" s="43">
        <f>O5+1</f>
        <v>45635</v>
      </c>
      <c r="Q5" s="44">
        <f>P5+1</f>
        <v>45636</v>
      </c>
      <c r="R5" s="44">
        <f t="shared" si="0"/>
        <v>45637</v>
      </c>
      <c r="S5" s="44">
        <f t="shared" si="0"/>
        <v>45638</v>
      </c>
      <c r="T5" s="44">
        <f t="shared" si="0"/>
        <v>45639</v>
      </c>
      <c r="U5" s="44">
        <f t="shared" si="0"/>
        <v>45640</v>
      </c>
      <c r="V5" s="45">
        <f t="shared" si="0"/>
        <v>45641</v>
      </c>
      <c r="W5" s="43">
        <f>V5+1</f>
        <v>45642</v>
      </c>
      <c r="X5" s="44">
        <f>W5+1</f>
        <v>45643</v>
      </c>
      <c r="Y5" s="44">
        <f t="shared" si="0"/>
        <v>45644</v>
      </c>
      <c r="Z5" s="44">
        <f t="shared" si="0"/>
        <v>45645</v>
      </c>
      <c r="AA5" s="44">
        <f t="shared" si="0"/>
        <v>45646</v>
      </c>
      <c r="AB5" s="44">
        <f t="shared" si="0"/>
        <v>45647</v>
      </c>
      <c r="AC5" s="45">
        <f t="shared" si="0"/>
        <v>45648</v>
      </c>
      <c r="AD5" s="43">
        <f>AC5+1</f>
        <v>45649</v>
      </c>
      <c r="AE5" s="44">
        <f>AD5+1</f>
        <v>45650</v>
      </c>
      <c r="AF5" s="44">
        <f t="shared" si="0"/>
        <v>45651</v>
      </c>
      <c r="AG5" s="44">
        <f t="shared" si="0"/>
        <v>45652</v>
      </c>
      <c r="AH5" s="44">
        <f t="shared" si="0"/>
        <v>45653</v>
      </c>
      <c r="AI5" s="44">
        <f t="shared" si="0"/>
        <v>45654</v>
      </c>
      <c r="AJ5" s="45">
        <f t="shared" si="0"/>
        <v>45655</v>
      </c>
      <c r="AK5" s="43">
        <f>AJ5+1</f>
        <v>45656</v>
      </c>
      <c r="AL5" s="44">
        <f>AK5+1</f>
        <v>45657</v>
      </c>
      <c r="AM5" s="44">
        <f t="shared" si="0"/>
        <v>45658</v>
      </c>
      <c r="AN5" s="44">
        <f t="shared" si="0"/>
        <v>45659</v>
      </c>
      <c r="AO5" s="44">
        <f t="shared" si="0"/>
        <v>45660</v>
      </c>
      <c r="AP5" s="44">
        <f t="shared" si="0"/>
        <v>45661</v>
      </c>
      <c r="AQ5" s="45">
        <f t="shared" si="0"/>
        <v>45662</v>
      </c>
      <c r="AR5" s="43">
        <f>AQ5+1</f>
        <v>45663</v>
      </c>
      <c r="AS5" s="44">
        <f>AR5+1</f>
        <v>45664</v>
      </c>
      <c r="AT5" s="44">
        <f t="shared" si="0"/>
        <v>45665</v>
      </c>
      <c r="AU5" s="44">
        <f t="shared" si="0"/>
        <v>45666</v>
      </c>
      <c r="AV5" s="44">
        <f t="shared" si="0"/>
        <v>45667</v>
      </c>
      <c r="AW5" s="44">
        <f t="shared" si="0"/>
        <v>45668</v>
      </c>
      <c r="AX5" s="45">
        <f t="shared" si="0"/>
        <v>45669</v>
      </c>
      <c r="AY5" s="43">
        <f t="shared" ref="AY5:BL5" si="1">AX5+1</f>
        <v>45670</v>
      </c>
      <c r="AZ5" s="44">
        <f t="shared" si="1"/>
        <v>45671</v>
      </c>
      <c r="BA5" s="44">
        <f t="shared" si="1"/>
        <v>45672</v>
      </c>
      <c r="BB5" s="44">
        <f t="shared" si="1"/>
        <v>45673</v>
      </c>
      <c r="BC5" s="44">
        <f t="shared" si="1"/>
        <v>45674</v>
      </c>
      <c r="BD5" s="44">
        <f t="shared" si="1"/>
        <v>45675</v>
      </c>
      <c r="BE5" s="45">
        <f t="shared" si="1"/>
        <v>45676</v>
      </c>
      <c r="BF5" s="43">
        <f t="shared" si="1"/>
        <v>45677</v>
      </c>
      <c r="BG5" s="44">
        <f t="shared" si="1"/>
        <v>45678</v>
      </c>
      <c r="BH5" s="44">
        <f t="shared" si="1"/>
        <v>45679</v>
      </c>
      <c r="BI5" s="44">
        <f t="shared" si="1"/>
        <v>45680</v>
      </c>
      <c r="BJ5" s="44">
        <f t="shared" si="1"/>
        <v>45681</v>
      </c>
      <c r="BK5" s="44">
        <f t="shared" si="1"/>
        <v>45682</v>
      </c>
      <c r="BL5" s="45">
        <f t="shared" si="1"/>
        <v>45683</v>
      </c>
    </row>
    <row r="6" spans="1:64" ht="30" customHeight="1" thickBot="1" x14ac:dyDescent="0.3">
      <c r="A6" s="29" t="s">
        <v>5</v>
      </c>
      <c r="B6" s="7" t="s">
        <v>14</v>
      </c>
      <c r="C6" s="7" t="s">
        <v>44</v>
      </c>
      <c r="D6" s="8" t="s">
        <v>16</v>
      </c>
      <c r="E6" s="8" t="s">
        <v>17</v>
      </c>
      <c r="F6" s="8" t="s">
        <v>71</v>
      </c>
      <c r="G6" s="8"/>
      <c r="H6" s="8" t="s">
        <v>18</v>
      </c>
      <c r="I6" s="9" t="str">
        <f t="shared" ref="I6:AN6" si="2">LEFT(TEXT(I5,"TTTT"),1)</f>
        <v>M</v>
      </c>
      <c r="J6" s="9" t="str">
        <f t="shared" si="2"/>
        <v>D</v>
      </c>
      <c r="K6" s="9" t="str">
        <f t="shared" si="2"/>
        <v>M</v>
      </c>
      <c r="L6" s="9" t="str">
        <f t="shared" si="2"/>
        <v>D</v>
      </c>
      <c r="M6" s="9" t="str">
        <f t="shared" si="2"/>
        <v>F</v>
      </c>
      <c r="N6" s="9" t="str">
        <f t="shared" si="2"/>
        <v>S</v>
      </c>
      <c r="O6" s="9" t="str">
        <f t="shared" si="2"/>
        <v>S</v>
      </c>
      <c r="P6" s="9" t="str">
        <f t="shared" si="2"/>
        <v>M</v>
      </c>
      <c r="Q6" s="9" t="str">
        <f t="shared" si="2"/>
        <v>D</v>
      </c>
      <c r="R6" s="9" t="str">
        <f t="shared" si="2"/>
        <v>M</v>
      </c>
      <c r="S6" s="9" t="str">
        <f t="shared" si="2"/>
        <v>D</v>
      </c>
      <c r="T6" s="9" t="str">
        <f t="shared" si="2"/>
        <v>F</v>
      </c>
      <c r="U6" s="9" t="str">
        <f t="shared" si="2"/>
        <v>S</v>
      </c>
      <c r="V6" s="9" t="str">
        <f t="shared" si="2"/>
        <v>S</v>
      </c>
      <c r="W6" s="9" t="str">
        <f t="shared" si="2"/>
        <v>M</v>
      </c>
      <c r="X6" s="9" t="str">
        <f t="shared" si="2"/>
        <v>D</v>
      </c>
      <c r="Y6" s="9" t="str">
        <f t="shared" si="2"/>
        <v>M</v>
      </c>
      <c r="Z6" s="9" t="str">
        <f t="shared" si="2"/>
        <v>D</v>
      </c>
      <c r="AA6" s="9" t="str">
        <f t="shared" si="2"/>
        <v>F</v>
      </c>
      <c r="AB6" s="9" t="str">
        <f t="shared" si="2"/>
        <v>S</v>
      </c>
      <c r="AC6" s="9" t="str">
        <f t="shared" si="2"/>
        <v>S</v>
      </c>
      <c r="AD6" s="9" t="str">
        <f t="shared" si="2"/>
        <v>M</v>
      </c>
      <c r="AE6" s="9" t="str">
        <f t="shared" si="2"/>
        <v>D</v>
      </c>
      <c r="AF6" s="9" t="str">
        <f t="shared" si="2"/>
        <v>M</v>
      </c>
      <c r="AG6" s="9" t="str">
        <f t="shared" si="2"/>
        <v>D</v>
      </c>
      <c r="AH6" s="9" t="str">
        <f t="shared" si="2"/>
        <v>F</v>
      </c>
      <c r="AI6" s="9" t="str">
        <f t="shared" si="2"/>
        <v>S</v>
      </c>
      <c r="AJ6" s="9" t="str">
        <f t="shared" si="2"/>
        <v>S</v>
      </c>
      <c r="AK6" s="9" t="str">
        <f t="shared" si="2"/>
        <v>M</v>
      </c>
      <c r="AL6" s="9" t="str">
        <f t="shared" si="2"/>
        <v>D</v>
      </c>
      <c r="AM6" s="9" t="str">
        <f t="shared" si="2"/>
        <v>M</v>
      </c>
      <c r="AN6" s="9" t="str">
        <f t="shared" si="2"/>
        <v>D</v>
      </c>
      <c r="AO6" s="9" t="str">
        <f t="shared" ref="AO6:BL6" si="3">LEFT(TEXT(AO5,"TTTT"),1)</f>
        <v>F</v>
      </c>
      <c r="AP6" s="9" t="str">
        <f t="shared" si="3"/>
        <v>S</v>
      </c>
      <c r="AQ6" s="9" t="str">
        <f t="shared" si="3"/>
        <v>S</v>
      </c>
      <c r="AR6" s="9" t="str">
        <f t="shared" si="3"/>
        <v>M</v>
      </c>
      <c r="AS6" s="9" t="str">
        <f t="shared" si="3"/>
        <v>D</v>
      </c>
      <c r="AT6" s="9" t="str">
        <f t="shared" si="3"/>
        <v>M</v>
      </c>
      <c r="AU6" s="9" t="str">
        <f t="shared" si="3"/>
        <v>D</v>
      </c>
      <c r="AV6" s="9" t="str">
        <f t="shared" si="3"/>
        <v>F</v>
      </c>
      <c r="AW6" s="9" t="str">
        <f t="shared" si="3"/>
        <v>S</v>
      </c>
      <c r="AX6" s="9" t="str">
        <f t="shared" si="3"/>
        <v>S</v>
      </c>
      <c r="AY6" s="9" t="str">
        <f t="shared" si="3"/>
        <v>M</v>
      </c>
      <c r="AZ6" s="9" t="str">
        <f t="shared" si="3"/>
        <v>D</v>
      </c>
      <c r="BA6" s="9" t="str">
        <f t="shared" si="3"/>
        <v>M</v>
      </c>
      <c r="BB6" s="9" t="str">
        <f t="shared" si="3"/>
        <v>D</v>
      </c>
      <c r="BC6" s="9" t="str">
        <f t="shared" si="3"/>
        <v>F</v>
      </c>
      <c r="BD6" s="9" t="str">
        <f t="shared" si="3"/>
        <v>S</v>
      </c>
      <c r="BE6" s="9" t="str">
        <f t="shared" si="3"/>
        <v>S</v>
      </c>
      <c r="BF6" s="9" t="str">
        <f t="shared" si="3"/>
        <v>M</v>
      </c>
      <c r="BG6" s="9" t="str">
        <f t="shared" si="3"/>
        <v>D</v>
      </c>
      <c r="BH6" s="9" t="str">
        <f t="shared" si="3"/>
        <v>M</v>
      </c>
      <c r="BI6" s="9" t="str">
        <f t="shared" si="3"/>
        <v>D</v>
      </c>
      <c r="BJ6" s="9" t="str">
        <f t="shared" si="3"/>
        <v>F</v>
      </c>
      <c r="BK6" s="9" t="str">
        <f t="shared" si="3"/>
        <v>S</v>
      </c>
      <c r="BL6" s="9" t="str">
        <f t="shared" si="3"/>
        <v>S</v>
      </c>
    </row>
    <row r="7" spans="1:64" ht="30" hidden="1" customHeight="1" thickBot="1" x14ac:dyDescent="0.3">
      <c r="A7" s="28" t="s">
        <v>6</v>
      </c>
      <c r="D7"/>
      <c r="H7" t="str">
        <f>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2" customFormat="1" ht="30" customHeight="1" thickBot="1" x14ac:dyDescent="0.3">
      <c r="A8" s="29" t="s">
        <v>7</v>
      </c>
      <c r="B8" s="11" t="s">
        <v>36</v>
      </c>
      <c r="C8" s="47">
        <f>SUM(C9:C14)</f>
        <v>0.6875</v>
      </c>
      <c r="D8" s="38"/>
      <c r="E8" s="39"/>
      <c r="F8" s="39"/>
      <c r="G8" s="10"/>
      <c r="H8" s="10" t="str">
        <f t="shared" ref="H8:H47" si="4">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64" s="2" customFormat="1" ht="30" customHeight="1" thickBot="1" x14ac:dyDescent="0.3">
      <c r="A9" s="29" t="s">
        <v>8</v>
      </c>
      <c r="B9" s="33" t="s">
        <v>42</v>
      </c>
      <c r="C9" s="46">
        <v>8.3333333333333329E-2</v>
      </c>
      <c r="D9" s="40">
        <v>45633</v>
      </c>
      <c r="E9" s="40">
        <v>45634</v>
      </c>
      <c r="F9" s="40" t="s">
        <v>72</v>
      </c>
      <c r="G9" s="10"/>
      <c r="H9" s="10">
        <f t="shared" si="4"/>
        <v>2</v>
      </c>
      <c r="I9" s="14"/>
      <c r="J9" s="14"/>
      <c r="K9" s="14"/>
      <c r="L9" s="14"/>
      <c r="M9" s="14"/>
      <c r="N9" s="14">
        <v>1</v>
      </c>
      <c r="O9" s="2">
        <v>1</v>
      </c>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spans="1:64" s="2" customFormat="1" ht="30" customHeight="1" thickBot="1" x14ac:dyDescent="0.3">
      <c r="A10" s="29" t="s">
        <v>9</v>
      </c>
      <c r="B10" s="33" t="s">
        <v>41</v>
      </c>
      <c r="C10" s="46">
        <v>4.1666666666666664E-2</v>
      </c>
      <c r="D10" s="40">
        <v>45634</v>
      </c>
      <c r="E10" s="40">
        <v>45634</v>
      </c>
      <c r="F10" s="40" t="s">
        <v>72</v>
      </c>
      <c r="G10" s="10"/>
      <c r="H10" s="10">
        <f t="shared" si="4"/>
        <v>1</v>
      </c>
      <c r="I10" s="14"/>
      <c r="J10" s="14"/>
      <c r="K10" s="14"/>
      <c r="L10" s="14"/>
      <c r="M10" s="14"/>
      <c r="N10" s="14"/>
      <c r="O10" s="2">
        <v>1</v>
      </c>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4" s="2" customFormat="1" ht="30" customHeight="1" thickBot="1" x14ac:dyDescent="0.3">
      <c r="A11" s="28"/>
      <c r="B11" s="33" t="s">
        <v>40</v>
      </c>
      <c r="C11" s="46">
        <v>2.0833333333333332E-2</v>
      </c>
      <c r="D11" s="40">
        <v>45634</v>
      </c>
      <c r="E11" s="40">
        <v>45634</v>
      </c>
      <c r="F11" s="40" t="s">
        <v>72</v>
      </c>
      <c r="G11" s="10"/>
      <c r="H11" s="10">
        <f t="shared" si="4"/>
        <v>1</v>
      </c>
      <c r="I11" s="14"/>
      <c r="J11" s="14"/>
      <c r="K11" s="14"/>
      <c r="L11" s="14"/>
      <c r="M11" s="14"/>
      <c r="N11" s="14"/>
      <c r="O11" s="14" t="s">
        <v>47</v>
      </c>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spans="1:64" s="2" customFormat="1" ht="30" customHeight="1" thickBot="1" x14ac:dyDescent="0.3">
      <c r="A12" s="28"/>
      <c r="B12" s="33" t="s">
        <v>43</v>
      </c>
      <c r="C12" s="46">
        <v>0.16666666666666666</v>
      </c>
      <c r="D12" s="40">
        <v>45634</v>
      </c>
      <c r="E12" s="40">
        <v>45635</v>
      </c>
      <c r="F12" s="40" t="s">
        <v>72</v>
      </c>
      <c r="G12" s="10"/>
      <c r="H12" s="10">
        <f t="shared" si="4"/>
        <v>2</v>
      </c>
      <c r="I12" s="14"/>
      <c r="J12" s="14"/>
      <c r="K12" s="14"/>
      <c r="L12" s="14"/>
      <c r="M12" s="14"/>
      <c r="N12" s="14"/>
      <c r="O12" s="14">
        <v>1</v>
      </c>
      <c r="P12" s="14">
        <v>3</v>
      </c>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spans="1:64" s="2" customFormat="1" ht="30" customHeight="1" thickBot="1" x14ac:dyDescent="0.3">
      <c r="A13" s="28"/>
      <c r="B13" s="33" t="s">
        <v>73</v>
      </c>
      <c r="C13" s="46">
        <v>0.25</v>
      </c>
      <c r="D13" s="40">
        <v>45635</v>
      </c>
      <c r="E13" s="40">
        <v>45637</v>
      </c>
      <c r="F13" s="40" t="s">
        <v>72</v>
      </c>
      <c r="G13" s="10"/>
      <c r="H13" s="10">
        <f t="shared" si="4"/>
        <v>3</v>
      </c>
      <c r="I13" s="14"/>
      <c r="J13" s="14"/>
      <c r="K13" s="14"/>
      <c r="L13" s="14"/>
      <c r="M13" s="14"/>
      <c r="N13" s="14"/>
      <c r="O13" s="14"/>
      <c r="P13" s="14">
        <v>1</v>
      </c>
      <c r="Q13" s="14">
        <v>4</v>
      </c>
      <c r="R13" s="14">
        <v>1</v>
      </c>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spans="1:64" s="2" customFormat="1" ht="30" customHeight="1" thickBot="1" x14ac:dyDescent="0.3">
      <c r="A14" s="28"/>
      <c r="B14" s="33" t="s">
        <v>45</v>
      </c>
      <c r="C14" s="46">
        <v>0.125</v>
      </c>
      <c r="D14" s="40">
        <v>45637</v>
      </c>
      <c r="E14" s="40">
        <v>45637</v>
      </c>
      <c r="F14" s="40" t="s">
        <v>72</v>
      </c>
      <c r="G14" s="10"/>
      <c r="H14" s="10"/>
      <c r="I14" s="14"/>
      <c r="J14" s="14"/>
      <c r="K14" s="14"/>
      <c r="L14" s="14"/>
      <c r="M14" s="14"/>
      <c r="N14" s="14"/>
      <c r="O14" s="14"/>
      <c r="P14" s="14"/>
      <c r="Q14" s="14"/>
      <c r="R14" s="14">
        <v>3</v>
      </c>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2" customFormat="1" ht="30" customHeight="1" thickBot="1" x14ac:dyDescent="0.3">
      <c r="A15" s="29" t="s">
        <v>10</v>
      </c>
      <c r="B15" s="48" t="s">
        <v>37</v>
      </c>
      <c r="C15" s="49">
        <f>SUM(C16:C22)</f>
        <v>2.0833333333333335</v>
      </c>
      <c r="D15" s="50"/>
      <c r="E15" s="50"/>
      <c r="F15" s="50"/>
      <c r="G15" s="10"/>
      <c r="H15" s="10" t="str">
        <f t="shared" si="4"/>
        <v/>
      </c>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2" customFormat="1" ht="30" customHeight="1" thickBot="1" x14ac:dyDescent="0.3">
      <c r="A16" s="29"/>
      <c r="B16" s="51" t="s">
        <v>79</v>
      </c>
      <c r="C16" s="52">
        <v>0.41666666666666669</v>
      </c>
      <c r="D16" s="53">
        <v>45638</v>
      </c>
      <c r="E16" s="53">
        <v>45642</v>
      </c>
      <c r="F16" s="53" t="s">
        <v>72</v>
      </c>
      <c r="G16" s="10"/>
      <c r="H16" s="10">
        <f t="shared" si="4"/>
        <v>5</v>
      </c>
      <c r="I16" s="14"/>
      <c r="J16" s="14"/>
      <c r="K16" s="14"/>
      <c r="L16" s="14"/>
      <c r="M16" s="14"/>
      <c r="N16" s="14"/>
      <c r="O16" s="14"/>
      <c r="P16" s="14"/>
      <c r="Q16" s="14"/>
      <c r="R16" s="14"/>
      <c r="S16" s="14">
        <v>4</v>
      </c>
      <c r="T16" s="14">
        <v>4</v>
      </c>
      <c r="U16" s="14">
        <v>0</v>
      </c>
      <c r="V16" s="14">
        <v>0</v>
      </c>
      <c r="W16" s="14">
        <v>2</v>
      </c>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2" customFormat="1" ht="30" customHeight="1" thickBot="1" x14ac:dyDescent="0.3">
      <c r="A17" s="28"/>
      <c r="B17" s="51" t="s">
        <v>74</v>
      </c>
      <c r="C17" s="52">
        <v>0.41666666666666669</v>
      </c>
      <c r="D17" s="53">
        <v>45642</v>
      </c>
      <c r="E17" s="53">
        <v>45644</v>
      </c>
      <c r="F17" s="53"/>
      <c r="G17" s="10"/>
      <c r="H17" s="10">
        <f t="shared" si="4"/>
        <v>3</v>
      </c>
      <c r="I17" s="14"/>
      <c r="J17" s="14"/>
      <c r="K17" s="14"/>
      <c r="L17" s="14"/>
      <c r="M17" s="14"/>
      <c r="N17" s="14"/>
      <c r="O17" s="14"/>
      <c r="P17" s="14"/>
      <c r="Q17" s="14"/>
      <c r="R17" s="14"/>
      <c r="S17" s="14"/>
      <c r="T17" s="14"/>
      <c r="U17" s="15"/>
      <c r="V17" s="15"/>
      <c r="W17" s="14">
        <v>2</v>
      </c>
      <c r="X17" s="14">
        <v>4</v>
      </c>
      <c r="Y17" s="14">
        <v>4</v>
      </c>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spans="1:64" s="2" customFormat="1" ht="30" customHeight="1" thickBot="1" x14ac:dyDescent="0.3">
      <c r="A18" s="28"/>
      <c r="B18" s="51" t="s">
        <v>46</v>
      </c>
      <c r="C18" s="52">
        <v>0.33333333333333331</v>
      </c>
      <c r="D18" s="53">
        <v>45645</v>
      </c>
      <c r="E18" s="53">
        <v>45646</v>
      </c>
      <c r="F18" s="53"/>
      <c r="G18" s="10"/>
      <c r="H18" s="10">
        <f t="shared" si="4"/>
        <v>2</v>
      </c>
      <c r="I18" s="14"/>
      <c r="J18" s="14"/>
      <c r="K18" s="14"/>
      <c r="L18" s="14"/>
      <c r="M18" s="14"/>
      <c r="N18" s="14"/>
      <c r="O18" s="14"/>
      <c r="P18" s="14"/>
      <c r="Q18" s="14"/>
      <c r="R18" s="14"/>
      <c r="S18" s="14"/>
      <c r="T18" s="14"/>
      <c r="U18" s="14"/>
      <c r="V18" s="14"/>
      <c r="W18" s="14"/>
      <c r="X18" s="14"/>
      <c r="Y18" s="14"/>
      <c r="Z18" s="14">
        <v>6</v>
      </c>
      <c r="AA18" s="14">
        <v>2</v>
      </c>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spans="1:64" s="2" customFormat="1" ht="30" customHeight="1" thickBot="1" x14ac:dyDescent="0.3">
      <c r="A19" s="28"/>
      <c r="B19" s="51" t="s">
        <v>80</v>
      </c>
      <c r="C19" s="52">
        <v>0.25</v>
      </c>
      <c r="D19" s="53">
        <v>45646</v>
      </c>
      <c r="E19" s="53">
        <v>45647</v>
      </c>
      <c r="F19" s="53"/>
      <c r="G19" s="10"/>
      <c r="H19" s="10">
        <f t="shared" si="4"/>
        <v>2</v>
      </c>
      <c r="I19" s="14"/>
      <c r="J19" s="14"/>
      <c r="K19" s="14"/>
      <c r="L19" s="14"/>
      <c r="M19" s="14"/>
      <c r="N19" s="14"/>
      <c r="O19" s="14"/>
      <c r="P19" s="14"/>
      <c r="Q19" s="14"/>
      <c r="R19" s="14"/>
      <c r="S19" s="14"/>
      <c r="T19" s="14"/>
      <c r="U19" s="14"/>
      <c r="V19" s="14"/>
      <c r="W19" s="14"/>
      <c r="X19" s="14"/>
      <c r="Y19" s="15"/>
      <c r="Z19" s="14"/>
      <c r="AA19" s="14">
        <v>4</v>
      </c>
      <c r="AB19" s="14">
        <v>2</v>
      </c>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spans="1:64" s="2" customFormat="1" ht="30" customHeight="1" thickBot="1" x14ac:dyDescent="0.3">
      <c r="A20" s="28"/>
      <c r="B20" s="51" t="s">
        <v>75</v>
      </c>
      <c r="C20" s="52">
        <v>0.25</v>
      </c>
      <c r="D20" s="53">
        <v>45647</v>
      </c>
      <c r="E20" s="53">
        <v>45648</v>
      </c>
      <c r="F20" s="53"/>
      <c r="G20" s="10"/>
      <c r="H20" s="10">
        <f t="shared" si="4"/>
        <v>2</v>
      </c>
      <c r="I20" s="14"/>
      <c r="J20" s="14"/>
      <c r="K20" s="14"/>
      <c r="L20" s="14"/>
      <c r="M20" s="14"/>
      <c r="N20" s="14"/>
      <c r="O20" s="14"/>
      <c r="P20" s="14"/>
      <c r="Q20" s="14"/>
      <c r="R20" s="14"/>
      <c r="S20" s="14"/>
      <c r="T20" s="14"/>
      <c r="U20" s="14"/>
      <c r="V20" s="14"/>
      <c r="W20" s="14"/>
      <c r="X20" s="14"/>
      <c r="Y20" s="14"/>
      <c r="Z20" s="14"/>
      <c r="AA20" s="14"/>
      <c r="AB20" s="14">
        <v>2</v>
      </c>
      <c r="AC20" s="14">
        <v>4</v>
      </c>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spans="1:64" s="2" customFormat="1" ht="30" customHeight="1" thickBot="1" x14ac:dyDescent="0.3">
      <c r="A21" s="28"/>
      <c r="B21" s="51" t="s">
        <v>76</v>
      </c>
      <c r="C21" s="52">
        <v>0.25</v>
      </c>
      <c r="D21" s="53">
        <v>45653</v>
      </c>
      <c r="E21" s="53">
        <v>45654</v>
      </c>
      <c r="F21" s="53"/>
      <c r="G21" s="10"/>
      <c r="H21" s="10"/>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v>6</v>
      </c>
      <c r="AI21" s="14">
        <v>0</v>
      </c>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2" customFormat="1" ht="30" customHeight="1" thickBot="1" x14ac:dyDescent="0.3">
      <c r="A22" s="28"/>
      <c r="B22" s="51" t="s">
        <v>77</v>
      </c>
      <c r="C22" s="52">
        <v>0.16666666666666666</v>
      </c>
      <c r="D22" s="53">
        <v>45654</v>
      </c>
      <c r="E22" s="53">
        <v>45655</v>
      </c>
      <c r="F22" s="53"/>
      <c r="G22" s="10"/>
      <c r="H22" s="10"/>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v>4</v>
      </c>
      <c r="AJ22" s="14">
        <v>0</v>
      </c>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2" customFormat="1" ht="30" customHeight="1" thickBot="1" x14ac:dyDescent="0.3">
      <c r="A23" s="28" t="s">
        <v>11</v>
      </c>
      <c r="B23" s="54" t="s">
        <v>38</v>
      </c>
      <c r="C23" s="66">
        <f>SUM(C24:C27)</f>
        <v>1</v>
      </c>
      <c r="D23" s="55"/>
      <c r="E23" s="55"/>
      <c r="F23" s="55"/>
      <c r="G23" s="10"/>
      <c r="H23" s="10" t="str">
        <f t="shared" si="4"/>
        <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2" customFormat="1" ht="30" customHeight="1" thickBot="1" x14ac:dyDescent="0.3">
      <c r="A24" s="28"/>
      <c r="B24" s="62" t="s">
        <v>48</v>
      </c>
      <c r="C24" s="63">
        <v>8.3333333333333329E-2</v>
      </c>
      <c r="D24" s="57">
        <v>45655</v>
      </c>
      <c r="E24" s="57">
        <v>45655</v>
      </c>
      <c r="F24" s="57"/>
      <c r="G24" s="10"/>
      <c r="H24" s="10">
        <f t="shared" si="4"/>
        <v>1</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v>2</v>
      </c>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2" customFormat="1" ht="30" customHeight="1" thickBot="1" x14ac:dyDescent="0.3">
      <c r="A25" s="28"/>
      <c r="B25" s="56" t="s">
        <v>49</v>
      </c>
      <c r="C25" s="63">
        <v>0.25</v>
      </c>
      <c r="D25" s="57">
        <v>45655</v>
      </c>
      <c r="E25" s="57">
        <v>45656</v>
      </c>
      <c r="F25" s="57"/>
      <c r="G25" s="10"/>
      <c r="H25" s="10">
        <f t="shared" si="4"/>
        <v>2</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v>2</v>
      </c>
      <c r="AK25" s="14">
        <v>4</v>
      </c>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2" customFormat="1" ht="30" customHeight="1" thickBot="1" x14ac:dyDescent="0.3">
      <c r="A26" s="28"/>
      <c r="B26" s="56" t="s">
        <v>50</v>
      </c>
      <c r="C26" s="63">
        <v>0.16666666666666666</v>
      </c>
      <c r="D26" s="57">
        <v>45657</v>
      </c>
      <c r="E26" s="57">
        <v>45657</v>
      </c>
      <c r="F26" s="57"/>
      <c r="G26" s="10"/>
      <c r="H26" s="10">
        <f t="shared" si="4"/>
        <v>1</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v>4</v>
      </c>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2" customFormat="1" ht="30" customHeight="1" thickBot="1" x14ac:dyDescent="0.3">
      <c r="A27" s="28"/>
      <c r="B27" s="56" t="s">
        <v>51</v>
      </c>
      <c r="C27" s="63">
        <v>0.5</v>
      </c>
      <c r="D27" s="57">
        <v>45660</v>
      </c>
      <c r="E27" s="57">
        <v>45662</v>
      </c>
      <c r="F27" s="57"/>
      <c r="G27" s="10"/>
      <c r="H27" s="10">
        <f t="shared" si="4"/>
        <v>3</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v>4</v>
      </c>
      <c r="AP27" s="14">
        <v>4</v>
      </c>
      <c r="AQ27" s="14">
        <v>4</v>
      </c>
      <c r="AR27" s="14"/>
      <c r="AS27" s="14"/>
      <c r="AT27" s="14"/>
      <c r="AU27" s="14"/>
      <c r="AV27" s="14"/>
      <c r="AW27" s="14"/>
      <c r="AX27" s="14"/>
      <c r="AY27" s="14"/>
      <c r="AZ27" s="14"/>
      <c r="BA27" s="14"/>
      <c r="BB27" s="14"/>
      <c r="BC27" s="14"/>
      <c r="BD27" s="14"/>
      <c r="BE27" s="14"/>
      <c r="BF27" s="14"/>
      <c r="BG27" s="14"/>
      <c r="BH27" s="14"/>
      <c r="BI27" s="14"/>
      <c r="BJ27" s="14"/>
      <c r="BK27" s="14"/>
      <c r="BL27" s="14"/>
    </row>
    <row r="28" spans="1:64" s="2" customFormat="1" ht="30" customHeight="1" thickBot="1" x14ac:dyDescent="0.3">
      <c r="A28" s="28"/>
      <c r="B28" s="58" t="s">
        <v>39</v>
      </c>
      <c r="C28" s="68">
        <f>SUM(C29:C32)</f>
        <v>2.75</v>
      </c>
      <c r="D28" s="59"/>
      <c r="E28" s="59"/>
      <c r="F28" s="59"/>
      <c r="G28" s="10"/>
      <c r="H28" s="10" t="str">
        <f t="shared" si="4"/>
        <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2" customFormat="1" ht="30" customHeight="1" thickBot="1" x14ac:dyDescent="0.3">
      <c r="A29" s="28" t="s">
        <v>11</v>
      </c>
      <c r="B29" s="60" t="s">
        <v>52</v>
      </c>
      <c r="C29" s="65">
        <v>0.41666666666666669</v>
      </c>
      <c r="D29" s="61">
        <v>45663</v>
      </c>
      <c r="E29" s="61">
        <v>45664</v>
      </c>
      <c r="F29" s="61"/>
      <c r="G29" s="10"/>
      <c r="H29" s="10">
        <f t="shared" si="4"/>
        <v>2</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v>4</v>
      </c>
      <c r="AS29" s="14">
        <v>4</v>
      </c>
      <c r="AT29" s="14"/>
      <c r="AU29" s="14"/>
      <c r="AV29" s="14"/>
      <c r="AW29" s="14"/>
      <c r="AX29" s="14"/>
      <c r="AY29" s="14"/>
      <c r="AZ29" s="14"/>
      <c r="BA29" s="14"/>
      <c r="BB29" s="14"/>
      <c r="BC29" s="14"/>
      <c r="BD29" s="14"/>
      <c r="BE29" s="14"/>
      <c r="BF29" s="14"/>
      <c r="BG29" s="14"/>
      <c r="BH29" s="14"/>
      <c r="BI29" s="14"/>
      <c r="BJ29" s="14"/>
      <c r="BK29" s="14"/>
      <c r="BL29" s="14"/>
    </row>
    <row r="30" spans="1:64" s="2" customFormat="1" ht="30" customHeight="1" thickBot="1" x14ac:dyDescent="0.3">
      <c r="A30" s="28"/>
      <c r="B30" s="60" t="s">
        <v>78</v>
      </c>
      <c r="C30" s="67">
        <v>0.16666666666666666</v>
      </c>
      <c r="D30" s="61">
        <v>45665</v>
      </c>
      <c r="E30" s="61">
        <v>45665</v>
      </c>
      <c r="F30" s="61"/>
      <c r="G30" s="10"/>
      <c r="H30" s="10">
        <f t="shared" si="4"/>
        <v>1</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v>4</v>
      </c>
      <c r="AU30" s="14"/>
      <c r="AV30" s="14"/>
      <c r="AW30" s="14"/>
      <c r="AX30" s="14"/>
      <c r="AY30" s="14"/>
      <c r="AZ30" s="14"/>
      <c r="BA30" s="14"/>
      <c r="BB30" s="14"/>
      <c r="BC30" s="14"/>
      <c r="BD30" s="14"/>
      <c r="BE30" s="14"/>
      <c r="BF30" s="14"/>
      <c r="BG30" s="14"/>
      <c r="BH30" s="14"/>
      <c r="BI30" s="14"/>
      <c r="BJ30" s="14"/>
      <c r="BK30" s="14"/>
      <c r="BL30" s="14"/>
    </row>
    <row r="31" spans="1:64" s="2" customFormat="1" ht="30" customHeight="1" thickBot="1" x14ac:dyDescent="0.3">
      <c r="A31" s="28"/>
      <c r="B31" s="60" t="s">
        <v>53</v>
      </c>
      <c r="C31" s="83">
        <v>1.6666666666666667</v>
      </c>
      <c r="D31" s="61">
        <v>45666</v>
      </c>
      <c r="E31" s="61">
        <v>45679</v>
      </c>
      <c r="F31" s="61"/>
      <c r="G31" s="10"/>
      <c r="H31" s="10">
        <f t="shared" si="4"/>
        <v>14</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v>4</v>
      </c>
      <c r="AV31" s="14">
        <v>4</v>
      </c>
      <c r="AW31" s="14">
        <v>0</v>
      </c>
      <c r="AX31" s="14">
        <v>0</v>
      </c>
      <c r="AY31" s="14">
        <v>4</v>
      </c>
      <c r="AZ31" s="14">
        <v>4</v>
      </c>
      <c r="BA31" s="14">
        <v>4</v>
      </c>
      <c r="BB31" s="14">
        <v>4</v>
      </c>
      <c r="BC31" s="14">
        <v>4</v>
      </c>
      <c r="BD31" s="14">
        <v>0</v>
      </c>
      <c r="BE31" s="14">
        <v>0</v>
      </c>
      <c r="BF31" s="14">
        <v>4</v>
      </c>
      <c r="BG31" s="14">
        <v>4</v>
      </c>
      <c r="BH31" s="14">
        <v>4</v>
      </c>
      <c r="BI31" s="14"/>
      <c r="BJ31" s="14"/>
      <c r="BK31" s="14"/>
      <c r="BL31" s="14"/>
    </row>
    <row r="32" spans="1:64" s="2" customFormat="1" ht="30" customHeight="1" thickBot="1" x14ac:dyDescent="0.3">
      <c r="A32" s="28"/>
      <c r="B32" s="60" t="s">
        <v>54</v>
      </c>
      <c r="C32" s="65">
        <v>0.5</v>
      </c>
      <c r="D32" s="61">
        <v>45680</v>
      </c>
      <c r="E32" s="61">
        <v>45682</v>
      </c>
      <c r="F32" s="61"/>
      <c r="G32" s="10"/>
      <c r="H32" s="10">
        <f t="shared" si="4"/>
        <v>3</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v>4</v>
      </c>
      <c r="BJ32" s="14">
        <v>4</v>
      </c>
      <c r="BK32" s="14">
        <v>4</v>
      </c>
      <c r="BL32" s="14"/>
    </row>
    <row r="33" spans="1:64" s="2" customFormat="1" ht="30" customHeight="1" thickBot="1" x14ac:dyDescent="0.3">
      <c r="A33" s="28"/>
      <c r="B33" s="69" t="s">
        <v>55</v>
      </c>
      <c r="C33" s="80">
        <f>SUM(C34:C38)</f>
        <v>2.666666666666667</v>
      </c>
      <c r="D33" s="70"/>
      <c r="E33" s="70"/>
      <c r="F33" s="70"/>
      <c r="G33" s="10"/>
      <c r="H33" s="10" t="str">
        <f t="shared" si="4"/>
        <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spans="1:64" s="2" customFormat="1" ht="30" customHeight="1" thickBot="1" x14ac:dyDescent="0.3">
      <c r="A34" s="28"/>
      <c r="B34" s="71" t="s">
        <v>56</v>
      </c>
      <c r="C34" s="72">
        <v>0.33333333333333331</v>
      </c>
      <c r="D34" s="73">
        <v>45684</v>
      </c>
      <c r="E34" s="73">
        <v>45685</v>
      </c>
      <c r="F34" s="73"/>
      <c r="G34" s="10"/>
      <c r="H34" s="10">
        <f t="shared" si="4"/>
        <v>2</v>
      </c>
      <c r="I34" s="14"/>
      <c r="J34" s="14"/>
      <c r="K34" s="14"/>
      <c r="L34" s="14"/>
      <c r="M34" s="14"/>
      <c r="N34" s="14"/>
      <c r="O34" s="14"/>
      <c r="P34" s="14">
        <v>4</v>
      </c>
      <c r="Q34" s="14">
        <v>4</v>
      </c>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v>2</v>
      </c>
      <c r="BH34" s="14">
        <v>4</v>
      </c>
      <c r="BI34" s="14">
        <v>0</v>
      </c>
      <c r="BJ34" s="14"/>
      <c r="BK34" s="14"/>
      <c r="BL34" s="14"/>
    </row>
    <row r="35" spans="1:64" s="2" customFormat="1" ht="30" customHeight="1" thickBot="1" x14ac:dyDescent="0.3">
      <c r="A35" s="28"/>
      <c r="B35" s="74" t="s">
        <v>57</v>
      </c>
      <c r="C35" s="72">
        <v>0.83333333333333337</v>
      </c>
      <c r="D35" s="73">
        <v>45686</v>
      </c>
      <c r="E35" s="73">
        <v>45692</v>
      </c>
      <c r="F35" s="73"/>
      <c r="G35" s="10"/>
      <c r="H35" s="10"/>
      <c r="I35" s="14"/>
      <c r="J35" s="14"/>
      <c r="K35" s="14"/>
      <c r="L35" s="14"/>
      <c r="M35" s="14"/>
      <c r="N35" s="14"/>
      <c r="O35" s="14"/>
      <c r="P35" s="14"/>
      <c r="Q35" s="14"/>
      <c r="R35" s="14">
        <v>4</v>
      </c>
      <c r="S35" s="14">
        <v>4</v>
      </c>
      <c r="T35" s="14">
        <v>4</v>
      </c>
      <c r="U35" s="14">
        <v>0</v>
      </c>
      <c r="V35" s="14">
        <v>0</v>
      </c>
      <c r="W35" s="14">
        <v>4</v>
      </c>
      <c r="X35" s="14">
        <v>4</v>
      </c>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v>4</v>
      </c>
      <c r="BJ35" s="14">
        <v>4</v>
      </c>
      <c r="BK35" s="14"/>
      <c r="BL35" s="14"/>
    </row>
    <row r="36" spans="1:64" s="2" customFormat="1" ht="30" customHeight="1" thickBot="1" x14ac:dyDescent="0.3">
      <c r="A36" s="28"/>
      <c r="B36" s="74" t="s">
        <v>66</v>
      </c>
      <c r="C36" s="72">
        <v>0.5</v>
      </c>
      <c r="D36" s="73">
        <v>45693</v>
      </c>
      <c r="E36" s="73">
        <v>45695</v>
      </c>
      <c r="F36" s="73"/>
      <c r="G36" s="10"/>
      <c r="H36" s="10"/>
      <c r="I36" s="14"/>
      <c r="J36" s="14"/>
      <c r="K36" s="14"/>
      <c r="L36" s="14"/>
      <c r="M36" s="14"/>
      <c r="N36" s="14"/>
      <c r="O36" s="14"/>
      <c r="P36" s="14"/>
      <c r="Q36" s="14"/>
      <c r="R36" s="14"/>
      <c r="S36" s="14"/>
      <c r="T36" s="14"/>
      <c r="U36" s="14"/>
      <c r="V36" s="14"/>
      <c r="W36" s="14"/>
      <c r="X36" s="14"/>
      <c r="Y36" s="14">
        <v>4</v>
      </c>
      <c r="Z36" s="14">
        <v>4</v>
      </c>
      <c r="AA36" s="14">
        <v>4</v>
      </c>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row>
    <row r="37" spans="1:64" s="2" customFormat="1" ht="30" customHeight="1" thickBot="1" x14ac:dyDescent="0.3">
      <c r="A37" s="28"/>
      <c r="B37" s="74" t="s">
        <v>58</v>
      </c>
      <c r="C37" s="72">
        <v>0.5</v>
      </c>
      <c r="D37" s="73">
        <v>45698</v>
      </c>
      <c r="E37" s="73">
        <v>45700</v>
      </c>
      <c r="F37" s="73"/>
      <c r="G37" s="10"/>
      <c r="H37" s="10"/>
      <c r="I37" s="14"/>
      <c r="J37" s="14"/>
      <c r="K37" s="14"/>
      <c r="L37" s="14"/>
      <c r="M37" s="14"/>
      <c r="N37" s="14"/>
      <c r="O37" s="14"/>
      <c r="P37" s="14"/>
      <c r="Q37" s="14"/>
      <c r="R37" s="14"/>
      <c r="S37" s="14"/>
      <c r="T37" s="14"/>
      <c r="U37" s="14"/>
      <c r="V37" s="14"/>
      <c r="W37" s="14"/>
      <c r="X37" s="14"/>
      <c r="Y37" s="14"/>
      <c r="Z37" s="14"/>
      <c r="AA37" s="14"/>
      <c r="AB37" s="14"/>
      <c r="AC37" s="14"/>
      <c r="AD37" s="14">
        <v>4</v>
      </c>
      <c r="AE37" s="14">
        <v>4</v>
      </c>
      <c r="AF37" s="14">
        <v>4</v>
      </c>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row>
    <row r="38" spans="1:64" s="2" customFormat="1" ht="30" customHeight="1" thickBot="1" x14ac:dyDescent="0.3">
      <c r="A38" s="28"/>
      <c r="B38" s="71" t="s">
        <v>59</v>
      </c>
      <c r="C38" s="72">
        <v>0.5</v>
      </c>
      <c r="D38" s="73">
        <v>45701</v>
      </c>
      <c r="E38" s="73">
        <v>45705</v>
      </c>
      <c r="F38" s="73"/>
      <c r="G38" s="10"/>
      <c r="H38" s="10"/>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v>4</v>
      </c>
      <c r="AH38" s="14">
        <v>4</v>
      </c>
      <c r="AI38" s="14">
        <v>0</v>
      </c>
      <c r="AJ38" s="14">
        <v>0</v>
      </c>
      <c r="AK38" s="14">
        <v>4</v>
      </c>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row>
    <row r="39" spans="1:64" s="2" customFormat="1" ht="30" customHeight="1" thickBot="1" x14ac:dyDescent="0.3">
      <c r="A39" s="28"/>
      <c r="B39" s="75" t="s">
        <v>60</v>
      </c>
      <c r="C39" s="81">
        <f>SUM(C40:C44)</f>
        <v>0.79166666666666663</v>
      </c>
      <c r="D39" s="76"/>
      <c r="E39" s="76"/>
      <c r="F39" s="76"/>
      <c r="G39" s="10"/>
      <c r="H39" s="10"/>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row>
    <row r="40" spans="1:64" s="2" customFormat="1" ht="30" customHeight="1" thickBot="1" x14ac:dyDescent="0.3">
      <c r="A40" s="28"/>
      <c r="B40" s="77" t="s">
        <v>61</v>
      </c>
      <c r="C40" s="79">
        <v>0.16666666666666666</v>
      </c>
      <c r="D40" s="78">
        <v>45706</v>
      </c>
      <c r="E40" s="78">
        <v>45707</v>
      </c>
      <c r="F40" s="78"/>
      <c r="G40" s="10"/>
      <c r="H40" s="10"/>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v>4</v>
      </c>
      <c r="AM40" s="14">
        <v>0</v>
      </c>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row>
    <row r="41" spans="1:64" s="2" customFormat="1" ht="30" customHeight="1" thickBot="1" x14ac:dyDescent="0.3">
      <c r="A41" s="28"/>
      <c r="B41" s="77" t="s">
        <v>62</v>
      </c>
      <c r="C41" s="79">
        <v>0.16666666666666666</v>
      </c>
      <c r="D41" s="78">
        <v>45707</v>
      </c>
      <c r="E41" s="78">
        <v>45708</v>
      </c>
      <c r="F41" s="78"/>
      <c r="G41" s="10"/>
      <c r="H41" s="10"/>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v>4</v>
      </c>
      <c r="AN41" s="14">
        <v>0</v>
      </c>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row>
    <row r="42" spans="1:64" s="2" customFormat="1" ht="30" customHeight="1" thickBot="1" x14ac:dyDescent="0.3">
      <c r="A42" s="28"/>
      <c r="B42" s="77" t="s">
        <v>63</v>
      </c>
      <c r="C42" s="79">
        <v>0.33333333333333331</v>
      </c>
      <c r="D42" s="78">
        <v>45708</v>
      </c>
      <c r="E42" s="78">
        <v>45710</v>
      </c>
      <c r="F42" s="78"/>
      <c r="G42" s="10"/>
      <c r="H42" s="10"/>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v>4</v>
      </c>
      <c r="AO42" s="14">
        <v>4</v>
      </c>
      <c r="AP42" s="14"/>
      <c r="AQ42" s="14"/>
      <c r="AR42" s="14"/>
      <c r="AS42" s="14"/>
      <c r="AT42" s="14"/>
      <c r="AU42" s="14"/>
      <c r="AV42" s="14"/>
      <c r="AW42" s="14"/>
      <c r="AX42" s="14"/>
      <c r="AY42" s="14"/>
      <c r="AZ42" s="14"/>
      <c r="BA42" s="14"/>
      <c r="BB42" s="14"/>
      <c r="BC42" s="14"/>
      <c r="BD42" s="14"/>
      <c r="BE42" s="14"/>
      <c r="BF42" s="14"/>
      <c r="BG42" s="14"/>
      <c r="BH42" s="14"/>
      <c r="BI42" s="14"/>
      <c r="BJ42" s="14"/>
      <c r="BK42" s="14"/>
      <c r="BL42" s="14"/>
    </row>
    <row r="43" spans="1:64" s="2" customFormat="1" ht="30" customHeight="1" thickBot="1" x14ac:dyDescent="0.3">
      <c r="A43" s="28"/>
      <c r="B43" s="77" t="s">
        <v>64</v>
      </c>
      <c r="C43" s="79">
        <v>8.3333333333333329E-2</v>
      </c>
      <c r="D43" s="78">
        <v>45710</v>
      </c>
      <c r="E43" s="78">
        <v>45712</v>
      </c>
      <c r="F43" s="78"/>
      <c r="G43" s="10"/>
      <c r="H43" s="10"/>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v>1</v>
      </c>
      <c r="AQ43" s="14">
        <v>0</v>
      </c>
      <c r="AR43" s="14">
        <v>1</v>
      </c>
      <c r="AS43" s="14"/>
      <c r="AT43" s="14"/>
      <c r="AU43" s="14"/>
      <c r="AV43" s="14"/>
      <c r="AW43" s="14"/>
      <c r="AX43" s="14"/>
      <c r="AY43" s="14"/>
      <c r="AZ43" s="14"/>
      <c r="BA43" s="14"/>
      <c r="BB43" s="14"/>
      <c r="BC43" s="14"/>
      <c r="BD43" s="14"/>
      <c r="BE43" s="14"/>
      <c r="BF43" s="14"/>
      <c r="BG43" s="14"/>
      <c r="BH43" s="14"/>
      <c r="BI43" s="14"/>
      <c r="BJ43" s="14"/>
      <c r="BK43" s="14"/>
      <c r="BL43" s="14"/>
    </row>
    <row r="44" spans="1:64" s="2" customFormat="1" ht="30" customHeight="1" thickBot="1" x14ac:dyDescent="0.3">
      <c r="A44" s="28"/>
      <c r="B44" s="77" t="s">
        <v>65</v>
      </c>
      <c r="C44" s="79">
        <v>4.1666666666666664E-2</v>
      </c>
      <c r="D44" s="78">
        <v>45713</v>
      </c>
      <c r="E44" s="78">
        <v>45713</v>
      </c>
      <c r="F44" s="78"/>
      <c r="G44" s="10"/>
      <c r="H44" s="10"/>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v>1</v>
      </c>
      <c r="AT44" s="14"/>
      <c r="AU44" s="14"/>
      <c r="AV44" s="14"/>
      <c r="AW44" s="14"/>
      <c r="AX44" s="14"/>
      <c r="AY44" s="14"/>
      <c r="AZ44" s="14"/>
      <c r="BA44" s="14"/>
      <c r="BB44" s="14"/>
      <c r="BC44" s="14"/>
      <c r="BD44" s="14"/>
      <c r="BE44" s="14"/>
      <c r="BF44" s="14"/>
      <c r="BG44" s="14"/>
      <c r="BH44" s="14"/>
      <c r="BI44" s="14"/>
      <c r="BJ44" s="14"/>
      <c r="BK44" s="14"/>
      <c r="BL44" s="14"/>
    </row>
    <row r="45" spans="1:64" s="2" customFormat="1" ht="30" customHeight="1" thickBot="1" x14ac:dyDescent="0.3">
      <c r="A45" s="28"/>
      <c r="B45" s="75" t="s">
        <v>68</v>
      </c>
      <c r="C45" s="81">
        <f>SUM(C39,C33,C28,C23,C15,C8)</f>
        <v>9.9791666666666679</v>
      </c>
      <c r="D45" s="76">
        <v>45633</v>
      </c>
      <c r="E45" s="76">
        <v>45713</v>
      </c>
      <c r="F45" s="76"/>
      <c r="G45" s="10"/>
      <c r="H45" s="10"/>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row>
    <row r="46" spans="1:64" s="2" customFormat="1" ht="30" customHeight="1" thickBot="1" x14ac:dyDescent="0.3">
      <c r="A46" s="28" t="s">
        <v>12</v>
      </c>
      <c r="B46" s="75" t="s">
        <v>69</v>
      </c>
      <c r="C46" s="81">
        <f>C4-C45</f>
        <v>0.43749999999999822</v>
      </c>
      <c r="D46" s="76"/>
      <c r="E46" s="76"/>
      <c r="F46" s="76"/>
      <c r="G46" s="10"/>
      <c r="H46" s="10" t="str">
        <f t="shared" si="4"/>
        <v/>
      </c>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row>
    <row r="47" spans="1:64" s="2" customFormat="1" ht="30" customHeight="1" thickBot="1" x14ac:dyDescent="0.3">
      <c r="A47" s="29" t="s">
        <v>13</v>
      </c>
      <c r="B47" s="12" t="s">
        <v>15</v>
      </c>
      <c r="C47" s="12"/>
      <c r="D47" s="41"/>
      <c r="E47" s="42"/>
      <c r="F47" s="42"/>
      <c r="G47" s="13"/>
      <c r="H47" s="13" t="str">
        <f t="shared" si="4"/>
        <v/>
      </c>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row>
    <row r="48" spans="1:64" ht="30" customHeight="1" x14ac:dyDescent="0.25">
      <c r="G48" s="5"/>
    </row>
  </sheetData>
  <mergeCells count="9">
    <mergeCell ref="AK4:AQ4"/>
    <mergeCell ref="AR4:AX4"/>
    <mergeCell ref="AY4:BE4"/>
    <mergeCell ref="BF4:BL4"/>
    <mergeCell ref="D3:E3"/>
    <mergeCell ref="I4:O4"/>
    <mergeCell ref="P4:V4"/>
    <mergeCell ref="W4:AC4"/>
    <mergeCell ref="AD4:AJ4"/>
  </mergeCells>
  <conditionalFormatting sqref="I5:BL47">
    <cfRule type="expression" dxfId="2" priority="33">
      <formula>AND(TODAY()&gt;=I$5,TODAY()&lt;J$5)</formula>
    </cfRule>
  </conditionalFormatting>
  <conditionalFormatting sqref="I7:BL4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18" customWidth="1"/>
    <col min="2" max="16384" width="9.140625" style="1"/>
  </cols>
  <sheetData>
    <row r="1" spans="1:2" ht="46.5" customHeight="1" x14ac:dyDescent="0.2"/>
    <row r="2" spans="1:2" s="20" customFormat="1" ht="15.75" x14ac:dyDescent="0.25">
      <c r="A2" s="19" t="s">
        <v>19</v>
      </c>
      <c r="B2" s="19"/>
    </row>
    <row r="3" spans="1:2" s="24" customFormat="1" ht="27" customHeight="1" x14ac:dyDescent="0.25">
      <c r="A3" s="37" t="s">
        <v>20</v>
      </c>
      <c r="B3" s="25"/>
    </row>
    <row r="4" spans="1:2" s="21" customFormat="1" ht="26.25" x14ac:dyDescent="0.4">
      <c r="A4" s="22" t="s">
        <v>21</v>
      </c>
    </row>
    <row r="5" spans="1:2" ht="74.099999999999994" customHeight="1" x14ac:dyDescent="0.2">
      <c r="A5" s="23" t="s">
        <v>22</v>
      </c>
    </row>
    <row r="6" spans="1:2" ht="26.25" customHeight="1" x14ac:dyDescent="0.2">
      <c r="A6" s="22" t="s">
        <v>23</v>
      </c>
    </row>
    <row r="7" spans="1:2" s="18" customFormat="1" ht="204.95" customHeight="1" x14ac:dyDescent="0.25">
      <c r="A7" s="27" t="s">
        <v>24</v>
      </c>
    </row>
    <row r="8" spans="1:2" s="21" customFormat="1" ht="26.25" x14ac:dyDescent="0.4">
      <c r="A8" s="22" t="s">
        <v>25</v>
      </c>
    </row>
    <row r="9" spans="1:2" ht="75" x14ac:dyDescent="0.2">
      <c r="A9" s="23" t="s">
        <v>26</v>
      </c>
    </row>
    <row r="10" spans="1:2" s="18" customFormat="1" ht="27.95" customHeight="1" x14ac:dyDescent="0.25">
      <c r="A10" s="26" t="s">
        <v>27</v>
      </c>
    </row>
    <row r="11" spans="1:2" s="21" customFormat="1" ht="26.25" x14ac:dyDescent="0.4">
      <c r="A11" s="22" t="s">
        <v>28</v>
      </c>
    </row>
    <row r="12" spans="1:2" ht="45" x14ac:dyDescent="0.2">
      <c r="A12" s="23" t="s">
        <v>29</v>
      </c>
    </row>
    <row r="13" spans="1:2" s="18" customFormat="1" ht="27.95" customHeight="1" x14ac:dyDescent="0.25">
      <c r="A13" s="26" t="s">
        <v>30</v>
      </c>
    </row>
    <row r="14" spans="1:2" s="21" customFormat="1" ht="26.25" x14ac:dyDescent="0.4">
      <c r="A14" s="22" t="s">
        <v>31</v>
      </c>
    </row>
    <row r="15" spans="1:2" ht="75" customHeight="1" x14ac:dyDescent="0.2">
      <c r="A15" s="23" t="s">
        <v>32</v>
      </c>
    </row>
    <row r="16" spans="1:2" ht="90" x14ac:dyDescent="0.2">
      <c r="A16" s="23"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5</vt:i4>
      </vt:variant>
    </vt:vector>
  </HeadingPairs>
  <TitlesOfParts>
    <vt:vector size="7" baseType="lpstr">
      <vt:lpstr>Projektplan</vt:lpstr>
      <vt:lpstr>Info</vt:lpstr>
      <vt:lpstr>Anzeigewoche</vt:lpstr>
      <vt:lpstr>Projektplan!Drucktitel</vt:lpstr>
      <vt:lpstr>Projektanfang</vt:lpstr>
      <vt:lpstr>Projektplan!task_end</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2024-12-16T12:17:34Z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20b3cc57-ad54-4613-8228-62b95826f463_Enabled">
    <vt:lpwstr>true</vt:lpwstr>
  </property>
  <property fmtid="{D5CDD505-2E9C-101B-9397-08002B2CF9AE}" pid="4" name="MSIP_Label_20b3cc57-ad54-4613-8228-62b95826f463_SetDate">
    <vt:lpwstr>2024-12-07T17:53:59Z</vt:lpwstr>
  </property>
  <property fmtid="{D5CDD505-2E9C-101B-9397-08002B2CF9AE}" pid="5" name="MSIP_Label_20b3cc57-ad54-4613-8228-62b95826f463_Method">
    <vt:lpwstr>Standard</vt:lpwstr>
  </property>
  <property fmtid="{D5CDD505-2E9C-101B-9397-08002B2CF9AE}" pid="6" name="MSIP_Label_20b3cc57-ad54-4613-8228-62b95826f463_Name">
    <vt:lpwstr>defa4170-0d19-0005-0004-bc88714345d2</vt:lpwstr>
  </property>
  <property fmtid="{D5CDD505-2E9C-101B-9397-08002B2CF9AE}" pid="7" name="MSIP_Label_20b3cc57-ad54-4613-8228-62b95826f463_SiteId">
    <vt:lpwstr>c81b6223-c223-4518-968a-8b0a0419d697</vt:lpwstr>
  </property>
  <property fmtid="{D5CDD505-2E9C-101B-9397-08002B2CF9AE}" pid="8" name="MSIP_Label_20b3cc57-ad54-4613-8228-62b95826f463_ActionId">
    <vt:lpwstr>57170c8b-9214-483d-abaf-7beef56c1439</vt:lpwstr>
  </property>
  <property fmtid="{D5CDD505-2E9C-101B-9397-08002B2CF9AE}" pid="9" name="MSIP_Label_20b3cc57-ad54-4613-8228-62b95826f463_ContentBits">
    <vt:lpwstr>0</vt:lpwstr>
  </property>
</Properties>
</file>