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人力成本" sheetId="1" r:id="rId1"/>
    <sheet name="生产选项" sheetId="2" r:id="rId2"/>
  </sheets>
  <definedNames>
    <definedName name="_xlnm._FilterDatabase" localSheetId="0" hidden="1">人力成本!$A$1:$Y$140</definedName>
    <definedName name="_xlnm._FilterDatabase" localSheetId="1" hidden="1">生产选项!$A$1:$E$62</definedName>
    <definedName name="纸">生产选项!$C$2:$D$2</definedName>
    <definedName name="油">生产选项!$C$3:$E$3</definedName>
    <definedName name="兔子">生产选项!$C$4:$D$4</definedName>
    <definedName name="石灰粉">生产选项!$C$5:$D$5</definedName>
    <definedName name="肉">生产选项!$C$6:$D$6</definedName>
    <definedName name="染料">生产选项!$C$7:$D$7</definedName>
    <definedName name="皮革">生产选项!$C$8:$D$8</definedName>
    <definedName name="木炭">生产选项!$C$9:$D$9</definedName>
    <definedName name="木棍">生产选项!$C$10:$D$10</definedName>
    <definedName name="木材">生产选项!$C$11:$D$11</definedName>
    <definedName name="莓果">生产选项!$C$12:$D$12</definedName>
    <definedName name="蜂蜜">生产选项!$C$13:$D$13</definedName>
    <definedName name="蝙蝠体液">生产选项!$C$14:$D$14</definedName>
    <definedName name="水">生产选项!$C$15</definedName>
    <definedName name="无">生产选项!$C$16</definedName>
    <definedName name="木头">生产选项!$C$17</definedName>
    <definedName name="骨头">生产选项!$C$18</definedName>
    <definedName name="蘑菇">生产选项!$C$19</definedName>
    <definedName name="鱼">生产选项!$C$20</definedName>
    <definedName name="灯笼鱼">生产选项!$C$21</definedName>
    <definedName name="寄居蟹">生产选项!$C$22</definedName>
    <definedName name="青蛙">生产选项!$C$23</definedName>
    <definedName name="犰狳">生产选项!$C$24</definedName>
    <definedName name="荆棘">生产选项!$C$25</definedName>
    <definedName name="酒桶">生产选项!$C$26</definedName>
    <definedName name="玻璃瓶">生产选项!$C$27</definedName>
    <definedName name="叶子">生产选项!$C$28</definedName>
    <definedName name="谷物">生产选项!$C$29</definedName>
    <definedName name="花朵">生产选项!$C$30</definedName>
    <definedName name="蚕茧">生产选项!$C$31</definedName>
    <definedName name="藤蔓">生产选项!$C$32</definedName>
    <definedName name="布料">生产选项!$C$33</definedName>
    <definedName name="丝绸">生产选项!$C$34</definedName>
    <definedName name="仙人掌花">生产选项!$C$35</definedName>
    <definedName name="莎纸草">生产选项!$C$36</definedName>
    <definedName name="石头">生产选项!$C$37</definedName>
    <definedName name="沙石">生产选项!$C$38</definedName>
    <definedName name="盐矿">生产选项!$C$39</definedName>
    <definedName name="石灰岩">生产选项!$C$40</definedName>
    <definedName name="珊瑚">生产选项!$C$41</definedName>
    <definedName name="欢乐花">生产选项!$C$42</definedName>
    <definedName name="发光体">生产选项!$C$43</definedName>
    <definedName name="粮粉">生产选项!$C$44</definedName>
    <definedName name="牛奶">生产选项!$C$45</definedName>
    <definedName name="雪">生产选项!$C$46</definedName>
    <definedName name="粘液">生产选项!$C$47</definedName>
    <definedName name="泥土">生产选项!$C$48</definedName>
    <definedName name="黏土">生产选项!$C$49</definedName>
    <definedName name="铜矿石">生产选项!$C$50</definedName>
    <definedName name="金矿石">生产选项!$C$51</definedName>
    <definedName name="铁矿石">生产选项!$C$52</definedName>
    <definedName name="沙子">生产选项!$C$53</definedName>
    <definedName name="铜块">生产选项!$C$54</definedName>
    <definedName name="金块">生产选项!$C$55</definedName>
    <definedName name="水晶">生产选项!$C$56</definedName>
    <definedName name="玻璃">生产选项!$C$57</definedName>
    <definedName name="蜂蜡">生产选项!$C$58</definedName>
    <definedName name="没药">生产选项!$C$59</definedName>
    <definedName name="欢乐花粉末">生产选项!$C$60</definedName>
    <definedName name="树液">生产选项!$C$61</definedName>
    <definedName name="蜗牛">生产选项!$C$62</definedName>
    <definedName name="骨粉">生产选项!$C$63</definedName>
    <definedName name="食盐">生产选项!$C$64</definedName>
    <definedName name="芝士">生产选项!$C$65</definedName>
    <definedName name="工具">生产选项!$C$66</definedName>
    <definedName name="宝石">生产选项!$C$67</definedName>
    <definedName name="橡胶">生产选项!$C$68</definedName>
    <definedName name="绳子">生产选项!$C$69:$D$69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<sst xmlns="http://schemas.openxmlformats.org/spreadsheetml/2006/main" count="1306" uniqueCount="194">
  <si>
    <t>序号</t>
  </si>
  <si>
    <t>产物类型</t>
  </si>
  <si>
    <t>生产设施</t>
  </si>
  <si>
    <t>产物名称</t>
  </si>
  <si>
    <t>产出数量</t>
  </si>
  <si>
    <t>生产人力成本</t>
  </si>
  <si>
    <t>总人力成本</t>
  </si>
  <si>
    <t>总经济成本</t>
  </si>
  <si>
    <t>单个人力成本</t>
  </si>
  <si>
    <t>单个经济成本</t>
  </si>
  <si>
    <t>成本物料1</t>
  </si>
  <si>
    <t>次级选项</t>
  </si>
  <si>
    <t>数量</t>
  </si>
  <si>
    <t>物料人力成本</t>
  </si>
  <si>
    <t>物料经济成本</t>
  </si>
  <si>
    <t>成本2</t>
  </si>
  <si>
    <t>成本3</t>
  </si>
  <si>
    <t>材料</t>
  </si>
  <si>
    <t>珠宝首饰店</t>
  </si>
  <si>
    <t>宝石</t>
  </si>
  <si>
    <t>水晶</t>
  </si>
  <si>
    <t>无</t>
  </si>
  <si>
    <t>工具</t>
  </si>
  <si>
    <t>蝙蝠牧场</t>
  </si>
  <si>
    <t>蝙蝠(养殖)</t>
  </si>
  <si>
    <t>肉</t>
  </si>
  <si>
    <t>兔子</t>
  </si>
  <si>
    <t>莓果</t>
  </si>
  <si>
    <t>采集</t>
  </si>
  <si>
    <t>蝙蝠体液(莓果)</t>
  </si>
  <si>
    <t>蝙蝠体液(肉)</t>
  </si>
  <si>
    <t>熔炉</t>
  </si>
  <si>
    <t>玻璃</t>
  </si>
  <si>
    <t>沙子</t>
  </si>
  <si>
    <t>石灰粉</t>
  </si>
  <si>
    <t>石灰岩</t>
  </si>
  <si>
    <t>木炭</t>
  </si>
  <si>
    <t>木头</t>
  </si>
  <si>
    <t>玻璃工房</t>
  </si>
  <si>
    <t>玻璃工艺品(玻璃)</t>
  </si>
  <si>
    <t>玻璃工艺品(水晶)</t>
  </si>
  <si>
    <t>玻璃瓶</t>
  </si>
  <si>
    <t>纺织厂</t>
  </si>
  <si>
    <t>布料</t>
  </si>
  <si>
    <t>叶子</t>
  </si>
  <si>
    <t>养蚕所</t>
  </si>
  <si>
    <t>蚕(养殖)</t>
  </si>
  <si>
    <t>蜂蜜</t>
  </si>
  <si>
    <t>花朵</t>
  </si>
  <si>
    <t>蚕茧</t>
  </si>
  <si>
    <t>木工厂</t>
  </si>
  <si>
    <t>齿轮</t>
  </si>
  <si>
    <t>木材</t>
  </si>
  <si>
    <t>铜块</t>
  </si>
  <si>
    <t>野外</t>
  </si>
  <si>
    <t>灯笼鱼</t>
  </si>
  <si>
    <t>发光体</t>
  </si>
  <si>
    <t>养蜂场</t>
  </si>
  <si>
    <t>蜂蜡</t>
  </si>
  <si>
    <t>木棍</t>
  </si>
  <si>
    <t>磨面厂</t>
  </si>
  <si>
    <t>骨粉</t>
  </si>
  <si>
    <t>骨头</t>
  </si>
  <si>
    <t>屠宰场</t>
  </si>
  <si>
    <t>捕猎</t>
  </si>
  <si>
    <t>花园</t>
  </si>
  <si>
    <t>水</t>
  </si>
  <si>
    <t>泥土</t>
  </si>
  <si>
    <t>欢乐花</t>
  </si>
  <si>
    <t>欢乐花粉末</t>
  </si>
  <si>
    <t>寄居蟹</t>
  </si>
  <si>
    <t>金块</t>
  </si>
  <si>
    <t>金矿石</t>
  </si>
  <si>
    <t>荆棘</t>
  </si>
  <si>
    <t>酒桶</t>
  </si>
  <si>
    <t>粮粉</t>
  </si>
  <si>
    <t>谷物</t>
  </si>
  <si>
    <t>蜜蜂(养殖)</t>
  </si>
  <si>
    <t>木材(荆棘)</t>
  </si>
  <si>
    <t>木材(木头)</t>
  </si>
  <si>
    <t>木棍(荆棘)</t>
  </si>
  <si>
    <t>木棍(木头)</t>
  </si>
  <si>
    <t>木炭(木炭)</t>
  </si>
  <si>
    <t>木炭(木头)</t>
  </si>
  <si>
    <t>黏土</t>
  </si>
  <si>
    <t>皮革(犰狳)</t>
  </si>
  <si>
    <t>犰狳</t>
  </si>
  <si>
    <t>皮革(兔子)</t>
  </si>
  <si>
    <t>青蛙</t>
  </si>
  <si>
    <t>染料(花朵)</t>
  </si>
  <si>
    <t>染料(仙人掌花)</t>
  </si>
  <si>
    <t>仙人掌花</t>
  </si>
  <si>
    <t>沙石</t>
  </si>
  <si>
    <t>莎纸草</t>
  </si>
  <si>
    <t>珊瑚</t>
  </si>
  <si>
    <t>珊瑚石</t>
  </si>
  <si>
    <t>绳子(木棍)</t>
  </si>
  <si>
    <t>绳子(藤蔓)</t>
  </si>
  <si>
    <t>藤蔓</t>
  </si>
  <si>
    <t>石材</t>
  </si>
  <si>
    <t>石头</t>
  </si>
  <si>
    <t>石灰粉(珊瑚)</t>
  </si>
  <si>
    <t>石灰粉(石灰岩)</t>
  </si>
  <si>
    <t>实木家具</t>
  </si>
  <si>
    <t>食盐</t>
  </si>
  <si>
    <t>盐矿</t>
  </si>
  <si>
    <t>丝绸</t>
  </si>
  <si>
    <t>铁块(骨粉)</t>
  </si>
  <si>
    <t>铁矿石</t>
  </si>
  <si>
    <t>铁块(石灰粉)</t>
  </si>
  <si>
    <t>铜矿石</t>
  </si>
  <si>
    <t>兔子(捕猎)</t>
  </si>
  <si>
    <t>兔子(养殖)</t>
  </si>
  <si>
    <t>蜗牛</t>
  </si>
  <si>
    <t>雪</t>
  </si>
  <si>
    <t>药品(布料)</t>
  </si>
  <si>
    <t>树液</t>
  </si>
  <si>
    <t>药品(仙人掌花)</t>
  </si>
  <si>
    <t>药品(叶子)</t>
  </si>
  <si>
    <t>鱼</t>
  </si>
  <si>
    <t>粘液</t>
  </si>
  <si>
    <t>纸(皮革)</t>
  </si>
  <si>
    <t>皮革</t>
  </si>
  <si>
    <t>纸(莎纸草)</t>
  </si>
  <si>
    <t>生活物品</t>
  </si>
  <si>
    <t>蝙蝠药水</t>
  </si>
  <si>
    <t>蝙蝠体液</t>
  </si>
  <si>
    <t>油(发光体)</t>
  </si>
  <si>
    <t>油(花朵)</t>
  </si>
  <si>
    <t>油(鱼)</t>
  </si>
  <si>
    <t>生活用品</t>
  </si>
  <si>
    <t>布衣</t>
  </si>
  <si>
    <t>肥皂(仙人掌花)</t>
  </si>
  <si>
    <t>没药</t>
  </si>
  <si>
    <t>肥皂(油木炭)</t>
  </si>
  <si>
    <t>油</t>
  </si>
  <si>
    <t>肥皂(油食盐)</t>
  </si>
  <si>
    <t>化妆品(蜂蜜)</t>
  </si>
  <si>
    <t>染料</t>
  </si>
  <si>
    <t>化妆品(蜗牛)</t>
  </si>
  <si>
    <t>金首饰()</t>
  </si>
  <si>
    <t>口香糖(欢乐花)</t>
  </si>
  <si>
    <t>橡胶</t>
  </si>
  <si>
    <t>口香糖(树液)</t>
  </si>
  <si>
    <t>蜡烛(蜂蜡)</t>
  </si>
  <si>
    <t>蜡烛(树液)</t>
  </si>
  <si>
    <t>绳子</t>
  </si>
  <si>
    <t>皮包</t>
  </si>
  <si>
    <t>皮鞋(工具)</t>
  </si>
  <si>
    <t>皮鞋(树脂)</t>
  </si>
  <si>
    <t>书(莎纸草)</t>
  </si>
  <si>
    <t>书(丝绸)</t>
  </si>
  <si>
    <t>书(纸)</t>
  </si>
  <si>
    <t>纸</t>
  </si>
  <si>
    <t>丝绸衣</t>
  </si>
  <si>
    <t>陶瓷(泥土)</t>
  </si>
  <si>
    <t>陶瓷(粘土)</t>
  </si>
  <si>
    <t>香水(青蛙)</t>
  </si>
  <si>
    <t>香水(树液)</t>
  </si>
  <si>
    <t>香水(仙人掌花)</t>
  </si>
  <si>
    <t>哑铃(铁块)</t>
  </si>
  <si>
    <t>哑铃(铜块)</t>
  </si>
  <si>
    <t>再生灵药(青蛙)</t>
  </si>
  <si>
    <t>蘑菇</t>
  </si>
  <si>
    <t>再生灵药(粘液)</t>
  </si>
  <si>
    <t>食物</t>
  </si>
  <si>
    <t>冰淇淋</t>
  </si>
  <si>
    <t>牛奶</t>
  </si>
  <si>
    <t>蛋糕</t>
  </si>
  <si>
    <t>蜂蜜()</t>
  </si>
  <si>
    <t>蜂蜜(花朵)</t>
  </si>
  <si>
    <t>烤蘑菇</t>
  </si>
  <si>
    <t>烤肉</t>
  </si>
  <si>
    <t>烤鱼(灯笼鱼)</t>
  </si>
  <si>
    <t>烤鱼(鱼)</t>
  </si>
  <si>
    <t>莓果(采集)</t>
  </si>
  <si>
    <t>莓果(农场)</t>
  </si>
  <si>
    <t>面包</t>
  </si>
  <si>
    <t>牛排</t>
  </si>
  <si>
    <t>肉(青蛙)</t>
  </si>
  <si>
    <t>肉(兔子)</t>
  </si>
  <si>
    <t>意大利面(海鲜)</t>
  </si>
  <si>
    <t>意大利面(奶酪牛肉)</t>
  </si>
  <si>
    <t>芝士</t>
  </si>
  <si>
    <t>娱乐耗材</t>
  </si>
  <si>
    <t>果酒</t>
  </si>
  <si>
    <t>啤酒(蜂蜜)</t>
  </si>
  <si>
    <t>啤酒(谷物)</t>
  </si>
  <si>
    <t>产物</t>
  </si>
  <si>
    <t>可选项1</t>
  </si>
  <si>
    <t>可选项2</t>
  </si>
  <si>
    <t>可选项3</t>
  </si>
  <si>
    <t>养殖</t>
  </si>
  <si>
    <t>种植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</si>
</sst>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微软雅黑"/>
      <charset val="134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ill="1"/>
    <xf numFmtId="0" fontId="0" fillId="0" borderId="0" xfId="0" applyFont="1" applyFill="1" applyAlignment="1"/>
    <xf numFmtId="0" fontId="0" fillId="0" borderId="0" xfId="0" applyAlignment="1">
      <alignment horizontal="center"/>
    </xf>
    <xf numFmtId="176" fontId="0" fillId="0" borderId="0" xfId="0" applyNumberForma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ill="1"/>
    <xf numFmtId="0" fontId="1" fillId="4" borderId="0" xfId="0" applyNumberFormat="1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0" fillId="0" borderId="1" xfId="0" applyFont="1" applyFill="1" applyBorder="1" applyAlignment="1"/>
    <xf numFmtId="0" fontId="1" fillId="4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0"/>
  <sheetViews>
    <sheetView tabSelected="1" workbookViewId="0">
      <pane ySplit="1" topLeftCell="A2" activePane="bottomLeft" state="frozen"/>
      <selection/>
      <selection pane="bottomLeft" activeCell="C21" sqref="C21"/>
    </sheetView>
  </sheetViews>
  <sheetFormatPr defaultColWidth="9" defaultRowHeight="13.85"/>
  <cols>
    <col min="1" max="1" width="10.4247787610619" style="3" customWidth="1"/>
    <col min="2" max="2" width="9.24778761061947" customWidth="1"/>
    <col min="3" max="3" width="16.5309734513274" customWidth="1"/>
    <col min="4" max="4" width="18.9557522123894" customWidth="1"/>
    <col min="5" max="5" width="9.24778761061947" customWidth="1"/>
    <col min="6" max="6" width="13.4336283185841" customWidth="1"/>
    <col min="7" max="8" width="11.3097345132743" style="4" customWidth="1"/>
    <col min="9" max="10" width="13.4336283185841" style="4" customWidth="1"/>
    <col min="11" max="11" width="10.2477876106195" customWidth="1"/>
    <col min="12" max="12" width="9.24778761061947" customWidth="1"/>
    <col min="13" max="13" width="5.38938053097345" customWidth="1"/>
    <col min="14" max="15" width="13.4336283185841" customWidth="1"/>
    <col min="16" max="16" width="11.3097345132743" customWidth="1"/>
    <col min="17" max="17" width="18.9557522123894" customWidth="1"/>
    <col min="18" max="18" width="5.38938053097345" customWidth="1"/>
    <col min="19" max="20" width="13.4336283185841" customWidth="1"/>
    <col min="21" max="21" width="6.38938053097345" customWidth="1"/>
    <col min="22" max="22" width="18.9557522123894" customWidth="1"/>
    <col min="23" max="23" width="5.38938053097345" customWidth="1"/>
    <col min="24" max="25" width="13.4336283185841" customWidth="1"/>
  </cols>
  <sheetData>
    <row r="1" spans="1: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13" t="s">
        <v>13</v>
      </c>
      <c r="O1" s="13" t="s">
        <v>14</v>
      </c>
      <c r="P1" s="7" t="s">
        <v>15</v>
      </c>
      <c r="Q1" s="7" t="s">
        <v>11</v>
      </c>
      <c r="R1" s="7" t="s">
        <v>12</v>
      </c>
      <c r="S1" s="13" t="s">
        <v>13</v>
      </c>
      <c r="T1" s="13" t="s">
        <v>14</v>
      </c>
      <c r="U1" s="7" t="s">
        <v>16</v>
      </c>
      <c r="V1" s="7" t="s">
        <v>11</v>
      </c>
      <c r="W1" s="7" t="s">
        <v>12</v>
      </c>
      <c r="X1" s="13" t="s">
        <v>13</v>
      </c>
      <c r="Y1" s="13" t="s">
        <v>14</v>
      </c>
    </row>
    <row r="2" spans="1:25">
      <c r="A2" s="9">
        <f>ROW()-1</f>
        <v>1</v>
      </c>
      <c r="B2" s="10" t="s">
        <v>17</v>
      </c>
      <c r="C2" s="10" t="s">
        <v>18</v>
      </c>
      <c r="D2" s="10" t="s">
        <v>19</v>
      </c>
      <c r="E2" s="10">
        <v>2</v>
      </c>
      <c r="F2" s="10">
        <v>800</v>
      </c>
      <c r="G2" s="11">
        <f>F2+N2+S2+X2</f>
        <v>966.666666666667</v>
      </c>
      <c r="H2" s="11">
        <f>O2+T2+Y2</f>
        <v>0</v>
      </c>
      <c r="I2" s="11">
        <f>G2/E2</f>
        <v>483.333333333333</v>
      </c>
      <c r="J2" s="11">
        <f>H2/E2</f>
        <v>0</v>
      </c>
      <c r="K2" s="10" t="s">
        <v>20</v>
      </c>
      <c r="L2" s="10" t="s">
        <v>21</v>
      </c>
      <c r="M2" s="10">
        <v>1</v>
      </c>
      <c r="N2" s="10">
        <f>VLOOKUP(IF(L2="无",K2,K2&amp;"("&amp;L2&amp;")"),D:I,6,0)*M2</f>
        <v>0</v>
      </c>
      <c r="O2" s="10">
        <f>VLOOKUP(IF(L2="无",K2,K2&amp;"("&amp;L2&amp;")"),D:J,7,0)*M2</f>
        <v>0</v>
      </c>
      <c r="P2" s="10" t="s">
        <v>22</v>
      </c>
      <c r="Q2" s="10" t="s">
        <v>21</v>
      </c>
      <c r="R2" s="10">
        <v>1</v>
      </c>
      <c r="S2" s="10">
        <f>VLOOKUP(IF(Q2="无",P2,P2&amp;"("&amp;Q2&amp;")"),D:I,6,0)*R2</f>
        <v>166.666666666667</v>
      </c>
      <c r="T2" s="10">
        <f>VLOOKUP(IF(Q2="无",P2,P2&amp;"("&amp;Q2&amp;")"),D:J,7,0)*R2</f>
        <v>0</v>
      </c>
      <c r="U2" s="10" t="s">
        <v>21</v>
      </c>
      <c r="V2" s="10" t="s">
        <v>21</v>
      </c>
      <c r="W2" s="10">
        <v>0</v>
      </c>
      <c r="X2" s="10">
        <f>VLOOKUP(IF(V2="无",U2,U2&amp;"("&amp;V2&amp;")"),D:I,6,0)*W2</f>
        <v>0</v>
      </c>
      <c r="Y2" s="10">
        <f>VLOOKUP(IF(V2="无",U2,U2&amp;"("&amp;V2&amp;")"),D:J,7,0)*W2</f>
        <v>0</v>
      </c>
    </row>
    <row r="3" spans="1:25">
      <c r="A3" s="9">
        <f t="shared" ref="A3:A12" si="0">ROW()-1</f>
        <v>2</v>
      </c>
      <c r="B3" s="10" t="s">
        <v>17</v>
      </c>
      <c r="C3" s="10" t="s">
        <v>23</v>
      </c>
      <c r="D3" s="10" t="s">
        <v>24</v>
      </c>
      <c r="E3" s="10">
        <v>8</v>
      </c>
      <c r="F3" s="10">
        <v>1800</v>
      </c>
      <c r="G3" s="11">
        <f>F3+N3+S3+X3</f>
        <v>2180</v>
      </c>
      <c r="H3" s="11">
        <f>O3+T3+Y3</f>
        <v>0</v>
      </c>
      <c r="I3" s="11">
        <f>G3/E3</f>
        <v>272.5</v>
      </c>
      <c r="J3" s="11">
        <f>H3/E3</f>
        <v>0</v>
      </c>
      <c r="K3" s="10" t="s">
        <v>25</v>
      </c>
      <c r="L3" s="10" t="s">
        <v>26</v>
      </c>
      <c r="M3" s="10">
        <v>2</v>
      </c>
      <c r="N3" s="10">
        <f>VLOOKUP(IF(L3="无",K3,K3&amp;"("&amp;L3&amp;")"),D:I,6,0)*M3</f>
        <v>380</v>
      </c>
      <c r="O3" s="10">
        <f>VLOOKUP(IF(L3="无",K3,K3&amp;"("&amp;L3&amp;")"),D:J,7,0)*M3</f>
        <v>0</v>
      </c>
      <c r="P3" s="10" t="s">
        <v>27</v>
      </c>
      <c r="Q3" s="10" t="s">
        <v>28</v>
      </c>
      <c r="R3" s="10">
        <v>2</v>
      </c>
      <c r="S3" s="10">
        <f>VLOOKUP(IF(Q3="无",P3,P3&amp;"("&amp;Q3&amp;")"),D:I,6,0)*R3</f>
        <v>0</v>
      </c>
      <c r="T3" s="10">
        <f>VLOOKUP(IF(Q3="无",P3,P3&amp;"("&amp;Q3&amp;")"),D:J,7,0)*R3</f>
        <v>0</v>
      </c>
      <c r="U3" s="10" t="s">
        <v>21</v>
      </c>
      <c r="V3" s="10" t="s">
        <v>21</v>
      </c>
      <c r="W3" s="10">
        <v>0</v>
      </c>
      <c r="X3" s="10">
        <f>VLOOKUP(IF(V3="无",U3,U3&amp;"("&amp;V3&amp;")"),D:I,6,0)*W3</f>
        <v>0</v>
      </c>
      <c r="Y3" s="10">
        <f>VLOOKUP(IF(V3="无",U3,U3&amp;"("&amp;V3&amp;")"),D:J,7,0)*W3</f>
        <v>0</v>
      </c>
    </row>
    <row r="4" spans="1:25">
      <c r="A4" s="9">
        <f t="shared" si="0"/>
        <v>3</v>
      </c>
      <c r="B4" s="10" t="s">
        <v>17</v>
      </c>
      <c r="C4" s="10" t="s">
        <v>23</v>
      </c>
      <c r="D4" s="10" t="s">
        <v>29</v>
      </c>
      <c r="E4" s="10">
        <v>2</v>
      </c>
      <c r="F4" s="10">
        <v>450</v>
      </c>
      <c r="G4" s="11">
        <f>F4+N4+S4+X4</f>
        <v>450</v>
      </c>
      <c r="H4" s="11">
        <f>O4+T4+Y4</f>
        <v>0</v>
      </c>
      <c r="I4" s="11">
        <f>G4/E4</f>
        <v>225</v>
      </c>
      <c r="J4" s="11">
        <f>H4/E4</f>
        <v>0</v>
      </c>
      <c r="K4" s="10" t="s">
        <v>27</v>
      </c>
      <c r="L4" s="10" t="s">
        <v>28</v>
      </c>
      <c r="M4" s="10">
        <v>1</v>
      </c>
      <c r="N4" s="10">
        <f>VLOOKUP(IF(L4="无",K4,K4&amp;"("&amp;L4&amp;")"),D:I,6,0)*M4</f>
        <v>0</v>
      </c>
      <c r="O4" s="10">
        <f>VLOOKUP(IF(L4="无",K4,K4&amp;"("&amp;L4&amp;")"),D:J,7,0)*M4</f>
        <v>0</v>
      </c>
      <c r="P4" s="10" t="s">
        <v>21</v>
      </c>
      <c r="Q4" s="10" t="s">
        <v>21</v>
      </c>
      <c r="R4" s="10">
        <v>0</v>
      </c>
      <c r="S4" s="10">
        <f>VLOOKUP(IF(Q4="无",P4,P4&amp;"("&amp;Q4&amp;")"),D:I,6,0)*R4</f>
        <v>0</v>
      </c>
      <c r="T4" s="10">
        <f>VLOOKUP(IF(Q4="无",P4,P4&amp;"("&amp;Q4&amp;")"),D:J,7,0)*R4</f>
        <v>0</v>
      </c>
      <c r="U4" s="10" t="s">
        <v>21</v>
      </c>
      <c r="V4" s="10" t="s">
        <v>21</v>
      </c>
      <c r="W4" s="10">
        <v>0</v>
      </c>
      <c r="X4" s="10">
        <f>VLOOKUP(IF(V4="无",U4,U4&amp;"("&amp;V4&amp;")"),D:I,6,0)*W4</f>
        <v>0</v>
      </c>
      <c r="Y4" s="10">
        <f>VLOOKUP(IF(V4="无",U4,U4&amp;"("&amp;V4&amp;")"),D:J,7,0)*W4</f>
        <v>0</v>
      </c>
    </row>
    <row r="5" spans="1:25">
      <c r="A5" s="9">
        <f t="shared" si="0"/>
        <v>4</v>
      </c>
      <c r="B5" s="10" t="s">
        <v>17</v>
      </c>
      <c r="C5" s="10" t="s">
        <v>23</v>
      </c>
      <c r="D5" s="10" t="s">
        <v>30</v>
      </c>
      <c r="E5" s="10">
        <v>2</v>
      </c>
      <c r="F5" s="10">
        <v>450</v>
      </c>
      <c r="G5" s="11">
        <f>F5+N5+S5+X5</f>
        <v>640</v>
      </c>
      <c r="H5" s="11">
        <f>O5+T5+Y5</f>
        <v>0</v>
      </c>
      <c r="I5" s="11">
        <f>G5/E5</f>
        <v>320</v>
      </c>
      <c r="J5" s="11">
        <f>H5/E5</f>
        <v>0</v>
      </c>
      <c r="K5" s="10" t="s">
        <v>25</v>
      </c>
      <c r="L5" s="10" t="s">
        <v>26</v>
      </c>
      <c r="M5" s="10">
        <v>1</v>
      </c>
      <c r="N5" s="10">
        <f>VLOOKUP(IF(L5="无",K5,K5&amp;"("&amp;L5&amp;")"),D:I,6,0)*M5</f>
        <v>190</v>
      </c>
      <c r="O5" s="10">
        <f>VLOOKUP(IF(L5="无",K5,K5&amp;"("&amp;L5&amp;")"),D:J,7,0)*M5</f>
        <v>0</v>
      </c>
      <c r="P5" s="10" t="s">
        <v>21</v>
      </c>
      <c r="Q5" s="10" t="s">
        <v>21</v>
      </c>
      <c r="R5" s="10">
        <v>0</v>
      </c>
      <c r="S5" s="10">
        <f>VLOOKUP(IF(Q5="无",P5,P5&amp;"("&amp;Q5&amp;")"),D:I,6,0)*R5</f>
        <v>0</v>
      </c>
      <c r="T5" s="10">
        <f>VLOOKUP(IF(Q5="无",P5,P5&amp;"("&amp;Q5&amp;")"),D:J,7,0)*R5</f>
        <v>0</v>
      </c>
      <c r="U5" s="10" t="s">
        <v>21</v>
      </c>
      <c r="V5" s="10" t="s">
        <v>21</v>
      </c>
      <c r="W5" s="10">
        <v>0</v>
      </c>
      <c r="X5" s="10">
        <f>VLOOKUP(IF(V5="无",U5,U5&amp;"("&amp;V5&amp;")"),D:I,6,0)*W5</f>
        <v>0</v>
      </c>
      <c r="Y5" s="10">
        <f>VLOOKUP(IF(V5="无",U5,U5&amp;"("&amp;V5&amp;")"),D:J,7,0)*W5</f>
        <v>0</v>
      </c>
    </row>
    <row r="6" spans="1:25">
      <c r="A6" s="9">
        <f t="shared" si="0"/>
        <v>5</v>
      </c>
      <c r="B6" s="10" t="s">
        <v>17</v>
      </c>
      <c r="C6" s="10" t="s">
        <v>31</v>
      </c>
      <c r="D6" s="10" t="s">
        <v>32</v>
      </c>
      <c r="E6" s="10">
        <v>2</v>
      </c>
      <c r="F6" s="10">
        <v>600</v>
      </c>
      <c r="G6" s="11">
        <f>F6+N6+S6+X6</f>
        <v>1068.75</v>
      </c>
      <c r="H6" s="11">
        <f>O6+T6+Y6</f>
        <v>0</v>
      </c>
      <c r="I6" s="11">
        <f>G6/E6</f>
        <v>534.375</v>
      </c>
      <c r="J6" s="11">
        <f>H6/E6</f>
        <v>0</v>
      </c>
      <c r="K6" s="10" t="s">
        <v>33</v>
      </c>
      <c r="L6" s="10" t="s">
        <v>21</v>
      </c>
      <c r="M6" s="10">
        <v>3</v>
      </c>
      <c r="N6" s="10">
        <f>VLOOKUP(IF(L6="无",K6,K6&amp;"("&amp;L6&amp;")"),D:I,6,0)*M6</f>
        <v>168.75</v>
      </c>
      <c r="O6" s="10">
        <f>VLOOKUP(IF(L6="无",K6,K6&amp;"("&amp;L6&amp;")"),D:J,7,0)*M6</f>
        <v>0</v>
      </c>
      <c r="P6" s="10" t="s">
        <v>34</v>
      </c>
      <c r="Q6" s="10" t="s">
        <v>35</v>
      </c>
      <c r="R6" s="10">
        <v>1</v>
      </c>
      <c r="S6" s="10">
        <f>VLOOKUP(IF(Q6="无",P6,P6&amp;"("&amp;Q6&amp;")"),D:I,6,0)*R6</f>
        <v>150</v>
      </c>
      <c r="T6" s="10">
        <f>VLOOKUP(IF(Q6="无",P6,P6&amp;"("&amp;Q6&amp;")"),D:J,7,0)*R6</f>
        <v>0</v>
      </c>
      <c r="U6" s="10" t="s">
        <v>36</v>
      </c>
      <c r="V6" s="10" t="s">
        <v>37</v>
      </c>
      <c r="W6" s="10">
        <v>1</v>
      </c>
      <c r="X6" s="10">
        <f>VLOOKUP(IF(V6="无",U6,U6&amp;"("&amp;V6&amp;")"),D:I,6,0)*W6</f>
        <v>150</v>
      </c>
      <c r="Y6" s="10">
        <f>VLOOKUP(IF(V6="无",U6,U6&amp;"("&amp;V6&amp;")"),D:J,7,0)*W6</f>
        <v>0</v>
      </c>
    </row>
    <row r="7" spans="1:25">
      <c r="A7" s="9">
        <f t="shared" si="0"/>
        <v>6</v>
      </c>
      <c r="B7" s="10" t="s">
        <v>17</v>
      </c>
      <c r="C7" s="10" t="s">
        <v>38</v>
      </c>
      <c r="D7" s="10" t="s">
        <v>39</v>
      </c>
      <c r="E7" s="10">
        <v>2</v>
      </c>
      <c r="F7" s="10">
        <v>1100</v>
      </c>
      <c r="G7" s="11">
        <f>F7+N7+S7+X7</f>
        <v>2168.75</v>
      </c>
      <c r="H7" s="11">
        <f>O7+T7+Y7</f>
        <v>0</v>
      </c>
      <c r="I7" s="11">
        <f>G7/E7</f>
        <v>1084.375</v>
      </c>
      <c r="J7" s="11">
        <f>H7/E7</f>
        <v>0</v>
      </c>
      <c r="K7" s="10" t="s">
        <v>32</v>
      </c>
      <c r="L7" s="10" t="s">
        <v>21</v>
      </c>
      <c r="M7" s="10">
        <v>2</v>
      </c>
      <c r="N7" s="10">
        <f>VLOOKUP(IF(L7="无",K7,K7&amp;"("&amp;L7&amp;")"),D:I,6,0)*M7</f>
        <v>1068.75</v>
      </c>
      <c r="O7" s="10">
        <f>VLOOKUP(IF(L7="无",K7,K7&amp;"("&amp;L7&amp;")"),D:J,7,0)*M7</f>
        <v>0</v>
      </c>
      <c r="P7" s="10" t="s">
        <v>21</v>
      </c>
      <c r="Q7" s="10" t="s">
        <v>21</v>
      </c>
      <c r="R7" s="10">
        <v>0</v>
      </c>
      <c r="S7" s="10">
        <f>VLOOKUP(IF(Q7="无",P7,P7&amp;"("&amp;Q7&amp;")"),D:I,6,0)*R7</f>
        <v>0</v>
      </c>
      <c r="T7" s="10">
        <f>VLOOKUP(IF(Q7="无",P7,P7&amp;"("&amp;Q7&amp;")"),D:J,7,0)*R7</f>
        <v>0</v>
      </c>
      <c r="U7" s="10" t="s">
        <v>21</v>
      </c>
      <c r="V7" s="10" t="s">
        <v>21</v>
      </c>
      <c r="W7" s="10">
        <v>0</v>
      </c>
      <c r="X7" s="10">
        <f>VLOOKUP(IF(V7="无",U7,U7&amp;"("&amp;V7&amp;")"),D:I,6,0)*W7</f>
        <v>0</v>
      </c>
      <c r="Y7" s="10">
        <f>VLOOKUP(IF(V7="无",U7,U7&amp;"("&amp;V7&amp;")"),D:J,7,0)*W7</f>
        <v>0</v>
      </c>
    </row>
    <row r="8" spans="1:25">
      <c r="A8" s="9">
        <f t="shared" si="0"/>
        <v>7</v>
      </c>
      <c r="B8" s="10" t="s">
        <v>17</v>
      </c>
      <c r="C8" s="10" t="s">
        <v>38</v>
      </c>
      <c r="D8" s="10" t="s">
        <v>40</v>
      </c>
      <c r="E8" s="10">
        <v>2</v>
      </c>
      <c r="F8" s="10">
        <v>1400</v>
      </c>
      <c r="G8" s="11">
        <f>F8+N8+S8+X8</f>
        <v>1400</v>
      </c>
      <c r="H8" s="11">
        <f>O8+T8+Y8</f>
        <v>0</v>
      </c>
      <c r="I8" s="11">
        <f>G8/E8</f>
        <v>700</v>
      </c>
      <c r="J8" s="11">
        <f>H8/E8</f>
        <v>0</v>
      </c>
      <c r="K8" s="10" t="s">
        <v>20</v>
      </c>
      <c r="L8" s="10" t="s">
        <v>21</v>
      </c>
      <c r="M8" s="10">
        <v>2</v>
      </c>
      <c r="N8" s="10">
        <f>VLOOKUP(IF(L8="无",K8,K8&amp;"("&amp;L8&amp;")"),D:I,6,0)*M8</f>
        <v>0</v>
      </c>
      <c r="O8" s="10">
        <f>VLOOKUP(IF(L8="无",K8,K8&amp;"("&amp;L8&amp;")"),D:J,7,0)*M8</f>
        <v>0</v>
      </c>
      <c r="P8" s="10" t="s">
        <v>21</v>
      </c>
      <c r="Q8" s="10" t="s">
        <v>21</v>
      </c>
      <c r="R8" s="10">
        <v>0</v>
      </c>
      <c r="S8" s="10">
        <f>VLOOKUP(IF(Q8="无",P8,P8&amp;"("&amp;Q8&amp;")"),D:I,6,0)*R8</f>
        <v>0</v>
      </c>
      <c r="T8" s="10">
        <f>VLOOKUP(IF(Q8="无",P8,P8&amp;"("&amp;Q8&amp;")"),D:J,7,0)*R8</f>
        <v>0</v>
      </c>
      <c r="U8" s="10" t="s">
        <v>21</v>
      </c>
      <c r="V8" s="10" t="s">
        <v>21</v>
      </c>
      <c r="W8" s="10">
        <v>0</v>
      </c>
      <c r="X8" s="10">
        <f>VLOOKUP(IF(V8="无",U8,U8&amp;"("&amp;V8&amp;")"),D:I,6,0)*W8</f>
        <v>0</v>
      </c>
      <c r="Y8" s="10">
        <f>VLOOKUP(IF(V8="无",U8,U8&amp;"("&amp;V8&amp;")"),D:J,7,0)*W8</f>
        <v>0</v>
      </c>
    </row>
    <row r="9" spans="1:25">
      <c r="A9" s="9">
        <f t="shared" si="0"/>
        <v>8</v>
      </c>
      <c r="B9" s="10" t="s">
        <v>17</v>
      </c>
      <c r="C9" s="10" t="s">
        <v>38</v>
      </c>
      <c r="D9" s="10" t="s">
        <v>41</v>
      </c>
      <c r="E9" s="10">
        <v>4</v>
      </c>
      <c r="F9" s="10">
        <v>700</v>
      </c>
      <c r="G9" s="11">
        <f>F9+N9+S9+X9</f>
        <v>1768.75</v>
      </c>
      <c r="H9" s="11">
        <f>O9+T9+Y9</f>
        <v>0</v>
      </c>
      <c r="I9" s="11">
        <f>G9/E9</f>
        <v>442.1875</v>
      </c>
      <c r="J9" s="11">
        <f>H9/E9</f>
        <v>0</v>
      </c>
      <c r="K9" s="10" t="s">
        <v>32</v>
      </c>
      <c r="L9" s="10" t="s">
        <v>21</v>
      </c>
      <c r="M9" s="10">
        <v>2</v>
      </c>
      <c r="N9" s="10">
        <f>VLOOKUP(IF(L9="无",K9,K9&amp;"("&amp;L9&amp;")"),D:I,6,0)*M9</f>
        <v>1068.75</v>
      </c>
      <c r="O9" s="10">
        <f>VLOOKUP(IF(L9="无",K9,K9&amp;"("&amp;L9&amp;")"),D:J,7,0)*M9</f>
        <v>0</v>
      </c>
      <c r="P9" s="10" t="s">
        <v>21</v>
      </c>
      <c r="Q9" s="10" t="s">
        <v>21</v>
      </c>
      <c r="R9" s="10">
        <v>0</v>
      </c>
      <c r="S9" s="10">
        <f>VLOOKUP(IF(Q9="无",P9,P9&amp;"("&amp;Q9&amp;")"),D:I,6,0)*R9</f>
        <v>0</v>
      </c>
      <c r="T9" s="10">
        <f>VLOOKUP(IF(Q9="无",P9,P9&amp;"("&amp;Q9&amp;")"),D:J,7,0)*R9</f>
        <v>0</v>
      </c>
      <c r="U9" s="10" t="s">
        <v>21</v>
      </c>
      <c r="V9" s="10" t="s">
        <v>21</v>
      </c>
      <c r="W9" s="10">
        <v>0</v>
      </c>
      <c r="X9" s="10">
        <f>VLOOKUP(IF(V9="无",U9,U9&amp;"("&amp;V9&amp;")"),D:I,6,0)*W9</f>
        <v>0</v>
      </c>
      <c r="Y9" s="10">
        <f>VLOOKUP(IF(V9="无",U9,U9&amp;"("&amp;V9&amp;")"),D:J,7,0)*W9</f>
        <v>0</v>
      </c>
    </row>
    <row r="10" spans="1:25">
      <c r="A10" s="9">
        <f t="shared" si="0"/>
        <v>9</v>
      </c>
      <c r="B10" s="10" t="s">
        <v>17</v>
      </c>
      <c r="C10" s="10" t="s">
        <v>42</v>
      </c>
      <c r="D10" s="10" t="s">
        <v>43</v>
      </c>
      <c r="E10" s="10">
        <v>3</v>
      </c>
      <c r="F10" s="10">
        <v>500</v>
      </c>
      <c r="G10" s="11">
        <f>F10+N10+S10+X10</f>
        <v>633.333333333333</v>
      </c>
      <c r="H10" s="11">
        <f>O10+T10+Y10</f>
        <v>0</v>
      </c>
      <c r="I10" s="11">
        <f>G10/E10</f>
        <v>211.111111111111</v>
      </c>
      <c r="J10" s="11">
        <f>H10/E10</f>
        <v>0</v>
      </c>
      <c r="K10" s="10" t="s">
        <v>44</v>
      </c>
      <c r="L10" s="10" t="s">
        <v>21</v>
      </c>
      <c r="M10" s="10">
        <v>5</v>
      </c>
      <c r="N10" s="10">
        <f>VLOOKUP(IF(L10="无",K10,K10&amp;"("&amp;L10&amp;")"),D:I,6,0)*M10</f>
        <v>133.333333333333</v>
      </c>
      <c r="O10" s="10">
        <f>VLOOKUP(IF(L10="无",K10,K10&amp;"("&amp;L10&amp;")"),D:J,7,0)*M10</f>
        <v>0</v>
      </c>
      <c r="P10" s="10" t="s">
        <v>21</v>
      </c>
      <c r="Q10" s="10" t="s">
        <v>21</v>
      </c>
      <c r="R10" s="10">
        <v>0</v>
      </c>
      <c r="S10" s="10">
        <f>VLOOKUP(IF(Q10="无",P10,P10&amp;"("&amp;Q10&amp;")"),D:I,6,0)*R10</f>
        <v>0</v>
      </c>
      <c r="T10" s="10">
        <f>VLOOKUP(IF(Q10="无",P10,P10&amp;"("&amp;Q10&amp;")"),D:J,7,0)*R10</f>
        <v>0</v>
      </c>
      <c r="U10" s="10" t="s">
        <v>21</v>
      </c>
      <c r="V10" s="10" t="s">
        <v>21</v>
      </c>
      <c r="W10" s="10">
        <v>0</v>
      </c>
      <c r="X10" s="10">
        <f>VLOOKUP(IF(V10="无",U10,U10&amp;"("&amp;V10&amp;")"),D:I,6,0)*W10</f>
        <v>0</v>
      </c>
      <c r="Y10" s="10">
        <f>VLOOKUP(IF(V10="无",U10,U10&amp;"("&amp;V10&amp;")"),D:J,7,0)*W10</f>
        <v>0</v>
      </c>
    </row>
    <row r="11" spans="1:25">
      <c r="A11" s="9">
        <f>ROW()-1</f>
        <v>10</v>
      </c>
      <c r="B11" s="10" t="s">
        <v>17</v>
      </c>
      <c r="C11" s="10" t="s">
        <v>45</v>
      </c>
      <c r="D11" s="10" t="s">
        <v>46</v>
      </c>
      <c r="E11" s="10">
        <v>4</v>
      </c>
      <c r="F11" s="10">
        <v>1800</v>
      </c>
      <c r="G11" s="11">
        <f>F11+N11+S11+X11</f>
        <v>2087.22222222222</v>
      </c>
      <c r="H11" s="11">
        <f>O11+T11+Y11</f>
        <v>0</v>
      </c>
      <c r="I11" s="11">
        <f>G11/E11</f>
        <v>521.805555555556</v>
      </c>
      <c r="J11" s="11">
        <f>H11/E11</f>
        <v>0</v>
      </c>
      <c r="K11" s="10" t="s">
        <v>44</v>
      </c>
      <c r="L11" s="10" t="s">
        <v>21</v>
      </c>
      <c r="M11" s="10">
        <v>4</v>
      </c>
      <c r="N11" s="10">
        <f>VLOOKUP(IF(L11="无",K11,K11&amp;"("&amp;L11&amp;")"),D:I,6,0)*M11</f>
        <v>106.666666666667</v>
      </c>
      <c r="O11" s="10">
        <f>VLOOKUP(IF(L11="无",K11,K11&amp;"("&amp;L11&amp;")"),D:J,7,0)*M11</f>
        <v>0</v>
      </c>
      <c r="P11" s="10" t="s">
        <v>47</v>
      </c>
      <c r="Q11" s="10" t="s">
        <v>48</v>
      </c>
      <c r="R11" s="10">
        <v>1</v>
      </c>
      <c r="S11" s="10">
        <f>VLOOKUP(IF(Q11="无",P11,P11&amp;"("&amp;Q11&amp;")"),D:I,6,0)*R11</f>
        <v>180.555555555556</v>
      </c>
      <c r="T11" s="10">
        <f>VLOOKUP(IF(Q11="无",P11,P11&amp;"("&amp;Q11&amp;")"),D:J,7,0)*R11</f>
        <v>0</v>
      </c>
      <c r="U11" s="10" t="s">
        <v>21</v>
      </c>
      <c r="V11" s="10" t="s">
        <v>21</v>
      </c>
      <c r="W11" s="10">
        <v>0</v>
      </c>
      <c r="X11" s="10">
        <f>VLOOKUP(IF(V11="无",U11,U11&amp;"("&amp;V11&amp;")"),D:I,6,0)*W11</f>
        <v>0</v>
      </c>
      <c r="Y11" s="10">
        <f>VLOOKUP(IF(V11="无",U11,U11&amp;"("&amp;V11&amp;")"),D:J,7,0)*W11</f>
        <v>0</v>
      </c>
    </row>
    <row r="12" spans="1:25">
      <c r="A12" s="9">
        <f>ROW()-1</f>
        <v>11</v>
      </c>
      <c r="B12" s="10" t="s">
        <v>17</v>
      </c>
      <c r="C12" s="10" t="s">
        <v>45</v>
      </c>
      <c r="D12" s="10" t="s">
        <v>49</v>
      </c>
      <c r="E12" s="10">
        <v>4</v>
      </c>
      <c r="F12" s="10">
        <v>900</v>
      </c>
      <c r="G12" s="11">
        <f>F12+N12+S12+X12</f>
        <v>1060</v>
      </c>
      <c r="H12" s="11">
        <f>O12+T12+Y12</f>
        <v>0</v>
      </c>
      <c r="I12" s="11">
        <f>G12/E12</f>
        <v>265</v>
      </c>
      <c r="J12" s="11">
        <f>H12/E12</f>
        <v>0</v>
      </c>
      <c r="K12" s="10" t="s">
        <v>44</v>
      </c>
      <c r="L12" s="10" t="s">
        <v>21</v>
      </c>
      <c r="M12" s="10">
        <v>6</v>
      </c>
      <c r="N12" s="10">
        <f>VLOOKUP(IF(L12="无",K12,K12&amp;"("&amp;L12&amp;")"),D:I,6,0)*M12</f>
        <v>160</v>
      </c>
      <c r="O12" s="10">
        <f>VLOOKUP(IF(L12="无",K12,K12&amp;"("&amp;L12&amp;")"),D:J,7,0)*M12</f>
        <v>0</v>
      </c>
      <c r="P12" s="10" t="s">
        <v>21</v>
      </c>
      <c r="Q12" s="10" t="s">
        <v>21</v>
      </c>
      <c r="R12" s="10">
        <v>0</v>
      </c>
      <c r="S12" s="10">
        <f>VLOOKUP(IF(Q12="无",P12,P12&amp;"("&amp;Q12&amp;")"),D:I,6,0)*R12</f>
        <v>0</v>
      </c>
      <c r="T12" s="10">
        <f>VLOOKUP(IF(Q12="无",P12,P12&amp;"("&amp;Q12&amp;")"),D:J,7,0)*R12</f>
        <v>0</v>
      </c>
      <c r="U12" s="10" t="s">
        <v>21</v>
      </c>
      <c r="V12" s="10" t="s">
        <v>21</v>
      </c>
      <c r="W12" s="10">
        <v>0</v>
      </c>
      <c r="X12" s="10">
        <f>VLOOKUP(IF(V12="无",U12,U12&amp;"("&amp;V12&amp;")"),D:I,6,0)*W12</f>
        <v>0</v>
      </c>
      <c r="Y12" s="10">
        <f>VLOOKUP(IF(V12="无",U12,U12&amp;"("&amp;V12&amp;")"),D:J,7,0)*W12</f>
        <v>0</v>
      </c>
    </row>
    <row r="13" spans="1:25">
      <c r="A13" s="9">
        <f>ROW()-1</f>
        <v>12</v>
      </c>
      <c r="B13" s="10" t="s">
        <v>17</v>
      </c>
      <c r="C13" s="10" t="s">
        <v>50</v>
      </c>
      <c r="D13" s="10" t="s">
        <v>51</v>
      </c>
      <c r="E13" s="10">
        <v>2</v>
      </c>
      <c r="F13" s="10">
        <v>800</v>
      </c>
      <c r="G13" s="11">
        <f>F13+N13+S13+X13</f>
        <v>1375</v>
      </c>
      <c r="H13" s="11">
        <f>O13+T13+Y13</f>
        <v>0</v>
      </c>
      <c r="I13" s="11">
        <f>G13/E13</f>
        <v>687.5</v>
      </c>
      <c r="J13" s="11">
        <f>H13/E13</f>
        <v>0</v>
      </c>
      <c r="K13" s="10" t="s">
        <v>52</v>
      </c>
      <c r="L13" s="10" t="s">
        <v>37</v>
      </c>
      <c r="M13" s="10">
        <v>1</v>
      </c>
      <c r="N13" s="10">
        <f>VLOOKUP(IF(L13="无",K13,K13&amp;"("&amp;L13&amp;")"),D:I,6,0)*M13</f>
        <v>100</v>
      </c>
      <c r="O13" s="10">
        <f>VLOOKUP(IF(L13="无",K13,K13&amp;"("&amp;L13&amp;")"),D:J,7,0)*M13</f>
        <v>0</v>
      </c>
      <c r="P13" s="10" t="s">
        <v>53</v>
      </c>
      <c r="Q13" s="10" t="s">
        <v>21</v>
      </c>
      <c r="R13" s="10">
        <v>1</v>
      </c>
      <c r="S13" s="10">
        <f>VLOOKUP(IF(Q13="无",P13,P13&amp;"("&amp;Q13&amp;")"),D:I,6,0)*R13</f>
        <v>475</v>
      </c>
      <c r="T13" s="10">
        <f>VLOOKUP(IF(Q13="无",P13,P13&amp;"("&amp;Q13&amp;")"),D:J,7,0)*R13</f>
        <v>0</v>
      </c>
      <c r="U13" s="10" t="s">
        <v>21</v>
      </c>
      <c r="V13" s="10" t="s">
        <v>21</v>
      </c>
      <c r="W13" s="10">
        <v>0</v>
      </c>
      <c r="X13" s="10">
        <f>VLOOKUP(IF(V13="无",U13,U13&amp;"("&amp;V13&amp;")"),D:I,6,0)*W13</f>
        <v>0</v>
      </c>
      <c r="Y13" s="10">
        <f>VLOOKUP(IF(V13="无",U13,U13&amp;"("&amp;V13&amp;")"),D:J,7,0)*W13</f>
        <v>0</v>
      </c>
    </row>
    <row r="14" spans="1:25">
      <c r="A14" s="9">
        <f t="shared" ref="A14:A28" si="1">ROW()-1</f>
        <v>13</v>
      </c>
      <c r="B14" s="10" t="s">
        <v>17</v>
      </c>
      <c r="C14" s="10" t="s">
        <v>54</v>
      </c>
      <c r="D14" s="10" t="s">
        <v>55</v>
      </c>
      <c r="E14" s="10">
        <v>1</v>
      </c>
      <c r="F14" s="10">
        <v>0</v>
      </c>
      <c r="G14" s="11">
        <f>F14+N14+S14+X14</f>
        <v>0</v>
      </c>
      <c r="H14" s="11">
        <f>O14+T14+Y14</f>
        <v>0</v>
      </c>
      <c r="I14" s="11">
        <f>G14/E14</f>
        <v>0</v>
      </c>
      <c r="J14" s="11">
        <f>H14/E14</f>
        <v>0</v>
      </c>
      <c r="K14" s="10" t="s">
        <v>21</v>
      </c>
      <c r="L14" s="10" t="s">
        <v>21</v>
      </c>
      <c r="M14" s="10">
        <v>0</v>
      </c>
      <c r="N14" s="10">
        <f>VLOOKUP(IF(L14="无",K14,K14&amp;"("&amp;L14&amp;")"),D:I,6,0)*M14</f>
        <v>0</v>
      </c>
      <c r="O14" s="10">
        <f>VLOOKUP(IF(L14="无",K14,K14&amp;"("&amp;L14&amp;")"),D:J,7,0)*M14</f>
        <v>0</v>
      </c>
      <c r="P14" s="10" t="s">
        <v>21</v>
      </c>
      <c r="Q14" s="10" t="s">
        <v>21</v>
      </c>
      <c r="R14" s="10">
        <v>0</v>
      </c>
      <c r="S14" s="10">
        <f>VLOOKUP(IF(Q14="无",P14,P14&amp;"("&amp;Q14&amp;")"),D:I,6,0)*R14</f>
        <v>0</v>
      </c>
      <c r="T14" s="10">
        <f>VLOOKUP(IF(Q14="无",P14,P14&amp;"("&amp;Q14&amp;")"),D:J,7,0)*R14</f>
        <v>0</v>
      </c>
      <c r="U14" s="10" t="s">
        <v>21</v>
      </c>
      <c r="V14" s="10" t="s">
        <v>21</v>
      </c>
      <c r="W14" s="10">
        <v>0</v>
      </c>
      <c r="X14" s="10">
        <f>VLOOKUP(IF(V14="无",U14,U14&amp;"("&amp;V14&amp;")"),D:I,6,0)*W14</f>
        <v>0</v>
      </c>
      <c r="Y14" s="10">
        <f>VLOOKUP(IF(V14="无",U14,U14&amp;"("&amp;V14&amp;")"),D:J,7,0)*W14</f>
        <v>0</v>
      </c>
    </row>
    <row r="15" spans="1:25">
      <c r="A15" s="9">
        <f t="shared" si="1"/>
        <v>14</v>
      </c>
      <c r="B15" s="10" t="s">
        <v>17</v>
      </c>
      <c r="C15" s="10" t="s">
        <v>54</v>
      </c>
      <c r="D15" s="10" t="s">
        <v>56</v>
      </c>
      <c r="E15" s="10">
        <v>1</v>
      </c>
      <c r="F15" s="10">
        <v>0</v>
      </c>
      <c r="G15" s="11">
        <f>F15+N15+S15+X15</f>
        <v>0</v>
      </c>
      <c r="H15" s="11">
        <f>O15+T15+Y15</f>
        <v>0</v>
      </c>
      <c r="I15" s="11">
        <f>G15/E15</f>
        <v>0</v>
      </c>
      <c r="J15" s="11">
        <f>H15/E15</f>
        <v>0</v>
      </c>
      <c r="K15" s="10" t="s">
        <v>21</v>
      </c>
      <c r="L15" s="10" t="s">
        <v>21</v>
      </c>
      <c r="M15" s="10">
        <v>0</v>
      </c>
      <c r="N15" s="10">
        <f>VLOOKUP(IF(L15="无",K15,K15&amp;"("&amp;L15&amp;")"),D:I,6,0)*M15</f>
        <v>0</v>
      </c>
      <c r="O15" s="10">
        <f>VLOOKUP(IF(L15="无",K15,K15&amp;"("&amp;L15&amp;")"),D:J,7,0)*M15</f>
        <v>0</v>
      </c>
      <c r="P15" s="10" t="s">
        <v>21</v>
      </c>
      <c r="Q15" s="10" t="s">
        <v>21</v>
      </c>
      <c r="R15" s="10">
        <v>0</v>
      </c>
      <c r="S15" s="10">
        <f>VLOOKUP(IF(Q15="无",P15,P15&amp;"("&amp;Q15&amp;")"),D:I,6,0)*R15</f>
        <v>0</v>
      </c>
      <c r="T15" s="10">
        <f>VLOOKUP(IF(Q15="无",P15,P15&amp;"("&amp;Q15&amp;")"),D:J,7,0)*R15</f>
        <v>0</v>
      </c>
      <c r="U15" s="10" t="s">
        <v>21</v>
      </c>
      <c r="V15" s="10" t="s">
        <v>21</v>
      </c>
      <c r="W15" s="10">
        <v>0</v>
      </c>
      <c r="X15" s="10">
        <f>VLOOKUP(IF(V15="无",U15,U15&amp;"("&amp;V15&amp;")"),D:I,6,0)*W15</f>
        <v>0</v>
      </c>
      <c r="Y15" s="10">
        <f>VLOOKUP(IF(V15="无",U15,U15&amp;"("&amp;V15&amp;")"),D:J,7,0)*W15</f>
        <v>0</v>
      </c>
    </row>
    <row r="16" spans="1:25">
      <c r="A16" s="9">
        <f t="shared" si="1"/>
        <v>15</v>
      </c>
      <c r="B16" s="10" t="s">
        <v>17</v>
      </c>
      <c r="C16" s="10" t="s">
        <v>57</v>
      </c>
      <c r="D16" s="10" t="s">
        <v>58</v>
      </c>
      <c r="E16" s="10">
        <v>4</v>
      </c>
      <c r="F16" s="10">
        <v>650</v>
      </c>
      <c r="G16" s="11">
        <f>F16+N16+S16+X16</f>
        <v>761.111111111111</v>
      </c>
      <c r="H16" s="11">
        <f>O16+T16+Y16</f>
        <v>0</v>
      </c>
      <c r="I16" s="11">
        <f>G16/E16</f>
        <v>190.277777777778</v>
      </c>
      <c r="J16" s="11">
        <f>H16/E16</f>
        <v>0</v>
      </c>
      <c r="K16" s="10" t="s">
        <v>48</v>
      </c>
      <c r="L16" s="10" t="s">
        <v>21</v>
      </c>
      <c r="M16" s="10">
        <v>2</v>
      </c>
      <c r="N16" s="10">
        <f>VLOOKUP(IF(L16="无",K16,K16&amp;"("&amp;L16&amp;")"),D:I,6,0)*M16</f>
        <v>111.111111111111</v>
      </c>
      <c r="O16" s="10">
        <f>VLOOKUP(IF(L16="无",K16,K16&amp;"("&amp;L16&amp;")"),D:J,7,0)*M16</f>
        <v>0</v>
      </c>
      <c r="P16" s="10" t="s">
        <v>21</v>
      </c>
      <c r="Q16" s="10" t="s">
        <v>21</v>
      </c>
      <c r="R16" s="10">
        <v>0</v>
      </c>
      <c r="S16" s="10">
        <f>VLOOKUP(IF(Q16="无",P16,P16&amp;"("&amp;Q16&amp;")"),D:I,6,0)*R16</f>
        <v>0</v>
      </c>
      <c r="T16" s="10">
        <f>VLOOKUP(IF(Q16="无",P16,P16&amp;"("&amp;Q16&amp;")"),D:J,7,0)*R16</f>
        <v>0</v>
      </c>
      <c r="U16" s="10" t="s">
        <v>21</v>
      </c>
      <c r="V16" s="10" t="s">
        <v>21</v>
      </c>
      <c r="W16" s="10">
        <v>0</v>
      </c>
      <c r="X16" s="10">
        <f>VLOOKUP(IF(V16="无",U16,U16&amp;"("&amp;V16&amp;")"),D:I,6,0)*W16</f>
        <v>0</v>
      </c>
      <c r="Y16" s="10">
        <f>VLOOKUP(IF(V16="无",U16,U16&amp;"("&amp;V16&amp;")"),D:J,7,0)*W16</f>
        <v>0</v>
      </c>
    </row>
    <row r="17" spans="1:25">
      <c r="A17" s="9">
        <f t="shared" si="1"/>
        <v>16</v>
      </c>
      <c r="B17" s="10" t="s">
        <v>17</v>
      </c>
      <c r="C17" s="10" t="s">
        <v>50</v>
      </c>
      <c r="D17" s="10" t="s">
        <v>22</v>
      </c>
      <c r="E17" s="10">
        <v>3</v>
      </c>
      <c r="F17" s="10">
        <v>450</v>
      </c>
      <c r="G17" s="11">
        <f>F17+N17+S17+X17</f>
        <v>500</v>
      </c>
      <c r="H17" s="11">
        <f>O17+T17+Y17</f>
        <v>0</v>
      </c>
      <c r="I17" s="11">
        <f>G17/E17</f>
        <v>166.666666666667</v>
      </c>
      <c r="J17" s="11">
        <f>H17/E17</f>
        <v>0</v>
      </c>
      <c r="K17" s="10" t="s">
        <v>59</v>
      </c>
      <c r="L17" s="10" t="s">
        <v>37</v>
      </c>
      <c r="M17" s="10">
        <v>1</v>
      </c>
      <c r="N17" s="10">
        <f>VLOOKUP(IF(L17="无",K17,K17&amp;"("&amp;L17&amp;")"),D:I,6,0)*M17</f>
        <v>50</v>
      </c>
      <c r="O17" s="10">
        <f>VLOOKUP(IF(L17="无",K17,K17&amp;"("&amp;L17&amp;")"),D:J,7,0)*M17</f>
        <v>0</v>
      </c>
      <c r="P17" s="10" t="s">
        <v>21</v>
      </c>
      <c r="Q17" s="10" t="s">
        <v>21</v>
      </c>
      <c r="R17" s="10">
        <v>0</v>
      </c>
      <c r="S17" s="10">
        <f>VLOOKUP(IF(Q17="无",P17,P17&amp;"("&amp;Q17&amp;")"),D:I,6,0)*R17</f>
        <v>0</v>
      </c>
      <c r="T17" s="10">
        <f>VLOOKUP(IF(Q17="无",P17,P17&amp;"("&amp;Q17&amp;")"),D:J,7,0)*R17</f>
        <v>0</v>
      </c>
      <c r="U17" s="10" t="s">
        <v>21</v>
      </c>
      <c r="V17" s="10" t="s">
        <v>21</v>
      </c>
      <c r="W17" s="10">
        <v>0</v>
      </c>
      <c r="X17" s="10">
        <f>VLOOKUP(IF(V17="无",U17,U17&amp;"("&amp;V17&amp;")"),D:I,6,0)*W17</f>
        <v>0</v>
      </c>
      <c r="Y17" s="10">
        <f>VLOOKUP(IF(V17="无",U17,U17&amp;"("&amp;V17&amp;")"),D:J,7,0)*W17</f>
        <v>0</v>
      </c>
    </row>
    <row r="18" spans="1:25">
      <c r="A18" s="9">
        <f t="shared" si="1"/>
        <v>17</v>
      </c>
      <c r="B18" s="10" t="s">
        <v>17</v>
      </c>
      <c r="C18" s="10" t="s">
        <v>60</v>
      </c>
      <c r="D18" s="10" t="s">
        <v>61</v>
      </c>
      <c r="E18" s="10">
        <v>4</v>
      </c>
      <c r="F18" s="10">
        <v>650</v>
      </c>
      <c r="G18" s="11">
        <f>F18+N18+S18+X18</f>
        <v>1025</v>
      </c>
      <c r="H18" s="11">
        <f>O18+T18+Y18</f>
        <v>0</v>
      </c>
      <c r="I18" s="11">
        <f>G18/E18</f>
        <v>256.25</v>
      </c>
      <c r="J18" s="11">
        <f>H18/E18</f>
        <v>0</v>
      </c>
      <c r="K18" s="12" t="s">
        <v>62</v>
      </c>
      <c r="L18" s="10" t="s">
        <v>21</v>
      </c>
      <c r="M18" s="10">
        <v>2</v>
      </c>
      <c r="N18" s="10">
        <f>VLOOKUP(IF(L18="无",K18,K18&amp;"("&amp;L18&amp;")"),D:I,6,0)*M18</f>
        <v>375</v>
      </c>
      <c r="O18" s="10">
        <f>VLOOKUP(IF(L18="无",K18,K18&amp;"("&amp;L18&amp;")"),D:J,7,0)*M18</f>
        <v>0</v>
      </c>
      <c r="P18" s="10" t="s">
        <v>21</v>
      </c>
      <c r="Q18" s="10" t="s">
        <v>21</v>
      </c>
      <c r="R18" s="10">
        <v>0</v>
      </c>
      <c r="S18" s="10">
        <f>VLOOKUP(IF(Q18="无",P18,P18&amp;"("&amp;Q18&amp;")"),D:I,6,0)*R18</f>
        <v>0</v>
      </c>
      <c r="T18" s="10">
        <f>VLOOKUP(IF(Q18="无",P18,P18&amp;"("&amp;Q18&amp;")"),D:J,7,0)*R18</f>
        <v>0</v>
      </c>
      <c r="U18" s="10" t="s">
        <v>21</v>
      </c>
      <c r="V18" s="10" t="s">
        <v>21</v>
      </c>
      <c r="W18" s="10">
        <v>0</v>
      </c>
      <c r="X18" s="10">
        <f>VLOOKUP(IF(V18="无",U18,U18&amp;"("&amp;V18&amp;")"),D:I,6,0)*W18</f>
        <v>0</v>
      </c>
      <c r="Y18" s="10">
        <f>VLOOKUP(IF(V18="无",U18,U18&amp;"("&amp;V18&amp;")"),D:J,7,0)*W18</f>
        <v>0</v>
      </c>
    </row>
    <row r="19" spans="1:25">
      <c r="A19" s="9">
        <f t="shared" si="1"/>
        <v>18</v>
      </c>
      <c r="B19" s="10" t="s">
        <v>17</v>
      </c>
      <c r="C19" s="10" t="s">
        <v>63</v>
      </c>
      <c r="D19" s="12" t="s">
        <v>62</v>
      </c>
      <c r="E19" s="10">
        <v>4</v>
      </c>
      <c r="F19" s="10">
        <v>500</v>
      </c>
      <c r="G19" s="11">
        <f>F19+N19+S19+X19</f>
        <v>750</v>
      </c>
      <c r="H19" s="11">
        <f>O19+T19+Y19</f>
        <v>0</v>
      </c>
      <c r="I19" s="11">
        <f>G19/E19</f>
        <v>187.5</v>
      </c>
      <c r="J19" s="11">
        <f>H19/E19</f>
        <v>0</v>
      </c>
      <c r="K19" s="10" t="s">
        <v>26</v>
      </c>
      <c r="L19" s="10" t="s">
        <v>64</v>
      </c>
      <c r="M19" s="10">
        <v>1</v>
      </c>
      <c r="N19" s="10">
        <f>VLOOKUP(IF(L19="无",K19,K19&amp;"("&amp;L19&amp;")"),D:I,6,0)*M19</f>
        <v>250</v>
      </c>
      <c r="O19" s="10">
        <f>VLOOKUP(IF(L19="无",K19,K19&amp;"("&amp;L19&amp;")"),D:J,7,0)*M19</f>
        <v>0</v>
      </c>
      <c r="P19" s="10" t="s">
        <v>21</v>
      </c>
      <c r="Q19" s="10" t="s">
        <v>21</v>
      </c>
      <c r="R19" s="10">
        <v>0</v>
      </c>
      <c r="S19" s="10">
        <f>VLOOKUP(IF(Q19="无",P19,P19&amp;"("&amp;Q19&amp;")"),D:I,6,0)*R19</f>
        <v>0</v>
      </c>
      <c r="T19" s="10">
        <f>VLOOKUP(IF(Q19="无",P19,P19&amp;"("&amp;Q19&amp;")"),D:J,7,0)*R19</f>
        <v>0</v>
      </c>
      <c r="U19" s="10" t="s">
        <v>21</v>
      </c>
      <c r="V19" s="10" t="s">
        <v>21</v>
      </c>
      <c r="W19" s="10">
        <v>0</v>
      </c>
      <c r="X19" s="10">
        <f>VLOOKUP(IF(V19="无",U19,U19&amp;"("&amp;V19&amp;")"),D:I,6,0)*W19</f>
        <v>0</v>
      </c>
      <c r="Y19" s="10">
        <f>VLOOKUP(IF(V19="无",U19,U19&amp;"("&amp;V19&amp;")"),D:J,7,0)*W19</f>
        <v>0</v>
      </c>
    </row>
    <row r="20" spans="1:25">
      <c r="A20" s="9">
        <f t="shared" si="1"/>
        <v>19</v>
      </c>
      <c r="B20" s="10" t="s">
        <v>17</v>
      </c>
      <c r="C20" s="10" t="s">
        <v>65</v>
      </c>
      <c r="D20" s="10" t="s">
        <v>48</v>
      </c>
      <c r="E20" s="10">
        <v>18</v>
      </c>
      <c r="F20" s="10">
        <v>1000</v>
      </c>
      <c r="G20" s="11">
        <f>F20+N20+S20+X20</f>
        <v>1000</v>
      </c>
      <c r="H20" s="11">
        <f>O20+T20+Y20</f>
        <v>0</v>
      </c>
      <c r="I20" s="11">
        <f>G20/E20</f>
        <v>55.5555555555556</v>
      </c>
      <c r="J20" s="11">
        <f>H20/E20</f>
        <v>0</v>
      </c>
      <c r="K20" s="10" t="s">
        <v>66</v>
      </c>
      <c r="L20" s="10" t="s">
        <v>21</v>
      </c>
      <c r="M20" s="10">
        <v>8</v>
      </c>
      <c r="N20" s="10">
        <f>VLOOKUP(IF(L20="无",K20,K20&amp;"("&amp;L20&amp;")"),D:I,6,0)*M20</f>
        <v>0</v>
      </c>
      <c r="O20" s="10">
        <f>VLOOKUP(IF(L20="无",K20,K20&amp;"("&amp;L20&amp;")"),D:J,7,0)*M20</f>
        <v>0</v>
      </c>
      <c r="P20" s="10" t="s">
        <v>67</v>
      </c>
      <c r="Q20" s="10" t="s">
        <v>21</v>
      </c>
      <c r="R20" s="10">
        <v>2</v>
      </c>
      <c r="S20" s="10">
        <f>VLOOKUP(IF(Q20="无",P20,P20&amp;"("&amp;Q20&amp;")"),D:I,6,0)*R20</f>
        <v>0</v>
      </c>
      <c r="T20" s="10">
        <f>VLOOKUP(IF(Q20="无",P20,P20&amp;"("&amp;Q20&amp;")"),D:J,7,0)*R20</f>
        <v>0</v>
      </c>
      <c r="U20" s="10" t="s">
        <v>21</v>
      </c>
      <c r="V20" s="10" t="s">
        <v>21</v>
      </c>
      <c r="W20" s="10">
        <v>0</v>
      </c>
      <c r="X20" s="10">
        <f>VLOOKUP(IF(V20="无",U20,U20&amp;"("&amp;V20&amp;")"),D:I,6,0)*W20</f>
        <v>0</v>
      </c>
      <c r="Y20" s="10">
        <f>VLOOKUP(IF(V20="无",U20,U20&amp;"("&amp;V20&amp;")"),D:J,7,0)*W20</f>
        <v>0</v>
      </c>
    </row>
    <row r="21" spans="1:25">
      <c r="A21" s="9">
        <f t="shared" si="1"/>
        <v>20</v>
      </c>
      <c r="B21" s="10" t="s">
        <v>17</v>
      </c>
      <c r="C21" s="10"/>
      <c r="D21" s="10" t="s">
        <v>68</v>
      </c>
      <c r="E21" s="10">
        <v>1</v>
      </c>
      <c r="F21" s="10">
        <v>0</v>
      </c>
      <c r="G21" s="11">
        <f>F21+N21+S21+X21</f>
        <v>0</v>
      </c>
      <c r="H21" s="11">
        <f>O21+T21+Y21</f>
        <v>0</v>
      </c>
      <c r="I21" s="11">
        <f>G21/E21</f>
        <v>0</v>
      </c>
      <c r="J21" s="11">
        <f>H21/E21</f>
        <v>0</v>
      </c>
      <c r="K21" s="10" t="s">
        <v>21</v>
      </c>
      <c r="L21" s="10" t="s">
        <v>21</v>
      </c>
      <c r="M21" s="10">
        <v>0</v>
      </c>
      <c r="N21" s="10">
        <f>VLOOKUP(IF(L21="无",K21,K21&amp;"("&amp;L21&amp;")"),D:I,6,0)*M21</f>
        <v>0</v>
      </c>
      <c r="O21" s="10">
        <f>VLOOKUP(IF(L21="无",K21,K21&amp;"("&amp;L21&amp;")"),D:J,7,0)*M21</f>
        <v>0</v>
      </c>
      <c r="P21" s="10" t="s">
        <v>21</v>
      </c>
      <c r="Q21" s="10" t="s">
        <v>21</v>
      </c>
      <c r="R21" s="10">
        <v>0</v>
      </c>
      <c r="S21" s="10">
        <f>VLOOKUP(IF(Q21="无",P21,P21&amp;"("&amp;Q21&amp;")"),D:I,6,0)*R21</f>
        <v>0</v>
      </c>
      <c r="T21" s="10">
        <f>VLOOKUP(IF(Q21="无",P21,P21&amp;"("&amp;Q21&amp;")"),D:J,7,0)*R21</f>
        <v>0</v>
      </c>
      <c r="U21" s="10" t="s">
        <v>21</v>
      </c>
      <c r="V21" s="10" t="s">
        <v>21</v>
      </c>
      <c r="W21" s="10">
        <v>0</v>
      </c>
      <c r="X21" s="10">
        <f>VLOOKUP(IF(V21="无",U21,U21&amp;"("&amp;V21&amp;")"),D:I,6,0)*W21</f>
        <v>0</v>
      </c>
      <c r="Y21" s="10">
        <f>VLOOKUP(IF(V21="无",U21,U21&amp;"("&amp;V21&amp;")"),D:J,7,0)*W21</f>
        <v>0</v>
      </c>
    </row>
    <row r="22" spans="1:25">
      <c r="A22" s="9">
        <f t="shared" si="1"/>
        <v>21</v>
      </c>
      <c r="B22" s="10" t="s">
        <v>17</v>
      </c>
      <c r="C22" s="10"/>
      <c r="D22" s="10" t="s">
        <v>69</v>
      </c>
      <c r="E22" s="10">
        <v>6</v>
      </c>
      <c r="F22" s="10">
        <v>3232</v>
      </c>
      <c r="G22" s="11">
        <f>F22+N22+S22+X22</f>
        <v>3232</v>
      </c>
      <c r="H22" s="11">
        <f>O22+T22+Y22</f>
        <v>0</v>
      </c>
      <c r="I22" s="11">
        <f>G22/E22</f>
        <v>538.666666666667</v>
      </c>
      <c r="J22" s="11">
        <f>H22/E22</f>
        <v>0</v>
      </c>
      <c r="K22" s="10" t="s">
        <v>68</v>
      </c>
      <c r="L22" s="10" t="s">
        <v>21</v>
      </c>
      <c r="M22" s="10">
        <v>1</v>
      </c>
      <c r="N22" s="10">
        <f>VLOOKUP(IF(L22="无",K22,K22&amp;"("&amp;L22&amp;")"),D:I,6,0)*M22</f>
        <v>0</v>
      </c>
      <c r="O22" s="10">
        <f>VLOOKUP(IF(L22="无",K22,K22&amp;"("&amp;L22&amp;")"),D:J,7,0)*M22</f>
        <v>0</v>
      </c>
      <c r="P22" s="10" t="s">
        <v>21</v>
      </c>
      <c r="Q22" s="10" t="s">
        <v>21</v>
      </c>
      <c r="R22" s="10">
        <v>0</v>
      </c>
      <c r="S22" s="10">
        <f>VLOOKUP(IF(Q22="无",P22,P22&amp;"("&amp;Q22&amp;")"),D:I,6,0)*R22</f>
        <v>0</v>
      </c>
      <c r="T22" s="10">
        <f>VLOOKUP(IF(Q22="无",P22,P22&amp;"("&amp;Q22&amp;")"),D:J,7,0)*R22</f>
        <v>0</v>
      </c>
      <c r="U22" s="10" t="s">
        <v>21</v>
      </c>
      <c r="V22" s="10" t="s">
        <v>21</v>
      </c>
      <c r="W22" s="10">
        <v>0</v>
      </c>
      <c r="X22" s="10">
        <f>VLOOKUP(IF(V22="无",U22,U22&amp;"("&amp;V22&amp;")"),D:I,6,0)*W22</f>
        <v>0</v>
      </c>
      <c r="Y22" s="10">
        <f>VLOOKUP(IF(V22="无",U22,U22&amp;"("&amp;V22&amp;")"),D:J,7,0)*W22</f>
        <v>0</v>
      </c>
    </row>
    <row r="23" spans="1:25">
      <c r="A23" s="9">
        <f t="shared" si="1"/>
        <v>22</v>
      </c>
      <c r="B23" s="10" t="s">
        <v>17</v>
      </c>
      <c r="C23" s="10"/>
      <c r="D23" s="10" t="s">
        <v>70</v>
      </c>
      <c r="E23" s="10">
        <v>1</v>
      </c>
      <c r="F23" s="10">
        <v>0</v>
      </c>
      <c r="G23" s="11">
        <f>F23+N23+S23+X23</f>
        <v>0</v>
      </c>
      <c r="H23" s="11">
        <f>O23+T23+Y23</f>
        <v>0</v>
      </c>
      <c r="I23" s="11">
        <f>G23/E23</f>
        <v>0</v>
      </c>
      <c r="J23" s="11">
        <f>H23/E23</f>
        <v>0</v>
      </c>
      <c r="K23" s="10" t="s">
        <v>21</v>
      </c>
      <c r="L23" s="10" t="s">
        <v>21</v>
      </c>
      <c r="M23" s="10">
        <v>0</v>
      </c>
      <c r="N23" s="10">
        <f>VLOOKUP(IF(L23="无",K23,K23&amp;"("&amp;L23&amp;")"),D:I,6,0)*M23</f>
        <v>0</v>
      </c>
      <c r="O23" s="10">
        <f>VLOOKUP(IF(L23="无",K23,K23&amp;"("&amp;L23&amp;")"),D:J,7,0)*M23</f>
        <v>0</v>
      </c>
      <c r="P23" s="10" t="s">
        <v>21</v>
      </c>
      <c r="Q23" s="10" t="s">
        <v>21</v>
      </c>
      <c r="R23" s="10">
        <v>0</v>
      </c>
      <c r="S23" s="10">
        <f>VLOOKUP(IF(Q23="无",P23,P23&amp;"("&amp;Q23&amp;")"),D:I,6,0)*R23</f>
        <v>0</v>
      </c>
      <c r="T23" s="10">
        <f>VLOOKUP(IF(Q23="无",P23,P23&amp;"("&amp;Q23&amp;")"),D:J,7,0)*R23</f>
        <v>0</v>
      </c>
      <c r="U23" s="10" t="s">
        <v>21</v>
      </c>
      <c r="V23" s="10" t="s">
        <v>21</v>
      </c>
      <c r="W23" s="10">
        <v>0</v>
      </c>
      <c r="X23" s="10">
        <f>VLOOKUP(IF(V23="无",U23,U23&amp;"("&amp;V23&amp;")"),D:I,6,0)*W23</f>
        <v>0</v>
      </c>
      <c r="Y23" s="10">
        <f>VLOOKUP(IF(V23="无",U23,U23&amp;"("&amp;V23&amp;")"),D:J,7,0)*W23</f>
        <v>0</v>
      </c>
    </row>
    <row r="24" spans="1:25">
      <c r="A24" s="9">
        <f t="shared" si="1"/>
        <v>23</v>
      </c>
      <c r="B24" s="10" t="s">
        <v>17</v>
      </c>
      <c r="C24" s="10"/>
      <c r="D24" s="10" t="s">
        <v>71</v>
      </c>
      <c r="E24" s="10">
        <v>2</v>
      </c>
      <c r="F24" s="10">
        <v>1000</v>
      </c>
      <c r="G24" s="11">
        <f>F24+N24+S24+X24</f>
        <v>1150</v>
      </c>
      <c r="H24" s="11">
        <f>O24+T24+Y24</f>
        <v>0</v>
      </c>
      <c r="I24" s="11">
        <f>G24/E24</f>
        <v>575</v>
      </c>
      <c r="J24" s="11">
        <f>H24/E24</f>
        <v>0</v>
      </c>
      <c r="K24" s="10" t="s">
        <v>72</v>
      </c>
      <c r="L24" s="10" t="s">
        <v>21</v>
      </c>
      <c r="M24" s="10">
        <v>1</v>
      </c>
      <c r="N24" s="10">
        <f>VLOOKUP(IF(L24="无",K24,K24&amp;"("&amp;L24&amp;")"),D:I,6,0)*M24</f>
        <v>0</v>
      </c>
      <c r="O24" s="10">
        <f>VLOOKUP(IF(L24="无",K24,K24&amp;"("&amp;L24&amp;")"),D:J,7,0)*M24</f>
        <v>0</v>
      </c>
      <c r="P24" s="10" t="s">
        <v>36</v>
      </c>
      <c r="Q24" s="10" t="s">
        <v>37</v>
      </c>
      <c r="R24" s="10">
        <v>1</v>
      </c>
      <c r="S24" s="10">
        <f>VLOOKUP(IF(Q24="无",P24,P24&amp;"("&amp;Q24&amp;")"),D:I,6,0)*R24</f>
        <v>150</v>
      </c>
      <c r="T24" s="10">
        <f>VLOOKUP(IF(Q24="无",P24,P24&amp;"("&amp;Q24&amp;")"),D:J,7,0)*R24</f>
        <v>0</v>
      </c>
      <c r="U24" s="10" t="s">
        <v>21</v>
      </c>
      <c r="V24" s="10" t="s">
        <v>21</v>
      </c>
      <c r="W24" s="10">
        <v>0</v>
      </c>
      <c r="X24" s="10">
        <f>VLOOKUP(IF(V24="无",U24,U24&amp;"("&amp;V24&amp;")"),D:I,6,0)*W24</f>
        <v>0</v>
      </c>
      <c r="Y24" s="10">
        <f>VLOOKUP(IF(V24="无",U24,U24&amp;"("&amp;V24&amp;")"),D:J,7,0)*W24</f>
        <v>0</v>
      </c>
    </row>
    <row r="25" spans="1:25">
      <c r="A25" s="9">
        <f t="shared" si="1"/>
        <v>24</v>
      </c>
      <c r="B25" s="10" t="s">
        <v>17</v>
      </c>
      <c r="C25" s="10"/>
      <c r="D25" s="10" t="s">
        <v>72</v>
      </c>
      <c r="E25" s="10">
        <v>1</v>
      </c>
      <c r="F25" s="10">
        <v>0</v>
      </c>
      <c r="G25" s="11">
        <f>F25+N25+S25+X25</f>
        <v>0</v>
      </c>
      <c r="H25" s="11">
        <f>O25+T25+Y25</f>
        <v>0</v>
      </c>
      <c r="I25" s="11">
        <f>G25/E25</f>
        <v>0</v>
      </c>
      <c r="J25" s="11">
        <f>H25/E25</f>
        <v>0</v>
      </c>
      <c r="K25" s="10" t="s">
        <v>21</v>
      </c>
      <c r="L25" s="10" t="s">
        <v>21</v>
      </c>
      <c r="M25" s="10">
        <v>0</v>
      </c>
      <c r="N25" s="10">
        <f>VLOOKUP(IF(L25="无",K25,K25&amp;"("&amp;L25&amp;")"),D:I,6,0)*M25</f>
        <v>0</v>
      </c>
      <c r="O25" s="10">
        <f>VLOOKUP(IF(L25="无",K25,K25&amp;"("&amp;L25&amp;")"),D:J,7,0)*M25</f>
        <v>0</v>
      </c>
      <c r="P25" s="10" t="s">
        <v>21</v>
      </c>
      <c r="Q25" s="10" t="s">
        <v>21</v>
      </c>
      <c r="R25" s="10">
        <v>0</v>
      </c>
      <c r="S25" s="10">
        <f>VLOOKUP(IF(Q25="无",P25,P25&amp;"("&amp;Q25&amp;")"),D:I,6,0)*R25</f>
        <v>0</v>
      </c>
      <c r="T25" s="10">
        <f>VLOOKUP(IF(Q25="无",P25,P25&amp;"("&amp;Q25&amp;")"),D:J,7,0)*R25</f>
        <v>0</v>
      </c>
      <c r="U25" s="10" t="s">
        <v>21</v>
      </c>
      <c r="V25" s="10" t="s">
        <v>21</v>
      </c>
      <c r="W25" s="10">
        <v>0</v>
      </c>
      <c r="X25" s="10">
        <f>VLOOKUP(IF(V25="无",U25,U25&amp;"("&amp;V25&amp;")"),D:I,6,0)*W25</f>
        <v>0</v>
      </c>
      <c r="Y25" s="10">
        <f>VLOOKUP(IF(V25="无",U25,U25&amp;"("&amp;V25&amp;")"),D:J,7,0)*W25</f>
        <v>0</v>
      </c>
    </row>
    <row r="26" spans="1:25">
      <c r="A26" s="9">
        <f t="shared" si="1"/>
        <v>25</v>
      </c>
      <c r="B26" s="10" t="s">
        <v>17</v>
      </c>
      <c r="C26" s="10"/>
      <c r="D26" s="10" t="s">
        <v>73</v>
      </c>
      <c r="E26" s="10">
        <v>1</v>
      </c>
      <c r="F26" s="10">
        <v>0</v>
      </c>
      <c r="G26" s="11">
        <f>F26+N26+S26+X26</f>
        <v>0</v>
      </c>
      <c r="H26" s="11">
        <f>O26+T26+Y26</f>
        <v>0</v>
      </c>
      <c r="I26" s="11">
        <f>G26/E26</f>
        <v>0</v>
      </c>
      <c r="J26" s="11">
        <f>H26/E26</f>
        <v>0</v>
      </c>
      <c r="K26" s="10" t="s">
        <v>21</v>
      </c>
      <c r="L26" s="10" t="s">
        <v>21</v>
      </c>
      <c r="M26" s="10">
        <v>0</v>
      </c>
      <c r="N26" s="10">
        <f>VLOOKUP(IF(L26="无",K26,K26&amp;"("&amp;L26&amp;")"),D:I,6,0)*M26</f>
        <v>0</v>
      </c>
      <c r="O26" s="10">
        <f>VLOOKUP(IF(L26="无",K26,K26&amp;"("&amp;L26&amp;")"),D:J,7,0)*M26</f>
        <v>0</v>
      </c>
      <c r="P26" s="10" t="s">
        <v>21</v>
      </c>
      <c r="Q26" s="10" t="s">
        <v>21</v>
      </c>
      <c r="R26" s="10">
        <v>0</v>
      </c>
      <c r="S26" s="10">
        <f>VLOOKUP(IF(Q26="无",P26,P26&amp;"("&amp;Q26&amp;")"),D:I,6,0)*R26</f>
        <v>0</v>
      </c>
      <c r="T26" s="10">
        <f>VLOOKUP(IF(Q26="无",P26,P26&amp;"("&amp;Q26&amp;")"),D:J,7,0)*R26</f>
        <v>0</v>
      </c>
      <c r="U26" s="10" t="s">
        <v>21</v>
      </c>
      <c r="V26" s="10" t="s">
        <v>21</v>
      </c>
      <c r="W26" s="10">
        <v>0</v>
      </c>
      <c r="X26" s="10">
        <f>VLOOKUP(IF(V26="无",U26,U26&amp;"("&amp;V26&amp;")"),D:I,6,0)*W26</f>
        <v>0</v>
      </c>
      <c r="Y26" s="10">
        <f>VLOOKUP(IF(V26="无",U26,U26&amp;"("&amp;V26&amp;")"),D:J,7,0)*W26</f>
        <v>0</v>
      </c>
    </row>
    <row r="27" spans="1:25">
      <c r="A27" s="9">
        <f t="shared" si="1"/>
        <v>26</v>
      </c>
      <c r="B27" s="10" t="s">
        <v>17</v>
      </c>
      <c r="C27" s="10"/>
      <c r="D27" s="10" t="s">
        <v>74</v>
      </c>
      <c r="E27" s="10">
        <v>2</v>
      </c>
      <c r="F27" s="10">
        <v>600</v>
      </c>
      <c r="G27" s="11">
        <f>F27+N27+S27+X27</f>
        <v>900</v>
      </c>
      <c r="H27" s="11">
        <f>O27+T27+Y27</f>
        <v>0</v>
      </c>
      <c r="I27" s="11">
        <f>G27/E27</f>
        <v>450</v>
      </c>
      <c r="J27" s="11">
        <f>H27/E27</f>
        <v>0</v>
      </c>
      <c r="K27" s="10" t="s">
        <v>52</v>
      </c>
      <c r="L27" s="10" t="s">
        <v>37</v>
      </c>
      <c r="M27" s="10">
        <v>3</v>
      </c>
      <c r="N27" s="10">
        <f>VLOOKUP(IF(L27="无",K27,K27&amp;"("&amp;L27&amp;")"),D:I,6,0)*M27</f>
        <v>300</v>
      </c>
      <c r="O27" s="10">
        <f>VLOOKUP(IF(L27="无",K27,K27&amp;"("&amp;L27&amp;")"),D:J,7,0)*M27</f>
        <v>0</v>
      </c>
      <c r="P27" s="10" t="s">
        <v>21</v>
      </c>
      <c r="Q27" s="10" t="s">
        <v>21</v>
      </c>
      <c r="R27" s="10">
        <v>0</v>
      </c>
      <c r="S27" s="10">
        <f>VLOOKUP(IF(Q27="无",P27,P27&amp;"("&amp;Q27&amp;")"),D:I,6,0)*R27</f>
        <v>0</v>
      </c>
      <c r="T27" s="10">
        <f>VLOOKUP(IF(Q27="无",P27,P27&amp;"("&amp;Q27&amp;")"),D:J,7,0)*R27</f>
        <v>0</v>
      </c>
      <c r="U27" s="10" t="s">
        <v>21</v>
      </c>
      <c r="V27" s="10" t="s">
        <v>21</v>
      </c>
      <c r="W27" s="10">
        <v>0</v>
      </c>
      <c r="X27" s="10">
        <f>VLOOKUP(IF(V27="无",U27,U27&amp;"("&amp;V27&amp;")"),D:I,6,0)*W27</f>
        <v>0</v>
      </c>
      <c r="Y27" s="10">
        <f>VLOOKUP(IF(V27="无",U27,U27&amp;"("&amp;V27&amp;")"),D:J,7,0)*W27</f>
        <v>0</v>
      </c>
    </row>
    <row r="28" spans="1:25">
      <c r="A28" s="9">
        <f t="shared" si="1"/>
        <v>27</v>
      </c>
      <c r="B28" s="10" t="s">
        <v>17</v>
      </c>
      <c r="C28" s="10"/>
      <c r="D28" s="10" t="s">
        <v>75</v>
      </c>
      <c r="E28" s="10">
        <v>6</v>
      </c>
      <c r="F28" s="10">
        <v>550</v>
      </c>
      <c r="G28" s="11">
        <f>F28+N28+S28+X28</f>
        <v>950</v>
      </c>
      <c r="H28" s="11">
        <f>O28+T28+Y28</f>
        <v>0</v>
      </c>
      <c r="I28" s="11">
        <f>G28/E28</f>
        <v>158.333333333333</v>
      </c>
      <c r="J28" s="11">
        <f>H28/E28</f>
        <v>0</v>
      </c>
      <c r="K28" s="10" t="s">
        <v>76</v>
      </c>
      <c r="L28" s="10" t="s">
        <v>21</v>
      </c>
      <c r="M28" s="10">
        <v>3</v>
      </c>
      <c r="N28" s="10">
        <f>VLOOKUP(IF(L28="无",K28,K28&amp;"("&amp;L28&amp;")"),D:I,6,0)*M28</f>
        <v>400</v>
      </c>
      <c r="O28" s="10">
        <f>VLOOKUP(IF(L28="无",K28,K28&amp;"("&amp;L28&amp;")"),D:J,7,0)*M28</f>
        <v>0</v>
      </c>
      <c r="P28" s="10" t="s">
        <v>21</v>
      </c>
      <c r="Q28" s="10" t="s">
        <v>21</v>
      </c>
      <c r="R28" s="10">
        <v>0</v>
      </c>
      <c r="S28" s="10">
        <f>VLOOKUP(IF(Q28="无",P28,P28&amp;"("&amp;Q28&amp;")"),D:I,6,0)*R28</f>
        <v>0</v>
      </c>
      <c r="T28" s="10">
        <f>VLOOKUP(IF(Q28="无",P28,P28&amp;"("&amp;Q28&amp;")"),D:J,7,0)*R28</f>
        <v>0</v>
      </c>
      <c r="U28" s="10" t="s">
        <v>21</v>
      </c>
      <c r="V28" s="10" t="s">
        <v>21</v>
      </c>
      <c r="W28" s="10">
        <v>0</v>
      </c>
      <c r="X28" s="10">
        <f>VLOOKUP(IF(V28="无",U28,U28&amp;"("&amp;V28&amp;")"),D:I,6,0)*W28</f>
        <v>0</v>
      </c>
      <c r="Y28" s="10">
        <f>VLOOKUP(IF(V28="无",U28,U28&amp;"("&amp;V28&amp;")"),D:J,7,0)*W28</f>
        <v>0</v>
      </c>
    </row>
    <row r="29" spans="1:25">
      <c r="A29" s="9">
        <f t="shared" ref="A29:A38" si="2">ROW()-1</f>
        <v>28</v>
      </c>
      <c r="B29" s="10" t="s">
        <v>17</v>
      </c>
      <c r="C29" s="10"/>
      <c r="D29" s="10" t="s">
        <v>77</v>
      </c>
      <c r="E29" s="10">
        <v>4</v>
      </c>
      <c r="F29" s="10">
        <v>1600</v>
      </c>
      <c r="G29" s="11">
        <f>F29+N29+S29+X29</f>
        <v>1822.22222222222</v>
      </c>
      <c r="H29" s="11">
        <f>O29+T29+Y29</f>
        <v>0</v>
      </c>
      <c r="I29" s="11">
        <f>G29/E29</f>
        <v>455.555555555556</v>
      </c>
      <c r="J29" s="11">
        <f>H29/E29</f>
        <v>0</v>
      </c>
      <c r="K29" s="10" t="s">
        <v>48</v>
      </c>
      <c r="L29" s="10" t="s">
        <v>21</v>
      </c>
      <c r="M29" s="10">
        <v>4</v>
      </c>
      <c r="N29" s="10">
        <f>VLOOKUP(IF(L29="无",K29,K29&amp;"("&amp;L29&amp;")"),D:I,6,0)*M29</f>
        <v>222.222222222222</v>
      </c>
      <c r="O29" s="10">
        <f>VLOOKUP(IF(L29="无",K29,K29&amp;"("&amp;L29&amp;")"),D:J,7,0)*M29</f>
        <v>0</v>
      </c>
      <c r="P29" s="10" t="s">
        <v>21</v>
      </c>
      <c r="Q29" s="10" t="s">
        <v>21</v>
      </c>
      <c r="R29" s="10">
        <v>0</v>
      </c>
      <c r="S29" s="10">
        <f>VLOOKUP(IF(Q29="无",P29,P29&amp;"("&amp;Q29&amp;")"),D:I,6,0)*R29</f>
        <v>0</v>
      </c>
      <c r="T29" s="10">
        <f>VLOOKUP(IF(Q29="无",P29,P29&amp;"("&amp;Q29&amp;")"),D:J,7,0)*R29</f>
        <v>0</v>
      </c>
      <c r="U29" s="10" t="s">
        <v>21</v>
      </c>
      <c r="V29" s="10" t="s">
        <v>21</v>
      </c>
      <c r="W29" s="10">
        <v>0</v>
      </c>
      <c r="X29" s="10">
        <f>VLOOKUP(IF(V29="无",U29,U29&amp;"("&amp;V29&amp;")"),D:I,6,0)*W29</f>
        <v>0</v>
      </c>
      <c r="Y29" s="10">
        <f>VLOOKUP(IF(V29="无",U29,U29&amp;"("&amp;V29&amp;")"),D:J,7,0)*W29</f>
        <v>0</v>
      </c>
    </row>
    <row r="30" spans="1:25">
      <c r="A30" s="9">
        <f t="shared" si="2"/>
        <v>29</v>
      </c>
      <c r="B30" s="10" t="s">
        <v>17</v>
      </c>
      <c r="C30" s="10"/>
      <c r="D30" s="10" t="s">
        <v>78</v>
      </c>
      <c r="E30" s="10">
        <v>3</v>
      </c>
      <c r="F30" s="10">
        <v>200</v>
      </c>
      <c r="G30" s="11">
        <f>F30+N30+S30+X30</f>
        <v>200</v>
      </c>
      <c r="H30" s="11">
        <f>O30+T30+Y30</f>
        <v>0</v>
      </c>
      <c r="I30" s="11">
        <f>G30/E30</f>
        <v>66.6666666666667</v>
      </c>
      <c r="J30" s="11">
        <f>H30/E30</f>
        <v>0</v>
      </c>
      <c r="K30" s="10" t="s">
        <v>73</v>
      </c>
      <c r="L30" s="10" t="s">
        <v>21</v>
      </c>
      <c r="M30" s="10">
        <v>1</v>
      </c>
      <c r="N30" s="10">
        <f>VLOOKUP(IF(L30="无",K30,K30&amp;"("&amp;L30&amp;")"),D:I,6,0)*M30</f>
        <v>0</v>
      </c>
      <c r="O30" s="10">
        <f>VLOOKUP(IF(L30="无",K30,K30&amp;"("&amp;L30&amp;")"),D:J,7,0)*M30</f>
        <v>0</v>
      </c>
      <c r="P30" s="10" t="s">
        <v>21</v>
      </c>
      <c r="Q30" s="10" t="s">
        <v>21</v>
      </c>
      <c r="R30" s="10">
        <v>0</v>
      </c>
      <c r="S30" s="10">
        <f>VLOOKUP(IF(Q30="无",P30,P30&amp;"("&amp;Q30&amp;")"),D:I,6,0)*R30</f>
        <v>0</v>
      </c>
      <c r="T30" s="10">
        <f>VLOOKUP(IF(Q30="无",P30,P30&amp;"("&amp;Q30&amp;")"),D:J,7,0)*R30</f>
        <v>0</v>
      </c>
      <c r="U30" s="10" t="s">
        <v>21</v>
      </c>
      <c r="V30" s="10" t="s">
        <v>21</v>
      </c>
      <c r="W30" s="10">
        <v>0</v>
      </c>
      <c r="X30" s="10">
        <f>VLOOKUP(IF(V30="无",U30,U30&amp;"("&amp;V30&amp;")"),D:I,6,0)*W30</f>
        <v>0</v>
      </c>
      <c r="Y30" s="10">
        <f>VLOOKUP(IF(V30="无",U30,U30&amp;"("&amp;V30&amp;")"),D:J,7,0)*W30</f>
        <v>0</v>
      </c>
    </row>
    <row r="31" spans="1:25">
      <c r="A31" s="9">
        <f t="shared" si="2"/>
        <v>30</v>
      </c>
      <c r="B31" s="10" t="s">
        <v>17</v>
      </c>
      <c r="C31" s="10"/>
      <c r="D31" s="10" t="s">
        <v>79</v>
      </c>
      <c r="E31" s="10">
        <v>2</v>
      </c>
      <c r="F31" s="10">
        <v>200</v>
      </c>
      <c r="G31" s="11">
        <f>F31+N31+S31+X31</f>
        <v>200</v>
      </c>
      <c r="H31" s="11">
        <f>O31+T31+Y31</f>
        <v>0</v>
      </c>
      <c r="I31" s="11">
        <f>G31/E31</f>
        <v>100</v>
      </c>
      <c r="J31" s="11">
        <f>H31/E31</f>
        <v>0</v>
      </c>
      <c r="K31" s="10" t="s">
        <v>37</v>
      </c>
      <c r="L31" s="10" t="s">
        <v>21</v>
      </c>
      <c r="M31" s="10">
        <v>1</v>
      </c>
      <c r="N31" s="10">
        <f>VLOOKUP(IF(L31="无",K31,K31&amp;"("&amp;L31&amp;")"),D:I,6,0)*M31</f>
        <v>0</v>
      </c>
      <c r="O31" s="10">
        <f>VLOOKUP(IF(L31="无",K31,K31&amp;"("&amp;L31&amp;")"),D:J,7,0)*M31</f>
        <v>0</v>
      </c>
      <c r="P31" s="10" t="s">
        <v>21</v>
      </c>
      <c r="Q31" s="10" t="s">
        <v>21</v>
      </c>
      <c r="R31" s="10">
        <v>0</v>
      </c>
      <c r="S31" s="10">
        <f>VLOOKUP(IF(Q31="无",P31,P31&amp;"("&amp;Q31&amp;")"),D:I,6,0)*R31</f>
        <v>0</v>
      </c>
      <c r="T31" s="10">
        <f>VLOOKUP(IF(Q31="无",P31,P31&amp;"("&amp;Q31&amp;")"),D:J,7,0)*R31</f>
        <v>0</v>
      </c>
      <c r="U31" s="10" t="s">
        <v>21</v>
      </c>
      <c r="V31" s="10" t="s">
        <v>21</v>
      </c>
      <c r="W31" s="10">
        <v>0</v>
      </c>
      <c r="X31" s="10">
        <f>VLOOKUP(IF(V31="无",U31,U31&amp;"("&amp;V31&amp;")"),D:I,6,0)*W31</f>
        <v>0</v>
      </c>
      <c r="Y31" s="10">
        <f>VLOOKUP(IF(V31="无",U31,U31&amp;"("&amp;V31&amp;")"),D:J,7,0)*W31</f>
        <v>0</v>
      </c>
    </row>
    <row r="32" spans="1:25">
      <c r="A32" s="9">
        <f t="shared" si="2"/>
        <v>31</v>
      </c>
      <c r="B32" s="10" t="s">
        <v>17</v>
      </c>
      <c r="C32" s="10"/>
      <c r="D32" s="10" t="s">
        <v>80</v>
      </c>
      <c r="E32" s="10">
        <v>6</v>
      </c>
      <c r="F32" s="10">
        <v>200</v>
      </c>
      <c r="G32" s="11">
        <f>F32+N32+S32+X32</f>
        <v>200</v>
      </c>
      <c r="H32" s="11">
        <f>O32+T32+Y32</f>
        <v>0</v>
      </c>
      <c r="I32" s="11">
        <f>G32/E32</f>
        <v>33.3333333333333</v>
      </c>
      <c r="J32" s="11">
        <f>H32/E32</f>
        <v>0</v>
      </c>
      <c r="K32" s="10" t="s">
        <v>73</v>
      </c>
      <c r="L32" s="10" t="s">
        <v>21</v>
      </c>
      <c r="M32" s="10">
        <v>1</v>
      </c>
      <c r="N32" s="10">
        <f>VLOOKUP(IF(L32="无",K32,K32&amp;"("&amp;L32&amp;")"),D:I,6,0)*M32</f>
        <v>0</v>
      </c>
      <c r="O32" s="10">
        <f>VLOOKUP(IF(L32="无",K32,K32&amp;"("&amp;L32&amp;")"),D:J,7,0)*M32</f>
        <v>0</v>
      </c>
      <c r="P32" s="10" t="s">
        <v>21</v>
      </c>
      <c r="Q32" s="10" t="s">
        <v>21</v>
      </c>
      <c r="R32" s="10">
        <v>0</v>
      </c>
      <c r="S32" s="10">
        <f>VLOOKUP(IF(Q32="无",P32,P32&amp;"("&amp;Q32&amp;")"),D:I,6,0)*R32</f>
        <v>0</v>
      </c>
      <c r="T32" s="10">
        <f>VLOOKUP(IF(Q32="无",P32,P32&amp;"("&amp;Q32&amp;")"),D:J,7,0)*R32</f>
        <v>0</v>
      </c>
      <c r="U32" s="10" t="s">
        <v>21</v>
      </c>
      <c r="V32" s="10" t="s">
        <v>21</v>
      </c>
      <c r="W32" s="10">
        <v>0</v>
      </c>
      <c r="X32" s="10">
        <f>VLOOKUP(IF(V32="无",U32,U32&amp;"("&amp;V32&amp;")"),D:I,6,0)*W32</f>
        <v>0</v>
      </c>
      <c r="Y32" s="10">
        <f>VLOOKUP(IF(V32="无",U32,U32&amp;"("&amp;V32&amp;")"),D:J,7,0)*W32</f>
        <v>0</v>
      </c>
    </row>
    <row r="33" spans="1:25">
      <c r="A33" s="9">
        <f t="shared" si="2"/>
        <v>32</v>
      </c>
      <c r="B33" s="10" t="s">
        <v>17</v>
      </c>
      <c r="C33" s="10"/>
      <c r="D33" s="10" t="s">
        <v>81</v>
      </c>
      <c r="E33" s="10">
        <v>4</v>
      </c>
      <c r="F33" s="10">
        <v>200</v>
      </c>
      <c r="G33" s="11">
        <f>F33+N33+S33+X33</f>
        <v>200</v>
      </c>
      <c r="H33" s="11">
        <f>O33+T33+Y33</f>
        <v>0</v>
      </c>
      <c r="I33" s="11">
        <f>G33/E33</f>
        <v>50</v>
      </c>
      <c r="J33" s="11">
        <f>H33/E33</f>
        <v>0</v>
      </c>
      <c r="K33" s="10" t="s">
        <v>37</v>
      </c>
      <c r="L33" s="10" t="s">
        <v>21</v>
      </c>
      <c r="M33" s="10">
        <v>1</v>
      </c>
      <c r="N33" s="10">
        <f>VLOOKUP(IF(L33="无",K33,K33&amp;"("&amp;L33&amp;")"),D:I,6,0)*M33</f>
        <v>0</v>
      </c>
      <c r="O33" s="10">
        <f>VLOOKUP(IF(L33="无",K33,K33&amp;"("&amp;L33&amp;")"),D:J,7,0)*M33</f>
        <v>0</v>
      </c>
      <c r="P33" s="10" t="s">
        <v>21</v>
      </c>
      <c r="Q33" s="10" t="s">
        <v>21</v>
      </c>
      <c r="R33" s="10">
        <v>0</v>
      </c>
      <c r="S33" s="10">
        <f>VLOOKUP(IF(Q33="无",P33,P33&amp;"("&amp;Q33&amp;")"),D:I,6,0)*R33</f>
        <v>0</v>
      </c>
      <c r="T33" s="10">
        <f>VLOOKUP(IF(Q33="无",P33,P33&amp;"("&amp;Q33&amp;")"),D:J,7,0)*R33</f>
        <v>0</v>
      </c>
      <c r="U33" s="10" t="s">
        <v>21</v>
      </c>
      <c r="V33" s="10" t="s">
        <v>21</v>
      </c>
      <c r="W33" s="10">
        <v>0</v>
      </c>
      <c r="X33" s="10">
        <f>VLOOKUP(IF(V33="无",U33,U33&amp;"("&amp;V33&amp;")"),D:I,6,0)*W33</f>
        <v>0</v>
      </c>
      <c r="Y33" s="10">
        <f>VLOOKUP(IF(V33="无",U33,U33&amp;"("&amp;V33&amp;")"),D:J,7,0)*W33</f>
        <v>0</v>
      </c>
    </row>
    <row r="34" spans="1:25">
      <c r="A34" s="9">
        <f t="shared" si="2"/>
        <v>33</v>
      </c>
      <c r="B34" s="10" t="s">
        <v>17</v>
      </c>
      <c r="C34" s="10"/>
      <c r="D34" s="10" t="s">
        <v>82</v>
      </c>
      <c r="E34" s="10">
        <v>5</v>
      </c>
      <c r="F34" s="10">
        <v>600</v>
      </c>
      <c r="G34" s="11">
        <f>F34+N34+S34+X34</f>
        <v>600</v>
      </c>
      <c r="H34" s="11">
        <f>O34+T34+Y34</f>
        <v>0</v>
      </c>
      <c r="I34" s="11">
        <f>G34/E34</f>
        <v>120</v>
      </c>
      <c r="J34" s="11">
        <f>H34/E34</f>
        <v>0</v>
      </c>
      <c r="K34" s="10" t="s">
        <v>73</v>
      </c>
      <c r="L34" s="10" t="s">
        <v>21</v>
      </c>
      <c r="M34" s="10">
        <v>2</v>
      </c>
      <c r="N34" s="10">
        <f>VLOOKUP(IF(L34="无",K34,K34&amp;"("&amp;L34&amp;")"),D:I,6,0)*M34</f>
        <v>0</v>
      </c>
      <c r="O34" s="10">
        <f>VLOOKUP(IF(L34="无",K34,K34&amp;"("&amp;L34&amp;")"),D:J,7,0)*M34</f>
        <v>0</v>
      </c>
      <c r="P34" s="10" t="s">
        <v>21</v>
      </c>
      <c r="Q34" s="10" t="s">
        <v>21</v>
      </c>
      <c r="R34" s="10">
        <v>0</v>
      </c>
      <c r="S34" s="10">
        <f>VLOOKUP(IF(Q34="无",P34,P34&amp;"("&amp;Q34&amp;")"),D:I,6,0)*R34</f>
        <v>0</v>
      </c>
      <c r="T34" s="10">
        <f>VLOOKUP(IF(Q34="无",P34,P34&amp;"("&amp;Q34&amp;")"),D:J,7,0)*R34</f>
        <v>0</v>
      </c>
      <c r="U34" s="10" t="s">
        <v>21</v>
      </c>
      <c r="V34" s="10" t="s">
        <v>21</v>
      </c>
      <c r="W34" s="10">
        <v>0</v>
      </c>
      <c r="X34" s="10">
        <f>VLOOKUP(IF(V34="无",U34,U34&amp;"("&amp;V34&amp;")"),D:I,6,0)*W34</f>
        <v>0</v>
      </c>
      <c r="Y34" s="10">
        <f>VLOOKUP(IF(V34="无",U34,U34&amp;"("&amp;V34&amp;")"),D:J,7,0)*W34</f>
        <v>0</v>
      </c>
    </row>
    <row r="35" spans="1:25">
      <c r="A35" s="9">
        <f t="shared" si="2"/>
        <v>34</v>
      </c>
      <c r="B35" s="10" t="s">
        <v>17</v>
      </c>
      <c r="C35" s="10"/>
      <c r="D35" s="10" t="s">
        <v>83</v>
      </c>
      <c r="E35" s="10">
        <v>4</v>
      </c>
      <c r="F35" s="10">
        <v>600</v>
      </c>
      <c r="G35" s="11">
        <f>F35+N35+S35+X35</f>
        <v>600</v>
      </c>
      <c r="H35" s="11">
        <f>O35+T35+Y35</f>
        <v>0</v>
      </c>
      <c r="I35" s="11">
        <f>G35/E35</f>
        <v>150</v>
      </c>
      <c r="J35" s="11">
        <f>H35/E35</f>
        <v>0</v>
      </c>
      <c r="K35" s="10" t="s">
        <v>37</v>
      </c>
      <c r="L35" s="10" t="s">
        <v>21</v>
      </c>
      <c r="M35" s="10">
        <v>2</v>
      </c>
      <c r="N35" s="10">
        <f>VLOOKUP(IF(L35="无",K35,K35&amp;"("&amp;L35&amp;")"),D:I,6,0)*M35</f>
        <v>0</v>
      </c>
      <c r="O35" s="10">
        <f>VLOOKUP(IF(L35="无",K35,K35&amp;"("&amp;L35&amp;")"),D:J,7,0)*M35</f>
        <v>0</v>
      </c>
      <c r="P35" s="10" t="s">
        <v>21</v>
      </c>
      <c r="Q35" s="10" t="s">
        <v>21</v>
      </c>
      <c r="R35" s="10">
        <v>0</v>
      </c>
      <c r="S35" s="10">
        <f>VLOOKUP(IF(Q35="无",P35,P35&amp;"("&amp;Q35&amp;")"),D:I,6,0)*R35</f>
        <v>0</v>
      </c>
      <c r="T35" s="10">
        <f>VLOOKUP(IF(Q35="无",P35,P35&amp;"("&amp;Q35&amp;")"),D:J,7,0)*R35</f>
        <v>0</v>
      </c>
      <c r="U35" s="10" t="s">
        <v>21</v>
      </c>
      <c r="V35" s="10" t="s">
        <v>21</v>
      </c>
      <c r="W35" s="10">
        <v>0</v>
      </c>
      <c r="X35" s="10">
        <f>VLOOKUP(IF(V35="无",U35,U35&amp;"("&amp;V35&amp;")"),D:I,6,0)*W35</f>
        <v>0</v>
      </c>
      <c r="Y35" s="10">
        <f>VLOOKUP(IF(V35="无",U35,U35&amp;"("&amp;V35&amp;")"),D:J,7,0)*W35</f>
        <v>0</v>
      </c>
    </row>
    <row r="36" spans="1:25">
      <c r="A36" s="9">
        <f t="shared" si="2"/>
        <v>35</v>
      </c>
      <c r="B36" s="10" t="s">
        <v>17</v>
      </c>
      <c r="C36" s="10"/>
      <c r="D36" s="10" t="s">
        <v>37</v>
      </c>
      <c r="E36" s="10">
        <v>1</v>
      </c>
      <c r="F36" s="10">
        <v>0</v>
      </c>
      <c r="G36" s="11">
        <f>F36+N36+S36+X36</f>
        <v>0</v>
      </c>
      <c r="H36" s="11">
        <f>O36+T36+Y36</f>
        <v>0</v>
      </c>
      <c r="I36" s="11">
        <f>G36/E36</f>
        <v>0</v>
      </c>
      <c r="J36" s="11">
        <f>H36/E36</f>
        <v>0</v>
      </c>
      <c r="K36" s="10" t="s">
        <v>21</v>
      </c>
      <c r="L36" s="10" t="s">
        <v>21</v>
      </c>
      <c r="M36" s="10">
        <v>0</v>
      </c>
      <c r="N36" s="10">
        <f>VLOOKUP(IF(L36="无",K36,K36&amp;"("&amp;L36&amp;")"),D:I,6,0)*M36</f>
        <v>0</v>
      </c>
      <c r="O36" s="10">
        <f>VLOOKUP(IF(L36="无",K36,K36&amp;"("&amp;L36&amp;")"),D:J,7,0)*M36</f>
        <v>0</v>
      </c>
      <c r="P36" s="10" t="s">
        <v>21</v>
      </c>
      <c r="Q36" s="10" t="s">
        <v>21</v>
      </c>
      <c r="R36" s="10">
        <v>0</v>
      </c>
      <c r="S36" s="10">
        <f>VLOOKUP(IF(Q36="无",P36,P36&amp;"("&amp;Q36&amp;")"),D:I,6,0)*R36</f>
        <v>0</v>
      </c>
      <c r="T36" s="10">
        <f>VLOOKUP(IF(Q36="无",P36,P36&amp;"("&amp;Q36&amp;")"),D:J,7,0)*R36</f>
        <v>0</v>
      </c>
      <c r="U36" s="10" t="s">
        <v>21</v>
      </c>
      <c r="V36" s="10" t="s">
        <v>21</v>
      </c>
      <c r="W36" s="10">
        <v>0</v>
      </c>
      <c r="X36" s="10">
        <f>VLOOKUP(IF(V36="无",U36,U36&amp;"("&amp;V36&amp;")"),D:I,6,0)*W36</f>
        <v>0</v>
      </c>
      <c r="Y36" s="10">
        <f>VLOOKUP(IF(V36="无",U36,U36&amp;"("&amp;V36&amp;")"),D:J,7,0)*W36</f>
        <v>0</v>
      </c>
    </row>
    <row r="37" spans="1:25">
      <c r="A37" s="9">
        <f t="shared" si="2"/>
        <v>36</v>
      </c>
      <c r="B37" s="10" t="s">
        <v>17</v>
      </c>
      <c r="C37" s="10"/>
      <c r="D37" s="10" t="s">
        <v>67</v>
      </c>
      <c r="E37" s="10">
        <v>1</v>
      </c>
      <c r="F37" s="10">
        <v>0</v>
      </c>
      <c r="G37" s="11">
        <f>F37+N37+S37+X37</f>
        <v>0</v>
      </c>
      <c r="H37" s="11">
        <f>O37+T37+Y37</f>
        <v>0</v>
      </c>
      <c r="I37" s="11">
        <f>G37/E37</f>
        <v>0</v>
      </c>
      <c r="J37" s="11">
        <f>H37/E37</f>
        <v>0</v>
      </c>
      <c r="K37" s="10" t="s">
        <v>21</v>
      </c>
      <c r="L37" s="10" t="s">
        <v>21</v>
      </c>
      <c r="M37" s="10">
        <v>0</v>
      </c>
      <c r="N37" s="10">
        <f>VLOOKUP(IF(L37="无",K37,K37&amp;"("&amp;L37&amp;")"),D:I,6,0)*M37</f>
        <v>0</v>
      </c>
      <c r="O37" s="10">
        <f>VLOOKUP(IF(L37="无",K37,K37&amp;"("&amp;L37&amp;")"),D:J,7,0)*M37</f>
        <v>0</v>
      </c>
      <c r="P37" s="10" t="s">
        <v>21</v>
      </c>
      <c r="Q37" s="10" t="s">
        <v>21</v>
      </c>
      <c r="R37" s="10">
        <v>0</v>
      </c>
      <c r="S37" s="10">
        <f>VLOOKUP(IF(Q37="无",P37,P37&amp;"("&amp;Q37&amp;")"),D:I,6,0)*R37</f>
        <v>0</v>
      </c>
      <c r="T37" s="10">
        <f>VLOOKUP(IF(Q37="无",P37,P37&amp;"("&amp;Q37&amp;")"),D:J,7,0)*R37</f>
        <v>0</v>
      </c>
      <c r="U37" s="10" t="s">
        <v>21</v>
      </c>
      <c r="V37" s="10" t="s">
        <v>21</v>
      </c>
      <c r="W37" s="10">
        <v>0</v>
      </c>
      <c r="X37" s="10">
        <f>VLOOKUP(IF(V37="无",U37,U37&amp;"("&amp;V37&amp;")"),D:I,6,0)*W37</f>
        <v>0</v>
      </c>
      <c r="Y37" s="10">
        <f>VLOOKUP(IF(V37="无",U37,U37&amp;"("&amp;V37&amp;")"),D:J,7,0)*W37</f>
        <v>0</v>
      </c>
    </row>
    <row r="38" spans="1:25">
      <c r="A38" s="9">
        <f t="shared" si="2"/>
        <v>37</v>
      </c>
      <c r="B38" s="10" t="s">
        <v>17</v>
      </c>
      <c r="C38" s="10"/>
      <c r="D38" s="10" t="s">
        <v>84</v>
      </c>
      <c r="E38" s="10">
        <v>1</v>
      </c>
      <c r="F38" s="10">
        <v>0</v>
      </c>
      <c r="G38" s="11">
        <f>F38+N38+S38+X38</f>
        <v>0</v>
      </c>
      <c r="H38" s="11">
        <f>O38+T38+Y38</f>
        <v>0</v>
      </c>
      <c r="I38" s="11">
        <f>G38/E38</f>
        <v>0</v>
      </c>
      <c r="J38" s="11">
        <f>H38/E38</f>
        <v>0</v>
      </c>
      <c r="K38" s="10" t="s">
        <v>21</v>
      </c>
      <c r="L38" s="10" t="s">
        <v>21</v>
      </c>
      <c r="M38" s="10">
        <v>0</v>
      </c>
      <c r="N38" s="10">
        <f>VLOOKUP(IF(L38="无",K38,K38&amp;"("&amp;L38&amp;")"),D:I,6,0)*M38</f>
        <v>0</v>
      </c>
      <c r="O38" s="10">
        <f>VLOOKUP(IF(L38="无",K38,K38&amp;"("&amp;L38&amp;")"),D:J,7,0)*M38</f>
        <v>0</v>
      </c>
      <c r="P38" s="10" t="s">
        <v>21</v>
      </c>
      <c r="Q38" s="10" t="s">
        <v>21</v>
      </c>
      <c r="R38" s="10">
        <v>0</v>
      </c>
      <c r="S38" s="10">
        <f>VLOOKUP(IF(Q38="无",P38,P38&amp;"("&amp;Q38&amp;")"),D:I,6,0)*R38</f>
        <v>0</v>
      </c>
      <c r="T38" s="10">
        <f>VLOOKUP(IF(Q38="无",P38,P38&amp;"("&amp;Q38&amp;")"),D:J,7,0)*R38</f>
        <v>0</v>
      </c>
      <c r="U38" s="10" t="s">
        <v>21</v>
      </c>
      <c r="V38" s="10" t="s">
        <v>21</v>
      </c>
      <c r="W38" s="10">
        <v>0</v>
      </c>
      <c r="X38" s="10">
        <f>VLOOKUP(IF(V38="无",U38,U38&amp;"("&amp;V38&amp;")"),D:I,6,0)*W38</f>
        <v>0</v>
      </c>
      <c r="Y38" s="10">
        <f>VLOOKUP(IF(V38="无",U38,U38&amp;"("&amp;V38&amp;")"),D:J,7,0)*W38</f>
        <v>0</v>
      </c>
    </row>
    <row r="39" spans="1:25">
      <c r="A39" s="9">
        <f t="shared" ref="A39:A48" si="3">ROW()-1</f>
        <v>38</v>
      </c>
      <c r="B39" s="10" t="s">
        <v>17</v>
      </c>
      <c r="C39" s="10"/>
      <c r="D39" s="10" t="s">
        <v>85</v>
      </c>
      <c r="E39" s="10">
        <v>8</v>
      </c>
      <c r="F39" s="10">
        <v>800</v>
      </c>
      <c r="G39" s="11">
        <f>F39+N39+S39+X39</f>
        <v>800</v>
      </c>
      <c r="H39" s="11">
        <f>O39+T39+Y39</f>
        <v>0</v>
      </c>
      <c r="I39" s="11">
        <f>G39/E39</f>
        <v>100</v>
      </c>
      <c r="J39" s="11">
        <f>H39/E39</f>
        <v>0</v>
      </c>
      <c r="K39" s="10" t="s">
        <v>86</v>
      </c>
      <c r="L39" s="10" t="s">
        <v>21</v>
      </c>
      <c r="M39" s="10">
        <v>1</v>
      </c>
      <c r="N39" s="10">
        <f>VLOOKUP(IF(L39="无",K39,K39&amp;"("&amp;L39&amp;")"),D:I,6,0)*M39</f>
        <v>0</v>
      </c>
      <c r="O39" s="10">
        <f>VLOOKUP(IF(L39="无",K39,K39&amp;"("&amp;L39&amp;")"),D:J,7,0)*M39</f>
        <v>0</v>
      </c>
      <c r="P39" s="10" t="s">
        <v>21</v>
      </c>
      <c r="Q39" s="10" t="s">
        <v>21</v>
      </c>
      <c r="R39" s="10">
        <v>0</v>
      </c>
      <c r="S39" s="10">
        <f>VLOOKUP(IF(Q39="无",P39,P39&amp;"("&amp;Q39&amp;")"),D:I,6,0)*R39</f>
        <v>0</v>
      </c>
      <c r="T39" s="10">
        <f>VLOOKUP(IF(Q39="无",P39,P39&amp;"("&amp;Q39&amp;")"),D:J,7,0)*R39</f>
        <v>0</v>
      </c>
      <c r="U39" s="10" t="s">
        <v>21</v>
      </c>
      <c r="V39" s="10" t="s">
        <v>21</v>
      </c>
      <c r="W39" s="10">
        <v>0</v>
      </c>
      <c r="X39" s="10">
        <f>VLOOKUP(IF(V39="无",U39,U39&amp;"("&amp;V39&amp;")"),D:I,6,0)*W39</f>
        <v>0</v>
      </c>
      <c r="Y39" s="10">
        <f>VLOOKUP(IF(V39="无",U39,U39&amp;"("&amp;V39&amp;")"),D:J,7,0)*W39</f>
        <v>0</v>
      </c>
    </row>
    <row r="40" spans="1:25">
      <c r="A40" s="9">
        <f t="shared" si="3"/>
        <v>39</v>
      </c>
      <c r="B40" s="10" t="s">
        <v>17</v>
      </c>
      <c r="C40" s="10"/>
      <c r="D40" s="10" t="s">
        <v>87</v>
      </c>
      <c r="E40" s="10">
        <v>4</v>
      </c>
      <c r="F40" s="10">
        <v>500</v>
      </c>
      <c r="G40" s="11">
        <f>F40+N40+S40+X40</f>
        <v>750</v>
      </c>
      <c r="H40" s="11">
        <f>O40+T40+Y40</f>
        <v>0</v>
      </c>
      <c r="I40" s="11">
        <f>G40/E40</f>
        <v>187.5</v>
      </c>
      <c r="J40" s="11">
        <f>H40/E40</f>
        <v>0</v>
      </c>
      <c r="K40" s="10" t="s">
        <v>26</v>
      </c>
      <c r="L40" s="10" t="s">
        <v>64</v>
      </c>
      <c r="M40" s="10">
        <v>1</v>
      </c>
      <c r="N40" s="10">
        <f>VLOOKUP(IF(L40="无",K40,K40&amp;"("&amp;L40&amp;")"),D:I,6,0)*M40</f>
        <v>250</v>
      </c>
      <c r="O40" s="10">
        <f>VLOOKUP(IF(L40="无",K40,K40&amp;"("&amp;L40&amp;")"),D:J,7,0)*M40</f>
        <v>0</v>
      </c>
      <c r="P40" s="10" t="s">
        <v>21</v>
      </c>
      <c r="Q40" s="10" t="s">
        <v>21</v>
      </c>
      <c r="R40" s="10">
        <v>0</v>
      </c>
      <c r="S40" s="10">
        <f>VLOOKUP(IF(Q40="无",P40,P40&amp;"("&amp;Q40&amp;")"),D:I,6,0)*R40</f>
        <v>0</v>
      </c>
      <c r="T40" s="10">
        <f>VLOOKUP(IF(Q40="无",P40,P40&amp;"("&amp;Q40&amp;")"),D:J,7,0)*R40</f>
        <v>0</v>
      </c>
      <c r="U40" s="10" t="s">
        <v>21</v>
      </c>
      <c r="V40" s="10" t="s">
        <v>21</v>
      </c>
      <c r="W40" s="10">
        <v>0</v>
      </c>
      <c r="X40" s="10">
        <f>VLOOKUP(IF(V40="无",U40,U40&amp;"("&amp;V40&amp;")"),D:I,6,0)*W40</f>
        <v>0</v>
      </c>
      <c r="Y40" s="10">
        <f>VLOOKUP(IF(V40="无",U40,U40&amp;"("&amp;V40&amp;")"),D:J,7,0)*W40</f>
        <v>0</v>
      </c>
    </row>
    <row r="41" spans="1:25">
      <c r="A41" s="9">
        <f t="shared" si="3"/>
        <v>40</v>
      </c>
      <c r="B41" s="10" t="s">
        <v>17</v>
      </c>
      <c r="C41" s="10"/>
      <c r="D41" s="10" t="s">
        <v>88</v>
      </c>
      <c r="E41" s="10">
        <v>1</v>
      </c>
      <c r="F41" s="10">
        <v>0</v>
      </c>
      <c r="G41" s="11">
        <f>F41+N41+S41+X41</f>
        <v>0</v>
      </c>
      <c r="H41" s="11">
        <f>O41+T41+Y41</f>
        <v>0</v>
      </c>
      <c r="I41" s="11">
        <f>G41/E41</f>
        <v>0</v>
      </c>
      <c r="J41" s="11">
        <f>H41/E41</f>
        <v>0</v>
      </c>
      <c r="K41" s="10" t="s">
        <v>21</v>
      </c>
      <c r="L41" s="10" t="s">
        <v>21</v>
      </c>
      <c r="M41" s="10">
        <v>0</v>
      </c>
      <c r="N41" s="10">
        <f>VLOOKUP(IF(L41="无",K41,K41&amp;"("&amp;L41&amp;")"),D:I,6,0)*M41</f>
        <v>0</v>
      </c>
      <c r="O41" s="10">
        <f>VLOOKUP(IF(L41="无",K41,K41&amp;"("&amp;L41&amp;")"),D:J,7,0)*M41</f>
        <v>0</v>
      </c>
      <c r="P41" s="10" t="s">
        <v>21</v>
      </c>
      <c r="Q41" s="10" t="s">
        <v>21</v>
      </c>
      <c r="R41" s="10">
        <v>0</v>
      </c>
      <c r="S41" s="10">
        <f>VLOOKUP(IF(Q41="无",P41,P41&amp;"("&amp;Q41&amp;")"),D:I,6,0)*R41</f>
        <v>0</v>
      </c>
      <c r="T41" s="10">
        <f>VLOOKUP(IF(Q41="无",P41,P41&amp;"("&amp;Q41&amp;")"),D:J,7,0)*R41</f>
        <v>0</v>
      </c>
      <c r="U41" s="10" t="s">
        <v>21</v>
      </c>
      <c r="V41" s="10" t="s">
        <v>21</v>
      </c>
      <c r="W41" s="10">
        <v>0</v>
      </c>
      <c r="X41" s="10">
        <f>VLOOKUP(IF(V41="无",U41,U41&amp;"("&amp;V41&amp;")"),D:I,6,0)*W41</f>
        <v>0</v>
      </c>
      <c r="Y41" s="10">
        <f>VLOOKUP(IF(V41="无",U41,U41&amp;"("&amp;V41&amp;")"),D:J,7,0)*W41</f>
        <v>0</v>
      </c>
    </row>
    <row r="42" spans="1:25">
      <c r="A42" s="9">
        <f t="shared" si="3"/>
        <v>41</v>
      </c>
      <c r="B42" s="10" t="s">
        <v>17</v>
      </c>
      <c r="C42" s="10"/>
      <c r="D42" s="10" t="s">
        <v>86</v>
      </c>
      <c r="E42" s="10">
        <v>1</v>
      </c>
      <c r="F42" s="10">
        <v>0</v>
      </c>
      <c r="G42" s="11">
        <f>F42+N42+S42+X42</f>
        <v>0</v>
      </c>
      <c r="H42" s="11">
        <f>O42+T42+Y42</f>
        <v>0</v>
      </c>
      <c r="I42" s="11">
        <f>G42/E42</f>
        <v>0</v>
      </c>
      <c r="J42" s="11">
        <f>H42/E42</f>
        <v>0</v>
      </c>
      <c r="K42" s="10" t="s">
        <v>21</v>
      </c>
      <c r="L42" s="10" t="s">
        <v>21</v>
      </c>
      <c r="M42" s="10">
        <v>0</v>
      </c>
      <c r="N42" s="10">
        <f>VLOOKUP(IF(L42="无",K42,K42&amp;"("&amp;L42&amp;")"),D:I,6,0)*M42</f>
        <v>0</v>
      </c>
      <c r="O42" s="10">
        <f>VLOOKUP(IF(L42="无",K42,K42&amp;"("&amp;L42&amp;")"),D:J,7,0)*M42</f>
        <v>0</v>
      </c>
      <c r="P42" s="10" t="s">
        <v>21</v>
      </c>
      <c r="Q42" s="10" t="s">
        <v>21</v>
      </c>
      <c r="R42" s="10">
        <v>0</v>
      </c>
      <c r="S42" s="10">
        <f>VLOOKUP(IF(Q42="无",P42,P42&amp;"("&amp;Q42&amp;")"),D:I,6,0)*R42</f>
        <v>0</v>
      </c>
      <c r="T42" s="10">
        <f>VLOOKUP(IF(Q42="无",P42,P42&amp;"("&amp;Q42&amp;")"),D:J,7,0)*R42</f>
        <v>0</v>
      </c>
      <c r="U42" s="10" t="s">
        <v>21</v>
      </c>
      <c r="V42" s="10" t="s">
        <v>21</v>
      </c>
      <c r="W42" s="10">
        <v>0</v>
      </c>
      <c r="X42" s="10">
        <f>VLOOKUP(IF(V42="无",U42,U42&amp;"("&amp;V42&amp;")"),D:I,6,0)*W42</f>
        <v>0</v>
      </c>
      <c r="Y42" s="10">
        <f>VLOOKUP(IF(V42="无",U42,U42&amp;"("&amp;V42&amp;")"),D:J,7,0)*W42</f>
        <v>0</v>
      </c>
    </row>
    <row r="43" spans="1:25">
      <c r="A43" s="9">
        <f t="shared" si="3"/>
        <v>42</v>
      </c>
      <c r="B43" s="10" t="s">
        <v>17</v>
      </c>
      <c r="C43" s="10"/>
      <c r="D43" s="10" t="s">
        <v>89</v>
      </c>
      <c r="E43" s="10">
        <v>3</v>
      </c>
      <c r="F43" s="10">
        <v>650</v>
      </c>
      <c r="G43" s="11">
        <f>F43+N43+S43+X43</f>
        <v>816.666666666667</v>
      </c>
      <c r="H43" s="11">
        <f>O43+T43+Y43</f>
        <v>0</v>
      </c>
      <c r="I43" s="11">
        <f>G43/E43</f>
        <v>272.222222222222</v>
      </c>
      <c r="J43" s="11">
        <f>H43/E43</f>
        <v>0</v>
      </c>
      <c r="K43" s="10" t="s">
        <v>48</v>
      </c>
      <c r="L43" s="10" t="s">
        <v>21</v>
      </c>
      <c r="M43" s="10">
        <v>3</v>
      </c>
      <c r="N43" s="10">
        <f>VLOOKUP(IF(L43="无",K43,K43&amp;"("&amp;L43&amp;")"),D:I,6,0)*M43</f>
        <v>166.666666666667</v>
      </c>
      <c r="O43" s="10">
        <f>VLOOKUP(IF(L43="无",K43,K43&amp;"("&amp;L43&amp;")"),D:J,7,0)*M43</f>
        <v>0</v>
      </c>
      <c r="P43" s="10" t="s">
        <v>66</v>
      </c>
      <c r="Q43" s="10" t="s">
        <v>21</v>
      </c>
      <c r="R43" s="10">
        <v>1</v>
      </c>
      <c r="S43" s="10">
        <f>VLOOKUP(IF(Q43="无",P43,P43&amp;"("&amp;Q43&amp;")"),D:I,6,0)*R43</f>
        <v>0</v>
      </c>
      <c r="T43" s="10">
        <f>VLOOKUP(IF(Q43="无",P43,P43&amp;"("&amp;Q43&amp;")"),D:J,7,0)*R43</f>
        <v>0</v>
      </c>
      <c r="U43" s="10" t="s">
        <v>21</v>
      </c>
      <c r="V43" s="10" t="s">
        <v>21</v>
      </c>
      <c r="W43" s="10">
        <v>0</v>
      </c>
      <c r="X43" s="10">
        <f>VLOOKUP(IF(V43="无",U43,U43&amp;"("&amp;V43&amp;")"),D:I,6,0)*W43</f>
        <v>0</v>
      </c>
      <c r="Y43" s="10">
        <f>VLOOKUP(IF(V43="无",U43,U43&amp;"("&amp;V43&amp;")"),D:J,7,0)*W43</f>
        <v>0</v>
      </c>
    </row>
    <row r="44" spans="1:25">
      <c r="A44" s="9">
        <f t="shared" si="3"/>
        <v>43</v>
      </c>
      <c r="B44" s="10" t="s">
        <v>17</v>
      </c>
      <c r="C44" s="10"/>
      <c r="D44" s="10" t="s">
        <v>90</v>
      </c>
      <c r="E44" s="10">
        <v>3</v>
      </c>
      <c r="F44" s="10">
        <v>800</v>
      </c>
      <c r="G44" s="11">
        <f>F44+N44+S44+X44</f>
        <v>800</v>
      </c>
      <c r="H44" s="11">
        <f>O44+T44+Y44</f>
        <v>0</v>
      </c>
      <c r="I44" s="11">
        <f>G44/E44</f>
        <v>266.666666666667</v>
      </c>
      <c r="J44" s="11">
        <f>H44/E44</f>
        <v>0</v>
      </c>
      <c r="K44" s="10" t="s">
        <v>91</v>
      </c>
      <c r="L44" s="10" t="s">
        <v>21</v>
      </c>
      <c r="M44" s="10">
        <v>2</v>
      </c>
      <c r="N44" s="10">
        <f>VLOOKUP(IF(L44="无",K44,K44&amp;"("&amp;L44&amp;")"),D:I,6,0)*M44</f>
        <v>0</v>
      </c>
      <c r="O44" s="10">
        <f>VLOOKUP(IF(L44="无",K44,K44&amp;"("&amp;L44&amp;")"),D:J,7,0)*M44</f>
        <v>0</v>
      </c>
      <c r="P44" s="10" t="s">
        <v>21</v>
      </c>
      <c r="Q44" s="10" t="s">
        <v>21</v>
      </c>
      <c r="R44" s="10">
        <v>0</v>
      </c>
      <c r="S44" s="10">
        <f>VLOOKUP(IF(Q44="无",P44,P44&amp;"("&amp;Q44&amp;")"),D:I,6,0)*R44</f>
        <v>0</v>
      </c>
      <c r="T44" s="10">
        <f>VLOOKUP(IF(Q44="无",P44,P44&amp;"("&amp;Q44&amp;")"),D:J,7,0)*R44</f>
        <v>0</v>
      </c>
      <c r="U44" s="10" t="s">
        <v>21</v>
      </c>
      <c r="V44" s="10" t="s">
        <v>21</v>
      </c>
      <c r="W44" s="10">
        <v>0</v>
      </c>
      <c r="X44" s="10">
        <f>VLOOKUP(IF(V44="无",U44,U44&amp;"("&amp;V44&amp;")"),D:I,6,0)*W44</f>
        <v>0</v>
      </c>
      <c r="Y44" s="10">
        <f>VLOOKUP(IF(V44="无",U44,U44&amp;"("&amp;V44&amp;")"),D:J,7,0)*W44</f>
        <v>0</v>
      </c>
    </row>
    <row r="45" spans="1:25">
      <c r="A45" s="9">
        <f t="shared" si="3"/>
        <v>44</v>
      </c>
      <c r="B45" s="10" t="s">
        <v>17</v>
      </c>
      <c r="C45" s="10"/>
      <c r="D45" s="10" t="s">
        <v>92</v>
      </c>
      <c r="E45" s="10">
        <v>1</v>
      </c>
      <c r="F45" s="10">
        <v>0</v>
      </c>
      <c r="G45" s="11">
        <f>F45+N45+S45+X45</f>
        <v>0</v>
      </c>
      <c r="H45" s="11">
        <f>O45+T45+Y45</f>
        <v>0</v>
      </c>
      <c r="I45" s="11">
        <f>G45/E45</f>
        <v>0</v>
      </c>
      <c r="J45" s="11">
        <f>H45/E45</f>
        <v>0</v>
      </c>
      <c r="K45" s="10" t="s">
        <v>21</v>
      </c>
      <c r="L45" s="10" t="s">
        <v>21</v>
      </c>
      <c r="M45" s="10">
        <v>0</v>
      </c>
      <c r="N45" s="10">
        <f>VLOOKUP(IF(L45="无",K45,K45&amp;"("&amp;L45&amp;")"),D:I,6,0)*M45</f>
        <v>0</v>
      </c>
      <c r="O45" s="10">
        <f>VLOOKUP(IF(L45="无",K45,K45&amp;"("&amp;L45&amp;")"),D:J,7,0)*M45</f>
        <v>0</v>
      </c>
      <c r="P45" s="10" t="s">
        <v>21</v>
      </c>
      <c r="Q45" s="10" t="s">
        <v>21</v>
      </c>
      <c r="R45" s="10">
        <v>0</v>
      </c>
      <c r="S45" s="10">
        <f>VLOOKUP(IF(Q45="无",P45,P45&amp;"("&amp;Q45&amp;")"),D:I,6,0)*R45</f>
        <v>0</v>
      </c>
      <c r="T45" s="10">
        <f>VLOOKUP(IF(Q45="无",P45,P45&amp;"("&amp;Q45&amp;")"),D:J,7,0)*R45</f>
        <v>0</v>
      </c>
      <c r="U45" s="10" t="s">
        <v>21</v>
      </c>
      <c r="V45" s="10" t="s">
        <v>21</v>
      </c>
      <c r="W45" s="10">
        <v>0</v>
      </c>
      <c r="X45" s="10">
        <f>VLOOKUP(IF(V45="无",U45,U45&amp;"("&amp;V45&amp;")"),D:I,6,0)*W45</f>
        <v>0</v>
      </c>
      <c r="Y45" s="10">
        <f>VLOOKUP(IF(V45="无",U45,U45&amp;"("&amp;V45&amp;")"),D:J,7,0)*W45</f>
        <v>0</v>
      </c>
    </row>
    <row r="46" spans="1:25">
      <c r="A46" s="9">
        <f t="shared" si="3"/>
        <v>45</v>
      </c>
      <c r="B46" s="10" t="s">
        <v>17</v>
      </c>
      <c r="C46" s="10"/>
      <c r="D46" s="10" t="s">
        <v>33</v>
      </c>
      <c r="E46" s="10">
        <v>8</v>
      </c>
      <c r="F46" s="10">
        <v>450</v>
      </c>
      <c r="G46" s="11">
        <f>F46+N46+S46+X46</f>
        <v>450</v>
      </c>
      <c r="H46" s="11">
        <f>O46+T46+Y46</f>
        <v>0</v>
      </c>
      <c r="I46" s="11">
        <f>G46/E46</f>
        <v>56.25</v>
      </c>
      <c r="J46" s="11">
        <f>H46/E46</f>
        <v>0</v>
      </c>
      <c r="K46" s="10" t="s">
        <v>92</v>
      </c>
      <c r="L46" s="10" t="s">
        <v>21</v>
      </c>
      <c r="M46" s="10">
        <v>1</v>
      </c>
      <c r="N46" s="10">
        <f>VLOOKUP(IF(L46="无",K46,K46&amp;"("&amp;L46&amp;")"),D:I,6,0)*M46</f>
        <v>0</v>
      </c>
      <c r="O46" s="10">
        <f>VLOOKUP(IF(L46="无",K46,K46&amp;"("&amp;L46&amp;")"),D:J,7,0)*M46</f>
        <v>0</v>
      </c>
      <c r="P46" s="10" t="s">
        <v>21</v>
      </c>
      <c r="Q46" s="10" t="s">
        <v>21</v>
      </c>
      <c r="R46" s="10">
        <v>0</v>
      </c>
      <c r="S46" s="10">
        <f>VLOOKUP(IF(Q46="无",P46,P46&amp;"("&amp;Q46&amp;")"),D:I,6,0)*R46</f>
        <v>0</v>
      </c>
      <c r="T46" s="10">
        <f>VLOOKUP(IF(Q46="无",P46,P46&amp;"("&amp;Q46&amp;")"),D:J,7,0)*R46</f>
        <v>0</v>
      </c>
      <c r="U46" s="10" t="s">
        <v>21</v>
      </c>
      <c r="V46" s="10" t="s">
        <v>21</v>
      </c>
      <c r="W46" s="10">
        <v>0</v>
      </c>
      <c r="X46" s="10">
        <f>VLOOKUP(IF(V46="无",U46,U46&amp;"("&amp;V46&amp;")"),D:I,6,0)*W46</f>
        <v>0</v>
      </c>
      <c r="Y46" s="10">
        <f>VLOOKUP(IF(V46="无",U46,U46&amp;"("&amp;V46&amp;")"),D:J,7,0)*W46</f>
        <v>0</v>
      </c>
    </row>
    <row r="47" spans="1:25">
      <c r="A47" s="9">
        <f t="shared" si="3"/>
        <v>46</v>
      </c>
      <c r="B47" s="10" t="s">
        <v>17</v>
      </c>
      <c r="C47" s="10"/>
      <c r="D47" s="10" t="s">
        <v>93</v>
      </c>
      <c r="E47" s="10">
        <v>1</v>
      </c>
      <c r="F47" s="10">
        <v>0</v>
      </c>
      <c r="G47" s="11">
        <f>F47+N47+S47+X47</f>
        <v>0</v>
      </c>
      <c r="H47" s="11">
        <f>O47+T47+Y47</f>
        <v>0</v>
      </c>
      <c r="I47" s="11">
        <f>G47/E47</f>
        <v>0</v>
      </c>
      <c r="J47" s="11">
        <f>H47/E47</f>
        <v>0</v>
      </c>
      <c r="K47" s="10" t="s">
        <v>21</v>
      </c>
      <c r="L47" s="10" t="s">
        <v>21</v>
      </c>
      <c r="M47" s="10">
        <v>0</v>
      </c>
      <c r="N47" s="10">
        <f>VLOOKUP(IF(L47="无",K47,K47&amp;"("&amp;L47&amp;")"),D:I,6,0)*M47</f>
        <v>0</v>
      </c>
      <c r="O47" s="10">
        <f>VLOOKUP(IF(L47="无",K47,K47&amp;"("&amp;L47&amp;")"),D:J,7,0)*M47</f>
        <v>0</v>
      </c>
      <c r="P47" s="10" t="s">
        <v>21</v>
      </c>
      <c r="Q47" s="10" t="s">
        <v>21</v>
      </c>
      <c r="R47" s="10">
        <v>0</v>
      </c>
      <c r="S47" s="10">
        <f>VLOOKUP(IF(Q47="无",P47,P47&amp;"("&amp;Q47&amp;")"),D:I,6,0)*R47</f>
        <v>0</v>
      </c>
      <c r="T47" s="10">
        <f>VLOOKUP(IF(Q47="无",P47,P47&amp;"("&amp;Q47&amp;")"),D:J,7,0)*R47</f>
        <v>0</v>
      </c>
      <c r="U47" s="10" t="s">
        <v>21</v>
      </c>
      <c r="V47" s="10" t="s">
        <v>21</v>
      </c>
      <c r="W47" s="10">
        <v>0</v>
      </c>
      <c r="X47" s="10">
        <f>VLOOKUP(IF(V47="无",U47,U47&amp;"("&amp;V47&amp;")"),D:I,6,0)*W47</f>
        <v>0</v>
      </c>
      <c r="Y47" s="10">
        <f>VLOOKUP(IF(V47="无",U47,U47&amp;"("&amp;V47&amp;")"),D:J,7,0)*W47</f>
        <v>0</v>
      </c>
    </row>
    <row r="48" spans="1:25">
      <c r="A48" s="9">
        <f t="shared" si="3"/>
        <v>47</v>
      </c>
      <c r="B48" s="10" t="s">
        <v>17</v>
      </c>
      <c r="C48" s="10"/>
      <c r="D48" s="10" t="s">
        <v>94</v>
      </c>
      <c r="E48" s="10">
        <v>1</v>
      </c>
      <c r="F48" s="10">
        <v>0</v>
      </c>
      <c r="G48" s="11">
        <f>F48+N48+S48+X48</f>
        <v>0</v>
      </c>
      <c r="H48" s="11">
        <f>O48+T48+Y48</f>
        <v>0</v>
      </c>
      <c r="I48" s="11">
        <f>G48/E48</f>
        <v>0</v>
      </c>
      <c r="J48" s="11">
        <f>H48/E48</f>
        <v>0</v>
      </c>
      <c r="K48" s="10" t="s">
        <v>21</v>
      </c>
      <c r="L48" s="10" t="s">
        <v>21</v>
      </c>
      <c r="M48" s="10">
        <v>0</v>
      </c>
      <c r="N48" s="10">
        <f>VLOOKUP(IF(L48="无",K48,K48&amp;"("&amp;L48&amp;")"),D:I,6,0)*M48</f>
        <v>0</v>
      </c>
      <c r="O48" s="10">
        <f>VLOOKUP(IF(L48="无",K48,K48&amp;"("&amp;L48&amp;")"),D:J,7,0)*M48</f>
        <v>0</v>
      </c>
      <c r="P48" s="10" t="s">
        <v>21</v>
      </c>
      <c r="Q48" s="10" t="s">
        <v>21</v>
      </c>
      <c r="R48" s="10">
        <v>0</v>
      </c>
      <c r="S48" s="10">
        <f>VLOOKUP(IF(Q48="无",P48,P48&amp;"("&amp;Q48&amp;")"),D:I,6,0)*R48</f>
        <v>0</v>
      </c>
      <c r="T48" s="10">
        <f>VLOOKUP(IF(Q48="无",P48,P48&amp;"("&amp;Q48&amp;")"),D:J,7,0)*R48</f>
        <v>0</v>
      </c>
      <c r="U48" s="10" t="s">
        <v>21</v>
      </c>
      <c r="V48" s="10" t="s">
        <v>21</v>
      </c>
      <c r="W48" s="10">
        <v>0</v>
      </c>
      <c r="X48" s="10">
        <f>VLOOKUP(IF(V48="无",U48,U48&amp;"("&amp;V48&amp;")"),D:I,6,0)*W48</f>
        <v>0</v>
      </c>
      <c r="Y48" s="10">
        <f>VLOOKUP(IF(V48="无",U48,U48&amp;"("&amp;V48&amp;")"),D:J,7,0)*W48</f>
        <v>0</v>
      </c>
    </row>
    <row r="49" spans="1:25">
      <c r="A49" s="9">
        <f t="shared" ref="A49:A58" si="4">ROW()-1</f>
        <v>48</v>
      </c>
      <c r="B49" s="10" t="s">
        <v>17</v>
      </c>
      <c r="C49" s="10"/>
      <c r="D49" s="10" t="s">
        <v>95</v>
      </c>
      <c r="E49" s="10">
        <v>2</v>
      </c>
      <c r="F49" s="10">
        <v>1800</v>
      </c>
      <c r="G49" s="11">
        <f>F49+N49+S49+X49</f>
        <v>1800</v>
      </c>
      <c r="H49" s="11">
        <f>O49+T49+Y49</f>
        <v>0</v>
      </c>
      <c r="I49" s="11">
        <f>G49/E49</f>
        <v>900</v>
      </c>
      <c r="J49" s="11">
        <f>H49/E49</f>
        <v>0</v>
      </c>
      <c r="K49" s="10" t="s">
        <v>94</v>
      </c>
      <c r="L49" s="10" t="s">
        <v>21</v>
      </c>
      <c r="M49" s="10">
        <v>2</v>
      </c>
      <c r="N49" s="10">
        <f>VLOOKUP(IF(L49="无",K49,K49&amp;"("&amp;L49&amp;")"),D:I,6,0)*M49</f>
        <v>0</v>
      </c>
      <c r="O49" s="10">
        <f>VLOOKUP(IF(L49="无",K49,K49&amp;"("&amp;L49&amp;")"),D:J,7,0)*M49</f>
        <v>0</v>
      </c>
      <c r="P49" s="10" t="s">
        <v>21</v>
      </c>
      <c r="Q49" s="10" t="s">
        <v>21</v>
      </c>
      <c r="R49" s="10">
        <v>0</v>
      </c>
      <c r="S49" s="10">
        <f>VLOOKUP(IF(Q49="无",P49,P49&amp;"("&amp;Q49&amp;")"),D:I,6,0)*R49</f>
        <v>0</v>
      </c>
      <c r="T49" s="10">
        <f>VLOOKUP(IF(Q49="无",P49,P49&amp;"("&amp;Q49&amp;")"),D:J,7,0)*R49</f>
        <v>0</v>
      </c>
      <c r="U49" s="10" t="s">
        <v>21</v>
      </c>
      <c r="V49" s="10" t="s">
        <v>21</v>
      </c>
      <c r="W49" s="10">
        <v>0</v>
      </c>
      <c r="X49" s="10">
        <f>VLOOKUP(IF(V49="无",U49,U49&amp;"("&amp;V49&amp;")"),D:I,6,0)*W49</f>
        <v>0</v>
      </c>
      <c r="Y49" s="10">
        <f>VLOOKUP(IF(V49="无",U49,U49&amp;"("&amp;V49&amp;")"),D:J,7,0)*W49</f>
        <v>0</v>
      </c>
    </row>
    <row r="50" spans="1:25">
      <c r="A50" s="9">
        <f t="shared" si="4"/>
        <v>49</v>
      </c>
      <c r="B50" s="10" t="s">
        <v>17</v>
      </c>
      <c r="C50" s="10"/>
      <c r="D50" s="10" t="s">
        <v>96</v>
      </c>
      <c r="E50" s="10">
        <v>3</v>
      </c>
      <c r="F50" s="10">
        <v>500</v>
      </c>
      <c r="G50" s="11">
        <f>F50+N50+S50+X50</f>
        <v>630</v>
      </c>
      <c r="H50" s="11">
        <f>O50+T50+Y50</f>
        <v>0</v>
      </c>
      <c r="I50" s="11">
        <f>G50/E50</f>
        <v>210</v>
      </c>
      <c r="J50" s="11">
        <f>H50/E50</f>
        <v>0</v>
      </c>
      <c r="K50" s="10" t="s">
        <v>44</v>
      </c>
      <c r="L50" s="10" t="s">
        <v>21</v>
      </c>
      <c r="M50" s="10">
        <v>3</v>
      </c>
      <c r="N50" s="10">
        <f>VLOOKUP(IF(L50="无",K50,K50&amp;"("&amp;L50&amp;")"),D:I,6,0)*M50</f>
        <v>80</v>
      </c>
      <c r="O50" s="10">
        <f>VLOOKUP(IF(L50="无",K50,K50&amp;"("&amp;L50&amp;")"),D:J,7,0)*M50</f>
        <v>0</v>
      </c>
      <c r="P50" s="10" t="s">
        <v>59</v>
      </c>
      <c r="Q50" s="10" t="s">
        <v>37</v>
      </c>
      <c r="R50" s="10">
        <v>1</v>
      </c>
      <c r="S50" s="10">
        <f>VLOOKUP(IF(Q50="无",P50,P50&amp;"("&amp;Q50&amp;")"),D:I,6,0)*R50</f>
        <v>50</v>
      </c>
      <c r="T50" s="10">
        <f>VLOOKUP(IF(Q50="无",P50,P50&amp;"("&amp;Q50&amp;")"),D:J,7,0)*R50</f>
        <v>0</v>
      </c>
      <c r="U50" s="10" t="s">
        <v>21</v>
      </c>
      <c r="V50" s="10" t="s">
        <v>21</v>
      </c>
      <c r="W50" s="10">
        <v>0</v>
      </c>
      <c r="X50" s="10">
        <f>VLOOKUP(IF(V50="无",U50,U50&amp;"("&amp;V50&amp;")"),D:I,6,0)*W50</f>
        <v>0</v>
      </c>
      <c r="Y50" s="10">
        <f>VLOOKUP(IF(V50="无",U50,U50&amp;"("&amp;V50&amp;")"),D:J,7,0)*W50</f>
        <v>0</v>
      </c>
    </row>
    <row r="51" spans="1:25">
      <c r="A51" s="9">
        <f t="shared" si="4"/>
        <v>50</v>
      </c>
      <c r="B51" s="10" t="s">
        <v>17</v>
      </c>
      <c r="C51" s="10"/>
      <c r="D51" s="10" t="s">
        <v>97</v>
      </c>
      <c r="E51" s="10">
        <v>3</v>
      </c>
      <c r="F51" s="10">
        <v>500</v>
      </c>
      <c r="G51" s="11">
        <f>F51+N51+S51+X51</f>
        <v>500</v>
      </c>
      <c r="H51" s="11">
        <f>O51+T51+Y51</f>
        <v>0</v>
      </c>
      <c r="I51" s="11">
        <f>G51/E51</f>
        <v>166.666666666667</v>
      </c>
      <c r="J51" s="11">
        <f>H51/E51</f>
        <v>0</v>
      </c>
      <c r="K51" s="10" t="s">
        <v>98</v>
      </c>
      <c r="L51" s="10" t="s">
        <v>21</v>
      </c>
      <c r="M51" s="10">
        <v>1</v>
      </c>
      <c r="N51" s="10">
        <f>VLOOKUP(IF(L51="无",K51,K51&amp;"("&amp;L51&amp;")"),D:I,6,0)*M51</f>
        <v>0</v>
      </c>
      <c r="O51" s="10">
        <f>VLOOKUP(IF(L51="无",K51,K51&amp;"("&amp;L51&amp;")"),D:J,7,0)*M51</f>
        <v>0</v>
      </c>
      <c r="P51" s="10" t="s">
        <v>21</v>
      </c>
      <c r="Q51" s="10" t="s">
        <v>21</v>
      </c>
      <c r="R51" s="10">
        <v>0</v>
      </c>
      <c r="S51" s="10">
        <f>VLOOKUP(IF(Q51="无",P51,P51&amp;"("&amp;Q51&amp;")"),D:I,6,0)*R51</f>
        <v>0</v>
      </c>
      <c r="T51" s="10">
        <f>VLOOKUP(IF(Q51="无",P51,P51&amp;"("&amp;Q51&amp;")"),D:J,7,0)*R51</f>
        <v>0</v>
      </c>
      <c r="U51" s="10" t="s">
        <v>21</v>
      </c>
      <c r="V51" s="10" t="s">
        <v>21</v>
      </c>
      <c r="W51" s="10">
        <v>0</v>
      </c>
      <c r="X51" s="10">
        <f>VLOOKUP(IF(V51="无",U51,U51&amp;"("&amp;V51&amp;")"),D:I,6,0)*W51</f>
        <v>0</v>
      </c>
      <c r="Y51" s="10">
        <f>VLOOKUP(IF(V51="无",U51,U51&amp;"("&amp;V51&amp;")"),D:J,7,0)*W51</f>
        <v>0</v>
      </c>
    </row>
    <row r="52" spans="1:25">
      <c r="A52" s="9">
        <f t="shared" si="4"/>
        <v>51</v>
      </c>
      <c r="B52" s="10" t="s">
        <v>17</v>
      </c>
      <c r="C52" s="10"/>
      <c r="D52" s="10" t="s">
        <v>99</v>
      </c>
      <c r="E52" s="10">
        <v>2</v>
      </c>
      <c r="F52" s="10">
        <v>400</v>
      </c>
      <c r="G52" s="11">
        <f>F52+N52+S52+X52</f>
        <v>400</v>
      </c>
      <c r="H52" s="11">
        <f>O52+T52+Y52</f>
        <v>0</v>
      </c>
      <c r="I52" s="11">
        <f>G52/E52</f>
        <v>200</v>
      </c>
      <c r="J52" s="11">
        <f>H52/E52</f>
        <v>0</v>
      </c>
      <c r="K52" s="10" t="s">
        <v>100</v>
      </c>
      <c r="L52" s="10" t="s">
        <v>21</v>
      </c>
      <c r="M52" s="10">
        <v>1</v>
      </c>
      <c r="N52" s="10">
        <f>VLOOKUP(IF(L52="无",K52,K52&amp;"("&amp;L52&amp;")"),D:I,6,0)*M52</f>
        <v>0</v>
      </c>
      <c r="O52" s="10">
        <f>VLOOKUP(IF(L52="无",K52,K52&amp;"("&amp;L52&amp;")"),D:J,7,0)*M52</f>
        <v>0</v>
      </c>
      <c r="P52" s="10" t="s">
        <v>21</v>
      </c>
      <c r="Q52" s="10" t="s">
        <v>21</v>
      </c>
      <c r="R52" s="10">
        <v>0</v>
      </c>
      <c r="S52" s="10">
        <f>VLOOKUP(IF(Q52="无",P52,P52&amp;"("&amp;Q52&amp;")"),D:I,6,0)*R52</f>
        <v>0</v>
      </c>
      <c r="T52" s="10">
        <f>VLOOKUP(IF(Q52="无",P52,P52&amp;"("&amp;Q52&amp;")"),D:J,7,0)*R52</f>
        <v>0</v>
      </c>
      <c r="U52" s="10" t="s">
        <v>21</v>
      </c>
      <c r="V52" s="10" t="s">
        <v>21</v>
      </c>
      <c r="W52" s="10">
        <v>0</v>
      </c>
      <c r="X52" s="10">
        <f>VLOOKUP(IF(V52="无",U52,U52&amp;"("&amp;V52&amp;")"),D:I,6,0)*W52</f>
        <v>0</v>
      </c>
      <c r="Y52" s="10">
        <f>VLOOKUP(IF(V52="无",U52,U52&amp;"("&amp;V52&amp;")"),D:J,7,0)*W52</f>
        <v>0</v>
      </c>
    </row>
    <row r="53" spans="1:25">
      <c r="A53" s="9">
        <f t="shared" si="4"/>
        <v>52</v>
      </c>
      <c r="B53" s="10" t="s">
        <v>17</v>
      </c>
      <c r="C53" s="10"/>
      <c r="D53" s="10" t="s">
        <v>101</v>
      </c>
      <c r="E53" s="10">
        <v>6</v>
      </c>
      <c r="F53" s="10">
        <v>600</v>
      </c>
      <c r="G53" s="11">
        <f>F53+N53+S53+X53</f>
        <v>600</v>
      </c>
      <c r="H53" s="11">
        <f>O53+T53+Y53</f>
        <v>0</v>
      </c>
      <c r="I53" s="11">
        <f>G53/E53</f>
        <v>100</v>
      </c>
      <c r="J53" s="11">
        <f>H53/E53</f>
        <v>0</v>
      </c>
      <c r="K53" s="10" t="s">
        <v>94</v>
      </c>
      <c r="L53" s="10" t="s">
        <v>21</v>
      </c>
      <c r="M53" s="10">
        <v>1</v>
      </c>
      <c r="N53" s="10">
        <f>VLOOKUP(IF(L53="无",K53,K53&amp;"("&amp;L53&amp;")"),D:I,6,0)*M53</f>
        <v>0</v>
      </c>
      <c r="O53" s="10">
        <f>VLOOKUP(IF(L53="无",K53,K53&amp;"("&amp;L53&amp;")"),D:J,7,0)*M53</f>
        <v>0</v>
      </c>
      <c r="P53" s="10" t="s">
        <v>21</v>
      </c>
      <c r="Q53" s="10" t="s">
        <v>21</v>
      </c>
      <c r="R53" s="10">
        <v>0</v>
      </c>
      <c r="S53" s="10">
        <f>VLOOKUP(IF(Q53="无",P53,P53&amp;"("&amp;Q53&amp;")"),D:I,6,0)*R53</f>
        <v>0</v>
      </c>
      <c r="T53" s="10">
        <f>VLOOKUP(IF(Q53="无",P53,P53&amp;"("&amp;Q53&amp;")"),D:J,7,0)*R53</f>
        <v>0</v>
      </c>
      <c r="U53" s="10" t="s">
        <v>21</v>
      </c>
      <c r="V53" s="10" t="s">
        <v>21</v>
      </c>
      <c r="W53" s="10">
        <v>0</v>
      </c>
      <c r="X53" s="10">
        <f>VLOOKUP(IF(V53="无",U53,U53&amp;"("&amp;V53&amp;")"),D:I,6,0)*W53</f>
        <v>0</v>
      </c>
      <c r="Y53" s="10">
        <f>VLOOKUP(IF(V53="无",U53,U53&amp;"("&amp;V53&amp;")"),D:J,7,0)*W53</f>
        <v>0</v>
      </c>
    </row>
    <row r="54" spans="1:25">
      <c r="A54" s="9">
        <f t="shared" si="4"/>
        <v>53</v>
      </c>
      <c r="B54" s="10" t="s">
        <v>17</v>
      </c>
      <c r="C54" s="10"/>
      <c r="D54" s="10" t="s">
        <v>102</v>
      </c>
      <c r="E54" s="10">
        <v>4</v>
      </c>
      <c r="F54" s="10">
        <v>600</v>
      </c>
      <c r="G54" s="11">
        <f>F54+N54+S54+X54</f>
        <v>600</v>
      </c>
      <c r="H54" s="11">
        <f>O54+T54+Y54</f>
        <v>0</v>
      </c>
      <c r="I54" s="11">
        <f>G54/E54</f>
        <v>150</v>
      </c>
      <c r="J54" s="11">
        <f>H54/E54</f>
        <v>0</v>
      </c>
      <c r="K54" s="10" t="s">
        <v>35</v>
      </c>
      <c r="L54" s="10" t="s">
        <v>21</v>
      </c>
      <c r="M54" s="10">
        <v>1</v>
      </c>
      <c r="N54" s="10">
        <f>VLOOKUP(IF(L54="无",K54,K54&amp;"("&amp;L54&amp;")"),D:I,6,0)*M54</f>
        <v>0</v>
      </c>
      <c r="O54" s="10">
        <f>VLOOKUP(IF(L54="无",K54,K54&amp;"("&amp;L54&amp;")"),D:J,7,0)*M54</f>
        <v>0</v>
      </c>
      <c r="P54" s="10" t="s">
        <v>21</v>
      </c>
      <c r="Q54" s="10" t="s">
        <v>21</v>
      </c>
      <c r="R54" s="10">
        <v>0</v>
      </c>
      <c r="S54" s="10">
        <f>VLOOKUP(IF(Q54="无",P54,P54&amp;"("&amp;Q54&amp;")"),D:I,6,0)*R54</f>
        <v>0</v>
      </c>
      <c r="T54" s="10">
        <f>VLOOKUP(IF(Q54="无",P54,P54&amp;"("&amp;Q54&amp;")"),D:J,7,0)*R54</f>
        <v>0</v>
      </c>
      <c r="U54" s="10" t="s">
        <v>21</v>
      </c>
      <c r="V54" s="10" t="s">
        <v>21</v>
      </c>
      <c r="W54" s="10">
        <v>0</v>
      </c>
      <c r="X54" s="10">
        <f>VLOOKUP(IF(V54="无",U54,U54&amp;"("&amp;V54&amp;")"),D:I,6,0)*W54</f>
        <v>0</v>
      </c>
      <c r="Y54" s="10">
        <f>VLOOKUP(IF(V54="无",U54,U54&amp;"("&amp;V54&amp;")"),D:J,7,0)*W54</f>
        <v>0</v>
      </c>
    </row>
    <row r="55" spans="1:25">
      <c r="A55" s="9">
        <f t="shared" si="4"/>
        <v>54</v>
      </c>
      <c r="B55" s="10" t="s">
        <v>17</v>
      </c>
      <c r="C55" s="10"/>
      <c r="D55" s="10" t="s">
        <v>35</v>
      </c>
      <c r="E55" s="10">
        <v>1</v>
      </c>
      <c r="F55" s="10">
        <v>0</v>
      </c>
      <c r="G55" s="11">
        <f>F55+N55+S55+X55</f>
        <v>0</v>
      </c>
      <c r="H55" s="11">
        <f>O55+T55+Y55</f>
        <v>0</v>
      </c>
      <c r="I55" s="11">
        <f>G55/E55</f>
        <v>0</v>
      </c>
      <c r="J55" s="11">
        <f>H55/E55</f>
        <v>0</v>
      </c>
      <c r="K55" s="10" t="s">
        <v>21</v>
      </c>
      <c r="L55" s="10" t="s">
        <v>21</v>
      </c>
      <c r="M55" s="10">
        <v>0</v>
      </c>
      <c r="N55" s="10">
        <f>VLOOKUP(IF(L55="无",K55,K55&amp;"("&amp;L55&amp;")"),D:I,6,0)*M55</f>
        <v>0</v>
      </c>
      <c r="O55" s="10">
        <f>VLOOKUP(IF(L55="无",K55,K55&amp;"("&amp;L55&amp;")"),D:J,7,0)*M55</f>
        <v>0</v>
      </c>
      <c r="P55" s="10" t="s">
        <v>21</v>
      </c>
      <c r="Q55" s="10" t="s">
        <v>21</v>
      </c>
      <c r="R55" s="10">
        <v>0</v>
      </c>
      <c r="S55" s="10">
        <f>VLOOKUP(IF(Q55="无",P55,P55&amp;"("&amp;Q55&amp;")"),D:I,6,0)*R55</f>
        <v>0</v>
      </c>
      <c r="T55" s="10">
        <f>VLOOKUP(IF(Q55="无",P55,P55&amp;"("&amp;Q55&amp;")"),D:J,7,0)*R55</f>
        <v>0</v>
      </c>
      <c r="U55" s="10" t="s">
        <v>21</v>
      </c>
      <c r="V55" s="10" t="s">
        <v>21</v>
      </c>
      <c r="W55" s="10">
        <v>0</v>
      </c>
      <c r="X55" s="10">
        <f>VLOOKUP(IF(V55="无",U55,U55&amp;"("&amp;V55&amp;")"),D:I,6,0)*W55</f>
        <v>0</v>
      </c>
      <c r="Y55" s="10">
        <f>VLOOKUP(IF(V55="无",U55,U55&amp;"("&amp;V55&amp;")"),D:J,7,0)*W55</f>
        <v>0</v>
      </c>
    </row>
    <row r="56" spans="1:25">
      <c r="A56" s="9">
        <f t="shared" si="4"/>
        <v>55</v>
      </c>
      <c r="B56" s="10" t="s">
        <v>17</v>
      </c>
      <c r="C56" s="10"/>
      <c r="D56" s="10" t="s">
        <v>100</v>
      </c>
      <c r="E56" s="10">
        <v>1</v>
      </c>
      <c r="F56" s="10">
        <v>0</v>
      </c>
      <c r="G56" s="11">
        <f>F56+N56+S56+X56</f>
        <v>0</v>
      </c>
      <c r="H56" s="11">
        <f>O56+T56+Y56</f>
        <v>0</v>
      </c>
      <c r="I56" s="11">
        <f>G56/E56</f>
        <v>0</v>
      </c>
      <c r="J56" s="11">
        <f>H56/E56</f>
        <v>0</v>
      </c>
      <c r="K56" s="10" t="s">
        <v>21</v>
      </c>
      <c r="L56" s="10" t="s">
        <v>21</v>
      </c>
      <c r="M56" s="10">
        <v>0</v>
      </c>
      <c r="N56" s="10">
        <f>VLOOKUP(IF(L56="无",K56,K56&amp;"("&amp;L56&amp;")"),D:I,6,0)*M56</f>
        <v>0</v>
      </c>
      <c r="O56" s="10">
        <f>VLOOKUP(IF(L56="无",K56,K56&amp;"("&amp;L56&amp;")"),D:J,7,0)*M56</f>
        <v>0</v>
      </c>
      <c r="P56" s="10" t="s">
        <v>21</v>
      </c>
      <c r="Q56" s="10" t="s">
        <v>21</v>
      </c>
      <c r="R56" s="10">
        <v>0</v>
      </c>
      <c r="S56" s="10">
        <f>VLOOKUP(IF(Q56="无",P56,P56&amp;"("&amp;Q56&amp;")"),D:I,6,0)*R56</f>
        <v>0</v>
      </c>
      <c r="T56" s="10">
        <f>VLOOKUP(IF(Q56="无",P56,P56&amp;"("&amp;Q56&amp;")"),D:J,7,0)*R56</f>
        <v>0</v>
      </c>
      <c r="U56" s="10" t="s">
        <v>21</v>
      </c>
      <c r="V56" s="10" t="s">
        <v>21</v>
      </c>
      <c r="W56" s="10">
        <v>0</v>
      </c>
      <c r="X56" s="10">
        <f>VLOOKUP(IF(V56="无",U56,U56&amp;"("&amp;V56&amp;")"),D:I,6,0)*W56</f>
        <v>0</v>
      </c>
      <c r="Y56" s="10">
        <f>VLOOKUP(IF(V56="无",U56,U56&amp;"("&amp;V56&amp;")"),D:J,7,0)*W56</f>
        <v>0</v>
      </c>
    </row>
    <row r="57" spans="1:25">
      <c r="A57" s="9">
        <f t="shared" si="4"/>
        <v>56</v>
      </c>
      <c r="B57" s="10" t="s">
        <v>17</v>
      </c>
      <c r="C57" s="10"/>
      <c r="D57" s="10" t="s">
        <v>103</v>
      </c>
      <c r="E57" s="10">
        <v>2</v>
      </c>
      <c r="F57" s="10">
        <v>1400</v>
      </c>
      <c r="G57" s="11">
        <f>F57+N57+S57+X57</f>
        <v>2275</v>
      </c>
      <c r="H57" s="11">
        <f>O57+T57+Y57</f>
        <v>0</v>
      </c>
      <c r="I57" s="11">
        <f>G57/E57</f>
        <v>1137.5</v>
      </c>
      <c r="J57" s="11">
        <f>H57/E57</f>
        <v>0</v>
      </c>
      <c r="K57" s="10" t="s">
        <v>52</v>
      </c>
      <c r="L57" s="10" t="s">
        <v>37</v>
      </c>
      <c r="M57" s="10">
        <v>4</v>
      </c>
      <c r="N57" s="10">
        <f>VLOOKUP(IF(L57="无",K57,K57&amp;"("&amp;L57&amp;")"),D:I,6,0)*M57</f>
        <v>400</v>
      </c>
      <c r="O57" s="10">
        <f>VLOOKUP(IF(L57="无",K57,K57&amp;"("&amp;L57&amp;")"),D:J,7,0)*M57</f>
        <v>0</v>
      </c>
      <c r="P57" s="10" t="s">
        <v>53</v>
      </c>
      <c r="Q57" s="10" t="s">
        <v>21</v>
      </c>
      <c r="R57" s="10">
        <v>1</v>
      </c>
      <c r="S57" s="10">
        <f>VLOOKUP(IF(Q57="无",P57,P57&amp;"("&amp;Q57&amp;")"),D:I,6,0)*R57</f>
        <v>475</v>
      </c>
      <c r="T57" s="10">
        <f>VLOOKUP(IF(Q57="无",P57,P57&amp;"("&amp;Q57&amp;")"),D:J,7,0)*R57</f>
        <v>0</v>
      </c>
      <c r="U57" s="10" t="s">
        <v>21</v>
      </c>
      <c r="V57" s="10" t="s">
        <v>21</v>
      </c>
      <c r="W57" s="10">
        <v>0</v>
      </c>
      <c r="X57" s="10">
        <f>VLOOKUP(IF(V57="无",U57,U57&amp;"("&amp;V57&amp;")"),D:I,6,0)*W57</f>
        <v>0</v>
      </c>
      <c r="Y57" s="10">
        <f>VLOOKUP(IF(V57="无",U57,U57&amp;"("&amp;V57&amp;")"),D:J,7,0)*W57</f>
        <v>0</v>
      </c>
    </row>
    <row r="58" spans="1:25">
      <c r="A58" s="9">
        <f t="shared" si="4"/>
        <v>57</v>
      </c>
      <c r="B58" s="10" t="s">
        <v>17</v>
      </c>
      <c r="C58" s="10"/>
      <c r="D58" s="10" t="s">
        <v>104</v>
      </c>
      <c r="E58" s="10">
        <v>8</v>
      </c>
      <c r="F58" s="10">
        <v>600</v>
      </c>
      <c r="G58" s="11">
        <f>F58+N58+S58+X58</f>
        <v>600</v>
      </c>
      <c r="H58" s="11">
        <f>O58+T58+Y58</f>
        <v>0</v>
      </c>
      <c r="I58" s="11">
        <f>G58/E58</f>
        <v>75</v>
      </c>
      <c r="J58" s="11">
        <f>H58/E58</f>
        <v>0</v>
      </c>
      <c r="K58" s="10" t="s">
        <v>105</v>
      </c>
      <c r="L58" s="10" t="s">
        <v>21</v>
      </c>
      <c r="M58" s="10">
        <v>1</v>
      </c>
      <c r="N58" s="10">
        <f>VLOOKUP(IF(L58="无",K58,K58&amp;"("&amp;L58&amp;")"),D:I,6,0)*M58</f>
        <v>0</v>
      </c>
      <c r="O58" s="10">
        <f>VLOOKUP(IF(L58="无",K58,K58&amp;"("&amp;L58&amp;")"),D:J,7,0)*M58</f>
        <v>0</v>
      </c>
      <c r="P58" s="10" t="s">
        <v>21</v>
      </c>
      <c r="Q58" s="10" t="s">
        <v>21</v>
      </c>
      <c r="R58" s="10">
        <v>0</v>
      </c>
      <c r="S58" s="10">
        <f>VLOOKUP(IF(Q58="无",P58,P58&amp;"("&amp;Q58&amp;")"),D:I,6,0)*R58</f>
        <v>0</v>
      </c>
      <c r="T58" s="10">
        <f>VLOOKUP(IF(Q58="无",P58,P58&amp;"("&amp;Q58&amp;")"),D:J,7,0)*R58</f>
        <v>0</v>
      </c>
      <c r="U58" s="10" t="s">
        <v>21</v>
      </c>
      <c r="V58" s="10" t="s">
        <v>21</v>
      </c>
      <c r="W58" s="10">
        <v>0</v>
      </c>
      <c r="X58" s="10">
        <f>VLOOKUP(IF(V58="无",U58,U58&amp;"("&amp;V58&amp;")"),D:I,6,0)*W58</f>
        <v>0</v>
      </c>
      <c r="Y58" s="10">
        <f>VLOOKUP(IF(V58="无",U58,U58&amp;"("&amp;V58&amp;")"),D:J,7,0)*W58</f>
        <v>0</v>
      </c>
    </row>
    <row r="59" spans="1:25">
      <c r="A59" s="9">
        <f t="shared" ref="A59:A68" si="5">ROW()-1</f>
        <v>58</v>
      </c>
      <c r="B59" s="10" t="s">
        <v>17</v>
      </c>
      <c r="C59" s="10"/>
      <c r="D59" s="10" t="s">
        <v>66</v>
      </c>
      <c r="E59" s="10">
        <v>1</v>
      </c>
      <c r="F59" s="10">
        <v>0</v>
      </c>
      <c r="G59" s="11">
        <f>F59+N59+S59+X59</f>
        <v>0</v>
      </c>
      <c r="H59" s="11">
        <f>O59+T59+Y59</f>
        <v>0</v>
      </c>
      <c r="I59" s="11">
        <f>G59/E59</f>
        <v>0</v>
      </c>
      <c r="J59" s="11">
        <f>H59/E59</f>
        <v>0</v>
      </c>
      <c r="K59" s="10" t="s">
        <v>21</v>
      </c>
      <c r="L59" s="10" t="s">
        <v>21</v>
      </c>
      <c r="M59" s="10">
        <v>0</v>
      </c>
      <c r="N59" s="10">
        <f>VLOOKUP(IF(L59="无",K59,K59&amp;"("&amp;L59&amp;")"),D:I,6,0)*M59</f>
        <v>0</v>
      </c>
      <c r="O59" s="10">
        <f>VLOOKUP(IF(L59="无",K59,K59&amp;"("&amp;L59&amp;")"),D:J,7,0)*M59</f>
        <v>0</v>
      </c>
      <c r="P59" s="10" t="s">
        <v>21</v>
      </c>
      <c r="Q59" s="10" t="s">
        <v>21</v>
      </c>
      <c r="R59" s="10">
        <v>0</v>
      </c>
      <c r="S59" s="10">
        <f>VLOOKUP(IF(Q59="无",P59,P59&amp;"("&amp;Q59&amp;")"),D:I,6,0)*R59</f>
        <v>0</v>
      </c>
      <c r="T59" s="10">
        <f>VLOOKUP(IF(Q59="无",P59,P59&amp;"("&amp;Q59&amp;")"),D:J,7,0)*R59</f>
        <v>0</v>
      </c>
      <c r="U59" s="10" t="s">
        <v>21</v>
      </c>
      <c r="V59" s="10" t="s">
        <v>21</v>
      </c>
      <c r="W59" s="10">
        <v>0</v>
      </c>
      <c r="X59" s="10">
        <f>VLOOKUP(IF(V59="无",U59,U59&amp;"("&amp;V59&amp;")"),D:I,6,0)*W59</f>
        <v>0</v>
      </c>
      <c r="Y59" s="10">
        <f>VLOOKUP(IF(V59="无",U59,U59&amp;"("&amp;V59&amp;")"),D:J,7,0)*W59</f>
        <v>0</v>
      </c>
    </row>
    <row r="60" spans="1:25">
      <c r="A60" s="9">
        <f t="shared" si="5"/>
        <v>59</v>
      </c>
      <c r="B60" s="10" t="s">
        <v>17</v>
      </c>
      <c r="C60" s="10"/>
      <c r="D60" s="10" t="s">
        <v>20</v>
      </c>
      <c r="E60" s="10">
        <v>1</v>
      </c>
      <c r="F60" s="10">
        <v>0</v>
      </c>
      <c r="G60" s="11">
        <f>F60+N60+S60+X60</f>
        <v>0</v>
      </c>
      <c r="H60" s="11">
        <f>O60+T60+Y60</f>
        <v>0</v>
      </c>
      <c r="I60" s="11">
        <f>G60/E60</f>
        <v>0</v>
      </c>
      <c r="J60" s="11">
        <f>H60/E60</f>
        <v>0</v>
      </c>
      <c r="K60" s="10" t="s">
        <v>21</v>
      </c>
      <c r="L60" s="10" t="s">
        <v>21</v>
      </c>
      <c r="M60" s="10">
        <v>0</v>
      </c>
      <c r="N60" s="10">
        <f>VLOOKUP(IF(L60="无",K60,K60&amp;"("&amp;L60&amp;")"),D:I,6,0)*M60</f>
        <v>0</v>
      </c>
      <c r="O60" s="10">
        <f>VLOOKUP(IF(L60="无",K60,K60&amp;"("&amp;L60&amp;")"),D:J,7,0)*M60</f>
        <v>0</v>
      </c>
      <c r="P60" s="10" t="s">
        <v>21</v>
      </c>
      <c r="Q60" s="10" t="s">
        <v>21</v>
      </c>
      <c r="R60" s="10">
        <v>0</v>
      </c>
      <c r="S60" s="10">
        <f>VLOOKUP(IF(Q60="无",P60,P60&amp;"("&amp;Q60&amp;")"),D:I,6,0)*R60</f>
        <v>0</v>
      </c>
      <c r="T60" s="10">
        <f>VLOOKUP(IF(Q60="无",P60,P60&amp;"("&amp;Q60&amp;")"),D:J,7,0)*R60</f>
        <v>0</v>
      </c>
      <c r="U60" s="10" t="s">
        <v>21</v>
      </c>
      <c r="V60" s="10" t="s">
        <v>21</v>
      </c>
      <c r="W60" s="10">
        <v>0</v>
      </c>
      <c r="X60" s="10">
        <f>VLOOKUP(IF(V60="无",U60,U60&amp;"("&amp;V60&amp;")"),D:I,6,0)*W60</f>
        <v>0</v>
      </c>
      <c r="Y60" s="10">
        <f>VLOOKUP(IF(V60="无",U60,U60&amp;"("&amp;V60&amp;")"),D:J,7,0)*W60</f>
        <v>0</v>
      </c>
    </row>
    <row r="61" spans="1:25">
      <c r="A61" s="9">
        <f t="shared" si="5"/>
        <v>60</v>
      </c>
      <c r="B61" s="10" t="s">
        <v>17</v>
      </c>
      <c r="C61" s="10"/>
      <c r="D61" s="10" t="s">
        <v>106</v>
      </c>
      <c r="E61" s="10">
        <v>4</v>
      </c>
      <c r="F61" s="10">
        <v>1200</v>
      </c>
      <c r="G61" s="11">
        <f>F61+N61+S61+X61</f>
        <v>2260</v>
      </c>
      <c r="H61" s="11">
        <f>O61+T61+Y61</f>
        <v>0</v>
      </c>
      <c r="I61" s="11">
        <f>G61/E61</f>
        <v>565</v>
      </c>
      <c r="J61" s="11">
        <f>H61/E61</f>
        <v>0</v>
      </c>
      <c r="K61" s="10" t="s">
        <v>49</v>
      </c>
      <c r="L61" s="10" t="s">
        <v>21</v>
      </c>
      <c r="M61" s="10">
        <v>4</v>
      </c>
      <c r="N61" s="10">
        <f>VLOOKUP(IF(L61="无",K61,K61&amp;"("&amp;L61&amp;")"),D:I,6,0)*M61</f>
        <v>1060</v>
      </c>
      <c r="O61" s="10">
        <f>VLOOKUP(IF(L61="无",K61,K61&amp;"("&amp;L61&amp;")"),D:J,7,0)*M61</f>
        <v>0</v>
      </c>
      <c r="P61" s="10" t="s">
        <v>21</v>
      </c>
      <c r="Q61" s="10" t="s">
        <v>21</v>
      </c>
      <c r="R61" s="10">
        <v>0</v>
      </c>
      <c r="S61" s="10">
        <f>VLOOKUP(IF(Q61="无",P61,P61&amp;"("&amp;Q61&amp;")"),D:I,6,0)*R61</f>
        <v>0</v>
      </c>
      <c r="T61" s="10">
        <f>VLOOKUP(IF(Q61="无",P61,P61&amp;"("&amp;Q61&amp;")"),D:J,7,0)*R61</f>
        <v>0</v>
      </c>
      <c r="U61" s="10" t="s">
        <v>21</v>
      </c>
      <c r="V61" s="10" t="s">
        <v>21</v>
      </c>
      <c r="W61" s="10">
        <v>0</v>
      </c>
      <c r="X61" s="10">
        <f>VLOOKUP(IF(V61="无",U61,U61&amp;"("&amp;V61&amp;")"),D:I,6,0)*W61</f>
        <v>0</v>
      </c>
      <c r="Y61" s="10">
        <f>VLOOKUP(IF(V61="无",U61,U61&amp;"("&amp;V61&amp;")"),D:J,7,0)*W61</f>
        <v>0</v>
      </c>
    </row>
    <row r="62" spans="1:25">
      <c r="A62" s="9">
        <f t="shared" si="5"/>
        <v>61</v>
      </c>
      <c r="B62" s="10" t="s">
        <v>17</v>
      </c>
      <c r="C62" s="10"/>
      <c r="D62" s="10" t="s">
        <v>98</v>
      </c>
      <c r="E62" s="10">
        <v>1</v>
      </c>
      <c r="F62" s="10">
        <v>0</v>
      </c>
      <c r="G62" s="11">
        <f>F62+N62+S62+X62</f>
        <v>0</v>
      </c>
      <c r="H62" s="11">
        <f>O62+T62+Y62</f>
        <v>0</v>
      </c>
      <c r="I62" s="11">
        <f>G62/E62</f>
        <v>0</v>
      </c>
      <c r="J62" s="11">
        <f>H62/E62</f>
        <v>0</v>
      </c>
      <c r="K62" s="10" t="s">
        <v>21</v>
      </c>
      <c r="L62" s="10" t="s">
        <v>21</v>
      </c>
      <c r="M62" s="10">
        <v>0</v>
      </c>
      <c r="N62" s="10">
        <f>VLOOKUP(IF(L62="无",K62,K62&amp;"("&amp;L62&amp;")"),D:I,6,0)*M62</f>
        <v>0</v>
      </c>
      <c r="O62" s="10">
        <f>VLOOKUP(IF(L62="无",K62,K62&amp;"("&amp;L62&amp;")"),D:J,7,0)*M62</f>
        <v>0</v>
      </c>
      <c r="P62" s="10" t="s">
        <v>21</v>
      </c>
      <c r="Q62" s="10" t="s">
        <v>21</v>
      </c>
      <c r="R62" s="10">
        <v>0</v>
      </c>
      <c r="S62" s="10">
        <f>VLOOKUP(IF(Q62="无",P62,P62&amp;"("&amp;Q62&amp;")"),D:I,6,0)*R62</f>
        <v>0</v>
      </c>
      <c r="T62" s="10">
        <f>VLOOKUP(IF(Q62="无",P62,P62&amp;"("&amp;Q62&amp;")"),D:J,7,0)*R62</f>
        <v>0</v>
      </c>
      <c r="U62" s="10" t="s">
        <v>21</v>
      </c>
      <c r="V62" s="10" t="s">
        <v>21</v>
      </c>
      <c r="W62" s="10">
        <v>0</v>
      </c>
      <c r="X62" s="10">
        <f>VLOOKUP(IF(V62="无",U62,U62&amp;"("&amp;V62&amp;")"),D:I,6,0)*W62</f>
        <v>0</v>
      </c>
      <c r="Y62" s="10">
        <f>VLOOKUP(IF(V62="无",U62,U62&amp;"("&amp;V62&amp;")"),D:J,7,0)*W62</f>
        <v>0</v>
      </c>
    </row>
    <row r="63" spans="1:25">
      <c r="A63" s="9">
        <f t="shared" si="5"/>
        <v>62</v>
      </c>
      <c r="B63" s="10" t="s">
        <v>17</v>
      </c>
      <c r="C63" s="10"/>
      <c r="D63" s="10" t="s">
        <v>107</v>
      </c>
      <c r="E63" s="10">
        <v>2</v>
      </c>
      <c r="F63" s="10">
        <v>1000</v>
      </c>
      <c r="G63" s="11">
        <f>F63+N63+S63+X63</f>
        <v>1406.25</v>
      </c>
      <c r="H63" s="11">
        <f>O63+T63+Y63</f>
        <v>0</v>
      </c>
      <c r="I63" s="11">
        <f>G63/E63</f>
        <v>703.125</v>
      </c>
      <c r="J63" s="11">
        <f>H63/E63</f>
        <v>0</v>
      </c>
      <c r="K63" s="10" t="s">
        <v>108</v>
      </c>
      <c r="L63" s="10" t="s">
        <v>21</v>
      </c>
      <c r="M63" s="10">
        <v>0</v>
      </c>
      <c r="N63" s="10">
        <f>VLOOKUP(IF(L63="无",K63,K63&amp;"("&amp;L63&amp;")"),D:I,6,0)*M63</f>
        <v>0</v>
      </c>
      <c r="O63" s="10">
        <f>VLOOKUP(IF(L63="无",K63,K63&amp;"("&amp;L63&amp;")"),D:J,7,0)*M63</f>
        <v>0</v>
      </c>
      <c r="P63" s="10" t="s">
        <v>36</v>
      </c>
      <c r="Q63" s="10" t="s">
        <v>37</v>
      </c>
      <c r="R63" s="10">
        <v>1</v>
      </c>
      <c r="S63" s="10">
        <f>VLOOKUP(IF(Q63="无",P63,P63&amp;"("&amp;Q63&amp;")"),D:I,6,0)*R63</f>
        <v>150</v>
      </c>
      <c r="T63" s="10">
        <f>VLOOKUP(IF(Q63="无",P63,P63&amp;"("&amp;Q63&amp;")"),D:J,7,0)*R63</f>
        <v>0</v>
      </c>
      <c r="U63" s="10" t="s">
        <v>61</v>
      </c>
      <c r="V63" s="10" t="s">
        <v>21</v>
      </c>
      <c r="W63" s="10">
        <v>1</v>
      </c>
      <c r="X63" s="10">
        <f>VLOOKUP(IF(V63="无",U63,U63&amp;"("&amp;V63&amp;")"),D:I,6,0)*W63</f>
        <v>256.25</v>
      </c>
      <c r="Y63" s="10">
        <f>VLOOKUP(IF(V63="无",U63,U63&amp;"("&amp;V63&amp;")"),D:J,7,0)*W63</f>
        <v>0</v>
      </c>
    </row>
    <row r="64" spans="1:25">
      <c r="A64" s="9">
        <f t="shared" si="5"/>
        <v>63</v>
      </c>
      <c r="B64" s="10" t="s">
        <v>17</v>
      </c>
      <c r="C64" s="10"/>
      <c r="D64" s="10" t="s">
        <v>109</v>
      </c>
      <c r="E64" s="10">
        <v>2</v>
      </c>
      <c r="F64" s="10">
        <v>1000</v>
      </c>
      <c r="G64" s="11">
        <f>F64+N64+S64+X64</f>
        <v>1300</v>
      </c>
      <c r="H64" s="11">
        <f>O64+T64+Y64</f>
        <v>0</v>
      </c>
      <c r="I64" s="11">
        <f>G64/E64</f>
        <v>650</v>
      </c>
      <c r="J64" s="11">
        <f>H64/E64</f>
        <v>0</v>
      </c>
      <c r="K64" s="10" t="s">
        <v>108</v>
      </c>
      <c r="L64" s="10" t="s">
        <v>21</v>
      </c>
      <c r="M64" s="10">
        <v>0</v>
      </c>
      <c r="N64" s="10">
        <f>VLOOKUP(IF(L64="无",K64,K64&amp;"("&amp;L64&amp;")"),D:I,6,0)*M64</f>
        <v>0</v>
      </c>
      <c r="O64" s="10">
        <f>VLOOKUP(IF(L64="无",K64,K64&amp;"("&amp;L64&amp;")"),D:J,7,0)*M64</f>
        <v>0</v>
      </c>
      <c r="P64" s="10" t="s">
        <v>36</v>
      </c>
      <c r="Q64" s="10" t="s">
        <v>37</v>
      </c>
      <c r="R64" s="10">
        <v>1</v>
      </c>
      <c r="S64" s="10">
        <f>VLOOKUP(IF(Q64="无",P64,P64&amp;"("&amp;Q64&amp;")"),D:I,6,0)*R64</f>
        <v>150</v>
      </c>
      <c r="T64" s="10">
        <f>VLOOKUP(IF(Q64="无",P64,P64&amp;"("&amp;Q64&amp;")"),D:J,7,0)*R64</f>
        <v>0</v>
      </c>
      <c r="U64" s="10" t="s">
        <v>34</v>
      </c>
      <c r="V64" s="10" t="s">
        <v>35</v>
      </c>
      <c r="W64" s="10">
        <v>1</v>
      </c>
      <c r="X64" s="10">
        <f>VLOOKUP(IF(V64="无",U64,U64&amp;"("&amp;V64&amp;")"),D:I,6,0)*W64</f>
        <v>150</v>
      </c>
      <c r="Y64" s="10">
        <f>VLOOKUP(IF(V64="无",U64,U64&amp;"("&amp;V64&amp;")"),D:J,7,0)*W64</f>
        <v>0</v>
      </c>
    </row>
    <row r="65" spans="1:25">
      <c r="A65" s="9">
        <f t="shared" si="5"/>
        <v>64</v>
      </c>
      <c r="B65" s="10" t="s">
        <v>17</v>
      </c>
      <c r="C65" s="10"/>
      <c r="D65" s="10" t="s">
        <v>108</v>
      </c>
      <c r="E65" s="10">
        <v>1</v>
      </c>
      <c r="F65" s="10">
        <v>0</v>
      </c>
      <c r="G65" s="11">
        <f>F65+N65+S65+X65</f>
        <v>0</v>
      </c>
      <c r="H65" s="11">
        <f>O65+T65+Y65</f>
        <v>0</v>
      </c>
      <c r="I65" s="11">
        <f>G65/E65</f>
        <v>0</v>
      </c>
      <c r="J65" s="11">
        <f>H65/E65</f>
        <v>0</v>
      </c>
      <c r="K65" s="10" t="s">
        <v>21</v>
      </c>
      <c r="L65" s="10" t="s">
        <v>21</v>
      </c>
      <c r="M65" s="10">
        <v>0</v>
      </c>
      <c r="N65" s="10">
        <f>VLOOKUP(IF(L65="无",K65,K65&amp;"("&amp;L65&amp;")"),D:I,6,0)*M65</f>
        <v>0</v>
      </c>
      <c r="O65" s="10">
        <f>VLOOKUP(IF(L65="无",K65,K65&amp;"("&amp;L65&amp;")"),D:J,7,0)*M65</f>
        <v>0</v>
      </c>
      <c r="P65" s="10" t="s">
        <v>21</v>
      </c>
      <c r="Q65" s="10" t="s">
        <v>21</v>
      </c>
      <c r="R65" s="10">
        <v>0</v>
      </c>
      <c r="S65" s="10">
        <f>VLOOKUP(IF(Q65="无",P65,P65&amp;"("&amp;Q65&amp;")"),D:I,6,0)*R65</f>
        <v>0</v>
      </c>
      <c r="T65" s="10">
        <f>VLOOKUP(IF(Q65="无",P65,P65&amp;"("&amp;Q65&amp;")"),D:J,7,0)*R65</f>
        <v>0</v>
      </c>
      <c r="U65" s="10" t="s">
        <v>21</v>
      </c>
      <c r="V65" s="10" t="s">
        <v>21</v>
      </c>
      <c r="W65" s="10">
        <v>0</v>
      </c>
      <c r="X65" s="10">
        <f>VLOOKUP(IF(V65="无",U65,U65&amp;"("&amp;V65&amp;")"),D:I,6,0)*W65</f>
        <v>0</v>
      </c>
      <c r="Y65" s="10">
        <f>VLOOKUP(IF(V65="无",U65,U65&amp;"("&amp;V65&amp;")"),D:J,7,0)*W65</f>
        <v>0</v>
      </c>
    </row>
    <row r="66" spans="1:25">
      <c r="A66" s="9">
        <f t="shared" si="5"/>
        <v>65</v>
      </c>
      <c r="B66" s="10" t="s">
        <v>17</v>
      </c>
      <c r="C66" s="10"/>
      <c r="D66" s="10" t="s">
        <v>53</v>
      </c>
      <c r="E66" s="10">
        <v>2</v>
      </c>
      <c r="F66" s="10">
        <v>800</v>
      </c>
      <c r="G66" s="11">
        <f>F66+N66+S66+X66</f>
        <v>950</v>
      </c>
      <c r="H66" s="11">
        <f>O66+T66+Y66</f>
        <v>0</v>
      </c>
      <c r="I66" s="11">
        <f>G66/E66</f>
        <v>475</v>
      </c>
      <c r="J66" s="11">
        <f>H66/E66</f>
        <v>0</v>
      </c>
      <c r="K66" s="10" t="s">
        <v>110</v>
      </c>
      <c r="L66" s="10" t="s">
        <v>21</v>
      </c>
      <c r="M66" s="10">
        <v>1</v>
      </c>
      <c r="N66" s="10">
        <f>VLOOKUP(IF(L66="无",K66,K66&amp;"("&amp;L66&amp;")"),D:I,6,0)*M66</f>
        <v>0</v>
      </c>
      <c r="O66" s="10">
        <f>VLOOKUP(IF(L66="无",K66,K66&amp;"("&amp;L66&amp;")"),D:J,7,0)*M66</f>
        <v>0</v>
      </c>
      <c r="P66" s="10" t="s">
        <v>36</v>
      </c>
      <c r="Q66" s="10" t="s">
        <v>37</v>
      </c>
      <c r="R66" s="10">
        <v>1</v>
      </c>
      <c r="S66" s="10">
        <f>VLOOKUP(IF(Q66="无",P66,P66&amp;"("&amp;Q66&amp;")"),D:I,6,0)*R66</f>
        <v>150</v>
      </c>
      <c r="T66" s="10">
        <f>VLOOKUP(IF(Q66="无",P66,P66&amp;"("&amp;Q66&amp;")"),D:J,7,0)*R66</f>
        <v>0</v>
      </c>
      <c r="U66" s="10" t="s">
        <v>21</v>
      </c>
      <c r="V66" s="10" t="s">
        <v>21</v>
      </c>
      <c r="W66" s="10">
        <v>0</v>
      </c>
      <c r="X66" s="10">
        <f>VLOOKUP(IF(V66="无",U66,U66&amp;"("&amp;V66&amp;")"),D:I,6,0)*W66</f>
        <v>0</v>
      </c>
      <c r="Y66" s="10">
        <f>VLOOKUP(IF(V66="无",U66,U66&amp;"("&amp;V66&amp;")"),D:J,7,0)*W66</f>
        <v>0</v>
      </c>
    </row>
    <row r="67" spans="1:25">
      <c r="A67" s="9">
        <f t="shared" si="5"/>
        <v>66</v>
      </c>
      <c r="B67" s="10" t="s">
        <v>17</v>
      </c>
      <c r="C67" s="10"/>
      <c r="D67" s="10" t="s">
        <v>110</v>
      </c>
      <c r="E67" s="10">
        <v>1</v>
      </c>
      <c r="F67" s="10">
        <v>0</v>
      </c>
      <c r="G67" s="11">
        <f>F67+N67+S67+X67</f>
        <v>0</v>
      </c>
      <c r="H67" s="11">
        <f>O67+T67+Y67</f>
        <v>0</v>
      </c>
      <c r="I67" s="11">
        <f>G67/E67</f>
        <v>0</v>
      </c>
      <c r="J67" s="11">
        <f>H67/E67</f>
        <v>0</v>
      </c>
      <c r="K67" s="10" t="s">
        <v>21</v>
      </c>
      <c r="L67" s="10" t="s">
        <v>21</v>
      </c>
      <c r="M67" s="10">
        <v>0</v>
      </c>
      <c r="N67" s="10">
        <f>VLOOKUP(IF(L67="无",K67,K67&amp;"("&amp;L67&amp;")"),D:I,6,0)*M67</f>
        <v>0</v>
      </c>
      <c r="O67" s="10">
        <f>VLOOKUP(IF(L67="无",K67,K67&amp;"("&amp;L67&amp;")"),D:J,7,0)*M67</f>
        <v>0</v>
      </c>
      <c r="P67" s="10" t="s">
        <v>21</v>
      </c>
      <c r="Q67" s="10" t="s">
        <v>21</v>
      </c>
      <c r="R67" s="10">
        <v>0</v>
      </c>
      <c r="S67" s="10">
        <f>VLOOKUP(IF(Q67="无",P67,P67&amp;"("&amp;Q67&amp;")"),D:I,6,0)*R67</f>
        <v>0</v>
      </c>
      <c r="T67" s="10">
        <f>VLOOKUP(IF(Q67="无",P67,P67&amp;"("&amp;Q67&amp;")"),D:J,7,0)*R67</f>
        <v>0</v>
      </c>
      <c r="U67" s="10" t="s">
        <v>21</v>
      </c>
      <c r="V67" s="10" t="s">
        <v>21</v>
      </c>
      <c r="W67" s="10">
        <v>0</v>
      </c>
      <c r="X67" s="10">
        <f>VLOOKUP(IF(V67="无",U67,U67&amp;"("&amp;V67&amp;")"),D:I,6,0)*W67</f>
        <v>0</v>
      </c>
      <c r="Y67" s="10">
        <f>VLOOKUP(IF(V67="无",U67,U67&amp;"("&amp;V67&amp;")"),D:J,7,0)*W67</f>
        <v>0</v>
      </c>
    </row>
    <row r="68" spans="1:25">
      <c r="A68" s="9">
        <f t="shared" si="5"/>
        <v>67</v>
      </c>
      <c r="B68" s="10" t="s">
        <v>17</v>
      </c>
      <c r="C68" s="10"/>
      <c r="D68" s="10" t="s">
        <v>111</v>
      </c>
      <c r="E68" s="10">
        <v>4</v>
      </c>
      <c r="F68" s="10">
        <v>1000</v>
      </c>
      <c r="G68" s="11">
        <f>F68+N68+S68+X68</f>
        <v>1000</v>
      </c>
      <c r="H68" s="11">
        <f>O68+T68+Y68</f>
        <v>0</v>
      </c>
      <c r="I68" s="11">
        <f>G68/E68</f>
        <v>250</v>
      </c>
      <c r="J68" s="11">
        <f>H68/E68</f>
        <v>0</v>
      </c>
      <c r="K68" s="10" t="s">
        <v>21</v>
      </c>
      <c r="L68" s="10" t="s">
        <v>21</v>
      </c>
      <c r="M68" s="10">
        <v>0</v>
      </c>
      <c r="N68" s="10">
        <f>VLOOKUP(IF(L68="无",K68,K68&amp;"("&amp;L68&amp;")"),D:I,6,0)*M68</f>
        <v>0</v>
      </c>
      <c r="O68" s="10">
        <f>VLOOKUP(IF(L68="无",K68,K68&amp;"("&amp;L68&amp;")"),D:J,7,0)*M68</f>
        <v>0</v>
      </c>
      <c r="P68" s="10" t="s">
        <v>21</v>
      </c>
      <c r="Q68" s="10" t="s">
        <v>21</v>
      </c>
      <c r="R68" s="10">
        <v>0</v>
      </c>
      <c r="S68" s="10">
        <f>VLOOKUP(IF(Q68="无",P68,P68&amp;"("&amp;Q68&amp;")"),D:I,6,0)*R68</f>
        <v>0</v>
      </c>
      <c r="T68" s="10">
        <f>VLOOKUP(IF(Q68="无",P68,P68&amp;"("&amp;Q68&amp;")"),D:J,7,0)*R68</f>
        <v>0</v>
      </c>
      <c r="U68" s="10" t="s">
        <v>21</v>
      </c>
      <c r="V68" s="10" t="s">
        <v>21</v>
      </c>
      <c r="W68" s="10">
        <v>0</v>
      </c>
      <c r="X68" s="10">
        <f>VLOOKUP(IF(V68="无",U68,U68&amp;"("&amp;V68&amp;")"),D:I,6,0)*W68</f>
        <v>0</v>
      </c>
      <c r="Y68" s="10">
        <f>VLOOKUP(IF(V68="无",U68,U68&amp;"("&amp;V68&amp;")"),D:J,7,0)*W68</f>
        <v>0</v>
      </c>
    </row>
    <row r="69" spans="1:25">
      <c r="A69" s="9">
        <f t="shared" ref="A69:A78" si="6">ROW()-1</f>
        <v>68</v>
      </c>
      <c r="B69" s="10" t="s">
        <v>17</v>
      </c>
      <c r="C69" s="10"/>
      <c r="D69" s="10" t="s">
        <v>112</v>
      </c>
      <c r="E69" s="10">
        <v>8</v>
      </c>
      <c r="F69" s="10">
        <v>2400</v>
      </c>
      <c r="G69" s="11">
        <f>F69+N69+S69+X69</f>
        <v>3360</v>
      </c>
      <c r="H69" s="11">
        <f>O69+T69+Y69</f>
        <v>0</v>
      </c>
      <c r="I69" s="11">
        <f>G69/E69</f>
        <v>420</v>
      </c>
      <c r="J69" s="11">
        <f>H69/E69</f>
        <v>0</v>
      </c>
      <c r="K69" s="10" t="s">
        <v>76</v>
      </c>
      <c r="L69" s="10" t="s">
        <v>21</v>
      </c>
      <c r="M69" s="10">
        <v>4</v>
      </c>
      <c r="N69" s="10">
        <f>VLOOKUP(IF(L69="无",K69,K69&amp;"("&amp;L69&amp;")"),D:I,6,0)*M69</f>
        <v>533.333333333333</v>
      </c>
      <c r="O69" s="10">
        <f>VLOOKUP(IF(L69="无",K69,K69&amp;"("&amp;L69&amp;")"),D:J,7,0)*M69</f>
        <v>0</v>
      </c>
      <c r="P69" s="10" t="s">
        <v>44</v>
      </c>
      <c r="Q69" s="10" t="s">
        <v>21</v>
      </c>
      <c r="R69" s="10">
        <v>16</v>
      </c>
      <c r="S69" s="10">
        <f>VLOOKUP(IF(Q69="无",P69,P69&amp;"("&amp;Q69&amp;")"),D:I,6,0)*R69</f>
        <v>426.666666666667</v>
      </c>
      <c r="T69" s="10">
        <f>VLOOKUP(IF(Q69="无",P69,P69&amp;"("&amp;Q69&amp;")"),D:J,7,0)*R69</f>
        <v>0</v>
      </c>
      <c r="U69" s="10" t="s">
        <v>21</v>
      </c>
      <c r="V69" s="10" t="s">
        <v>21</v>
      </c>
      <c r="W69" s="10">
        <v>0</v>
      </c>
      <c r="X69" s="10">
        <f>VLOOKUP(IF(V69="无",U69,U69&amp;"("&amp;V69&amp;")"),D:I,6,0)*W69</f>
        <v>0</v>
      </c>
      <c r="Y69" s="10">
        <f>VLOOKUP(IF(V69="无",U69,U69&amp;"("&amp;V69&amp;")"),D:J,7,0)*W69</f>
        <v>0</v>
      </c>
    </row>
    <row r="70" spans="1:25">
      <c r="A70" s="9">
        <f t="shared" si="6"/>
        <v>69</v>
      </c>
      <c r="B70" s="10" t="s">
        <v>17</v>
      </c>
      <c r="C70" s="10"/>
      <c r="D70" s="10" t="s">
        <v>113</v>
      </c>
      <c r="E70" s="10">
        <v>1</v>
      </c>
      <c r="F70" s="10">
        <v>0</v>
      </c>
      <c r="G70" s="11">
        <f>F70+N70+S70+X70</f>
        <v>0</v>
      </c>
      <c r="H70" s="11">
        <f>O70+T70+Y70</f>
        <v>0</v>
      </c>
      <c r="I70" s="11">
        <f>G70/E70</f>
        <v>0</v>
      </c>
      <c r="J70" s="11">
        <f>H70/E70</f>
        <v>0</v>
      </c>
      <c r="K70" s="10" t="s">
        <v>21</v>
      </c>
      <c r="L70" s="10" t="s">
        <v>21</v>
      </c>
      <c r="M70" s="10">
        <v>0</v>
      </c>
      <c r="N70" s="10">
        <f>VLOOKUP(IF(L70="无",K70,K70&amp;"("&amp;L70&amp;")"),D:I,6,0)*M70</f>
        <v>0</v>
      </c>
      <c r="O70" s="10">
        <f>VLOOKUP(IF(L70="无",K70,K70&amp;"("&amp;L70&amp;")"),D:J,7,0)*M70</f>
        <v>0</v>
      </c>
      <c r="P70" s="10" t="s">
        <v>21</v>
      </c>
      <c r="Q70" s="10" t="s">
        <v>21</v>
      </c>
      <c r="R70" s="10">
        <v>0</v>
      </c>
      <c r="S70" s="10">
        <f>VLOOKUP(IF(Q70="无",P70,P70&amp;"("&amp;Q70&amp;")"),D:I,6,0)*R70</f>
        <v>0</v>
      </c>
      <c r="T70" s="10">
        <f>VLOOKUP(IF(Q70="无",P70,P70&amp;"("&amp;Q70&amp;")"),D:J,7,0)*R70</f>
        <v>0</v>
      </c>
      <c r="U70" s="10" t="s">
        <v>21</v>
      </c>
      <c r="V70" s="10" t="s">
        <v>21</v>
      </c>
      <c r="W70" s="10">
        <v>0</v>
      </c>
      <c r="X70" s="10">
        <f>VLOOKUP(IF(V70="无",U70,U70&amp;"("&amp;V70&amp;")"),D:I,6,0)*W70</f>
        <v>0</v>
      </c>
      <c r="Y70" s="10">
        <f>VLOOKUP(IF(V70="无",U70,U70&amp;"("&amp;V70&amp;")"),D:J,7,0)*W70</f>
        <v>0</v>
      </c>
    </row>
    <row r="71" spans="1:25">
      <c r="A71" s="9">
        <f t="shared" si="6"/>
        <v>70</v>
      </c>
      <c r="B71" s="10" t="s">
        <v>17</v>
      </c>
      <c r="C71" s="10"/>
      <c r="D71" s="10" t="s">
        <v>91</v>
      </c>
      <c r="E71" s="10">
        <v>1</v>
      </c>
      <c r="F71" s="10">
        <v>0</v>
      </c>
      <c r="G71" s="11">
        <f>F71+N71+S71+X71</f>
        <v>0</v>
      </c>
      <c r="H71" s="11">
        <f>O71+T71+Y71</f>
        <v>0</v>
      </c>
      <c r="I71" s="11">
        <f>G71/E71</f>
        <v>0</v>
      </c>
      <c r="J71" s="11">
        <f>H71/E71</f>
        <v>0</v>
      </c>
      <c r="K71" s="10" t="s">
        <v>21</v>
      </c>
      <c r="L71" s="10" t="s">
        <v>21</v>
      </c>
      <c r="M71" s="10">
        <v>0</v>
      </c>
      <c r="N71" s="10">
        <f>VLOOKUP(IF(L71="无",K71,K71&amp;"("&amp;L71&amp;")"),D:I,6,0)*M71</f>
        <v>0</v>
      </c>
      <c r="O71" s="10">
        <f>VLOOKUP(IF(L71="无",K71,K71&amp;"("&amp;L71&amp;")"),D:J,7,0)*M71</f>
        <v>0</v>
      </c>
      <c r="P71" s="10" t="s">
        <v>21</v>
      </c>
      <c r="Q71" s="10" t="s">
        <v>21</v>
      </c>
      <c r="R71" s="10">
        <v>0</v>
      </c>
      <c r="S71" s="10">
        <f>VLOOKUP(IF(Q71="无",P71,P71&amp;"("&amp;Q71&amp;")"),D:I,6,0)*R71</f>
        <v>0</v>
      </c>
      <c r="T71" s="10">
        <f>VLOOKUP(IF(Q71="无",P71,P71&amp;"("&amp;Q71&amp;")"),D:J,7,0)*R71</f>
        <v>0</v>
      </c>
      <c r="U71" s="10" t="s">
        <v>21</v>
      </c>
      <c r="V71" s="10" t="s">
        <v>21</v>
      </c>
      <c r="W71" s="10">
        <v>0</v>
      </c>
      <c r="X71" s="10">
        <f>VLOOKUP(IF(V71="无",U71,U71&amp;"("&amp;V71&amp;")"),D:I,6,0)*W71</f>
        <v>0</v>
      </c>
      <c r="Y71" s="10">
        <f>VLOOKUP(IF(V71="无",U71,U71&amp;"("&amp;V71&amp;")"),D:J,7,0)*W71</f>
        <v>0</v>
      </c>
    </row>
    <row r="72" spans="1:25">
      <c r="A72" s="9">
        <f t="shared" si="6"/>
        <v>71</v>
      </c>
      <c r="B72" s="10" t="s">
        <v>17</v>
      </c>
      <c r="C72" s="10"/>
      <c r="D72" s="10" t="s">
        <v>114</v>
      </c>
      <c r="E72" s="10">
        <v>1</v>
      </c>
      <c r="F72" s="10">
        <v>0</v>
      </c>
      <c r="G72" s="11">
        <f>F72+N72+S72+X72</f>
        <v>0</v>
      </c>
      <c r="H72" s="11">
        <f>O72+T72+Y72</f>
        <v>0</v>
      </c>
      <c r="I72" s="11">
        <f>G72/E72</f>
        <v>0</v>
      </c>
      <c r="J72" s="11">
        <f>H72/E72</f>
        <v>0</v>
      </c>
      <c r="K72" s="10" t="s">
        <v>21</v>
      </c>
      <c r="L72" s="10" t="s">
        <v>21</v>
      </c>
      <c r="M72" s="10">
        <v>0</v>
      </c>
      <c r="N72" s="10">
        <f>VLOOKUP(IF(L72="无",K72,K72&amp;"("&amp;L72&amp;")"),D:I,6,0)*M72</f>
        <v>0</v>
      </c>
      <c r="O72" s="10">
        <f>VLOOKUP(IF(L72="无",K72,K72&amp;"("&amp;L72&amp;")"),D:J,7,0)*M72</f>
        <v>0</v>
      </c>
      <c r="P72" s="10" t="s">
        <v>21</v>
      </c>
      <c r="Q72" s="10" t="s">
        <v>21</v>
      </c>
      <c r="R72" s="10">
        <v>0</v>
      </c>
      <c r="S72" s="10">
        <f>VLOOKUP(IF(Q72="无",P72,P72&amp;"("&amp;Q72&amp;")"),D:I,6,0)*R72</f>
        <v>0</v>
      </c>
      <c r="T72" s="10">
        <f>VLOOKUP(IF(Q72="无",P72,P72&amp;"("&amp;Q72&amp;")"),D:J,7,0)*R72</f>
        <v>0</v>
      </c>
      <c r="U72" s="10" t="s">
        <v>21</v>
      </c>
      <c r="V72" s="10" t="s">
        <v>21</v>
      </c>
      <c r="W72" s="10">
        <v>0</v>
      </c>
      <c r="X72" s="10">
        <f>VLOOKUP(IF(V72="无",U72,U72&amp;"("&amp;V72&amp;")"),D:I,6,0)*W72</f>
        <v>0</v>
      </c>
      <c r="Y72" s="10">
        <f>VLOOKUP(IF(V72="无",U72,U72&amp;"("&amp;V72&amp;")"),D:J,7,0)*W72</f>
        <v>0</v>
      </c>
    </row>
    <row r="73" spans="1:25">
      <c r="A73" s="9">
        <f t="shared" si="6"/>
        <v>72</v>
      </c>
      <c r="B73" s="10" t="s">
        <v>17</v>
      </c>
      <c r="C73" s="10"/>
      <c r="D73" s="10" t="s">
        <v>105</v>
      </c>
      <c r="E73" s="10">
        <v>1</v>
      </c>
      <c r="F73" s="10">
        <v>0</v>
      </c>
      <c r="G73" s="11">
        <f>F73+N73+S73+X73</f>
        <v>0</v>
      </c>
      <c r="H73" s="11">
        <f>O73+T73+Y73</f>
        <v>0</v>
      </c>
      <c r="I73" s="11">
        <f>G73/E73</f>
        <v>0</v>
      </c>
      <c r="J73" s="11">
        <f>H73/E73</f>
        <v>0</v>
      </c>
      <c r="K73" s="10" t="s">
        <v>21</v>
      </c>
      <c r="L73" s="10" t="s">
        <v>21</v>
      </c>
      <c r="M73" s="10">
        <v>0</v>
      </c>
      <c r="N73" s="10">
        <f>VLOOKUP(IF(L73="无",K73,K73&amp;"("&amp;L73&amp;")"),D:I,6,0)*M73</f>
        <v>0</v>
      </c>
      <c r="O73" s="10">
        <f>VLOOKUP(IF(L73="无",K73,K73&amp;"("&amp;L73&amp;")"),D:J,7,0)*M73</f>
        <v>0</v>
      </c>
      <c r="P73" s="10" t="s">
        <v>21</v>
      </c>
      <c r="Q73" s="10" t="s">
        <v>21</v>
      </c>
      <c r="R73" s="10">
        <v>0</v>
      </c>
      <c r="S73" s="10">
        <f>VLOOKUP(IF(Q73="无",P73,P73&amp;"("&amp;Q73&amp;")"),D:I,6,0)*R73</f>
        <v>0</v>
      </c>
      <c r="T73" s="10">
        <f>VLOOKUP(IF(Q73="无",P73,P73&amp;"("&amp;Q73&amp;")"),D:J,7,0)*R73</f>
        <v>0</v>
      </c>
      <c r="U73" s="10" t="s">
        <v>21</v>
      </c>
      <c r="V73" s="10" t="s">
        <v>21</v>
      </c>
      <c r="W73" s="10">
        <v>0</v>
      </c>
      <c r="X73" s="10">
        <f>VLOOKUP(IF(V73="无",U73,U73&amp;"("&amp;V73&amp;")"),D:I,6,0)*W73</f>
        <v>0</v>
      </c>
      <c r="Y73" s="10">
        <f>VLOOKUP(IF(V73="无",U73,U73&amp;"("&amp;V73&amp;")"),D:J,7,0)*W73</f>
        <v>0</v>
      </c>
    </row>
    <row r="74" spans="1:25">
      <c r="A74" s="9">
        <f t="shared" si="6"/>
        <v>73</v>
      </c>
      <c r="B74" s="10" t="s">
        <v>17</v>
      </c>
      <c r="C74" s="10"/>
      <c r="D74" s="10" t="s">
        <v>115</v>
      </c>
      <c r="E74" s="10">
        <v>2</v>
      </c>
      <c r="F74" s="10">
        <v>600</v>
      </c>
      <c r="G74" s="11">
        <f>F74+N74+S74+X74</f>
        <v>811.111111111111</v>
      </c>
      <c r="H74" s="11">
        <f>O74+T74+Y74</f>
        <v>0</v>
      </c>
      <c r="I74" s="11">
        <f>G74/E74</f>
        <v>405.555555555556</v>
      </c>
      <c r="J74" s="11">
        <f>H74/E74</f>
        <v>0</v>
      </c>
      <c r="K74" s="10" t="s">
        <v>43</v>
      </c>
      <c r="L74" s="10" t="s">
        <v>21</v>
      </c>
      <c r="M74" s="10">
        <v>1</v>
      </c>
      <c r="N74" s="10">
        <f>VLOOKUP(IF(L74="无",K74,K74&amp;"("&amp;L74&amp;")"),D:I,6,0)*M74</f>
        <v>211.111111111111</v>
      </c>
      <c r="O74" s="10">
        <f>VLOOKUP(IF(L74="无",K74,K74&amp;"("&amp;L74&amp;")"),D:J,7,0)*M74</f>
        <v>0</v>
      </c>
      <c r="P74" s="10" t="s">
        <v>116</v>
      </c>
      <c r="Q74" s="10" t="s">
        <v>21</v>
      </c>
      <c r="R74" s="10">
        <v>2</v>
      </c>
      <c r="S74" s="10">
        <f>VLOOKUP(IF(Q74="无",P74,P74&amp;"("&amp;Q74&amp;")"),D:I,6,0)*R74</f>
        <v>0</v>
      </c>
      <c r="T74" s="10">
        <f>VLOOKUP(IF(Q74="无",P74,P74&amp;"("&amp;Q74&amp;")"),D:J,7,0)*R74</f>
        <v>0</v>
      </c>
      <c r="U74" s="10" t="s">
        <v>21</v>
      </c>
      <c r="V74" s="10" t="s">
        <v>21</v>
      </c>
      <c r="W74" s="10">
        <v>0</v>
      </c>
      <c r="X74" s="10">
        <f>VLOOKUP(IF(V74="无",U74,U74&amp;"("&amp;V74&amp;")"),D:I,6,0)*W74</f>
        <v>0</v>
      </c>
      <c r="Y74" s="10">
        <f>VLOOKUP(IF(V74="无",U74,U74&amp;"("&amp;V74&amp;")"),D:J,7,0)*W74</f>
        <v>0</v>
      </c>
    </row>
    <row r="75" spans="1:25">
      <c r="A75" s="9">
        <f t="shared" si="6"/>
        <v>74</v>
      </c>
      <c r="B75" s="10" t="s">
        <v>17</v>
      </c>
      <c r="C75" s="10"/>
      <c r="D75" s="10" t="s">
        <v>117</v>
      </c>
      <c r="E75" s="10">
        <v>2</v>
      </c>
      <c r="F75" s="10">
        <v>600</v>
      </c>
      <c r="G75" s="11">
        <f>F75+N75+S75+X75</f>
        <v>600</v>
      </c>
      <c r="H75" s="11">
        <f>O75+T75+Y75</f>
        <v>0</v>
      </c>
      <c r="I75" s="11">
        <f>G75/E75</f>
        <v>300</v>
      </c>
      <c r="J75" s="11">
        <f>H75/E75</f>
        <v>0</v>
      </c>
      <c r="K75" s="10" t="s">
        <v>91</v>
      </c>
      <c r="L75" s="10" t="s">
        <v>21</v>
      </c>
      <c r="M75" s="10">
        <v>1</v>
      </c>
      <c r="N75" s="10">
        <f>VLOOKUP(IF(L75="无",K75,K75&amp;"("&amp;L75&amp;")"),D:I,6,0)*M75</f>
        <v>0</v>
      </c>
      <c r="O75" s="10">
        <f>VLOOKUP(IF(L75="无",K75,K75&amp;"("&amp;L75&amp;")"),D:J,7,0)*M75</f>
        <v>0</v>
      </c>
      <c r="P75" s="10" t="s">
        <v>21</v>
      </c>
      <c r="Q75" s="10" t="s">
        <v>21</v>
      </c>
      <c r="R75" s="10">
        <v>0</v>
      </c>
      <c r="S75" s="10">
        <f>VLOOKUP(IF(Q75="无",P75,P75&amp;"("&amp;Q75&amp;")"),D:I,6,0)*R75</f>
        <v>0</v>
      </c>
      <c r="T75" s="10">
        <f>VLOOKUP(IF(Q75="无",P75,P75&amp;"("&amp;Q75&amp;")"),D:J,7,0)*R75</f>
        <v>0</v>
      </c>
      <c r="U75" s="10" t="s">
        <v>21</v>
      </c>
      <c r="V75" s="10" t="s">
        <v>21</v>
      </c>
      <c r="W75" s="10">
        <v>0</v>
      </c>
      <c r="X75" s="10">
        <f>VLOOKUP(IF(V75="无",U75,U75&amp;"("&amp;V75&amp;")"),D:I,6,0)*W75</f>
        <v>0</v>
      </c>
      <c r="Y75" s="10">
        <f>VLOOKUP(IF(V75="无",U75,U75&amp;"("&amp;V75&amp;")"),D:J,7,0)*W75</f>
        <v>0</v>
      </c>
    </row>
    <row r="76" spans="1:25">
      <c r="A76" s="9">
        <f t="shared" si="6"/>
        <v>75</v>
      </c>
      <c r="B76" s="10" t="s">
        <v>17</v>
      </c>
      <c r="C76" s="10"/>
      <c r="D76" s="10" t="s">
        <v>118</v>
      </c>
      <c r="E76" s="10">
        <v>2</v>
      </c>
      <c r="F76" s="10">
        <v>600</v>
      </c>
      <c r="G76" s="11">
        <f>F76+N76+S76+X76</f>
        <v>914.444444444444</v>
      </c>
      <c r="H76" s="11">
        <f>O76+T76+Y76</f>
        <v>0</v>
      </c>
      <c r="I76" s="11">
        <f>G76/E76</f>
        <v>457.222222222222</v>
      </c>
      <c r="J76" s="11">
        <f>H76/E76</f>
        <v>0</v>
      </c>
      <c r="K76" s="10" t="s">
        <v>44</v>
      </c>
      <c r="L76" s="10" t="s">
        <v>21</v>
      </c>
      <c r="M76" s="10">
        <v>2</v>
      </c>
      <c r="N76" s="10">
        <f>VLOOKUP(IF(L76="无",K76,K76&amp;"("&amp;L76&amp;")"),D:I,6,0)*M76</f>
        <v>53.3333333333333</v>
      </c>
      <c r="O76" s="10">
        <f>VLOOKUP(IF(L76="无",K76,K76&amp;"("&amp;L76&amp;")"),D:J,7,0)*M76</f>
        <v>0</v>
      </c>
      <c r="P76" s="10" t="s">
        <v>48</v>
      </c>
      <c r="Q76" s="10" t="s">
        <v>21</v>
      </c>
      <c r="R76" s="10">
        <v>2</v>
      </c>
      <c r="S76" s="10">
        <f>VLOOKUP(IF(Q76="无",P76,P76&amp;"("&amp;Q76&amp;")"),D:I,6,0)*R76</f>
        <v>111.111111111111</v>
      </c>
      <c r="T76" s="10">
        <f>VLOOKUP(IF(Q76="无",P76,P76&amp;"("&amp;Q76&amp;")"),D:J,7,0)*R76</f>
        <v>0</v>
      </c>
      <c r="U76" s="10" t="s">
        <v>36</v>
      </c>
      <c r="V76" s="10" t="s">
        <v>37</v>
      </c>
      <c r="W76" s="10">
        <v>1</v>
      </c>
      <c r="X76" s="10">
        <f>VLOOKUP(IF(V76="无",U76,U76&amp;"("&amp;V76&amp;")"),D:I,6,0)*W76</f>
        <v>150</v>
      </c>
      <c r="Y76" s="10">
        <f>VLOOKUP(IF(V76="无",U76,U76&amp;"("&amp;V76&amp;")"),D:J,7,0)*W76</f>
        <v>0</v>
      </c>
    </row>
    <row r="77" spans="1:25">
      <c r="A77" s="9">
        <f t="shared" si="6"/>
        <v>76</v>
      </c>
      <c r="B77" s="10" t="s">
        <v>17</v>
      </c>
      <c r="C77" s="10"/>
      <c r="D77" s="10" t="s">
        <v>44</v>
      </c>
      <c r="E77" s="10">
        <v>30</v>
      </c>
      <c r="F77" s="10">
        <v>800</v>
      </c>
      <c r="G77" s="11">
        <f>F77+N77+S77+X77</f>
        <v>800</v>
      </c>
      <c r="H77" s="11">
        <f>O77+T77+Y77</f>
        <v>0</v>
      </c>
      <c r="I77" s="11">
        <f>G77/E77</f>
        <v>26.6666666666667</v>
      </c>
      <c r="J77" s="11">
        <f>H77/E77</f>
        <v>0</v>
      </c>
      <c r="K77" s="10" t="s">
        <v>66</v>
      </c>
      <c r="L77" s="10" t="s">
        <v>21</v>
      </c>
      <c r="M77" s="10">
        <v>6</v>
      </c>
      <c r="N77" s="10">
        <f>VLOOKUP(IF(L77="无",K77,K77&amp;"("&amp;L77&amp;")"),D:I,6,0)*M77</f>
        <v>0</v>
      </c>
      <c r="O77" s="10">
        <f>VLOOKUP(IF(L77="无",K77,K77&amp;"("&amp;L77&amp;")"),D:J,7,0)*M77</f>
        <v>0</v>
      </c>
      <c r="P77" s="10" t="s">
        <v>67</v>
      </c>
      <c r="Q77" s="10" t="s">
        <v>21</v>
      </c>
      <c r="R77" s="10">
        <v>1</v>
      </c>
      <c r="S77" s="10">
        <f>VLOOKUP(IF(Q77="无",P77,P77&amp;"("&amp;Q77&amp;")"),D:I,6,0)*R77</f>
        <v>0</v>
      </c>
      <c r="T77" s="10">
        <f>VLOOKUP(IF(Q77="无",P77,P77&amp;"("&amp;Q77&amp;")"),D:J,7,0)*R77</f>
        <v>0</v>
      </c>
      <c r="U77" s="10" t="s">
        <v>21</v>
      </c>
      <c r="V77" s="10" t="s">
        <v>21</v>
      </c>
      <c r="W77" s="10">
        <v>0</v>
      </c>
      <c r="X77" s="10">
        <f>VLOOKUP(IF(V77="无",U77,U77&amp;"("&amp;V77&amp;")"),D:I,6,0)*W77</f>
        <v>0</v>
      </c>
      <c r="Y77" s="10">
        <f>VLOOKUP(IF(V77="无",U77,U77&amp;"("&amp;V77&amp;")"),D:J,7,0)*W77</f>
        <v>0</v>
      </c>
    </row>
    <row r="78" spans="1:25">
      <c r="A78" s="9">
        <f t="shared" si="6"/>
        <v>77</v>
      </c>
      <c r="B78" s="10" t="s">
        <v>17</v>
      </c>
      <c r="C78" s="10"/>
      <c r="D78" s="10" t="s">
        <v>119</v>
      </c>
      <c r="E78" s="10">
        <v>1</v>
      </c>
      <c r="F78" s="10">
        <v>0</v>
      </c>
      <c r="G78" s="11">
        <f>F78+N78+S78+X78</f>
        <v>0</v>
      </c>
      <c r="H78" s="11">
        <f>O78+T78+Y78</f>
        <v>0</v>
      </c>
      <c r="I78" s="11">
        <f>G78/E78</f>
        <v>0</v>
      </c>
      <c r="J78" s="11">
        <f>H78/E78</f>
        <v>0</v>
      </c>
      <c r="K78" s="10" t="s">
        <v>21</v>
      </c>
      <c r="L78" s="10" t="s">
        <v>21</v>
      </c>
      <c r="M78" s="10">
        <v>0</v>
      </c>
      <c r="N78" s="10">
        <f>VLOOKUP(IF(L78="无",K78,K78&amp;"("&amp;L78&amp;")"),D:I,6,0)*M78</f>
        <v>0</v>
      </c>
      <c r="O78" s="10">
        <f>VLOOKUP(IF(L78="无",K78,K78&amp;"("&amp;L78&amp;")"),D:J,7,0)*M78</f>
        <v>0</v>
      </c>
      <c r="P78" s="10" t="s">
        <v>21</v>
      </c>
      <c r="Q78" s="10" t="s">
        <v>21</v>
      </c>
      <c r="R78" s="10">
        <v>0</v>
      </c>
      <c r="S78" s="10">
        <f>VLOOKUP(IF(Q78="无",P78,P78&amp;"("&amp;Q78&amp;")"),D:I,6,0)*R78</f>
        <v>0</v>
      </c>
      <c r="T78" s="10">
        <f>VLOOKUP(IF(Q78="无",P78,P78&amp;"("&amp;Q78&amp;")"),D:J,7,0)*R78</f>
        <v>0</v>
      </c>
      <c r="U78" s="10" t="s">
        <v>21</v>
      </c>
      <c r="V78" s="10" t="s">
        <v>21</v>
      </c>
      <c r="W78" s="10">
        <v>0</v>
      </c>
      <c r="X78" s="10">
        <f>VLOOKUP(IF(V78="无",U78,U78&amp;"("&amp;V78&amp;")"),D:I,6,0)*W78</f>
        <v>0</v>
      </c>
      <c r="Y78" s="10">
        <f>VLOOKUP(IF(V78="无",U78,U78&amp;"("&amp;V78&amp;")"),D:J,7,0)*W78</f>
        <v>0</v>
      </c>
    </row>
    <row r="79" spans="1:25">
      <c r="A79" s="9">
        <f t="shared" ref="A79:A87" si="7">ROW()-1</f>
        <v>78</v>
      </c>
      <c r="B79" s="10" t="s">
        <v>17</v>
      </c>
      <c r="C79" s="10"/>
      <c r="D79" s="10" t="s">
        <v>120</v>
      </c>
      <c r="E79" s="10">
        <v>1</v>
      </c>
      <c r="F79" s="10">
        <v>0</v>
      </c>
      <c r="G79" s="11">
        <f>F79+N79+S79+X79</f>
        <v>0</v>
      </c>
      <c r="H79" s="11">
        <f>O79+T79+Y79</f>
        <v>0</v>
      </c>
      <c r="I79" s="11">
        <f>G79/E79</f>
        <v>0</v>
      </c>
      <c r="J79" s="11">
        <f>H79/E79</f>
        <v>0</v>
      </c>
      <c r="K79" s="10" t="s">
        <v>21</v>
      </c>
      <c r="L79" s="10" t="s">
        <v>21</v>
      </c>
      <c r="M79" s="10">
        <v>0</v>
      </c>
      <c r="N79" s="10">
        <f>VLOOKUP(IF(L79="无",K79,K79&amp;"("&amp;L79&amp;")"),D:I,6,0)*M79</f>
        <v>0</v>
      </c>
      <c r="O79" s="10">
        <f>VLOOKUP(IF(L79="无",K79,K79&amp;"("&amp;L79&amp;")"),D:J,7,0)*M79</f>
        <v>0</v>
      </c>
      <c r="P79" s="10" t="s">
        <v>21</v>
      </c>
      <c r="Q79" s="10" t="s">
        <v>21</v>
      </c>
      <c r="R79" s="10">
        <v>0</v>
      </c>
      <c r="S79" s="10">
        <f>VLOOKUP(IF(Q79="无",P79,P79&amp;"("&amp;Q79&amp;")"),D:I,6,0)*R79</f>
        <v>0</v>
      </c>
      <c r="T79" s="10">
        <f>VLOOKUP(IF(Q79="无",P79,P79&amp;"("&amp;Q79&amp;")"),D:J,7,0)*R79</f>
        <v>0</v>
      </c>
      <c r="U79" s="10" t="s">
        <v>21</v>
      </c>
      <c r="V79" s="10" t="s">
        <v>21</v>
      </c>
      <c r="W79" s="10">
        <v>0</v>
      </c>
      <c r="X79" s="10">
        <f>VLOOKUP(IF(V79="无",U79,U79&amp;"("&amp;V79&amp;")"),D:I,6,0)*W79</f>
        <v>0</v>
      </c>
      <c r="Y79" s="10">
        <f>VLOOKUP(IF(V79="无",U79,U79&amp;"("&amp;V79&amp;")"),D:J,7,0)*W79</f>
        <v>0</v>
      </c>
    </row>
    <row r="80" spans="1:25">
      <c r="A80" s="9">
        <f t="shared" si="7"/>
        <v>79</v>
      </c>
      <c r="B80" s="10" t="s">
        <v>17</v>
      </c>
      <c r="C80" s="10"/>
      <c r="D80" s="10" t="s">
        <v>121</v>
      </c>
      <c r="E80" s="10">
        <v>4</v>
      </c>
      <c r="F80" s="10">
        <v>800</v>
      </c>
      <c r="G80" s="11">
        <f>F80+N80+S80+X80</f>
        <v>1175</v>
      </c>
      <c r="H80" s="11">
        <f>O80+T80+Y80</f>
        <v>0</v>
      </c>
      <c r="I80" s="11">
        <f>G80/E80</f>
        <v>293.75</v>
      </c>
      <c r="J80" s="11">
        <f>H80/E80</f>
        <v>0</v>
      </c>
      <c r="K80" s="10" t="s">
        <v>122</v>
      </c>
      <c r="L80" s="10" t="s">
        <v>26</v>
      </c>
      <c r="M80" s="10">
        <v>2</v>
      </c>
      <c r="N80" s="10">
        <f>VLOOKUP(IF(L80="无",K80,K80&amp;"("&amp;L80&amp;")"),D:I,6,0)*M80</f>
        <v>375</v>
      </c>
      <c r="O80" s="10">
        <f>VLOOKUP(IF(L80="无",K80,K80&amp;"("&amp;L80&amp;")"),D:J,7,0)*M80</f>
        <v>0</v>
      </c>
      <c r="P80" s="10" t="s">
        <v>21</v>
      </c>
      <c r="Q80" s="10" t="s">
        <v>21</v>
      </c>
      <c r="R80" s="10">
        <v>0</v>
      </c>
      <c r="S80" s="10">
        <f>VLOOKUP(IF(Q80="无",P80,P80&amp;"("&amp;Q80&amp;")"),D:I,6,0)*R80</f>
        <v>0</v>
      </c>
      <c r="T80" s="10">
        <f>VLOOKUP(IF(Q80="无",P80,P80&amp;"("&amp;Q80&amp;")"),D:J,7,0)*R80</f>
        <v>0</v>
      </c>
      <c r="U80" s="10" t="s">
        <v>21</v>
      </c>
      <c r="V80" s="10" t="s">
        <v>21</v>
      </c>
      <c r="W80" s="10">
        <v>0</v>
      </c>
      <c r="X80" s="10">
        <f>VLOOKUP(IF(V80="无",U80,U80&amp;"("&amp;V80&amp;")"),D:I,6,0)*W80</f>
        <v>0</v>
      </c>
      <c r="Y80" s="10">
        <f>VLOOKUP(IF(V80="无",U80,U80&amp;"("&amp;V80&amp;")"),D:J,7,0)*W80</f>
        <v>0</v>
      </c>
    </row>
    <row r="81" spans="1:25">
      <c r="A81" s="9">
        <f t="shared" si="7"/>
        <v>80</v>
      </c>
      <c r="B81" s="10" t="s">
        <v>17</v>
      </c>
      <c r="C81" s="10"/>
      <c r="D81" s="10" t="s">
        <v>123</v>
      </c>
      <c r="E81" s="10">
        <v>6</v>
      </c>
      <c r="F81" s="10">
        <v>1200</v>
      </c>
      <c r="G81" s="11">
        <f>F81+N81+S81+X81</f>
        <v>1200</v>
      </c>
      <c r="H81" s="11">
        <f>O81+T81+Y81</f>
        <v>0</v>
      </c>
      <c r="I81" s="11">
        <f>G81/E81</f>
        <v>200</v>
      </c>
      <c r="J81" s="11">
        <f>H81/E81</f>
        <v>0</v>
      </c>
      <c r="K81" s="10" t="s">
        <v>93</v>
      </c>
      <c r="L81" s="10" t="s">
        <v>21</v>
      </c>
      <c r="M81" s="10">
        <v>4</v>
      </c>
      <c r="N81" s="10">
        <f>VLOOKUP(IF(L81="无",K81,K81&amp;"("&amp;L81&amp;")"),D:I,6,0)*M81</f>
        <v>0</v>
      </c>
      <c r="O81" s="10">
        <f>VLOOKUP(IF(L81="无",K81,K81&amp;"("&amp;L81&amp;")"),D:J,7,0)*M81</f>
        <v>0</v>
      </c>
      <c r="P81" s="10" t="s">
        <v>21</v>
      </c>
      <c r="Q81" s="10" t="s">
        <v>21</v>
      </c>
      <c r="R81" s="10">
        <v>0</v>
      </c>
      <c r="S81" s="10">
        <f>VLOOKUP(IF(Q81="无",P81,P81&amp;"("&amp;Q81&amp;")"),D:I,6,0)*R81</f>
        <v>0</v>
      </c>
      <c r="T81" s="10">
        <f>VLOOKUP(IF(Q81="无",P81,P81&amp;"("&amp;Q81&amp;")"),D:J,7,0)*R81</f>
        <v>0</v>
      </c>
      <c r="U81" s="10" t="s">
        <v>21</v>
      </c>
      <c r="V81" s="10" t="s">
        <v>21</v>
      </c>
      <c r="W81" s="10">
        <v>0</v>
      </c>
      <c r="X81" s="10">
        <f>VLOOKUP(IF(V81="无",U81,U81&amp;"("&amp;V81&amp;")"),D:I,6,0)*W81</f>
        <v>0</v>
      </c>
      <c r="Y81" s="10">
        <f>VLOOKUP(IF(V81="无",U81,U81&amp;"("&amp;V81&amp;")"),D:J,7,0)*W81</f>
        <v>0</v>
      </c>
    </row>
    <row r="82" spans="1:25">
      <c r="A82" s="9">
        <f t="shared" si="7"/>
        <v>81</v>
      </c>
      <c r="B82" s="10" t="s">
        <v>124</v>
      </c>
      <c r="C82" s="10"/>
      <c r="D82" s="10" t="s">
        <v>125</v>
      </c>
      <c r="E82" s="10">
        <v>3</v>
      </c>
      <c r="F82" s="10">
        <v>600</v>
      </c>
      <c r="G82" s="11">
        <f>F82+N82+S82+X82</f>
        <v>1240</v>
      </c>
      <c r="H82" s="11">
        <f>O82+T82+Y82</f>
        <v>0</v>
      </c>
      <c r="I82" s="11">
        <f>G82/E82</f>
        <v>413.333333333333</v>
      </c>
      <c r="J82" s="11">
        <f>H82/E82</f>
        <v>0</v>
      </c>
      <c r="K82" s="10" t="s">
        <v>126</v>
      </c>
      <c r="L82" s="10" t="s">
        <v>25</v>
      </c>
      <c r="M82" s="10">
        <v>2</v>
      </c>
      <c r="N82" s="10">
        <f>VLOOKUP(IF(L82="无",K82,K82&amp;"("&amp;L82&amp;")"),D:I,6,0)*M82</f>
        <v>640</v>
      </c>
      <c r="O82" s="10">
        <f>VLOOKUP(IF(L82="无",K82,K82&amp;"("&amp;L82&amp;")"),D:J,7,0)*M82</f>
        <v>0</v>
      </c>
      <c r="P82" s="10" t="s">
        <v>21</v>
      </c>
      <c r="Q82" s="10" t="s">
        <v>21</v>
      </c>
      <c r="R82" s="10">
        <v>0</v>
      </c>
      <c r="S82" s="10">
        <f>VLOOKUP(IF(Q82="无",P82,P82&amp;"("&amp;Q82&amp;")"),D:I,6,0)*R82</f>
        <v>0</v>
      </c>
      <c r="T82" s="10">
        <f>VLOOKUP(IF(Q82="无",P82,P82&amp;"("&amp;Q82&amp;")"),D:J,7,0)*R82</f>
        <v>0</v>
      </c>
      <c r="U82" s="10" t="s">
        <v>21</v>
      </c>
      <c r="V82" s="10" t="s">
        <v>21</v>
      </c>
      <c r="W82" s="10">
        <v>0</v>
      </c>
      <c r="X82" s="10">
        <f>VLOOKUP(IF(V82="无",U82,U82&amp;"("&amp;V82&amp;")"),D:I,6,0)*W82</f>
        <v>0</v>
      </c>
      <c r="Y82" s="10">
        <f>VLOOKUP(IF(V82="无",U82,U82&amp;"("&amp;V82&amp;")"),D:J,7,0)*W82</f>
        <v>0</v>
      </c>
    </row>
    <row r="83" spans="1:25">
      <c r="A83" s="9">
        <f t="shared" si="7"/>
        <v>82</v>
      </c>
      <c r="B83" s="10" t="s">
        <v>124</v>
      </c>
      <c r="C83" s="10"/>
      <c r="D83" s="10" t="s">
        <v>127</v>
      </c>
      <c r="E83" s="10">
        <v>4</v>
      </c>
      <c r="F83" s="10">
        <v>450</v>
      </c>
      <c r="G83" s="11">
        <f>F83+N83+S83+X83</f>
        <v>450</v>
      </c>
      <c r="H83" s="11">
        <f>O83+T83+Y83</f>
        <v>0</v>
      </c>
      <c r="I83" s="11">
        <f>G83/E83</f>
        <v>112.5</v>
      </c>
      <c r="J83" s="11">
        <f>H83/E83</f>
        <v>0</v>
      </c>
      <c r="K83" s="10" t="s">
        <v>56</v>
      </c>
      <c r="L83" s="10" t="s">
        <v>21</v>
      </c>
      <c r="M83" s="10">
        <v>4</v>
      </c>
      <c r="N83" s="10">
        <f>VLOOKUP(IF(L83="无",K83,K83&amp;"("&amp;L83&amp;")"),D:I,6,0)*M83</f>
        <v>0</v>
      </c>
      <c r="O83" s="10">
        <f>VLOOKUP(IF(L83="无",K83,K83&amp;"("&amp;L83&amp;")"),D:J,7,0)*M83</f>
        <v>0</v>
      </c>
      <c r="P83" s="10" t="s">
        <v>21</v>
      </c>
      <c r="Q83" s="10" t="s">
        <v>21</v>
      </c>
      <c r="R83" s="10">
        <v>0</v>
      </c>
      <c r="S83" s="10">
        <f>VLOOKUP(IF(Q83="无",P83,P83&amp;"("&amp;Q83&amp;")"),D:I,6,0)*R83</f>
        <v>0</v>
      </c>
      <c r="T83" s="10">
        <f>VLOOKUP(IF(Q83="无",P83,P83&amp;"("&amp;Q83&amp;")"),D:J,7,0)*R83</f>
        <v>0</v>
      </c>
      <c r="U83" s="10" t="s">
        <v>21</v>
      </c>
      <c r="V83" s="10" t="s">
        <v>21</v>
      </c>
      <c r="W83" s="10">
        <v>0</v>
      </c>
      <c r="X83" s="10">
        <f>VLOOKUP(IF(V83="无",U83,U83&amp;"("&amp;V83&amp;")"),D:I,6,0)*W83</f>
        <v>0</v>
      </c>
      <c r="Y83" s="10">
        <f>VLOOKUP(IF(V83="无",U83,U83&amp;"("&amp;V83&amp;")"),D:J,7,0)*W83</f>
        <v>0</v>
      </c>
    </row>
    <row r="84" spans="1:25">
      <c r="A84" s="9">
        <f t="shared" si="7"/>
        <v>83</v>
      </c>
      <c r="B84" s="10" t="s">
        <v>124</v>
      </c>
      <c r="C84" s="10"/>
      <c r="D84" s="10" t="s">
        <v>128</v>
      </c>
      <c r="E84" s="10">
        <v>3</v>
      </c>
      <c r="F84" s="10">
        <v>450</v>
      </c>
      <c r="G84" s="11">
        <f>F84+N84+S84+X84</f>
        <v>672.222222222222</v>
      </c>
      <c r="H84" s="11">
        <f>O84+T84+Y84</f>
        <v>0</v>
      </c>
      <c r="I84" s="11">
        <f>G84/E84</f>
        <v>224.074074074074</v>
      </c>
      <c r="J84" s="11">
        <f>H84/E84</f>
        <v>0</v>
      </c>
      <c r="K84" s="10" t="s">
        <v>48</v>
      </c>
      <c r="L84" s="10" t="s">
        <v>21</v>
      </c>
      <c r="M84" s="10">
        <v>4</v>
      </c>
      <c r="N84" s="10">
        <f>VLOOKUP(IF(L84="无",K84,K84&amp;"("&amp;L84&amp;")"),D:I,6,0)*M84</f>
        <v>222.222222222222</v>
      </c>
      <c r="O84" s="10">
        <f>VLOOKUP(IF(L84="无",K84,K84&amp;"("&amp;L84&amp;")"),D:J,7,0)*M84</f>
        <v>0</v>
      </c>
      <c r="P84" s="10" t="s">
        <v>21</v>
      </c>
      <c r="Q84" s="10" t="s">
        <v>21</v>
      </c>
      <c r="R84" s="10">
        <v>0</v>
      </c>
      <c r="S84" s="10">
        <f>VLOOKUP(IF(Q84="无",P84,P84&amp;"("&amp;Q84&amp;")"),D:I,6,0)*R84</f>
        <v>0</v>
      </c>
      <c r="T84" s="10">
        <f>VLOOKUP(IF(Q84="无",P84,P84&amp;"("&amp;Q84&amp;")"),D:J,7,0)*R84</f>
        <v>0</v>
      </c>
      <c r="U84" s="10" t="s">
        <v>21</v>
      </c>
      <c r="V84" s="10" t="s">
        <v>21</v>
      </c>
      <c r="W84" s="10">
        <v>0</v>
      </c>
      <c r="X84" s="10">
        <f>VLOOKUP(IF(V84="无",U84,U84&amp;"("&amp;V84&amp;")"),D:I,6,0)*W84</f>
        <v>0</v>
      </c>
      <c r="Y84" s="10">
        <f>VLOOKUP(IF(V84="无",U84,U84&amp;"("&amp;V84&amp;")"),D:J,7,0)*W84</f>
        <v>0</v>
      </c>
    </row>
    <row r="85" spans="1:25">
      <c r="A85" s="9">
        <f t="shared" si="7"/>
        <v>84</v>
      </c>
      <c r="B85" s="10" t="s">
        <v>124</v>
      </c>
      <c r="C85" s="10"/>
      <c r="D85" s="10" t="s">
        <v>129</v>
      </c>
      <c r="E85" s="10">
        <v>3</v>
      </c>
      <c r="F85" s="10">
        <v>450</v>
      </c>
      <c r="G85" s="11">
        <f>F85+N85+S85+X85</f>
        <v>450</v>
      </c>
      <c r="H85" s="11">
        <f>O85+T85+Y85</f>
        <v>0</v>
      </c>
      <c r="I85" s="11">
        <f>G85/E85</f>
        <v>150</v>
      </c>
      <c r="J85" s="11">
        <f>H85/E85</f>
        <v>0</v>
      </c>
      <c r="K85" s="10" t="s">
        <v>119</v>
      </c>
      <c r="L85" s="10" t="s">
        <v>21</v>
      </c>
      <c r="M85" s="10">
        <v>4</v>
      </c>
      <c r="N85" s="10">
        <f>VLOOKUP(IF(L85="无",K85,K85&amp;"("&amp;L85&amp;")"),D:I,6,0)*M85</f>
        <v>0</v>
      </c>
      <c r="O85" s="10">
        <f>VLOOKUP(IF(L85="无",K85,K85&amp;"("&amp;L85&amp;")"),D:J,7,0)*M85</f>
        <v>0</v>
      </c>
      <c r="P85" s="10" t="s">
        <v>21</v>
      </c>
      <c r="Q85" s="10" t="s">
        <v>21</v>
      </c>
      <c r="R85" s="10">
        <v>0</v>
      </c>
      <c r="S85" s="10">
        <f>VLOOKUP(IF(Q85="无",P85,P85&amp;"("&amp;Q85&amp;")"),D:I,6,0)*R85</f>
        <v>0</v>
      </c>
      <c r="T85" s="10">
        <f>VLOOKUP(IF(Q85="无",P85,P85&amp;"("&amp;Q85&amp;")"),D:J,7,0)*R85</f>
        <v>0</v>
      </c>
      <c r="U85" s="10" t="s">
        <v>21</v>
      </c>
      <c r="V85" s="10" t="s">
        <v>21</v>
      </c>
      <c r="W85" s="10">
        <v>0</v>
      </c>
      <c r="X85" s="10">
        <f>VLOOKUP(IF(V85="无",U85,U85&amp;"("&amp;V85&amp;")"),D:I,6,0)*W85</f>
        <v>0</v>
      </c>
      <c r="Y85" s="10">
        <f>VLOOKUP(IF(V85="无",U85,U85&amp;"("&amp;V85&amp;")"),D:J,7,0)*W85</f>
        <v>0</v>
      </c>
    </row>
    <row r="86" spans="1:25">
      <c r="A86" s="9">
        <f t="shared" si="7"/>
        <v>85</v>
      </c>
      <c r="B86" s="10" t="s">
        <v>130</v>
      </c>
      <c r="C86" s="10"/>
      <c r="D86" s="10" t="s">
        <v>131</v>
      </c>
      <c r="E86" s="10">
        <v>3</v>
      </c>
      <c r="F86" s="10">
        <v>850</v>
      </c>
      <c r="G86" s="11">
        <f>F86+N86+S86+X86</f>
        <v>1272.22222222222</v>
      </c>
      <c r="H86" s="11">
        <f>O86+T86+Y86</f>
        <v>0</v>
      </c>
      <c r="I86" s="11">
        <f>G86/E86</f>
        <v>424.074074074074</v>
      </c>
      <c r="J86" s="11">
        <f>H86/E86</f>
        <v>0</v>
      </c>
      <c r="K86" s="10" t="s">
        <v>43</v>
      </c>
      <c r="L86" s="10" t="s">
        <v>21</v>
      </c>
      <c r="M86" s="10">
        <v>2</v>
      </c>
      <c r="N86" s="10">
        <f>VLOOKUP(IF(L86="无",K86,K86&amp;"("&amp;L86&amp;")"),D:I,6,0)*M86</f>
        <v>422.222222222222</v>
      </c>
      <c r="O86" s="10">
        <f>VLOOKUP(IF(L86="无",K86,K86&amp;"("&amp;L86&amp;")"),D:J,7,0)*M86</f>
        <v>0</v>
      </c>
      <c r="P86" s="10" t="s">
        <v>21</v>
      </c>
      <c r="Q86" s="10" t="s">
        <v>21</v>
      </c>
      <c r="R86" s="10">
        <v>0</v>
      </c>
      <c r="S86" s="10">
        <f>VLOOKUP(IF(Q86="无",P86,P86&amp;"("&amp;Q86&amp;")"),D:I,6,0)*R86</f>
        <v>0</v>
      </c>
      <c r="T86" s="10">
        <f>VLOOKUP(IF(Q86="无",P86,P86&amp;"("&amp;Q86&amp;")"),D:J,7,0)*R86</f>
        <v>0</v>
      </c>
      <c r="U86" s="10" t="s">
        <v>21</v>
      </c>
      <c r="V86" s="10" t="s">
        <v>21</v>
      </c>
      <c r="W86" s="10">
        <v>0</v>
      </c>
      <c r="X86" s="10">
        <f>VLOOKUP(IF(V86="无",U86,U86&amp;"("&amp;V86&amp;")"),D:I,6,0)*W86</f>
        <v>0</v>
      </c>
      <c r="Y86" s="10">
        <f>VLOOKUP(IF(V86="无",U86,U86&amp;"("&amp;V86&amp;")"),D:J,7,0)*W86</f>
        <v>0</v>
      </c>
    </row>
    <row r="87" spans="1:25">
      <c r="A87" s="9">
        <f t="shared" si="7"/>
        <v>86</v>
      </c>
      <c r="B87" s="10" t="s">
        <v>130</v>
      </c>
      <c r="C87" s="10"/>
      <c r="D87" s="10" t="s">
        <v>132</v>
      </c>
      <c r="E87" s="10">
        <v>3</v>
      </c>
      <c r="F87" s="10">
        <v>550</v>
      </c>
      <c r="G87" s="11">
        <f>F87+N87+S87+X87</f>
        <v>550</v>
      </c>
      <c r="H87" s="11">
        <f>O87+T87+Y87</f>
        <v>0</v>
      </c>
      <c r="I87" s="11">
        <f>G87/E87</f>
        <v>183.333333333333</v>
      </c>
      <c r="J87" s="11">
        <f>H87/E87</f>
        <v>0</v>
      </c>
      <c r="K87" s="10" t="s">
        <v>91</v>
      </c>
      <c r="L87" s="10" t="s">
        <v>21</v>
      </c>
      <c r="M87" s="10">
        <v>1</v>
      </c>
      <c r="N87" s="10">
        <f>VLOOKUP(IF(L87="无",K87,K87&amp;"("&amp;L87&amp;")"),D:I,6,0)*M87</f>
        <v>0</v>
      </c>
      <c r="O87" s="10">
        <f>VLOOKUP(IF(L87="无",K87,K87&amp;"("&amp;L87&amp;")"),D:J,7,0)*M87</f>
        <v>0</v>
      </c>
      <c r="P87" s="10" t="s">
        <v>133</v>
      </c>
      <c r="Q87" s="10" t="s">
        <v>21</v>
      </c>
      <c r="R87" s="10">
        <v>1</v>
      </c>
      <c r="S87" s="10">
        <f>VLOOKUP(IF(Q87="无",P87,P87&amp;"("&amp;Q87&amp;")"),D:I,6,0)*R87</f>
        <v>0</v>
      </c>
      <c r="T87" s="10">
        <f>VLOOKUP(IF(Q87="无",P87,P87&amp;"("&amp;Q87&amp;")"),D:J,7,0)*R87</f>
        <v>0</v>
      </c>
      <c r="U87" s="10" t="s">
        <v>21</v>
      </c>
      <c r="V87" s="10" t="s">
        <v>21</v>
      </c>
      <c r="W87" s="10">
        <v>0</v>
      </c>
      <c r="X87" s="10">
        <f>VLOOKUP(IF(V87="无",U87,U87&amp;"("&amp;V87&amp;")"),D:I,6,0)*W87</f>
        <v>0</v>
      </c>
      <c r="Y87" s="10">
        <f>VLOOKUP(IF(V87="无",U87,U87&amp;"("&amp;V87&amp;")"),D:J,7,0)*W87</f>
        <v>0</v>
      </c>
    </row>
    <row r="88" spans="1:25">
      <c r="A88" s="9">
        <f t="shared" ref="A88:A97" si="8">ROW()-1</f>
        <v>87</v>
      </c>
      <c r="B88" s="10" t="s">
        <v>130</v>
      </c>
      <c r="C88" s="10"/>
      <c r="D88" s="10" t="s">
        <v>134</v>
      </c>
      <c r="E88" s="10">
        <v>3</v>
      </c>
      <c r="F88" s="10">
        <v>550</v>
      </c>
      <c r="G88" s="11">
        <f>F88+N88+S88+X88</f>
        <v>829.62962962963</v>
      </c>
      <c r="H88" s="11">
        <f>O88+T88+Y88</f>
        <v>0</v>
      </c>
      <c r="I88" s="11">
        <f>G88/E88</f>
        <v>276.543209876543</v>
      </c>
      <c r="J88" s="11">
        <f>H88/E88</f>
        <v>0</v>
      </c>
      <c r="K88" s="10" t="s">
        <v>135</v>
      </c>
      <c r="L88" s="10" t="s">
        <v>48</v>
      </c>
      <c r="M88" s="10">
        <v>1</v>
      </c>
      <c r="N88" s="10">
        <f>VLOOKUP(IF(L88="无",K88,K88&amp;"("&amp;L88&amp;")"),D:I,6,0)*M88</f>
        <v>224.074074074074</v>
      </c>
      <c r="O88" s="10">
        <f>VLOOKUP(IF(L88="无",K88,K88&amp;"("&amp;L88&amp;")"),D:J,7,0)*M88</f>
        <v>0</v>
      </c>
      <c r="P88" s="10" t="s">
        <v>36</v>
      </c>
      <c r="Q88" s="10" t="s">
        <v>37</v>
      </c>
      <c r="R88" s="10">
        <v>0</v>
      </c>
      <c r="S88" s="10">
        <f>VLOOKUP(IF(Q88="无",P88,P88&amp;"("&amp;Q88&amp;")"),D:I,6,0)*R88</f>
        <v>0</v>
      </c>
      <c r="T88" s="10">
        <f>VLOOKUP(IF(Q88="无",P88,P88&amp;"("&amp;Q88&amp;")"),D:J,7,0)*R88</f>
        <v>0</v>
      </c>
      <c r="U88" s="10" t="s">
        <v>48</v>
      </c>
      <c r="V88" s="10" t="s">
        <v>21</v>
      </c>
      <c r="W88" s="10">
        <v>1</v>
      </c>
      <c r="X88" s="10">
        <f>VLOOKUP(IF(V88="无",U88,U88&amp;"("&amp;V88&amp;")"),D:I,6,0)*W88</f>
        <v>55.5555555555556</v>
      </c>
      <c r="Y88" s="10">
        <f>VLOOKUP(IF(V88="无",U88,U88&amp;"("&amp;V88&amp;")"),D:J,7,0)*W88</f>
        <v>0</v>
      </c>
    </row>
    <row r="89" spans="1:25">
      <c r="A89" s="9">
        <f t="shared" si="8"/>
        <v>88</v>
      </c>
      <c r="B89" s="10" t="s">
        <v>130</v>
      </c>
      <c r="C89" s="10"/>
      <c r="D89" s="10" t="s">
        <v>136</v>
      </c>
      <c r="E89" s="10">
        <v>3</v>
      </c>
      <c r="F89" s="10">
        <v>550</v>
      </c>
      <c r="G89" s="11">
        <f>F89+N89+S89+X89</f>
        <v>849.074074074074</v>
      </c>
      <c r="H89" s="11">
        <f>O89+T89+Y89</f>
        <v>0</v>
      </c>
      <c r="I89" s="11">
        <f>G89/E89</f>
        <v>283.024691358025</v>
      </c>
      <c r="J89" s="11">
        <f>H89/E89</f>
        <v>0</v>
      </c>
      <c r="K89" s="10" t="s">
        <v>135</v>
      </c>
      <c r="L89" s="10" t="s">
        <v>48</v>
      </c>
      <c r="M89" s="10">
        <v>1</v>
      </c>
      <c r="N89" s="10">
        <f>VLOOKUP(IF(L89="无",K89,K89&amp;"("&amp;L89&amp;")"),D:I,6,0)*M89</f>
        <v>224.074074074074</v>
      </c>
      <c r="O89" s="10">
        <f>VLOOKUP(IF(L89="无",K89,K89&amp;"("&amp;L89&amp;")"),D:J,7,0)*M89</f>
        <v>0</v>
      </c>
      <c r="P89" s="10" t="s">
        <v>104</v>
      </c>
      <c r="Q89" s="10" t="s">
        <v>21</v>
      </c>
      <c r="R89" s="10">
        <v>1</v>
      </c>
      <c r="S89" s="10">
        <f>VLOOKUP(IF(Q89="无",P89,P89&amp;"("&amp;Q89&amp;")"),D:I,6,0)*R89</f>
        <v>75</v>
      </c>
      <c r="T89" s="10">
        <f>VLOOKUP(IF(Q89="无",P89,P89&amp;"("&amp;Q89&amp;")"),D:J,7,0)*R89</f>
        <v>0</v>
      </c>
      <c r="U89" s="10" t="s">
        <v>21</v>
      </c>
      <c r="V89" s="10" t="s">
        <v>21</v>
      </c>
      <c r="W89" s="10">
        <v>0</v>
      </c>
      <c r="X89" s="10">
        <f>VLOOKUP(IF(V89="无",U89,U89&amp;"("&amp;V89&amp;")"),D:I,6,0)*W89</f>
        <v>0</v>
      </c>
      <c r="Y89" s="10">
        <f>VLOOKUP(IF(V89="无",U89,U89&amp;"("&amp;V89&amp;")"),D:J,7,0)*W89</f>
        <v>0</v>
      </c>
    </row>
    <row r="90" spans="1:25">
      <c r="A90" s="9">
        <f t="shared" si="8"/>
        <v>89</v>
      </c>
      <c r="B90" s="10" t="s">
        <v>130</v>
      </c>
      <c r="C90" s="10"/>
      <c r="D90" s="10" t="s">
        <v>137</v>
      </c>
      <c r="E90" s="10">
        <v>3</v>
      </c>
      <c r="F90" s="10">
        <v>1000</v>
      </c>
      <c r="G90" s="11">
        <f>F90+N90+S90+X90</f>
        <v>2577.77777777778</v>
      </c>
      <c r="H90" s="11">
        <f>O90+T90+Y90</f>
        <v>0</v>
      </c>
      <c r="I90" s="11">
        <f>G90/E90</f>
        <v>859.259259259259</v>
      </c>
      <c r="J90" s="11">
        <f>H90/E90</f>
        <v>0</v>
      </c>
      <c r="K90" s="10" t="s">
        <v>47</v>
      </c>
      <c r="L90" s="10" t="s">
        <v>48</v>
      </c>
      <c r="M90" s="10">
        <v>2</v>
      </c>
      <c r="N90" s="10">
        <f>VLOOKUP(IF(L90="无",K90,K90&amp;"("&amp;L90&amp;")"),D:I,6,0)*M90</f>
        <v>361.111111111111</v>
      </c>
      <c r="O90" s="10">
        <f>VLOOKUP(IF(L90="无",K90,K90&amp;"("&amp;L90&amp;")"),D:J,7,0)*M90</f>
        <v>0</v>
      </c>
      <c r="P90" s="10" t="s">
        <v>138</v>
      </c>
      <c r="Q90" s="10" t="s">
        <v>48</v>
      </c>
      <c r="R90" s="10">
        <v>2</v>
      </c>
      <c r="S90" s="10">
        <f>VLOOKUP(IF(Q90="无",P90,P90&amp;"("&amp;Q90&amp;")"),D:I,6,0)*R90</f>
        <v>544.444444444444</v>
      </c>
      <c r="T90" s="10">
        <f>VLOOKUP(IF(Q90="无",P90,P90&amp;"("&amp;Q90&amp;")"),D:J,7,0)*R90</f>
        <v>0</v>
      </c>
      <c r="U90" s="10" t="s">
        <v>135</v>
      </c>
      <c r="V90" s="10" t="s">
        <v>48</v>
      </c>
      <c r="W90" s="10">
        <v>3</v>
      </c>
      <c r="X90" s="10">
        <f>VLOOKUP(IF(V90="无",U90,U90&amp;"("&amp;V90&amp;")"),D:I,6,0)*W90</f>
        <v>672.222222222222</v>
      </c>
      <c r="Y90" s="10">
        <f>VLOOKUP(IF(V90="无",U90,U90&amp;"("&amp;V90&amp;")"),D:J,7,0)*W90</f>
        <v>0</v>
      </c>
    </row>
    <row r="91" spans="1:25">
      <c r="A91" s="9">
        <f t="shared" si="8"/>
        <v>90</v>
      </c>
      <c r="B91" s="10" t="s">
        <v>130</v>
      </c>
      <c r="C91" s="10"/>
      <c r="D91" s="10" t="s">
        <v>139</v>
      </c>
      <c r="E91" s="10">
        <v>3</v>
      </c>
      <c r="F91" s="10">
        <v>1000</v>
      </c>
      <c r="G91" s="11">
        <f>F91+N91+S91+X91</f>
        <v>2122.22222222222</v>
      </c>
      <c r="H91" s="11">
        <f>O91+T91+Y91</f>
        <v>0</v>
      </c>
      <c r="I91" s="11">
        <f>G91/E91</f>
        <v>707.407407407407</v>
      </c>
      <c r="J91" s="11">
        <f>H91/E91</f>
        <v>0</v>
      </c>
      <c r="K91" s="10" t="s">
        <v>113</v>
      </c>
      <c r="L91" s="10" t="s">
        <v>21</v>
      </c>
      <c r="M91" s="10">
        <v>1</v>
      </c>
      <c r="N91" s="10">
        <f>VLOOKUP(IF(L91="无",K91,K91&amp;"("&amp;L91&amp;")"),D:I,6,0)*M91</f>
        <v>0</v>
      </c>
      <c r="O91" s="10">
        <f>VLOOKUP(IF(L91="无",K91,K91&amp;"("&amp;L91&amp;")"),D:J,7,0)*M91</f>
        <v>0</v>
      </c>
      <c r="P91" s="10" t="s">
        <v>135</v>
      </c>
      <c r="Q91" s="10" t="s">
        <v>48</v>
      </c>
      <c r="R91" s="10">
        <v>3</v>
      </c>
      <c r="S91" s="10">
        <f>VLOOKUP(IF(Q91="无",P91,P91&amp;"("&amp;Q91&amp;")"),D:I,6,0)*R91</f>
        <v>672.222222222222</v>
      </c>
      <c r="T91" s="10">
        <f>VLOOKUP(IF(Q91="无",P91,P91&amp;"("&amp;Q91&amp;")"),D:J,7,0)*R91</f>
        <v>0</v>
      </c>
      <c r="U91" s="10" t="s">
        <v>36</v>
      </c>
      <c r="V91" s="10" t="s">
        <v>37</v>
      </c>
      <c r="W91" s="10">
        <v>3</v>
      </c>
      <c r="X91" s="10">
        <f>VLOOKUP(IF(V91="无",U91,U91&amp;"("&amp;V91&amp;")"),D:I,6,0)*W91</f>
        <v>450</v>
      </c>
      <c r="Y91" s="10">
        <f>VLOOKUP(IF(V91="无",U91,U91&amp;"("&amp;V91&amp;")"),D:J,7,0)*W91</f>
        <v>0</v>
      </c>
    </row>
    <row r="92" spans="1:25">
      <c r="A92" s="9">
        <f t="shared" si="8"/>
        <v>91</v>
      </c>
      <c r="B92" s="10" t="s">
        <v>130</v>
      </c>
      <c r="C92" s="10"/>
      <c r="D92" s="10" t="s">
        <v>140</v>
      </c>
      <c r="E92" s="10">
        <v>3</v>
      </c>
      <c r="F92" s="10">
        <v>1800</v>
      </c>
      <c r="G92" s="11">
        <f>F92+N92+S92+X92</f>
        <v>2541.66666666667</v>
      </c>
      <c r="H92" s="11">
        <f>O92+T92+Y92</f>
        <v>0</v>
      </c>
      <c r="I92" s="11">
        <f>G92/E92</f>
        <v>847.222222222222</v>
      </c>
      <c r="J92" s="11">
        <f>H92/E92</f>
        <v>0</v>
      </c>
      <c r="K92" s="10" t="s">
        <v>71</v>
      </c>
      <c r="L92" s="10" t="s">
        <v>21</v>
      </c>
      <c r="M92" s="10">
        <v>1</v>
      </c>
      <c r="N92" s="10">
        <f>VLOOKUP(IF(L92="无",K92,K92&amp;"("&amp;L92&amp;")"),D:I,6,0)*M92</f>
        <v>575</v>
      </c>
      <c r="O92" s="10">
        <f>VLOOKUP(IF(L92="无",K92,K92&amp;"("&amp;L92&amp;")"),D:J,7,0)*M92</f>
        <v>0</v>
      </c>
      <c r="P92" s="10" t="s">
        <v>94</v>
      </c>
      <c r="Q92" s="10" t="s">
        <v>21</v>
      </c>
      <c r="R92" s="10">
        <v>3</v>
      </c>
      <c r="S92" s="10">
        <f>VLOOKUP(IF(Q92="无",P92,P92&amp;"("&amp;Q92&amp;")"),D:I,6,0)*R92</f>
        <v>0</v>
      </c>
      <c r="T92" s="10">
        <f>VLOOKUP(IF(Q92="无",P92,P92&amp;"("&amp;Q92&amp;")"),D:J,7,0)*R92</f>
        <v>0</v>
      </c>
      <c r="U92" s="10" t="s">
        <v>22</v>
      </c>
      <c r="V92" s="10" t="s">
        <v>21</v>
      </c>
      <c r="W92" s="10">
        <v>1</v>
      </c>
      <c r="X92" s="10">
        <f>VLOOKUP(IF(V92="无",U92,U92&amp;"("&amp;V92&amp;")"),D:I,6,0)*W92</f>
        <v>166.666666666667</v>
      </c>
      <c r="Y92" s="10">
        <f>VLOOKUP(IF(V92="无",U92,U92&amp;"("&amp;V92&amp;")"),D:J,7,0)*W92</f>
        <v>0</v>
      </c>
    </row>
    <row r="93" spans="1:25">
      <c r="A93" s="9">
        <f t="shared" si="8"/>
        <v>92</v>
      </c>
      <c r="B93" s="10" t="s">
        <v>130</v>
      </c>
      <c r="C93" s="10"/>
      <c r="D93" s="10" t="s">
        <v>140</v>
      </c>
      <c r="E93" s="10">
        <v>3</v>
      </c>
      <c r="F93" s="10">
        <v>1800</v>
      </c>
      <c r="G93" s="11">
        <f>F93+N93+S93+X93</f>
        <v>3825</v>
      </c>
      <c r="H93" s="11">
        <f>O93+T93+Y93</f>
        <v>0</v>
      </c>
      <c r="I93" s="11">
        <f>G93/E93</f>
        <v>1275</v>
      </c>
      <c r="J93" s="11">
        <f>H93/E93</f>
        <v>0</v>
      </c>
      <c r="K93" s="10" t="s">
        <v>71</v>
      </c>
      <c r="L93" s="10" t="s">
        <v>21</v>
      </c>
      <c r="M93" s="10">
        <v>1</v>
      </c>
      <c r="N93" s="10">
        <f>VLOOKUP(IF(L93="无",K93,K93&amp;"("&amp;L93&amp;")"),D:I,6,0)*M93</f>
        <v>575</v>
      </c>
      <c r="O93" s="10">
        <f>VLOOKUP(IF(L93="无",K93,K93&amp;"("&amp;L93&amp;")"),D:J,7,0)*M93</f>
        <v>0</v>
      </c>
      <c r="P93" s="10" t="s">
        <v>19</v>
      </c>
      <c r="Q93" s="10" t="s">
        <v>21</v>
      </c>
      <c r="R93" s="10">
        <v>3</v>
      </c>
      <c r="S93" s="10">
        <f>VLOOKUP(IF(Q93="无",P93,P93&amp;"("&amp;Q93&amp;")"),D:I,6,0)*R93</f>
        <v>1450</v>
      </c>
      <c r="T93" s="10">
        <f>VLOOKUP(IF(Q93="无",P93,P93&amp;"("&amp;Q93&amp;")"),D:J,7,0)*R93</f>
        <v>0</v>
      </c>
      <c r="U93" s="10" t="s">
        <v>21</v>
      </c>
      <c r="V93" s="10" t="s">
        <v>21</v>
      </c>
      <c r="W93" s="10">
        <v>0</v>
      </c>
      <c r="X93" s="10">
        <f>VLOOKUP(IF(V93="无",U93,U93&amp;"("&amp;V93&amp;")"),D:I,6,0)*W93</f>
        <v>0</v>
      </c>
      <c r="Y93" s="10">
        <f>VLOOKUP(IF(V93="无",U93,U93&amp;"("&amp;V93&amp;")"),D:J,7,0)*W93</f>
        <v>0</v>
      </c>
    </row>
    <row r="94" spans="1:25">
      <c r="A94" s="9">
        <f t="shared" si="8"/>
        <v>93</v>
      </c>
      <c r="B94" s="10" t="s">
        <v>130</v>
      </c>
      <c r="C94" s="10"/>
      <c r="D94" s="10" t="s">
        <v>141</v>
      </c>
      <c r="E94" s="10">
        <v>3</v>
      </c>
      <c r="F94" s="10">
        <v>1000</v>
      </c>
      <c r="G94" s="11">
        <f>F94+N94+S94+X94</f>
        <v>1538.66666666667</v>
      </c>
      <c r="H94" s="11">
        <f>O94+T94+Y94</f>
        <v>0</v>
      </c>
      <c r="I94" s="11">
        <f>G94/E94</f>
        <v>512.888888888889</v>
      </c>
      <c r="J94" s="11">
        <f>H94/E94</f>
        <v>0</v>
      </c>
      <c r="K94" s="10" t="s">
        <v>69</v>
      </c>
      <c r="L94" s="10" t="s">
        <v>21</v>
      </c>
      <c r="M94" s="10">
        <v>1</v>
      </c>
      <c r="N94" s="10">
        <f>VLOOKUP(IF(L94="无",K94,K94&amp;"("&amp;L94&amp;")"),D:I,6,0)*M94</f>
        <v>538.666666666667</v>
      </c>
      <c r="O94" s="10">
        <f>VLOOKUP(IF(L94="无",K94,K94&amp;"("&amp;L94&amp;")"),D:J,7,0)*M94</f>
        <v>0</v>
      </c>
      <c r="P94" s="10" t="s">
        <v>142</v>
      </c>
      <c r="Q94" s="10" t="s">
        <v>21</v>
      </c>
      <c r="R94" s="10">
        <v>2</v>
      </c>
      <c r="S94" s="10">
        <f>VLOOKUP(IF(Q94="无",P94,P94&amp;"("&amp;Q94&amp;")"),D:I,6,0)*R94</f>
        <v>0</v>
      </c>
      <c r="T94" s="10">
        <f>VLOOKUP(IF(Q94="无",P94,P94&amp;"("&amp;Q94&amp;")"),D:J,7,0)*R94</f>
        <v>0</v>
      </c>
      <c r="U94" s="10" t="s">
        <v>21</v>
      </c>
      <c r="V94" s="10" t="s">
        <v>21</v>
      </c>
      <c r="W94" s="10">
        <v>0</v>
      </c>
      <c r="X94" s="10">
        <f>VLOOKUP(IF(V94="无",U94,U94&amp;"("&amp;V94&amp;")"),D:I,6,0)*W94</f>
        <v>0</v>
      </c>
      <c r="Y94" s="10">
        <f>VLOOKUP(IF(V94="无",U94,U94&amp;"("&amp;V94&amp;")"),D:J,7,0)*W94</f>
        <v>0</v>
      </c>
    </row>
    <row r="95" spans="1:25">
      <c r="A95" s="9">
        <f t="shared" si="8"/>
        <v>94</v>
      </c>
      <c r="B95" s="10" t="s">
        <v>130</v>
      </c>
      <c r="C95" s="10"/>
      <c r="D95" s="10" t="s">
        <v>143</v>
      </c>
      <c r="E95" s="10">
        <v>3</v>
      </c>
      <c r="F95" s="10">
        <v>1000</v>
      </c>
      <c r="G95" s="11">
        <f>F95+N95+S95+X95</f>
        <v>1000</v>
      </c>
      <c r="H95" s="11">
        <f>O95+T95+Y95</f>
        <v>0</v>
      </c>
      <c r="I95" s="11">
        <f>G95/E95</f>
        <v>333.333333333333</v>
      </c>
      <c r="J95" s="11">
        <f>H95/E95</f>
        <v>0</v>
      </c>
      <c r="K95" s="10" t="s">
        <v>116</v>
      </c>
      <c r="L95" s="10" t="s">
        <v>21</v>
      </c>
      <c r="M95" s="10">
        <v>2</v>
      </c>
      <c r="N95" s="10">
        <f>VLOOKUP(IF(L95="无",K95,K95&amp;"("&amp;L95&amp;")"),D:I,6,0)*M95</f>
        <v>0</v>
      </c>
      <c r="O95" s="10">
        <f>VLOOKUP(IF(L95="无",K95,K95&amp;"("&amp;L95&amp;")"),D:J,7,0)*M95</f>
        <v>0</v>
      </c>
      <c r="P95" s="10" t="s">
        <v>142</v>
      </c>
      <c r="Q95" s="10" t="s">
        <v>21</v>
      </c>
      <c r="R95" s="10">
        <v>2</v>
      </c>
      <c r="S95" s="10">
        <f>VLOOKUP(IF(Q95="无",P95,P95&amp;"("&amp;Q95&amp;")"),D:I,6,0)*R95</f>
        <v>0</v>
      </c>
      <c r="T95" s="10">
        <f>VLOOKUP(IF(Q95="无",P95,P95&amp;"("&amp;Q95&amp;")"),D:J,7,0)*R95</f>
        <v>0</v>
      </c>
      <c r="U95" s="10" t="s">
        <v>21</v>
      </c>
      <c r="V95" s="10" t="s">
        <v>21</v>
      </c>
      <c r="W95" s="10">
        <v>0</v>
      </c>
      <c r="X95" s="10">
        <f>VLOOKUP(IF(V95="无",U95,U95&amp;"("&amp;V95&amp;")"),D:I,6,0)*W95</f>
        <v>0</v>
      </c>
      <c r="Y95" s="10">
        <f>VLOOKUP(IF(V95="无",U95,U95&amp;"("&amp;V95&amp;")"),D:J,7,0)*W95</f>
        <v>0</v>
      </c>
    </row>
    <row r="96" spans="1:25">
      <c r="A96" s="9">
        <f t="shared" si="8"/>
        <v>95</v>
      </c>
      <c r="B96" s="10" t="s">
        <v>130</v>
      </c>
      <c r="C96" s="10"/>
      <c r="D96" s="10" t="s">
        <v>144</v>
      </c>
      <c r="E96" s="10">
        <v>3</v>
      </c>
      <c r="F96" s="10">
        <v>500</v>
      </c>
      <c r="G96" s="11">
        <f>F96+N96+S96+X96</f>
        <v>1047.22222222222</v>
      </c>
      <c r="H96" s="11">
        <f>O96+T96+Y96</f>
        <v>0</v>
      </c>
      <c r="I96" s="11">
        <f>G96/E96</f>
        <v>349.074074074074</v>
      </c>
      <c r="J96" s="11">
        <f>H96/E96</f>
        <v>0</v>
      </c>
      <c r="K96" s="10" t="s">
        <v>58</v>
      </c>
      <c r="L96" s="10" t="s">
        <v>21</v>
      </c>
      <c r="M96" s="10">
        <v>2</v>
      </c>
      <c r="N96" s="10">
        <f>VLOOKUP(IF(L96="无",K96,K96&amp;"("&amp;L96&amp;")"),D:I,6,0)*M96</f>
        <v>380.555555555556</v>
      </c>
      <c r="O96" s="10">
        <f>VLOOKUP(IF(L96="无",K96,K96&amp;"("&amp;L96&amp;")"),D:J,7,0)*M96</f>
        <v>0</v>
      </c>
      <c r="P96" s="10" t="s">
        <v>22</v>
      </c>
      <c r="Q96" s="10" t="s">
        <v>21</v>
      </c>
      <c r="R96" s="10">
        <v>1</v>
      </c>
      <c r="S96" s="10">
        <f>VLOOKUP(IF(Q96="无",P96,P96&amp;"("&amp;Q96&amp;")"),D:I,6,0)*R96</f>
        <v>166.666666666667</v>
      </c>
      <c r="T96" s="10">
        <f>VLOOKUP(IF(Q96="无",P96,P96&amp;"("&amp;Q96&amp;")"),D:J,7,0)*R96</f>
        <v>0</v>
      </c>
      <c r="U96" s="10" t="s">
        <v>21</v>
      </c>
      <c r="V96" s="10" t="s">
        <v>21</v>
      </c>
      <c r="W96" s="10">
        <v>0</v>
      </c>
      <c r="X96" s="10">
        <f>VLOOKUP(IF(V96="无",U96,U96&amp;"("&amp;V96&amp;")"),D:I,6,0)*W96</f>
        <v>0</v>
      </c>
      <c r="Y96" s="10">
        <f>VLOOKUP(IF(V96="无",U96,U96&amp;"("&amp;V96&amp;")"),D:J,7,0)*W96</f>
        <v>0</v>
      </c>
    </row>
    <row r="97" spans="1:25">
      <c r="A97" s="9">
        <f t="shared" si="8"/>
        <v>96</v>
      </c>
      <c r="B97" s="10" t="s">
        <v>130</v>
      </c>
      <c r="C97" s="10"/>
      <c r="D97" s="10" t="s">
        <v>145</v>
      </c>
      <c r="E97" s="10">
        <v>3</v>
      </c>
      <c r="F97" s="10">
        <v>500</v>
      </c>
      <c r="G97" s="11">
        <f>F97+N97+S97+X97</f>
        <v>934.074074074074</v>
      </c>
      <c r="H97" s="11">
        <f>O97+T97+Y97</f>
        <v>0</v>
      </c>
      <c r="I97" s="11">
        <f>G97/E97</f>
        <v>311.358024691358</v>
      </c>
      <c r="J97" s="11">
        <f>H97/E97</f>
        <v>0</v>
      </c>
      <c r="K97" s="10" t="s">
        <v>133</v>
      </c>
      <c r="L97" s="10" t="s">
        <v>21</v>
      </c>
      <c r="M97" s="10">
        <v>1</v>
      </c>
      <c r="N97" s="10">
        <f>VLOOKUP(IF(L97="无",K97,K97&amp;"("&amp;L97&amp;")"),D:I,6,0)*M97</f>
        <v>0</v>
      </c>
      <c r="O97" s="10">
        <f>VLOOKUP(IF(L97="无",K97,K97&amp;"("&amp;L97&amp;")"),D:J,7,0)*M97</f>
        <v>0</v>
      </c>
      <c r="P97" s="10" t="s">
        <v>135</v>
      </c>
      <c r="Q97" s="10" t="s">
        <v>48</v>
      </c>
      <c r="R97" s="10">
        <v>1</v>
      </c>
      <c r="S97" s="10">
        <f>VLOOKUP(IF(Q97="无",P97,P97&amp;"("&amp;Q97&amp;")"),D:I,6,0)*R97</f>
        <v>224.074074074074</v>
      </c>
      <c r="T97" s="10">
        <f>VLOOKUP(IF(Q97="无",P97,P97&amp;"("&amp;Q97&amp;")"),D:J,7,0)*R97</f>
        <v>0</v>
      </c>
      <c r="U97" s="10" t="s">
        <v>146</v>
      </c>
      <c r="V97" s="10" t="s">
        <v>59</v>
      </c>
      <c r="W97" s="10">
        <v>1</v>
      </c>
      <c r="X97" s="10">
        <f>VLOOKUP(IF(V97="无",U97,U97&amp;"("&amp;V97&amp;")"),D:I,6,0)*W97</f>
        <v>210</v>
      </c>
      <c r="Y97" s="10">
        <f>VLOOKUP(IF(V97="无",U97,U97&amp;"("&amp;V97&amp;")"),D:J,7,0)*W97</f>
        <v>0</v>
      </c>
    </row>
    <row r="98" spans="1:25">
      <c r="A98" s="9">
        <f t="shared" ref="A98:A107" si="9">ROW()-1</f>
        <v>97</v>
      </c>
      <c r="B98" s="10" t="s">
        <v>130</v>
      </c>
      <c r="C98" s="10"/>
      <c r="D98" s="10" t="s">
        <v>133</v>
      </c>
      <c r="E98" s="10">
        <v>1</v>
      </c>
      <c r="F98" s="10">
        <v>0</v>
      </c>
      <c r="G98" s="11">
        <f>F98+N98+S98+X98</f>
        <v>0</v>
      </c>
      <c r="H98" s="11">
        <f>O98+T98+Y98</f>
        <v>0</v>
      </c>
      <c r="I98" s="11">
        <f>G98/E98</f>
        <v>0</v>
      </c>
      <c r="J98" s="11">
        <f>H98/E98</f>
        <v>0</v>
      </c>
      <c r="K98" s="10" t="s">
        <v>21</v>
      </c>
      <c r="L98" s="10" t="s">
        <v>21</v>
      </c>
      <c r="M98" s="10">
        <v>0</v>
      </c>
      <c r="N98" s="10">
        <f>VLOOKUP(IF(L98="无",K98,K98&amp;"("&amp;L98&amp;")"),D:I,6,0)*M98</f>
        <v>0</v>
      </c>
      <c r="O98" s="10">
        <f>VLOOKUP(IF(L98="无",K98,K98&amp;"("&amp;L98&amp;")"),D:J,7,0)*M98</f>
        <v>0</v>
      </c>
      <c r="P98" s="10" t="s">
        <v>21</v>
      </c>
      <c r="Q98" s="10" t="s">
        <v>21</v>
      </c>
      <c r="R98" s="10">
        <v>0</v>
      </c>
      <c r="S98" s="10">
        <f>VLOOKUP(IF(Q98="无",P98,P98&amp;"("&amp;Q98&amp;")"),D:I,6,0)*R98</f>
        <v>0</v>
      </c>
      <c r="T98" s="10">
        <f>VLOOKUP(IF(Q98="无",P98,P98&amp;"("&amp;Q98&amp;")"),D:J,7,0)*R98</f>
        <v>0</v>
      </c>
      <c r="U98" s="10" t="s">
        <v>21</v>
      </c>
      <c r="V98" s="10" t="s">
        <v>21</v>
      </c>
      <c r="W98" s="10">
        <v>0</v>
      </c>
      <c r="X98" s="10">
        <f>VLOOKUP(IF(V98="无",U98,U98&amp;"("&amp;V98&amp;")"),D:I,6,0)*W98</f>
        <v>0</v>
      </c>
      <c r="Y98" s="10">
        <f>VLOOKUP(IF(V98="无",U98,U98&amp;"("&amp;V98&amp;")"),D:J,7,0)*W98</f>
        <v>0</v>
      </c>
    </row>
    <row r="99" spans="1:25">
      <c r="A99" s="9">
        <f t="shared" si="9"/>
        <v>98</v>
      </c>
      <c r="B99" s="10" t="s">
        <v>130</v>
      </c>
      <c r="C99" s="10"/>
      <c r="D99" s="10" t="s">
        <v>147</v>
      </c>
      <c r="E99" s="10">
        <v>3</v>
      </c>
      <c r="F99" s="10">
        <v>550</v>
      </c>
      <c r="G99" s="11">
        <f>F99+N99+S99+X99</f>
        <v>925</v>
      </c>
      <c r="H99" s="11">
        <f>O99+T99+Y99</f>
        <v>0</v>
      </c>
      <c r="I99" s="11">
        <f>G99/E99</f>
        <v>308.333333333333</v>
      </c>
      <c r="J99" s="11">
        <f>H99/E99</f>
        <v>0</v>
      </c>
      <c r="K99" s="10" t="s">
        <v>122</v>
      </c>
      <c r="L99" s="10" t="s">
        <v>26</v>
      </c>
      <c r="M99" s="10">
        <v>2</v>
      </c>
      <c r="N99" s="10">
        <f>VLOOKUP(IF(L99="无",K99,K99&amp;"("&amp;L99&amp;")"),D:I,6,0)*M99</f>
        <v>375</v>
      </c>
      <c r="O99" s="10">
        <f>VLOOKUP(IF(L99="无",K99,K99&amp;"("&amp;L99&amp;")"),D:J,7,0)*M99</f>
        <v>0</v>
      </c>
      <c r="P99" s="10" t="s">
        <v>21</v>
      </c>
      <c r="Q99" s="10" t="s">
        <v>21</v>
      </c>
      <c r="R99" s="10">
        <v>0</v>
      </c>
      <c r="S99" s="10">
        <f>VLOOKUP(IF(Q99="无",P99,P99&amp;"("&amp;Q99&amp;")"),D:I,6,0)*R99</f>
        <v>0</v>
      </c>
      <c r="T99" s="10">
        <f>VLOOKUP(IF(Q99="无",P99,P99&amp;"("&amp;Q99&amp;")"),D:J,7,0)*R99</f>
        <v>0</v>
      </c>
      <c r="U99" s="10" t="s">
        <v>21</v>
      </c>
      <c r="V99" s="10" t="s">
        <v>21</v>
      </c>
      <c r="W99" s="10">
        <v>0</v>
      </c>
      <c r="X99" s="10">
        <f>VLOOKUP(IF(V99="无",U99,U99&amp;"("&amp;V99&amp;")"),D:I,6,0)*W99</f>
        <v>0</v>
      </c>
      <c r="Y99" s="10">
        <f>VLOOKUP(IF(V99="无",U99,U99&amp;"("&amp;V99&amp;")"),D:J,7,0)*W99</f>
        <v>0</v>
      </c>
    </row>
    <row r="100" spans="1:25">
      <c r="A100" s="9">
        <f t="shared" si="9"/>
        <v>99</v>
      </c>
      <c r="B100" s="10" t="s">
        <v>130</v>
      </c>
      <c r="C100" s="10"/>
      <c r="D100" s="10" t="s">
        <v>148</v>
      </c>
      <c r="E100" s="10">
        <v>4</v>
      </c>
      <c r="F100" s="10">
        <v>900</v>
      </c>
      <c r="G100" s="11">
        <f>F100+N100+S100+X100</f>
        <v>1441.66666666667</v>
      </c>
      <c r="H100" s="11">
        <f>O100+T100+Y100</f>
        <v>0</v>
      </c>
      <c r="I100" s="11">
        <f>G100/E100</f>
        <v>360.416666666667</v>
      </c>
      <c r="J100" s="11">
        <f>H100/E100</f>
        <v>0</v>
      </c>
      <c r="K100" s="10" t="s">
        <v>122</v>
      </c>
      <c r="L100" s="10" t="s">
        <v>26</v>
      </c>
      <c r="M100" s="10">
        <v>2</v>
      </c>
      <c r="N100" s="10">
        <f>VLOOKUP(IF(L100="无",K100,K100&amp;"("&amp;L100&amp;")"),D:I,6,0)*M100</f>
        <v>375</v>
      </c>
      <c r="O100" s="10">
        <f>VLOOKUP(IF(L100="无",K100,K100&amp;"("&amp;L100&amp;")"),D:J,7,0)*M100</f>
        <v>0</v>
      </c>
      <c r="P100" s="10" t="s">
        <v>22</v>
      </c>
      <c r="Q100" s="10" t="s">
        <v>21</v>
      </c>
      <c r="R100" s="10">
        <v>1</v>
      </c>
      <c r="S100" s="10">
        <f>VLOOKUP(IF(Q100="无",P100,P100&amp;"("&amp;Q100&amp;")"),D:I,6,0)*R100</f>
        <v>166.666666666667</v>
      </c>
      <c r="T100" s="10">
        <f>VLOOKUP(IF(Q100="无",P100,P100&amp;"("&amp;Q100&amp;")"),D:J,7,0)*R100</f>
        <v>0</v>
      </c>
      <c r="U100" s="10" t="s">
        <v>21</v>
      </c>
      <c r="V100" s="10" t="s">
        <v>21</v>
      </c>
      <c r="W100" s="10">
        <v>0</v>
      </c>
      <c r="X100" s="10">
        <f>VLOOKUP(IF(V100="无",U100,U100&amp;"("&amp;V100&amp;")"),D:I,6,0)*W100</f>
        <v>0</v>
      </c>
      <c r="Y100" s="10">
        <f>VLOOKUP(IF(V100="无",U100,U100&amp;"("&amp;V100&amp;")"),D:J,7,0)*W100</f>
        <v>0</v>
      </c>
    </row>
    <row r="101" spans="1:25">
      <c r="A101" s="9">
        <f t="shared" si="9"/>
        <v>100</v>
      </c>
      <c r="B101" s="10" t="s">
        <v>130</v>
      </c>
      <c r="C101" s="10"/>
      <c r="D101" s="10" t="s">
        <v>149</v>
      </c>
      <c r="E101" s="10">
        <v>4</v>
      </c>
      <c r="F101" s="10">
        <v>900</v>
      </c>
      <c r="G101" s="11">
        <f>F101+N101+S101+X101</f>
        <v>1275</v>
      </c>
      <c r="H101" s="11">
        <f>O101+T101+Y101</f>
        <v>0</v>
      </c>
      <c r="I101" s="11">
        <f>G101/E101</f>
        <v>318.75</v>
      </c>
      <c r="J101" s="11">
        <f>H101/E101</f>
        <v>0</v>
      </c>
      <c r="K101" s="10" t="s">
        <v>122</v>
      </c>
      <c r="L101" s="10" t="s">
        <v>26</v>
      </c>
      <c r="M101" s="10">
        <v>2</v>
      </c>
      <c r="N101" s="10">
        <f>VLOOKUP(IF(L101="无",K101,K101&amp;"("&amp;L101&amp;")"),D:I,6,0)*M101</f>
        <v>375</v>
      </c>
      <c r="O101" s="10">
        <f>VLOOKUP(IF(L101="无",K101,K101&amp;"("&amp;L101&amp;")"),D:J,7,0)*M101</f>
        <v>0</v>
      </c>
      <c r="P101" s="10" t="s">
        <v>116</v>
      </c>
      <c r="Q101" s="10" t="s">
        <v>21</v>
      </c>
      <c r="R101" s="10">
        <v>1</v>
      </c>
      <c r="S101" s="10">
        <f>VLOOKUP(IF(Q101="无",P101,P101&amp;"("&amp;Q101&amp;")"),D:I,6,0)*R101</f>
        <v>0</v>
      </c>
      <c r="T101" s="10">
        <f>VLOOKUP(IF(Q101="无",P101,P101&amp;"("&amp;Q101&amp;")"),D:J,7,0)*R101</f>
        <v>0</v>
      </c>
      <c r="U101" s="10" t="s">
        <v>21</v>
      </c>
      <c r="V101" s="10" t="s">
        <v>21</v>
      </c>
      <c r="W101" s="10">
        <v>0</v>
      </c>
      <c r="X101" s="10">
        <f>VLOOKUP(IF(V101="无",U101,U101&amp;"("&amp;V101&amp;")"),D:I,6,0)*W101</f>
        <v>0</v>
      </c>
      <c r="Y101" s="10">
        <f>VLOOKUP(IF(V101="无",U101,U101&amp;"("&amp;V101&amp;")"),D:J,7,0)*W101</f>
        <v>0</v>
      </c>
    </row>
    <row r="102" spans="1:25">
      <c r="A102" s="9">
        <f t="shared" si="9"/>
        <v>101</v>
      </c>
      <c r="B102" s="10" t="s">
        <v>130</v>
      </c>
      <c r="C102" s="10"/>
      <c r="D102" s="10" t="s">
        <v>150</v>
      </c>
      <c r="E102" s="10">
        <v>6</v>
      </c>
      <c r="F102" s="10">
        <v>1500</v>
      </c>
      <c r="G102" s="11">
        <f>F102+N102+S102+X102</f>
        <v>1938.88888888889</v>
      </c>
      <c r="H102" s="11">
        <f>O102+T102+Y102</f>
        <v>0</v>
      </c>
      <c r="I102" s="11">
        <f>G102/E102</f>
        <v>323.148148148148</v>
      </c>
      <c r="J102" s="11">
        <f>H102/E102</f>
        <v>0</v>
      </c>
      <c r="K102" s="10" t="s">
        <v>93</v>
      </c>
      <c r="L102" s="10" t="s">
        <v>21</v>
      </c>
      <c r="M102" s="10">
        <v>10</v>
      </c>
      <c r="N102" s="10">
        <f>VLOOKUP(IF(L102="无",K102,K102&amp;"("&amp;L102&amp;")"),D:I,6,0)*M102</f>
        <v>0</v>
      </c>
      <c r="O102" s="10">
        <f>VLOOKUP(IF(L102="无",K102,K102&amp;"("&amp;L102&amp;")"),D:J,7,0)*M102</f>
        <v>0</v>
      </c>
      <c r="P102" s="10" t="s">
        <v>138</v>
      </c>
      <c r="Q102" s="10" t="s">
        <v>48</v>
      </c>
      <c r="R102" s="10">
        <v>1</v>
      </c>
      <c r="S102" s="10">
        <f>VLOOKUP(IF(Q102="无",P102,P102&amp;"("&amp;Q102&amp;")"),D:I,6,0)*R102</f>
        <v>272.222222222222</v>
      </c>
      <c r="T102" s="10">
        <f>VLOOKUP(IF(Q102="无",P102,P102&amp;"("&amp;Q102&amp;")"),D:J,7,0)*R102</f>
        <v>0</v>
      </c>
      <c r="U102" s="10" t="s">
        <v>22</v>
      </c>
      <c r="V102" s="10" t="s">
        <v>21</v>
      </c>
      <c r="W102" s="10">
        <v>1</v>
      </c>
      <c r="X102" s="10">
        <f>VLOOKUP(IF(V102="无",U102,U102&amp;"("&amp;V102&amp;")"),D:I,6,0)*W102</f>
        <v>166.666666666667</v>
      </c>
      <c r="Y102" s="10">
        <f>VLOOKUP(IF(V102="无",U102,U102&amp;"("&amp;V102&amp;")"),D:J,7,0)*W102</f>
        <v>0</v>
      </c>
    </row>
    <row r="103" spans="1:25">
      <c r="A103" s="9">
        <f t="shared" si="9"/>
        <v>102</v>
      </c>
      <c r="B103" s="10" t="s">
        <v>130</v>
      </c>
      <c r="C103" s="10"/>
      <c r="D103" s="10" t="s">
        <v>151</v>
      </c>
      <c r="E103" s="10">
        <v>6</v>
      </c>
      <c r="F103" s="10">
        <v>1500</v>
      </c>
      <c r="G103" s="11">
        <f>F103+N103+S103+X103</f>
        <v>3341.11111111111</v>
      </c>
      <c r="H103" s="11">
        <f>O103+T103+Y103</f>
        <v>0</v>
      </c>
      <c r="I103" s="11">
        <f>G103/E103</f>
        <v>556.851851851852</v>
      </c>
      <c r="J103" s="11">
        <f>H103/E103</f>
        <v>0</v>
      </c>
      <c r="K103" s="10" t="s">
        <v>106</v>
      </c>
      <c r="L103" s="10" t="s">
        <v>21</v>
      </c>
      <c r="M103" s="10">
        <v>2</v>
      </c>
      <c r="N103" s="10">
        <f>VLOOKUP(IF(L103="无",K103,K103&amp;"("&amp;L103&amp;")"),D:I,6,0)*M103</f>
        <v>1130</v>
      </c>
      <c r="O103" s="10">
        <f>VLOOKUP(IF(L103="无",K103,K103&amp;"("&amp;L103&amp;")"),D:J,7,0)*M103</f>
        <v>0</v>
      </c>
      <c r="P103" s="10" t="s">
        <v>138</v>
      </c>
      <c r="Q103" s="10" t="s">
        <v>48</v>
      </c>
      <c r="R103" s="10">
        <v>2</v>
      </c>
      <c r="S103" s="10">
        <f>VLOOKUP(IF(Q103="无",P103,P103&amp;"("&amp;Q103&amp;")"),D:I,6,0)*R103</f>
        <v>544.444444444444</v>
      </c>
      <c r="T103" s="10">
        <f>VLOOKUP(IF(Q103="无",P103,P103&amp;"("&amp;Q103&amp;")"),D:J,7,0)*R103</f>
        <v>0</v>
      </c>
      <c r="U103" s="10" t="s">
        <v>22</v>
      </c>
      <c r="V103" s="10" t="s">
        <v>21</v>
      </c>
      <c r="W103" s="10">
        <v>1</v>
      </c>
      <c r="X103" s="10">
        <f>VLOOKUP(IF(V103="无",U103,U103&amp;"("&amp;V103&amp;")"),D:I,6,0)*W103</f>
        <v>166.666666666667</v>
      </c>
      <c r="Y103" s="10">
        <f>VLOOKUP(IF(V103="无",U103,U103&amp;"("&amp;V103&amp;")"),D:J,7,0)*W103</f>
        <v>0</v>
      </c>
    </row>
    <row r="104" spans="1:25">
      <c r="A104" s="9">
        <f t="shared" si="9"/>
        <v>103</v>
      </c>
      <c r="B104" s="10" t="s">
        <v>130</v>
      </c>
      <c r="C104" s="10"/>
      <c r="D104" s="10" t="s">
        <v>152</v>
      </c>
      <c r="E104" s="10">
        <v>6</v>
      </c>
      <c r="F104" s="10">
        <v>1500</v>
      </c>
      <c r="G104" s="11">
        <f>F104+N104+S104+X104</f>
        <v>3407.63888888889</v>
      </c>
      <c r="H104" s="11">
        <f>O104+T104+Y104</f>
        <v>0</v>
      </c>
      <c r="I104" s="11">
        <f>G104/E104</f>
        <v>567.939814814815</v>
      </c>
      <c r="J104" s="11">
        <f>H104/E104</f>
        <v>0</v>
      </c>
      <c r="K104" s="10" t="s">
        <v>153</v>
      </c>
      <c r="L104" s="10" t="s">
        <v>122</v>
      </c>
      <c r="M104" s="10">
        <v>5</v>
      </c>
      <c r="N104" s="10">
        <f>VLOOKUP(IF(L104="无",K104,K104&amp;"("&amp;L104&amp;")"),D:I,6,0)*M104</f>
        <v>1468.75</v>
      </c>
      <c r="O104" s="10">
        <f>VLOOKUP(IF(L104="无",K104,K104&amp;"("&amp;L104&amp;")"),D:J,7,0)*M104</f>
        <v>0</v>
      </c>
      <c r="P104" s="10" t="s">
        <v>138</v>
      </c>
      <c r="Q104" s="10" t="s">
        <v>48</v>
      </c>
      <c r="R104" s="10">
        <v>1</v>
      </c>
      <c r="S104" s="10">
        <f>VLOOKUP(IF(Q104="无",P104,P104&amp;"("&amp;Q104&amp;")"),D:I,6,0)*R104</f>
        <v>272.222222222222</v>
      </c>
      <c r="T104" s="10">
        <f>VLOOKUP(IF(Q104="无",P104,P104&amp;"("&amp;Q104&amp;")"),D:J,7,0)*R104</f>
        <v>0</v>
      </c>
      <c r="U104" s="10" t="s">
        <v>22</v>
      </c>
      <c r="V104" s="10" t="s">
        <v>21</v>
      </c>
      <c r="W104" s="10">
        <v>1</v>
      </c>
      <c r="X104" s="10">
        <f>VLOOKUP(IF(V104="无",U104,U104&amp;"("&amp;V104&amp;")"),D:I,6,0)*W104</f>
        <v>166.666666666667</v>
      </c>
      <c r="Y104" s="10">
        <f>VLOOKUP(IF(V104="无",U104,U104&amp;"("&amp;V104&amp;")"),D:J,7,0)*W104</f>
        <v>0</v>
      </c>
    </row>
    <row r="105" spans="1:25">
      <c r="A105" s="9">
        <f t="shared" si="9"/>
        <v>104</v>
      </c>
      <c r="B105" s="10" t="s">
        <v>130</v>
      </c>
      <c r="C105" s="10"/>
      <c r="D105" s="10" t="s">
        <v>116</v>
      </c>
      <c r="E105" s="10">
        <v>1</v>
      </c>
      <c r="F105" s="10">
        <v>0</v>
      </c>
      <c r="G105" s="11">
        <f>F105+N105+S105+X105</f>
        <v>0</v>
      </c>
      <c r="H105" s="11">
        <f>O105+T105+Y105</f>
        <v>0</v>
      </c>
      <c r="I105" s="11">
        <f>G105/E105</f>
        <v>0</v>
      </c>
      <c r="J105" s="11">
        <f>H105/E105</f>
        <v>0</v>
      </c>
      <c r="K105" s="10" t="s">
        <v>21</v>
      </c>
      <c r="L105" s="10" t="s">
        <v>21</v>
      </c>
      <c r="M105" s="10">
        <v>0</v>
      </c>
      <c r="N105" s="10">
        <f>VLOOKUP(IF(L105="无",K105,K105&amp;"("&amp;L105&amp;")"),D:I,6,0)*M105</f>
        <v>0</v>
      </c>
      <c r="O105" s="10">
        <f>VLOOKUP(IF(L105="无",K105,K105&amp;"("&amp;L105&amp;")"),D:J,7,0)*M105</f>
        <v>0</v>
      </c>
      <c r="P105" s="10" t="s">
        <v>21</v>
      </c>
      <c r="Q105" s="10" t="s">
        <v>21</v>
      </c>
      <c r="R105" s="10">
        <v>0</v>
      </c>
      <c r="S105" s="10">
        <f>VLOOKUP(IF(Q105="无",P105,P105&amp;"("&amp;Q105&amp;")"),D:I,6,0)*R105</f>
        <v>0</v>
      </c>
      <c r="T105" s="10">
        <f>VLOOKUP(IF(Q105="无",P105,P105&amp;"("&amp;Q105&amp;")"),D:J,7,0)*R105</f>
        <v>0</v>
      </c>
      <c r="U105" s="10" t="s">
        <v>21</v>
      </c>
      <c r="V105" s="10" t="s">
        <v>21</v>
      </c>
      <c r="W105" s="10">
        <v>0</v>
      </c>
      <c r="X105" s="10">
        <f>VLOOKUP(IF(V105="无",U105,U105&amp;"("&amp;V105&amp;")"),D:I,6,0)*W105</f>
        <v>0</v>
      </c>
      <c r="Y105" s="10">
        <f>VLOOKUP(IF(V105="无",U105,U105&amp;"("&amp;V105&amp;")"),D:J,7,0)*W105</f>
        <v>0</v>
      </c>
    </row>
    <row r="106" spans="1:25">
      <c r="A106" s="9">
        <f t="shared" si="9"/>
        <v>105</v>
      </c>
      <c r="B106" s="10" t="s">
        <v>130</v>
      </c>
      <c r="C106" s="10"/>
      <c r="D106" s="10" t="s">
        <v>154</v>
      </c>
      <c r="E106" s="10">
        <v>3</v>
      </c>
      <c r="F106" s="10">
        <v>1100</v>
      </c>
      <c r="G106" s="11">
        <f>F106+N106+S106+X106</f>
        <v>3339.44444444444</v>
      </c>
      <c r="H106" s="11">
        <f>O106+T106+Y106</f>
        <v>0</v>
      </c>
      <c r="I106" s="11">
        <f>G106/E106</f>
        <v>1113.14814814815</v>
      </c>
      <c r="J106" s="11">
        <f>H106/E106</f>
        <v>0</v>
      </c>
      <c r="K106" s="10" t="s">
        <v>106</v>
      </c>
      <c r="L106" s="10" t="s">
        <v>21</v>
      </c>
      <c r="M106" s="10">
        <v>3</v>
      </c>
      <c r="N106" s="10">
        <f>VLOOKUP(IF(L106="无",K106,K106&amp;"("&amp;L106&amp;")"),D:I,6,0)*M106</f>
        <v>1695</v>
      </c>
      <c r="O106" s="10">
        <f>VLOOKUP(IF(L106="无",K106,K106&amp;"("&amp;L106&amp;")"),D:J,7,0)*M106</f>
        <v>0</v>
      </c>
      <c r="P106" s="10" t="s">
        <v>138</v>
      </c>
      <c r="Q106" s="10" t="s">
        <v>48</v>
      </c>
      <c r="R106" s="10">
        <v>2</v>
      </c>
      <c r="S106" s="10">
        <f>VLOOKUP(IF(Q106="无",P106,P106&amp;"("&amp;Q106&amp;")"),D:I,6,0)*R106</f>
        <v>544.444444444444</v>
      </c>
      <c r="T106" s="10">
        <f>VLOOKUP(IF(Q106="无",P106,P106&amp;"("&amp;Q106&amp;")"),D:J,7,0)*R106</f>
        <v>0</v>
      </c>
      <c r="U106" s="10" t="s">
        <v>21</v>
      </c>
      <c r="V106" s="10" t="s">
        <v>21</v>
      </c>
      <c r="W106" s="10">
        <v>0</v>
      </c>
      <c r="X106" s="10">
        <f>VLOOKUP(IF(V106="无",U106,U106&amp;"("&amp;V106&amp;")"),D:I,6,0)*W106</f>
        <v>0</v>
      </c>
      <c r="Y106" s="10">
        <f>VLOOKUP(IF(V106="无",U106,U106&amp;"("&amp;V106&amp;")"),D:J,7,0)*W106</f>
        <v>0</v>
      </c>
    </row>
    <row r="107" spans="1:25">
      <c r="A107" s="9">
        <f t="shared" si="9"/>
        <v>106</v>
      </c>
      <c r="B107" s="10" t="s">
        <v>130</v>
      </c>
      <c r="C107" s="10"/>
      <c r="D107" s="10" t="s">
        <v>155</v>
      </c>
      <c r="E107" s="10">
        <v>3</v>
      </c>
      <c r="F107" s="10">
        <v>600</v>
      </c>
      <c r="G107" s="11">
        <f>F107+N107+S107+X107</f>
        <v>600</v>
      </c>
      <c r="H107" s="11">
        <f>O107+T107+Y107</f>
        <v>0</v>
      </c>
      <c r="I107" s="11">
        <f>G107/E107</f>
        <v>200</v>
      </c>
      <c r="J107" s="11">
        <f>H107/E107</f>
        <v>0</v>
      </c>
      <c r="K107" s="10" t="s">
        <v>67</v>
      </c>
      <c r="L107" s="10" t="s">
        <v>21</v>
      </c>
      <c r="M107" s="10">
        <v>1</v>
      </c>
      <c r="N107" s="10">
        <f>VLOOKUP(IF(L107="无",K107,K107&amp;"("&amp;L107&amp;")"),D:I,6,0)*M107</f>
        <v>0</v>
      </c>
      <c r="O107" s="10">
        <f>VLOOKUP(IF(L107="无",K107,K107&amp;"("&amp;L107&amp;")"),D:J,7,0)*M107</f>
        <v>0</v>
      </c>
      <c r="P107" s="10" t="s">
        <v>66</v>
      </c>
      <c r="Q107" s="10" t="s">
        <v>21</v>
      </c>
      <c r="R107" s="10">
        <v>1</v>
      </c>
      <c r="S107" s="10">
        <f>VLOOKUP(IF(Q107="无",P107,P107&amp;"("&amp;Q107&amp;")"),D:I,6,0)*R107</f>
        <v>0</v>
      </c>
      <c r="T107" s="10">
        <f>VLOOKUP(IF(Q107="无",P107,P107&amp;"("&amp;Q107&amp;")"),D:J,7,0)*R107</f>
        <v>0</v>
      </c>
      <c r="U107" s="10" t="s">
        <v>21</v>
      </c>
      <c r="V107" s="10" t="s">
        <v>21</v>
      </c>
      <c r="W107" s="10">
        <v>0</v>
      </c>
      <c r="X107" s="10">
        <f>VLOOKUP(IF(V107="无",U107,U107&amp;"("&amp;V107&amp;")"),D:I,6,0)*W107</f>
        <v>0</v>
      </c>
      <c r="Y107" s="10">
        <f>VLOOKUP(IF(V107="无",U107,U107&amp;"("&amp;V107&amp;")"),D:J,7,0)*W107</f>
        <v>0</v>
      </c>
    </row>
    <row r="108" spans="1:25">
      <c r="A108" s="9">
        <f t="shared" ref="A108:A121" si="10">ROW()-1</f>
        <v>107</v>
      </c>
      <c r="B108" s="10" t="s">
        <v>130</v>
      </c>
      <c r="C108" s="10"/>
      <c r="D108" s="10" t="s">
        <v>156</v>
      </c>
      <c r="E108" s="10">
        <v>3</v>
      </c>
      <c r="F108" s="10">
        <v>600</v>
      </c>
      <c r="G108" s="11">
        <f>F108+N108+S108+X108</f>
        <v>600</v>
      </c>
      <c r="H108" s="11">
        <f>O108+T108+Y108</f>
        <v>0</v>
      </c>
      <c r="I108" s="11">
        <f>G108/E108</f>
        <v>200</v>
      </c>
      <c r="J108" s="11">
        <f>H108/E108</f>
        <v>0</v>
      </c>
      <c r="K108" s="10" t="s">
        <v>84</v>
      </c>
      <c r="L108" s="10" t="s">
        <v>21</v>
      </c>
      <c r="M108" s="10">
        <v>1</v>
      </c>
      <c r="N108" s="10">
        <f>VLOOKUP(IF(L108="无",K108,K108&amp;"("&amp;L108&amp;")"),D:I,6,0)*M108</f>
        <v>0</v>
      </c>
      <c r="O108" s="10">
        <f>VLOOKUP(IF(L108="无",K108,K108&amp;"("&amp;L108&amp;")"),D:J,7,0)*M108</f>
        <v>0</v>
      </c>
      <c r="P108" s="10" t="s">
        <v>21</v>
      </c>
      <c r="Q108" s="10" t="s">
        <v>21</v>
      </c>
      <c r="R108" s="10">
        <v>0</v>
      </c>
      <c r="S108" s="10">
        <f>VLOOKUP(IF(Q108="无",P108,P108&amp;"("&amp;Q108&amp;")"),D:I,6,0)*R108</f>
        <v>0</v>
      </c>
      <c r="T108" s="10">
        <f>VLOOKUP(IF(Q108="无",P108,P108&amp;"("&amp;Q108&amp;")"),D:J,7,0)*R108</f>
        <v>0</v>
      </c>
      <c r="U108" s="10" t="s">
        <v>21</v>
      </c>
      <c r="V108" s="10" t="s">
        <v>21</v>
      </c>
      <c r="W108" s="10">
        <v>0</v>
      </c>
      <c r="X108" s="10">
        <f>VLOOKUP(IF(V108="无",U108,U108&amp;"("&amp;V108&amp;")"),D:I,6,0)*W108</f>
        <v>0</v>
      </c>
      <c r="Y108" s="10">
        <f>VLOOKUP(IF(V108="无",U108,U108&amp;"("&amp;V108&amp;")"),D:J,7,0)*W108</f>
        <v>0</v>
      </c>
    </row>
    <row r="109" spans="1:25">
      <c r="A109" s="9">
        <f t="shared" si="10"/>
        <v>108</v>
      </c>
      <c r="B109" s="10" t="s">
        <v>130</v>
      </c>
      <c r="C109" s="10"/>
      <c r="D109" s="10" t="s">
        <v>157</v>
      </c>
      <c r="E109" s="10">
        <v>3</v>
      </c>
      <c r="F109" s="10">
        <v>1000</v>
      </c>
      <c r="G109" s="11">
        <f>F109+N109+S109+X109</f>
        <v>2493.22916666667</v>
      </c>
      <c r="H109" s="11">
        <f>O109+T109+Y109</f>
        <v>0</v>
      </c>
      <c r="I109" s="11">
        <f>G109/E109</f>
        <v>831.076388888889</v>
      </c>
      <c r="J109" s="11">
        <f>H109/E109</f>
        <v>0</v>
      </c>
      <c r="K109" s="10" t="s">
        <v>41</v>
      </c>
      <c r="L109" s="10" t="s">
        <v>21</v>
      </c>
      <c r="M109" s="10">
        <v>3</v>
      </c>
      <c r="N109" s="10">
        <f>VLOOKUP(IF(L109="无",K109,K109&amp;"("&amp;L109&amp;")"),D:I,6,0)*M109</f>
        <v>1326.5625</v>
      </c>
      <c r="O109" s="10">
        <f>VLOOKUP(IF(L109="无",K109,K109&amp;"("&amp;L109&amp;")"),D:J,7,0)*M109</f>
        <v>0</v>
      </c>
      <c r="P109" s="10" t="s">
        <v>88</v>
      </c>
      <c r="Q109" s="10" t="s">
        <v>21</v>
      </c>
      <c r="R109" s="10">
        <v>1</v>
      </c>
      <c r="S109" s="10">
        <f>VLOOKUP(IF(Q109="无",P109,P109&amp;"("&amp;Q109&amp;")"),D:I,6,0)*R109</f>
        <v>0</v>
      </c>
      <c r="T109" s="10">
        <f>VLOOKUP(IF(Q109="无",P109,P109&amp;"("&amp;Q109&amp;")"),D:J,7,0)*R109</f>
        <v>0</v>
      </c>
      <c r="U109" s="10" t="s">
        <v>48</v>
      </c>
      <c r="V109" s="10" t="s">
        <v>21</v>
      </c>
      <c r="W109" s="10">
        <v>3</v>
      </c>
      <c r="X109" s="10">
        <f>VLOOKUP(IF(V109="无",U109,U109&amp;"("&amp;V109&amp;")"),D:I,6,0)*W109</f>
        <v>166.666666666667</v>
      </c>
      <c r="Y109" s="10">
        <f>VLOOKUP(IF(V109="无",U109,U109&amp;"("&amp;V109&amp;")"),D:J,7,0)*W109</f>
        <v>0</v>
      </c>
    </row>
    <row r="110" spans="1:25">
      <c r="A110" s="9">
        <f t="shared" si="10"/>
        <v>109</v>
      </c>
      <c r="B110" s="10" t="s">
        <v>130</v>
      </c>
      <c r="C110" s="10"/>
      <c r="D110" s="10" t="s">
        <v>158</v>
      </c>
      <c r="E110" s="10">
        <v>3</v>
      </c>
      <c r="F110" s="10">
        <v>1000</v>
      </c>
      <c r="G110" s="11">
        <f>F110+N110+S110+X110</f>
        <v>2326.5625</v>
      </c>
      <c r="H110" s="11">
        <f>O110+T110+Y110</f>
        <v>0</v>
      </c>
      <c r="I110" s="11">
        <f>G110/E110</f>
        <v>775.520833333333</v>
      </c>
      <c r="J110" s="11">
        <f>H110/E110</f>
        <v>0</v>
      </c>
      <c r="K110" s="10" t="s">
        <v>41</v>
      </c>
      <c r="L110" s="10" t="s">
        <v>21</v>
      </c>
      <c r="M110" s="10">
        <v>3</v>
      </c>
      <c r="N110" s="10">
        <f>VLOOKUP(IF(L110="无",K110,K110&amp;"("&amp;L110&amp;")"),D:I,6,0)*M110</f>
        <v>1326.5625</v>
      </c>
      <c r="O110" s="10">
        <f>VLOOKUP(IF(L110="无",K110,K110&amp;"("&amp;L110&amp;")"),D:J,7,0)*M110</f>
        <v>0</v>
      </c>
      <c r="P110" s="10" t="s">
        <v>133</v>
      </c>
      <c r="Q110" s="10" t="s">
        <v>21</v>
      </c>
      <c r="R110" s="10">
        <v>3</v>
      </c>
      <c r="S110" s="10">
        <f>VLOOKUP(IF(Q110="无",P110,P110&amp;"("&amp;Q110&amp;")"),D:I,6,0)*R110</f>
        <v>0</v>
      </c>
      <c r="T110" s="10">
        <f>VLOOKUP(IF(Q110="无",P110,P110&amp;"("&amp;Q110&amp;")"),D:J,7,0)*R110</f>
        <v>0</v>
      </c>
      <c r="U110" s="10" t="s">
        <v>66</v>
      </c>
      <c r="V110" s="10" t="s">
        <v>21</v>
      </c>
      <c r="W110" s="10">
        <v>1</v>
      </c>
      <c r="X110" s="10">
        <f>VLOOKUP(IF(V110="无",U110,U110&amp;"("&amp;V110&amp;")"),D:I,6,0)*W110</f>
        <v>0</v>
      </c>
      <c r="Y110" s="10">
        <f>VLOOKUP(IF(V110="无",U110,U110&amp;"("&amp;V110&amp;")"),D:J,7,0)*W110</f>
        <v>0</v>
      </c>
    </row>
    <row r="111" spans="1:25">
      <c r="A111" s="9">
        <f t="shared" si="10"/>
        <v>110</v>
      </c>
      <c r="B111" s="10" t="s">
        <v>130</v>
      </c>
      <c r="C111" s="10"/>
      <c r="D111" s="10" t="s">
        <v>159</v>
      </c>
      <c r="E111" s="10">
        <v>3</v>
      </c>
      <c r="F111" s="10">
        <v>1000</v>
      </c>
      <c r="G111" s="11">
        <f>F111+N111+S111+X111</f>
        <v>2326.5625</v>
      </c>
      <c r="H111" s="11">
        <f>O111+T111+Y111</f>
        <v>0</v>
      </c>
      <c r="I111" s="11">
        <f>G111/E111</f>
        <v>775.520833333333</v>
      </c>
      <c r="J111" s="11">
        <f>H111/E111</f>
        <v>0</v>
      </c>
      <c r="K111" s="10" t="s">
        <v>41</v>
      </c>
      <c r="L111" s="10" t="s">
        <v>21</v>
      </c>
      <c r="M111" s="10">
        <v>3</v>
      </c>
      <c r="N111" s="10">
        <f>VLOOKUP(IF(L111="无",K111,K111&amp;"("&amp;L111&amp;")"),D:I,6,0)*M111</f>
        <v>1326.5625</v>
      </c>
      <c r="O111" s="10">
        <f>VLOOKUP(IF(L111="无",K111,K111&amp;"("&amp;L111&amp;")"),D:J,7,0)*M111</f>
        <v>0</v>
      </c>
      <c r="P111" s="10" t="s">
        <v>91</v>
      </c>
      <c r="Q111" s="10" t="s">
        <v>21</v>
      </c>
      <c r="R111" s="10">
        <v>3</v>
      </c>
      <c r="S111" s="10">
        <f>VLOOKUP(IF(Q111="无",P111,P111&amp;"("&amp;Q111&amp;")"),D:I,6,0)*R111</f>
        <v>0</v>
      </c>
      <c r="T111" s="10">
        <f>VLOOKUP(IF(Q111="无",P111,P111&amp;"("&amp;Q111&amp;")"),D:J,7,0)*R111</f>
        <v>0</v>
      </c>
      <c r="U111" s="10" t="s">
        <v>21</v>
      </c>
      <c r="V111" s="10" t="s">
        <v>21</v>
      </c>
      <c r="W111" s="10">
        <v>0</v>
      </c>
      <c r="X111" s="10">
        <f>VLOOKUP(IF(V111="无",U111,U111&amp;"("&amp;V111&amp;")"),D:I,6,0)*W111</f>
        <v>0</v>
      </c>
      <c r="Y111" s="10">
        <f>VLOOKUP(IF(V111="无",U111,U111&amp;"("&amp;V111&amp;")"),D:J,7,0)*W111</f>
        <v>0</v>
      </c>
    </row>
    <row r="112" spans="1:25">
      <c r="A112" s="9">
        <f t="shared" si="10"/>
        <v>111</v>
      </c>
      <c r="B112" s="10" t="s">
        <v>130</v>
      </c>
      <c r="C112" s="10"/>
      <c r="D112" s="10" t="s">
        <v>142</v>
      </c>
      <c r="E112" s="10">
        <v>1</v>
      </c>
      <c r="F112" s="10">
        <v>0</v>
      </c>
      <c r="G112" s="11">
        <f>F112+N112+S112+X112</f>
        <v>0</v>
      </c>
      <c r="H112" s="11">
        <f>O112+T112+Y112</f>
        <v>0</v>
      </c>
      <c r="I112" s="11">
        <f>G112/E112</f>
        <v>0</v>
      </c>
      <c r="J112" s="11">
        <f>H112/E112</f>
        <v>0</v>
      </c>
      <c r="K112" s="10" t="s">
        <v>21</v>
      </c>
      <c r="L112" s="10" t="s">
        <v>21</v>
      </c>
      <c r="M112" s="10">
        <v>0</v>
      </c>
      <c r="N112" s="10">
        <f>VLOOKUP(IF(L112="无",K112,K112&amp;"("&amp;L112&amp;")"),D:I,6,0)*M112</f>
        <v>0</v>
      </c>
      <c r="O112" s="10">
        <f>VLOOKUP(IF(L112="无",K112,K112&amp;"("&amp;L112&amp;")"),D:J,7,0)*M112</f>
        <v>0</v>
      </c>
      <c r="P112" s="10" t="s">
        <v>21</v>
      </c>
      <c r="Q112" s="10" t="s">
        <v>21</v>
      </c>
      <c r="R112" s="10">
        <v>0</v>
      </c>
      <c r="S112" s="10">
        <f>VLOOKUP(IF(Q112="无",P112,P112&amp;"("&amp;Q112&amp;")"),D:I,6,0)*R112</f>
        <v>0</v>
      </c>
      <c r="T112" s="10">
        <f>VLOOKUP(IF(Q112="无",P112,P112&amp;"("&amp;Q112&amp;")"),D:J,7,0)*R112</f>
        <v>0</v>
      </c>
      <c r="U112" s="10" t="s">
        <v>21</v>
      </c>
      <c r="V112" s="10" t="s">
        <v>21</v>
      </c>
      <c r="W112" s="10">
        <v>0</v>
      </c>
      <c r="X112" s="10">
        <f>VLOOKUP(IF(V112="无",U112,U112&amp;"("&amp;V112&amp;")"),D:I,6,0)*W112</f>
        <v>0</v>
      </c>
      <c r="Y112" s="10">
        <f>VLOOKUP(IF(V112="无",U112,U112&amp;"("&amp;V112&amp;")"),D:J,7,0)*W112</f>
        <v>0</v>
      </c>
    </row>
    <row r="113" spans="1:25">
      <c r="A113" s="9">
        <f t="shared" si="10"/>
        <v>112</v>
      </c>
      <c r="B113" s="10" t="s">
        <v>130</v>
      </c>
      <c r="C113" s="10"/>
      <c r="D113" s="10" t="s">
        <v>160</v>
      </c>
      <c r="E113" s="10">
        <v>3</v>
      </c>
      <c r="F113" s="10">
        <v>900</v>
      </c>
      <c r="G113" s="11">
        <f>F113+N113+S113+X113</f>
        <v>1591.66666666667</v>
      </c>
      <c r="H113" s="11">
        <f>O113+T113+Y113</f>
        <v>0</v>
      </c>
      <c r="I113" s="11">
        <f>G113/E113</f>
        <v>530.555555555556</v>
      </c>
      <c r="J113" s="11">
        <f>H113/E113</f>
        <v>0</v>
      </c>
      <c r="K113" s="10" t="s">
        <v>53</v>
      </c>
      <c r="L113" s="10" t="s">
        <v>21</v>
      </c>
      <c r="M113" s="10">
        <v>1</v>
      </c>
      <c r="N113" s="10">
        <f>VLOOKUP(IF(L113="无",K113,K113&amp;"("&amp;L113&amp;")"),D:I,6,0)*M113</f>
        <v>475</v>
      </c>
      <c r="O113" s="10">
        <f>VLOOKUP(IF(L113="无",K113,K113&amp;"("&amp;L113&amp;")"),D:J,7,0)*M113</f>
        <v>0</v>
      </c>
      <c r="P113" s="10" t="s">
        <v>22</v>
      </c>
      <c r="Q113" s="10" t="s">
        <v>21</v>
      </c>
      <c r="R113" s="10">
        <v>1</v>
      </c>
      <c r="S113" s="10">
        <f>VLOOKUP(IF(Q113="无",P113,P113&amp;"("&amp;Q113&amp;")"),D:I,6,0)*R113</f>
        <v>166.666666666667</v>
      </c>
      <c r="T113" s="10">
        <f>VLOOKUP(IF(Q113="无",P113,P113&amp;"("&amp;Q113&amp;")"),D:J,7,0)*R113</f>
        <v>0</v>
      </c>
      <c r="U113" s="10" t="s">
        <v>59</v>
      </c>
      <c r="V113" s="10" t="s">
        <v>37</v>
      </c>
      <c r="W113" s="10">
        <v>1</v>
      </c>
      <c r="X113" s="10">
        <f>VLOOKUP(IF(V113="无",U113,U113&amp;"("&amp;V113&amp;")"),D:I,6,0)*W113</f>
        <v>50</v>
      </c>
      <c r="Y113" s="10">
        <f>VLOOKUP(IF(V113="无",U113,U113&amp;"("&amp;V113&amp;")"),D:J,7,0)*W113</f>
        <v>0</v>
      </c>
    </row>
    <row r="114" spans="1:25">
      <c r="A114" s="9">
        <f t="shared" si="10"/>
        <v>113</v>
      </c>
      <c r="B114" s="10" t="s">
        <v>130</v>
      </c>
      <c r="C114" s="10"/>
      <c r="D114" s="10" t="s">
        <v>161</v>
      </c>
      <c r="E114" s="10">
        <v>3</v>
      </c>
      <c r="F114" s="10">
        <v>900</v>
      </c>
      <c r="G114" s="11">
        <f>F114+N114+S114+X114</f>
        <v>1591.66666666667</v>
      </c>
      <c r="H114" s="11">
        <f>O114+T114+Y114</f>
        <v>0</v>
      </c>
      <c r="I114" s="11">
        <f>G114/E114</f>
        <v>530.555555555556</v>
      </c>
      <c r="J114" s="11">
        <f>H114/E114</f>
        <v>0</v>
      </c>
      <c r="K114" s="10" t="s">
        <v>53</v>
      </c>
      <c r="L114" s="10" t="s">
        <v>21</v>
      </c>
      <c r="M114" s="10">
        <v>1</v>
      </c>
      <c r="N114" s="10">
        <f>VLOOKUP(IF(L114="无",K114,K114&amp;"("&amp;L114&amp;")"),D:I,6,0)*M114</f>
        <v>475</v>
      </c>
      <c r="O114" s="10">
        <f>VLOOKUP(IF(L114="无",K114,K114&amp;"("&amp;L114&amp;")"),D:J,7,0)*M114</f>
        <v>0</v>
      </c>
      <c r="P114" s="10" t="s">
        <v>22</v>
      </c>
      <c r="Q114" s="10" t="s">
        <v>21</v>
      </c>
      <c r="R114" s="10">
        <v>1</v>
      </c>
      <c r="S114" s="10">
        <f>VLOOKUP(IF(Q114="无",P114,P114&amp;"("&amp;Q114&amp;")"),D:I,6,0)*R114</f>
        <v>166.666666666667</v>
      </c>
      <c r="T114" s="10">
        <f>VLOOKUP(IF(Q114="无",P114,P114&amp;"("&amp;Q114&amp;")"),D:J,7,0)*R114</f>
        <v>0</v>
      </c>
      <c r="U114" s="10" t="s">
        <v>59</v>
      </c>
      <c r="V114" s="10" t="s">
        <v>37</v>
      </c>
      <c r="W114" s="10">
        <v>1</v>
      </c>
      <c r="X114" s="10">
        <f>VLOOKUP(IF(V114="无",U114,U114&amp;"("&amp;V114&amp;")"),D:I,6,0)*W114</f>
        <v>50</v>
      </c>
      <c r="Y114" s="10">
        <f>VLOOKUP(IF(V114="无",U114,U114&amp;"("&amp;V114&amp;")"),D:J,7,0)*W114</f>
        <v>0</v>
      </c>
    </row>
    <row r="115" spans="1:25">
      <c r="A115" s="9">
        <f t="shared" si="10"/>
        <v>114</v>
      </c>
      <c r="B115" s="10" t="s">
        <v>130</v>
      </c>
      <c r="C115" s="10"/>
      <c r="D115" s="10" t="s">
        <v>162</v>
      </c>
      <c r="E115" s="10">
        <v>3</v>
      </c>
      <c r="F115" s="10">
        <v>900</v>
      </c>
      <c r="G115" s="11">
        <f>F115+N115+S115+X115</f>
        <v>1008.33333333333</v>
      </c>
      <c r="H115" s="11">
        <f>O115+T115+Y115</f>
        <v>0</v>
      </c>
      <c r="I115" s="11">
        <f>G115/E115</f>
        <v>336.111111111111</v>
      </c>
      <c r="J115" s="11">
        <f>H115/E115</f>
        <v>0</v>
      </c>
      <c r="K115" s="10" t="s">
        <v>88</v>
      </c>
      <c r="L115" s="10" t="s">
        <v>21</v>
      </c>
      <c r="M115" s="10">
        <v>1</v>
      </c>
      <c r="N115" s="10">
        <f>VLOOKUP(IF(L115="无",K115,K115&amp;"("&amp;L115&amp;")"),D:I,6,0)*M115</f>
        <v>0</v>
      </c>
      <c r="O115" s="10">
        <f>VLOOKUP(IF(L115="无",K115,K115&amp;"("&amp;L115&amp;")"),D:J,7,0)*M115</f>
        <v>0</v>
      </c>
      <c r="P115" s="10" t="s">
        <v>163</v>
      </c>
      <c r="Q115" s="10" t="s">
        <v>21</v>
      </c>
      <c r="R115" s="10">
        <v>1</v>
      </c>
      <c r="S115" s="10">
        <f>VLOOKUP(IF(Q115="无",P115,P115&amp;"("&amp;Q115&amp;")"),D:I,6,0)*R115</f>
        <v>108.333333333333</v>
      </c>
      <c r="T115" s="10">
        <f>VLOOKUP(IF(Q115="无",P115,P115&amp;"("&amp;Q115&amp;")"),D:J,7,0)*R115</f>
        <v>0</v>
      </c>
      <c r="U115" s="10" t="s">
        <v>66</v>
      </c>
      <c r="V115" s="10" t="s">
        <v>21</v>
      </c>
      <c r="W115" s="10">
        <v>3</v>
      </c>
      <c r="X115" s="10">
        <f>VLOOKUP(IF(V115="无",U115,U115&amp;"("&amp;V115&amp;")"),D:I,6,0)*W115</f>
        <v>0</v>
      </c>
      <c r="Y115" s="10">
        <f>VLOOKUP(IF(V115="无",U115,U115&amp;"("&amp;V115&amp;")"),D:J,7,0)*W115</f>
        <v>0</v>
      </c>
    </row>
    <row r="116" spans="1:25">
      <c r="A116" s="9">
        <f t="shared" si="10"/>
        <v>115</v>
      </c>
      <c r="B116" s="10" t="s">
        <v>130</v>
      </c>
      <c r="C116" s="10"/>
      <c r="D116" s="10" t="s">
        <v>164</v>
      </c>
      <c r="E116" s="10">
        <v>3</v>
      </c>
      <c r="F116" s="10">
        <v>900</v>
      </c>
      <c r="G116" s="11">
        <f>F116+N116+S116+X116</f>
        <v>900</v>
      </c>
      <c r="H116" s="11">
        <f>O116+T116+Y116</f>
        <v>0</v>
      </c>
      <c r="I116" s="11">
        <f>G116/E116</f>
        <v>300</v>
      </c>
      <c r="J116" s="11">
        <f>H116/E116</f>
        <v>0</v>
      </c>
      <c r="K116" s="10" t="s">
        <v>120</v>
      </c>
      <c r="L116" s="10" t="s">
        <v>21</v>
      </c>
      <c r="M116" s="10">
        <v>2</v>
      </c>
      <c r="N116" s="10">
        <f>VLOOKUP(IF(L116="无",K116,K116&amp;"("&amp;L116&amp;")"),D:I,6,0)*M116</f>
        <v>0</v>
      </c>
      <c r="O116" s="10">
        <f>VLOOKUP(IF(L116="无",K116,K116&amp;"("&amp;L116&amp;")"),D:J,7,0)*M116</f>
        <v>0</v>
      </c>
      <c r="P116" s="10" t="s">
        <v>66</v>
      </c>
      <c r="Q116" s="10" t="s">
        <v>21</v>
      </c>
      <c r="R116" s="10">
        <v>2</v>
      </c>
      <c r="S116" s="10">
        <f>VLOOKUP(IF(Q116="无",P116,P116&amp;"("&amp;Q116&amp;")"),D:I,6,0)*R116</f>
        <v>0</v>
      </c>
      <c r="T116" s="10">
        <f>VLOOKUP(IF(Q116="无",P116,P116&amp;"("&amp;Q116&amp;")"),D:J,7,0)*R116</f>
        <v>0</v>
      </c>
      <c r="U116" s="10" t="s">
        <v>21</v>
      </c>
      <c r="V116" s="10" t="s">
        <v>21</v>
      </c>
      <c r="W116" s="10">
        <v>0</v>
      </c>
      <c r="X116" s="10">
        <f>VLOOKUP(IF(V116="无",U116,U116&amp;"("&amp;V116&amp;")"),D:I,6,0)*W116</f>
        <v>0</v>
      </c>
      <c r="Y116" s="10">
        <f>VLOOKUP(IF(V116="无",U116,U116&amp;"("&amp;V116&amp;")"),D:J,7,0)*W116</f>
        <v>0</v>
      </c>
    </row>
    <row r="117" spans="1:25">
      <c r="A117" s="9">
        <f t="shared" si="10"/>
        <v>116</v>
      </c>
      <c r="B117" s="10" t="s">
        <v>165</v>
      </c>
      <c r="C117" s="10"/>
      <c r="D117" s="10" t="s">
        <v>166</v>
      </c>
      <c r="E117" s="10">
        <v>3</v>
      </c>
      <c r="F117" s="10">
        <v>900</v>
      </c>
      <c r="G117" s="11">
        <f>F117+N117+S117+X117</f>
        <v>1051.66666666667</v>
      </c>
      <c r="H117" s="11">
        <f>O117+T117+Y117</f>
        <v>0</v>
      </c>
      <c r="I117" s="11">
        <f>G117/E117</f>
        <v>350.555555555556</v>
      </c>
      <c r="J117" s="11">
        <f>H117/E117</f>
        <v>0</v>
      </c>
      <c r="K117" s="10" t="s">
        <v>114</v>
      </c>
      <c r="L117" s="10" t="s">
        <v>21</v>
      </c>
      <c r="M117" s="10">
        <v>1</v>
      </c>
      <c r="N117" s="10">
        <f>VLOOKUP(IF(L117="无",K117,K117&amp;"("&amp;L117&amp;")"),D:I,6,0)*M117</f>
        <v>0</v>
      </c>
      <c r="O117" s="10">
        <f>VLOOKUP(IF(L117="无",K117,K117&amp;"("&amp;L117&amp;")"),D:J,7,0)*M117</f>
        <v>0</v>
      </c>
      <c r="P117" s="10" t="s">
        <v>116</v>
      </c>
      <c r="Q117" s="10" t="s">
        <v>21</v>
      </c>
      <c r="R117" s="10">
        <v>2</v>
      </c>
      <c r="S117" s="10">
        <f>VLOOKUP(IF(Q117="无",P117,P117&amp;"("&amp;Q117&amp;")"),D:I,6,0)*R117</f>
        <v>0</v>
      </c>
      <c r="T117" s="10">
        <f>VLOOKUP(IF(Q117="无",P117,P117&amp;"("&amp;Q117&amp;")"),D:J,7,0)*R117</f>
        <v>0</v>
      </c>
      <c r="U117" s="10" t="s">
        <v>167</v>
      </c>
      <c r="V117" s="10" t="s">
        <v>21</v>
      </c>
      <c r="W117" s="10">
        <v>1</v>
      </c>
      <c r="X117" s="10">
        <f>VLOOKUP(IF(V117="无",U117,U117&amp;"("&amp;V117&amp;")"),D:I,6,0)*W117</f>
        <v>151.666666666667</v>
      </c>
      <c r="Y117" s="10">
        <f>VLOOKUP(IF(V117="无",U117,U117&amp;"("&amp;V117&amp;")"),D:J,7,0)*W117</f>
        <v>0</v>
      </c>
    </row>
    <row r="118" spans="1:25">
      <c r="A118" s="9">
        <f t="shared" si="10"/>
        <v>117</v>
      </c>
      <c r="B118" s="10" t="s">
        <v>165</v>
      </c>
      <c r="C118" s="10"/>
      <c r="D118" s="10" t="s">
        <v>168</v>
      </c>
      <c r="E118" s="10">
        <v>3</v>
      </c>
      <c r="F118" s="10">
        <v>800</v>
      </c>
      <c r="G118" s="11">
        <f>F118+N118+S118+X118</f>
        <v>1578.33333333333</v>
      </c>
      <c r="H118" s="11">
        <f>O118+T118+Y118</f>
        <v>0</v>
      </c>
      <c r="I118" s="11">
        <f>G118/E118</f>
        <v>526.111111111111</v>
      </c>
      <c r="J118" s="11">
        <f>H118/E118</f>
        <v>0</v>
      </c>
      <c r="K118" s="10" t="s">
        <v>75</v>
      </c>
      <c r="L118" s="10" t="s">
        <v>21</v>
      </c>
      <c r="M118" s="10">
        <v>3</v>
      </c>
      <c r="N118" s="10">
        <f>VLOOKUP(IF(L118="无",K118,K118&amp;"("&amp;L118&amp;")"),D:I,6,0)*M118</f>
        <v>475</v>
      </c>
      <c r="O118" s="10">
        <f>VLOOKUP(IF(L118="无",K118,K118&amp;"("&amp;L118&amp;")"),D:J,7,0)*M118</f>
        <v>0</v>
      </c>
      <c r="P118" s="10" t="s">
        <v>27</v>
      </c>
      <c r="Q118" s="10" t="s">
        <v>28</v>
      </c>
      <c r="R118" s="10">
        <v>3</v>
      </c>
      <c r="S118" s="10">
        <f>VLOOKUP(IF(Q118="无",P118,P118&amp;"("&amp;Q118&amp;")"),D:I,6,0)*R118</f>
        <v>0</v>
      </c>
      <c r="T118" s="10">
        <f>VLOOKUP(IF(Q118="无",P118,P118&amp;"("&amp;Q118&amp;")"),D:J,7,0)*R118</f>
        <v>0</v>
      </c>
      <c r="U118" s="10" t="s">
        <v>167</v>
      </c>
      <c r="V118" s="10" t="s">
        <v>21</v>
      </c>
      <c r="W118" s="10">
        <v>2</v>
      </c>
      <c r="X118" s="10">
        <f>VLOOKUP(IF(V118="无",U118,U118&amp;"("&amp;V118&amp;")"),D:I,6,0)*W118</f>
        <v>303.333333333333</v>
      </c>
      <c r="Y118" s="10">
        <f>VLOOKUP(IF(V118="无",U118,U118&amp;"("&amp;V118&amp;")"),D:J,7,0)*W118</f>
        <v>0</v>
      </c>
    </row>
    <row r="119" spans="1:25">
      <c r="A119" s="9">
        <f t="shared" si="10"/>
        <v>118</v>
      </c>
      <c r="B119" s="10" t="s">
        <v>165</v>
      </c>
      <c r="C119" s="10"/>
      <c r="D119" s="10" t="s">
        <v>169</v>
      </c>
      <c r="E119" s="10">
        <v>8</v>
      </c>
      <c r="F119" s="10">
        <v>1000</v>
      </c>
      <c r="G119" s="11">
        <f>F119+N119+S119+X119</f>
        <v>1444.44444444444</v>
      </c>
      <c r="H119" s="11">
        <f>O119+T119+Y119</f>
        <v>0</v>
      </c>
      <c r="I119" s="11">
        <f>G119/E119</f>
        <v>180.555555555556</v>
      </c>
      <c r="J119" s="11">
        <f>H119/E119</f>
        <v>0</v>
      </c>
      <c r="K119" s="10" t="s">
        <v>48</v>
      </c>
      <c r="L119" s="10" t="s">
        <v>21</v>
      </c>
      <c r="M119" s="10">
        <v>8</v>
      </c>
      <c r="N119" s="10">
        <f>VLOOKUP(IF(L119="无",K119,K119&amp;"("&amp;L119&amp;")"),D:I,6,0)*M119</f>
        <v>444.444444444444</v>
      </c>
      <c r="O119" s="10">
        <f>VLOOKUP(IF(L119="无",K119,K119&amp;"("&amp;L119&amp;")"),D:J,7,0)*M119</f>
        <v>0</v>
      </c>
      <c r="P119" s="10" t="s">
        <v>21</v>
      </c>
      <c r="Q119" s="10" t="s">
        <v>21</v>
      </c>
      <c r="R119" s="10">
        <v>0</v>
      </c>
      <c r="S119" s="10">
        <f>VLOOKUP(IF(Q119="无",P119,P119&amp;"("&amp;Q119&amp;")"),D:I,6,0)*R119</f>
        <v>0</v>
      </c>
      <c r="T119" s="10">
        <f>VLOOKUP(IF(Q119="无",P119,P119&amp;"("&amp;Q119&amp;")"),D:J,7,0)*R119</f>
        <v>0</v>
      </c>
      <c r="U119" s="10" t="s">
        <v>21</v>
      </c>
      <c r="V119" s="10" t="s">
        <v>21</v>
      </c>
      <c r="W119" s="10">
        <v>0</v>
      </c>
      <c r="X119" s="10">
        <f>VLOOKUP(IF(V119="无",U119,U119&amp;"("&amp;V119&amp;")"),D:I,6,0)*W119</f>
        <v>0</v>
      </c>
      <c r="Y119" s="10">
        <f>VLOOKUP(IF(V119="无",U119,U119&amp;"("&amp;V119&amp;")"),D:J,7,0)*W119</f>
        <v>0</v>
      </c>
    </row>
    <row r="120" spans="1:25">
      <c r="A120" s="9">
        <f t="shared" si="10"/>
        <v>119</v>
      </c>
      <c r="B120" s="10" t="s">
        <v>165</v>
      </c>
      <c r="C120" s="10"/>
      <c r="D120" s="10" t="s">
        <v>170</v>
      </c>
      <c r="E120" s="10">
        <v>8</v>
      </c>
      <c r="F120" s="10">
        <v>1000</v>
      </c>
      <c r="G120" s="11">
        <f>F120+N120+S120+X120</f>
        <v>1444.44444444444</v>
      </c>
      <c r="H120" s="11">
        <f>O120+T120+Y120</f>
        <v>0</v>
      </c>
      <c r="I120" s="11">
        <f>G120/E120</f>
        <v>180.555555555556</v>
      </c>
      <c r="J120" s="11">
        <f>H120/E120</f>
        <v>0</v>
      </c>
      <c r="K120" s="10" t="s">
        <v>48</v>
      </c>
      <c r="L120" s="10" t="s">
        <v>21</v>
      </c>
      <c r="M120" s="10">
        <v>8</v>
      </c>
      <c r="N120" s="10">
        <f>VLOOKUP(IF(L120="无",K120,K120&amp;"("&amp;L120&amp;")"),D:I,6,0)*M120</f>
        <v>444.444444444444</v>
      </c>
      <c r="O120" s="10">
        <f>VLOOKUP(IF(L120="无",K120,K120&amp;"("&amp;L120&amp;")"),D:J,7,0)*M120</f>
        <v>0</v>
      </c>
      <c r="P120" s="10" t="s">
        <v>21</v>
      </c>
      <c r="Q120" s="10" t="s">
        <v>21</v>
      </c>
      <c r="R120" s="10">
        <v>0</v>
      </c>
      <c r="S120" s="10">
        <f>VLOOKUP(IF(Q120="无",P120,P120&amp;"("&amp;Q120&amp;")"),D:I,6,0)*R120</f>
        <v>0</v>
      </c>
      <c r="T120" s="10">
        <f>VLOOKUP(IF(Q120="无",P120,P120&amp;"("&amp;Q120&amp;")"),D:J,7,0)*R120</f>
        <v>0</v>
      </c>
      <c r="U120" s="10" t="s">
        <v>21</v>
      </c>
      <c r="V120" s="10" t="s">
        <v>21</v>
      </c>
      <c r="W120" s="10">
        <v>0</v>
      </c>
      <c r="X120" s="10">
        <f>VLOOKUP(IF(V120="无",U120,U120&amp;"("&amp;V120&amp;")"),D:I,6,0)*W120</f>
        <v>0</v>
      </c>
      <c r="Y120" s="10">
        <f>VLOOKUP(IF(V120="无",U120,U120&amp;"("&amp;V120&amp;")"),D:J,7,0)*W120</f>
        <v>0</v>
      </c>
    </row>
    <row r="121" spans="1:25">
      <c r="A121" s="9">
        <f t="shared" si="10"/>
        <v>120</v>
      </c>
      <c r="B121" s="10" t="s">
        <v>165</v>
      </c>
      <c r="C121" s="10"/>
      <c r="D121" s="10" t="s">
        <v>76</v>
      </c>
      <c r="E121" s="10">
        <v>30</v>
      </c>
      <c r="F121" s="10">
        <v>4000</v>
      </c>
      <c r="G121" s="11">
        <f>F121+N121+S121+X121</f>
        <v>4000</v>
      </c>
      <c r="H121" s="11">
        <f>O121+T121+Y121</f>
        <v>0</v>
      </c>
      <c r="I121" s="11">
        <f>G121/E121</f>
        <v>133.333333333333</v>
      </c>
      <c r="J121" s="11">
        <f>H121/E121</f>
        <v>0</v>
      </c>
      <c r="K121" s="10" t="s">
        <v>66</v>
      </c>
      <c r="L121" s="10" t="s">
        <v>21</v>
      </c>
      <c r="M121" s="10">
        <v>8</v>
      </c>
      <c r="N121" s="10">
        <f>VLOOKUP(IF(L121="无",K121,K121&amp;"("&amp;L121&amp;")"),D:I,6,0)*M121</f>
        <v>0</v>
      </c>
      <c r="O121" s="10">
        <f>VLOOKUP(IF(L121="无",K121,K121&amp;"("&amp;L121&amp;")"),D:J,7,0)*M121</f>
        <v>0</v>
      </c>
      <c r="P121" s="10" t="s">
        <v>21</v>
      </c>
      <c r="Q121" s="10" t="s">
        <v>21</v>
      </c>
      <c r="R121" s="10">
        <v>0</v>
      </c>
      <c r="S121" s="10">
        <f>VLOOKUP(IF(Q121="无",P121,P121&amp;"("&amp;Q121&amp;")"),D:I,6,0)*R121</f>
        <v>0</v>
      </c>
      <c r="T121" s="10">
        <f>VLOOKUP(IF(Q121="无",P121,P121&amp;"("&amp;Q121&amp;")"),D:J,7,0)*R121</f>
        <v>0</v>
      </c>
      <c r="U121" s="10" t="s">
        <v>21</v>
      </c>
      <c r="V121" s="10" t="s">
        <v>21</v>
      </c>
      <c r="W121" s="10">
        <v>0</v>
      </c>
      <c r="X121" s="10">
        <f>VLOOKUP(IF(V121="无",U121,U121&amp;"("&amp;V121&amp;")"),D:I,6,0)*W121</f>
        <v>0</v>
      </c>
      <c r="Y121" s="10">
        <f>VLOOKUP(IF(V121="无",U121,U121&amp;"("&amp;V121&amp;")"),D:J,7,0)*W121</f>
        <v>0</v>
      </c>
    </row>
    <row r="122" spans="1:25">
      <c r="A122" s="9">
        <f t="shared" ref="A122:A131" si="11">ROW()-1</f>
        <v>121</v>
      </c>
      <c r="B122" s="10" t="s">
        <v>165</v>
      </c>
      <c r="C122" s="10"/>
      <c r="D122" s="10" t="s">
        <v>171</v>
      </c>
      <c r="E122" s="10">
        <v>3</v>
      </c>
      <c r="F122" s="10">
        <v>400</v>
      </c>
      <c r="G122" s="11">
        <f>F122+N122+S122+X122</f>
        <v>725</v>
      </c>
      <c r="H122" s="11">
        <f>O122+T122+Y122</f>
        <v>0</v>
      </c>
      <c r="I122" s="11">
        <f>G122/E122</f>
        <v>241.666666666667</v>
      </c>
      <c r="J122" s="11">
        <f>H122/E122</f>
        <v>0</v>
      </c>
      <c r="K122" s="10" t="s">
        <v>163</v>
      </c>
      <c r="L122" s="10" t="s">
        <v>21</v>
      </c>
      <c r="M122" s="10">
        <v>3</v>
      </c>
      <c r="N122" s="10">
        <f>VLOOKUP(IF(L122="无",K122,K122&amp;"("&amp;L122&amp;")"),D:I,6,0)*M122</f>
        <v>325</v>
      </c>
      <c r="O122" s="10">
        <f>VLOOKUP(IF(L122="无",K122,K122&amp;"("&amp;L122&amp;")"),D:J,7,0)*M122</f>
        <v>0</v>
      </c>
      <c r="P122" s="10" t="s">
        <v>21</v>
      </c>
      <c r="Q122" s="10" t="s">
        <v>21</v>
      </c>
      <c r="R122" s="10">
        <v>0</v>
      </c>
      <c r="S122" s="10">
        <f>VLOOKUP(IF(Q122="无",P122,P122&amp;"("&amp;Q122&amp;")"),D:I,6,0)*R122</f>
        <v>0</v>
      </c>
      <c r="T122" s="10">
        <f>VLOOKUP(IF(Q122="无",P122,P122&amp;"("&amp;Q122&amp;")"),D:J,7,0)*R122</f>
        <v>0</v>
      </c>
      <c r="U122" s="10" t="s">
        <v>21</v>
      </c>
      <c r="V122" s="10" t="s">
        <v>21</v>
      </c>
      <c r="W122" s="10">
        <v>0</v>
      </c>
      <c r="X122" s="10">
        <f>VLOOKUP(IF(V122="无",U122,U122&amp;"("&amp;V122&amp;")"),D:I,6,0)*W122</f>
        <v>0</v>
      </c>
      <c r="Y122" s="10">
        <f>VLOOKUP(IF(V122="无",U122,U122&amp;"("&amp;V122&amp;")"),D:J,7,0)*W122</f>
        <v>0</v>
      </c>
    </row>
    <row r="123" spans="1:25">
      <c r="A123" s="9">
        <f t="shared" si="11"/>
        <v>122</v>
      </c>
      <c r="B123" s="10" t="s">
        <v>165</v>
      </c>
      <c r="C123" s="10"/>
      <c r="D123" s="10" t="s">
        <v>172</v>
      </c>
      <c r="E123" s="10">
        <v>3</v>
      </c>
      <c r="F123" s="10">
        <v>650</v>
      </c>
      <c r="G123" s="11">
        <f>F123+N123+S123+X123</f>
        <v>1105</v>
      </c>
      <c r="H123" s="11">
        <f>O123+T123+Y123</f>
        <v>0</v>
      </c>
      <c r="I123" s="11">
        <f>G123/E123</f>
        <v>368.333333333333</v>
      </c>
      <c r="J123" s="11">
        <f>H123/E123</f>
        <v>0</v>
      </c>
      <c r="K123" s="10" t="s">
        <v>25</v>
      </c>
      <c r="L123" s="10" t="s">
        <v>26</v>
      </c>
      <c r="M123" s="10">
        <v>2</v>
      </c>
      <c r="N123" s="10">
        <f>VLOOKUP(IF(L123="无",K123,K123&amp;"("&amp;L123&amp;")"),D:I,6,0)*M123</f>
        <v>380</v>
      </c>
      <c r="O123" s="10">
        <f>VLOOKUP(IF(L123="无",K123,K123&amp;"("&amp;L123&amp;")"),D:J,7,0)*M123</f>
        <v>0</v>
      </c>
      <c r="P123" s="10" t="s">
        <v>104</v>
      </c>
      <c r="Q123" s="10" t="s">
        <v>21</v>
      </c>
      <c r="R123" s="10">
        <v>1</v>
      </c>
      <c r="S123" s="10">
        <f>VLOOKUP(IF(Q123="无",P123,P123&amp;"("&amp;Q123&amp;")"),D:I,6,0)*R123</f>
        <v>75</v>
      </c>
      <c r="T123" s="10">
        <f>VLOOKUP(IF(Q123="无",P123,P123&amp;"("&amp;Q123&amp;")"),D:J,7,0)*R123</f>
        <v>0</v>
      </c>
      <c r="U123" s="10" t="s">
        <v>21</v>
      </c>
      <c r="V123" s="10" t="s">
        <v>21</v>
      </c>
      <c r="W123" s="10">
        <v>0</v>
      </c>
      <c r="X123" s="10">
        <f>VLOOKUP(IF(V123="无",U123,U123&amp;"("&amp;V123&amp;")"),D:I,6,0)*W123</f>
        <v>0</v>
      </c>
      <c r="Y123" s="10">
        <f>VLOOKUP(IF(V123="无",U123,U123&amp;"("&amp;V123&amp;")"),D:J,7,0)*W123</f>
        <v>0</v>
      </c>
    </row>
    <row r="124" spans="1:25">
      <c r="A124" s="9">
        <f t="shared" si="11"/>
        <v>123</v>
      </c>
      <c r="B124" s="10" t="s">
        <v>165</v>
      </c>
      <c r="C124" s="10"/>
      <c r="D124" s="10" t="s">
        <v>173</v>
      </c>
      <c r="E124" s="10">
        <v>3</v>
      </c>
      <c r="F124" s="10">
        <v>500</v>
      </c>
      <c r="G124" s="11">
        <f>F124+N124+S124+X124</f>
        <v>500</v>
      </c>
      <c r="H124" s="11">
        <f>O124+T124+Y124</f>
        <v>0</v>
      </c>
      <c r="I124" s="11">
        <f>G124/E124</f>
        <v>166.666666666667</v>
      </c>
      <c r="J124" s="11">
        <f>H124/E124</f>
        <v>0</v>
      </c>
      <c r="K124" s="10" t="s">
        <v>55</v>
      </c>
      <c r="L124" s="10" t="s">
        <v>21</v>
      </c>
      <c r="M124" s="10">
        <v>1</v>
      </c>
      <c r="N124" s="10">
        <f>VLOOKUP(IF(L124="无",K124,K124&amp;"("&amp;L124&amp;")"),D:I,6,0)*M124</f>
        <v>0</v>
      </c>
      <c r="O124" s="10">
        <f>VLOOKUP(IF(L124="无",K124,K124&amp;"("&amp;L124&amp;")"),D:J,7,0)*M124</f>
        <v>0</v>
      </c>
      <c r="P124" s="10" t="s">
        <v>21</v>
      </c>
      <c r="Q124" s="10" t="s">
        <v>21</v>
      </c>
      <c r="R124" s="10">
        <v>0</v>
      </c>
      <c r="S124" s="10">
        <f>VLOOKUP(IF(Q124="无",P124,P124&amp;"("&amp;Q124&amp;")"),D:I,6,0)*R124</f>
        <v>0</v>
      </c>
      <c r="T124" s="10">
        <f>VLOOKUP(IF(Q124="无",P124,P124&amp;"("&amp;Q124&amp;")"),D:J,7,0)*R124</f>
        <v>0</v>
      </c>
      <c r="U124" s="10" t="s">
        <v>21</v>
      </c>
      <c r="V124" s="10" t="s">
        <v>21</v>
      </c>
      <c r="W124" s="10">
        <v>0</v>
      </c>
      <c r="X124" s="10">
        <f>VLOOKUP(IF(V124="无",U124,U124&amp;"("&amp;V124&amp;")"),D:I,6,0)*W124</f>
        <v>0</v>
      </c>
      <c r="Y124" s="10">
        <f>VLOOKUP(IF(V124="无",U124,U124&amp;"("&amp;V124&amp;")"),D:J,7,0)*W124</f>
        <v>0</v>
      </c>
    </row>
    <row r="125" spans="1:25">
      <c r="A125" s="9">
        <f t="shared" si="11"/>
        <v>124</v>
      </c>
      <c r="B125" s="10" t="s">
        <v>165</v>
      </c>
      <c r="C125" s="10"/>
      <c r="D125" s="10" t="s">
        <v>174</v>
      </c>
      <c r="E125" s="10">
        <v>2</v>
      </c>
      <c r="F125" s="10">
        <v>400</v>
      </c>
      <c r="G125" s="11">
        <f>F125+N125+S125+X125</f>
        <v>400</v>
      </c>
      <c r="H125" s="11">
        <f>O125+T125+Y125</f>
        <v>0</v>
      </c>
      <c r="I125" s="11">
        <f>G125/E125</f>
        <v>200</v>
      </c>
      <c r="J125" s="11">
        <f>H125/E125</f>
        <v>0</v>
      </c>
      <c r="K125" s="10" t="s">
        <v>119</v>
      </c>
      <c r="L125" s="10" t="s">
        <v>21</v>
      </c>
      <c r="M125" s="10">
        <v>1</v>
      </c>
      <c r="N125" s="10">
        <f>VLOOKUP(IF(L125="无",K125,K125&amp;"("&amp;L125&amp;")"),D:I,6,0)*M125</f>
        <v>0</v>
      </c>
      <c r="O125" s="10">
        <f>VLOOKUP(IF(L125="无",K125,K125&amp;"("&amp;L125&amp;")"),D:J,7,0)*M125</f>
        <v>0</v>
      </c>
      <c r="P125" s="10" t="s">
        <v>21</v>
      </c>
      <c r="Q125" s="10" t="s">
        <v>21</v>
      </c>
      <c r="R125" s="10">
        <v>0</v>
      </c>
      <c r="S125" s="10">
        <f>VLOOKUP(IF(Q125="无",P125,P125&amp;"("&amp;Q125&amp;")"),D:I,6,0)*R125</f>
        <v>0</v>
      </c>
      <c r="T125" s="10">
        <f>VLOOKUP(IF(Q125="无",P125,P125&amp;"("&amp;Q125&amp;")"),D:J,7,0)*R125</f>
        <v>0</v>
      </c>
      <c r="U125" s="10" t="s">
        <v>21</v>
      </c>
      <c r="V125" s="10" t="s">
        <v>21</v>
      </c>
      <c r="W125" s="10">
        <v>0</v>
      </c>
      <c r="X125" s="10">
        <f>VLOOKUP(IF(V125="无",U125,U125&amp;"("&amp;V125&amp;")"),D:I,6,0)*W125</f>
        <v>0</v>
      </c>
      <c r="Y125" s="10">
        <f>VLOOKUP(IF(V125="无",U125,U125&amp;"("&amp;V125&amp;")"),D:J,7,0)*W125</f>
        <v>0</v>
      </c>
    </row>
    <row r="126" spans="1:25">
      <c r="A126" s="9">
        <f t="shared" si="11"/>
        <v>125</v>
      </c>
      <c r="B126" s="10" t="s">
        <v>165</v>
      </c>
      <c r="C126" s="10"/>
      <c r="D126" s="10" t="s">
        <v>175</v>
      </c>
      <c r="E126" s="10">
        <v>1</v>
      </c>
      <c r="F126" s="10">
        <v>0</v>
      </c>
      <c r="G126" s="11">
        <f>F126+N126+S126+X126</f>
        <v>0</v>
      </c>
      <c r="H126" s="11">
        <f>O126+T126+Y126</f>
        <v>0</v>
      </c>
      <c r="I126" s="11">
        <f>G126/E126</f>
        <v>0</v>
      </c>
      <c r="J126" s="11">
        <f>H126/E126</f>
        <v>0</v>
      </c>
      <c r="K126" s="10" t="s">
        <v>21</v>
      </c>
      <c r="L126" s="10" t="s">
        <v>21</v>
      </c>
      <c r="M126" s="10">
        <v>0</v>
      </c>
      <c r="N126" s="10">
        <f>VLOOKUP(IF(L126="无",K126,K126&amp;"("&amp;L126&amp;")"),D:I,6,0)*M126</f>
        <v>0</v>
      </c>
      <c r="O126" s="10">
        <f>VLOOKUP(IF(L126="无",K126,K126&amp;"("&amp;L126&amp;")"),D:J,7,0)*M126</f>
        <v>0</v>
      </c>
      <c r="P126" s="10" t="s">
        <v>21</v>
      </c>
      <c r="Q126" s="10" t="s">
        <v>21</v>
      </c>
      <c r="R126" s="10">
        <v>0</v>
      </c>
      <c r="S126" s="10">
        <f>VLOOKUP(IF(Q126="无",P126,P126&amp;"("&amp;Q126&amp;")"),D:I,6,0)*R126</f>
        <v>0</v>
      </c>
      <c r="T126" s="10">
        <f>VLOOKUP(IF(Q126="无",P126,P126&amp;"("&amp;Q126&amp;")"),D:J,7,0)*R126</f>
        <v>0</v>
      </c>
      <c r="U126" s="10" t="s">
        <v>21</v>
      </c>
      <c r="V126" s="10" t="s">
        <v>21</v>
      </c>
      <c r="W126" s="10">
        <v>0</v>
      </c>
      <c r="X126" s="10">
        <f>VLOOKUP(IF(V126="无",U126,U126&amp;"("&amp;V126&amp;")"),D:I,6,0)*W126</f>
        <v>0</v>
      </c>
      <c r="Y126" s="10">
        <f>VLOOKUP(IF(V126="无",U126,U126&amp;"("&amp;V126&amp;")"),D:J,7,0)*W126</f>
        <v>0</v>
      </c>
    </row>
    <row r="127" spans="1:25">
      <c r="A127" s="9">
        <f t="shared" si="11"/>
        <v>126</v>
      </c>
      <c r="B127" s="10" t="s">
        <v>165</v>
      </c>
      <c r="C127" s="10"/>
      <c r="D127" s="10" t="s">
        <v>176</v>
      </c>
      <c r="E127" s="10">
        <v>20</v>
      </c>
      <c r="F127" s="10">
        <v>3200</v>
      </c>
      <c r="G127" s="11">
        <f>F127+N127+S127+X127</f>
        <v>3456.25</v>
      </c>
      <c r="H127" s="11">
        <f>O127+T127+Y127</f>
        <v>0</v>
      </c>
      <c r="I127" s="11">
        <f>G127/E127</f>
        <v>172.8125</v>
      </c>
      <c r="J127" s="11">
        <f>H127/E127</f>
        <v>0</v>
      </c>
      <c r="K127" s="10" t="s">
        <v>66</v>
      </c>
      <c r="L127" s="10" t="s">
        <v>21</v>
      </c>
      <c r="M127" s="10">
        <v>3</v>
      </c>
      <c r="N127" s="10">
        <f>VLOOKUP(IF(L127="无",K127,K127&amp;"("&amp;L127&amp;")"),D:I,6,0)*M127</f>
        <v>0</v>
      </c>
      <c r="O127" s="10">
        <f>VLOOKUP(IF(L127="无",K127,K127&amp;"("&amp;L127&amp;")"),D:J,7,0)*M127</f>
        <v>0</v>
      </c>
      <c r="P127" s="10" t="s">
        <v>61</v>
      </c>
      <c r="Q127" s="10" t="s">
        <v>21</v>
      </c>
      <c r="R127" s="10">
        <v>1</v>
      </c>
      <c r="S127" s="10">
        <f>VLOOKUP(IF(Q127="无",P127,P127&amp;"("&amp;Q127&amp;")"),D:I,6,0)*R127</f>
        <v>256.25</v>
      </c>
      <c r="T127" s="10">
        <f>VLOOKUP(IF(Q127="无",P127,P127&amp;"("&amp;Q127&amp;")"),D:J,7,0)*R127</f>
        <v>0</v>
      </c>
      <c r="U127" s="10" t="s">
        <v>21</v>
      </c>
      <c r="V127" s="10" t="s">
        <v>21</v>
      </c>
      <c r="W127" s="10">
        <v>0</v>
      </c>
      <c r="X127" s="10">
        <f>VLOOKUP(IF(V127="无",U127,U127&amp;"("&amp;V127&amp;")"),D:I,6,0)*W127</f>
        <v>0</v>
      </c>
      <c r="Y127" s="10">
        <f>VLOOKUP(IF(V127="无",U127,U127&amp;"("&amp;V127&amp;")"),D:J,7,0)*W127</f>
        <v>0</v>
      </c>
    </row>
    <row r="128" spans="1:25">
      <c r="A128" s="9">
        <f t="shared" si="11"/>
        <v>127</v>
      </c>
      <c r="B128" s="10" t="s">
        <v>165</v>
      </c>
      <c r="C128" s="10"/>
      <c r="D128" s="10" t="s">
        <v>177</v>
      </c>
      <c r="E128" s="10">
        <v>2</v>
      </c>
      <c r="F128" s="10">
        <v>450</v>
      </c>
      <c r="G128" s="11">
        <f>F128+N128+S128+X128</f>
        <v>766.666666666667</v>
      </c>
      <c r="H128" s="11">
        <f>O128+T128+Y128</f>
        <v>0</v>
      </c>
      <c r="I128" s="11">
        <f>G128/E128</f>
        <v>383.333333333333</v>
      </c>
      <c r="J128" s="11">
        <f>H128/E128</f>
        <v>0</v>
      </c>
      <c r="K128" s="10" t="s">
        <v>75</v>
      </c>
      <c r="L128" s="10" t="s">
        <v>21</v>
      </c>
      <c r="M128" s="10">
        <v>2</v>
      </c>
      <c r="N128" s="10">
        <f>VLOOKUP(IF(L128="无",K128,K128&amp;"("&amp;L128&amp;")"),D:I,6,0)*M128</f>
        <v>316.666666666667</v>
      </c>
      <c r="O128" s="10">
        <f>VLOOKUP(IF(L128="无",K128,K128&amp;"("&amp;L128&amp;")"),D:J,7,0)*M128</f>
        <v>0</v>
      </c>
      <c r="P128" s="10" t="s">
        <v>66</v>
      </c>
      <c r="Q128" s="10" t="s">
        <v>21</v>
      </c>
      <c r="R128" s="10">
        <v>1</v>
      </c>
      <c r="S128" s="10">
        <f>VLOOKUP(IF(Q128="无",P128,P128&amp;"("&amp;Q128&amp;")"),D:I,6,0)*R128</f>
        <v>0</v>
      </c>
      <c r="T128" s="10">
        <f>VLOOKUP(IF(Q128="无",P128,P128&amp;"("&amp;Q128&amp;")"),D:J,7,0)*R128</f>
        <v>0</v>
      </c>
      <c r="U128" s="10" t="s">
        <v>21</v>
      </c>
      <c r="V128" s="10" t="s">
        <v>21</v>
      </c>
      <c r="W128" s="10">
        <v>0</v>
      </c>
      <c r="X128" s="10">
        <f>VLOOKUP(IF(V128="无",U128,U128&amp;"("&amp;V128&amp;")"),D:I,6,0)*W128</f>
        <v>0</v>
      </c>
      <c r="Y128" s="10">
        <f>VLOOKUP(IF(V128="无",U128,U128&amp;"("&amp;V128&amp;")"),D:J,7,0)*W128</f>
        <v>0</v>
      </c>
    </row>
    <row r="129" spans="1:25">
      <c r="A129" s="9">
        <f t="shared" si="11"/>
        <v>128</v>
      </c>
      <c r="B129" s="10" t="s">
        <v>165</v>
      </c>
      <c r="C129" s="10"/>
      <c r="D129" s="10" t="s">
        <v>163</v>
      </c>
      <c r="E129" s="10">
        <v>24</v>
      </c>
      <c r="F129" s="10">
        <v>2600</v>
      </c>
      <c r="G129" s="11">
        <f>F129+N129+S129+X129</f>
        <v>2600</v>
      </c>
      <c r="H129" s="11">
        <f>O129+T129+Y129</f>
        <v>0</v>
      </c>
      <c r="I129" s="11">
        <f>G129/E129</f>
        <v>108.333333333333</v>
      </c>
      <c r="J129" s="11">
        <f>H129/E129</f>
        <v>0</v>
      </c>
      <c r="K129" s="10" t="s">
        <v>37</v>
      </c>
      <c r="L129" s="10" t="s">
        <v>21</v>
      </c>
      <c r="M129" s="10">
        <v>4</v>
      </c>
      <c r="N129" s="10">
        <f>VLOOKUP(IF(L129="无",K129,K129&amp;"("&amp;L129&amp;")"),D:I,6,0)*M129</f>
        <v>0</v>
      </c>
      <c r="O129" s="10">
        <f>VLOOKUP(IF(L129="无",K129,K129&amp;"("&amp;L129&amp;")"),D:J,7,0)*M129</f>
        <v>0</v>
      </c>
      <c r="P129" s="10" t="s">
        <v>21</v>
      </c>
      <c r="Q129" s="10" t="s">
        <v>21</v>
      </c>
      <c r="R129" s="10">
        <v>0</v>
      </c>
      <c r="S129" s="10">
        <f>VLOOKUP(IF(Q129="无",P129,P129&amp;"("&amp;Q129&amp;")"),D:I,6,0)*R129</f>
        <v>0</v>
      </c>
      <c r="T129" s="10">
        <f>VLOOKUP(IF(Q129="无",P129,P129&amp;"("&amp;Q129&amp;")"),D:J,7,0)*R129</f>
        <v>0</v>
      </c>
      <c r="U129" s="10" t="s">
        <v>21</v>
      </c>
      <c r="V129" s="10" t="s">
        <v>21</v>
      </c>
      <c r="W129" s="10">
        <v>0</v>
      </c>
      <c r="X129" s="10">
        <f>VLOOKUP(IF(V129="无",U129,U129&amp;"("&amp;V129&amp;")"),D:I,6,0)*W129</f>
        <v>0</v>
      </c>
      <c r="Y129" s="10">
        <f>VLOOKUP(IF(V129="无",U129,U129&amp;"("&amp;V129&amp;")"),D:J,7,0)*W129</f>
        <v>0</v>
      </c>
    </row>
    <row r="130" spans="1:25">
      <c r="A130" s="9">
        <f t="shared" si="11"/>
        <v>129</v>
      </c>
      <c r="B130" s="10" t="s">
        <v>165</v>
      </c>
      <c r="C130" s="10"/>
      <c r="D130" s="10" t="s">
        <v>167</v>
      </c>
      <c r="E130" s="10">
        <v>8</v>
      </c>
      <c r="F130" s="10">
        <v>1000</v>
      </c>
      <c r="G130" s="11">
        <f>F130+N130+S130+X130</f>
        <v>1213.33333333333</v>
      </c>
      <c r="H130" s="11">
        <f>O130+T130+Y130</f>
        <v>0</v>
      </c>
      <c r="I130" s="11">
        <f>G130/E130</f>
        <v>151.666666666667</v>
      </c>
      <c r="J130" s="11">
        <f>H130/E130</f>
        <v>0</v>
      </c>
      <c r="K130" s="10" t="s">
        <v>44</v>
      </c>
      <c r="L130" s="10" t="s">
        <v>21</v>
      </c>
      <c r="M130" s="10">
        <v>8</v>
      </c>
      <c r="N130" s="10">
        <f>VLOOKUP(IF(L130="无",K130,K130&amp;"("&amp;L130&amp;")"),D:I,6,0)*M130</f>
        <v>213.333333333333</v>
      </c>
      <c r="O130" s="10">
        <f>VLOOKUP(IF(L130="无",K130,K130&amp;"("&amp;L130&amp;")"),D:J,7,0)*M130</f>
        <v>0</v>
      </c>
      <c r="P130" s="10" t="s">
        <v>21</v>
      </c>
      <c r="Q130" s="10" t="s">
        <v>21</v>
      </c>
      <c r="R130" s="10">
        <v>0</v>
      </c>
      <c r="S130" s="10">
        <f>VLOOKUP(IF(Q130="无",P130,P130&amp;"("&amp;Q130&amp;")"),D:I,6,0)*R130</f>
        <v>0</v>
      </c>
      <c r="T130" s="10">
        <f>VLOOKUP(IF(Q130="无",P130,P130&amp;"("&amp;Q130&amp;")"),D:J,7,0)*R130</f>
        <v>0</v>
      </c>
      <c r="U130" s="10" t="s">
        <v>21</v>
      </c>
      <c r="V130" s="10" t="s">
        <v>21</v>
      </c>
      <c r="W130" s="10">
        <v>0</v>
      </c>
      <c r="X130" s="10">
        <f>VLOOKUP(IF(V130="无",U130,U130&amp;"("&amp;V130&amp;")"),D:I,6,0)*W130</f>
        <v>0</v>
      </c>
      <c r="Y130" s="10">
        <f>VLOOKUP(IF(V130="无",U130,U130&amp;"("&amp;V130&amp;")"),D:J,7,0)*W130</f>
        <v>0</v>
      </c>
    </row>
    <row r="131" spans="1:25">
      <c r="A131" s="9">
        <f t="shared" si="11"/>
        <v>130</v>
      </c>
      <c r="B131" s="10" t="s">
        <v>165</v>
      </c>
      <c r="C131" s="10"/>
      <c r="D131" s="10" t="s">
        <v>178</v>
      </c>
      <c r="E131" s="10">
        <v>3</v>
      </c>
      <c r="F131" s="10">
        <v>900</v>
      </c>
      <c r="G131" s="11">
        <f>F131+N131+S131+X131</f>
        <v>1945</v>
      </c>
      <c r="H131" s="11">
        <f>O131+T131+Y131</f>
        <v>0</v>
      </c>
      <c r="I131" s="11">
        <f>G131/E131</f>
        <v>648.333333333333</v>
      </c>
      <c r="J131" s="11">
        <f>H131/E131</f>
        <v>0</v>
      </c>
      <c r="K131" s="10" t="s">
        <v>25</v>
      </c>
      <c r="L131" s="10" t="s">
        <v>26</v>
      </c>
      <c r="M131" s="10">
        <v>3</v>
      </c>
      <c r="N131" s="10">
        <f>VLOOKUP(IF(L131="无",K131,K131&amp;"("&amp;L131&amp;")"),D:I,6,0)*M131</f>
        <v>570</v>
      </c>
      <c r="O131" s="10">
        <f>VLOOKUP(IF(L131="无",K131,K131&amp;"("&amp;L131&amp;")"),D:J,7,0)*M131</f>
        <v>0</v>
      </c>
      <c r="P131" s="10" t="s">
        <v>163</v>
      </c>
      <c r="Q131" s="10" t="s">
        <v>21</v>
      </c>
      <c r="R131" s="10">
        <v>3</v>
      </c>
      <c r="S131" s="10">
        <f>VLOOKUP(IF(Q131="无",P131,P131&amp;"("&amp;Q131&amp;")"),D:I,6,0)*R131</f>
        <v>325</v>
      </c>
      <c r="T131" s="10">
        <f>VLOOKUP(IF(Q131="无",P131,P131&amp;"("&amp;Q131&amp;")"),D:J,7,0)*R131</f>
        <v>0</v>
      </c>
      <c r="U131" s="10" t="s">
        <v>104</v>
      </c>
      <c r="V131" s="10" t="s">
        <v>21</v>
      </c>
      <c r="W131" s="10">
        <v>2</v>
      </c>
      <c r="X131" s="10">
        <f>VLOOKUP(IF(V131="无",U131,U131&amp;"("&amp;V131&amp;")"),D:I,6,0)*W131</f>
        <v>150</v>
      </c>
      <c r="Y131" s="10">
        <f>VLOOKUP(IF(V131="无",U131,U131&amp;"("&amp;V131&amp;")"),D:J,7,0)*W131</f>
        <v>0</v>
      </c>
    </row>
    <row r="132" spans="1:25">
      <c r="A132" s="9">
        <f t="shared" ref="A132:A144" si="12">ROW()-1</f>
        <v>131</v>
      </c>
      <c r="B132" s="10" t="s">
        <v>165</v>
      </c>
      <c r="C132" s="10"/>
      <c r="D132" s="10" t="s">
        <v>179</v>
      </c>
      <c r="E132" s="10">
        <v>4</v>
      </c>
      <c r="F132" s="10">
        <v>500</v>
      </c>
      <c r="G132" s="11">
        <f>F132+N132+S132+X132</f>
        <v>500</v>
      </c>
      <c r="H132" s="11">
        <f>O132+T132+Y132</f>
        <v>0</v>
      </c>
      <c r="I132" s="11">
        <f>G132/E132</f>
        <v>125</v>
      </c>
      <c r="J132" s="11">
        <f>H132/E132</f>
        <v>0</v>
      </c>
      <c r="K132" s="10" t="s">
        <v>88</v>
      </c>
      <c r="L132" s="10" t="s">
        <v>21</v>
      </c>
      <c r="M132" s="10">
        <v>1</v>
      </c>
      <c r="N132" s="10">
        <f>VLOOKUP(IF(L132="无",K132,K132&amp;"("&amp;L132&amp;")"),D:I,6,0)*M132</f>
        <v>0</v>
      </c>
      <c r="O132" s="10">
        <f>VLOOKUP(IF(L132="无",K132,K132&amp;"("&amp;L132&amp;")"),D:J,7,0)*M132</f>
        <v>0</v>
      </c>
      <c r="P132" s="10" t="s">
        <v>21</v>
      </c>
      <c r="Q132" s="10" t="s">
        <v>21</v>
      </c>
      <c r="R132" s="10">
        <v>0</v>
      </c>
      <c r="S132" s="10">
        <f>VLOOKUP(IF(Q132="无",P132,P132&amp;"("&amp;Q132&amp;")"),D:I,6,0)*R132</f>
        <v>0</v>
      </c>
      <c r="T132" s="10">
        <f>VLOOKUP(IF(Q132="无",P132,P132&amp;"("&amp;Q132&amp;")"),D:J,7,0)*R132</f>
        <v>0</v>
      </c>
      <c r="U132" s="10" t="s">
        <v>21</v>
      </c>
      <c r="V132" s="10" t="s">
        <v>21</v>
      </c>
      <c r="W132" s="10">
        <v>0</v>
      </c>
      <c r="X132" s="10">
        <f>VLOOKUP(IF(V132="无",U132,U132&amp;"("&amp;V132&amp;")"),D:I,6,0)*W132</f>
        <v>0</v>
      </c>
      <c r="Y132" s="10">
        <f>VLOOKUP(IF(V132="无",U132,U132&amp;"("&amp;V132&amp;")"),D:J,7,0)*W132</f>
        <v>0</v>
      </c>
    </row>
    <row r="133" spans="1:25">
      <c r="A133" s="9">
        <f t="shared" si="12"/>
        <v>132</v>
      </c>
      <c r="B133" s="10" t="s">
        <v>165</v>
      </c>
      <c r="C133" s="10"/>
      <c r="D133" s="10" t="s">
        <v>180</v>
      </c>
      <c r="E133" s="10">
        <v>5</v>
      </c>
      <c r="F133" s="10">
        <v>700</v>
      </c>
      <c r="G133" s="11">
        <f>F133+N133+S133+X133</f>
        <v>950</v>
      </c>
      <c r="H133" s="11">
        <f>O133+T133+Y133</f>
        <v>0</v>
      </c>
      <c r="I133" s="11">
        <f>G133/E133</f>
        <v>190</v>
      </c>
      <c r="J133" s="11">
        <f>H133/E133</f>
        <v>0</v>
      </c>
      <c r="K133" s="10" t="s">
        <v>26</v>
      </c>
      <c r="L133" s="10" t="s">
        <v>64</v>
      </c>
      <c r="M133" s="10">
        <v>1</v>
      </c>
      <c r="N133" s="10">
        <f>VLOOKUP(IF(L133="无",K133,K133&amp;"("&amp;L133&amp;")"),D:I,6,0)*M133</f>
        <v>250</v>
      </c>
      <c r="O133" s="10">
        <f>VLOOKUP(IF(L133="无",K133,K133&amp;"("&amp;L133&amp;")"),D:J,7,0)*M133</f>
        <v>0</v>
      </c>
      <c r="P133" s="10" t="s">
        <v>21</v>
      </c>
      <c r="Q133" s="10" t="s">
        <v>21</v>
      </c>
      <c r="R133" s="10">
        <v>0</v>
      </c>
      <c r="S133" s="10">
        <f>VLOOKUP(IF(Q133="无",P133,P133&amp;"("&amp;Q133&amp;")"),D:I,6,0)*R133</f>
        <v>0</v>
      </c>
      <c r="T133" s="10">
        <f>VLOOKUP(IF(Q133="无",P133,P133&amp;"("&amp;Q133&amp;")"),D:J,7,0)*R133</f>
        <v>0</v>
      </c>
      <c r="U133" s="10" t="s">
        <v>21</v>
      </c>
      <c r="V133" s="10" t="s">
        <v>21</v>
      </c>
      <c r="W133" s="10">
        <v>0</v>
      </c>
      <c r="X133" s="10">
        <f>VLOOKUP(IF(V133="无",U133,U133&amp;"("&amp;V133&amp;")"),D:I,6,0)*W133</f>
        <v>0</v>
      </c>
      <c r="Y133" s="10">
        <f>VLOOKUP(IF(V133="无",U133,U133&amp;"("&amp;V133&amp;")"),D:J,7,0)*W133</f>
        <v>0</v>
      </c>
    </row>
    <row r="134" spans="1:25">
      <c r="A134" s="9">
        <f t="shared" si="12"/>
        <v>133</v>
      </c>
      <c r="B134" s="10" t="s">
        <v>165</v>
      </c>
      <c r="C134" s="10"/>
      <c r="D134" s="10" t="s">
        <v>181</v>
      </c>
      <c r="E134" s="10">
        <v>3</v>
      </c>
      <c r="F134" s="10">
        <v>800</v>
      </c>
      <c r="G134" s="11">
        <f>F134+N134+S134+X134</f>
        <v>1424.07407407407</v>
      </c>
      <c r="H134" s="11">
        <f>O134+T134+Y134</f>
        <v>0</v>
      </c>
      <c r="I134" s="11">
        <f>G134/E134</f>
        <v>474.691358024691</v>
      </c>
      <c r="J134" s="11">
        <f>H134/E134</f>
        <v>0</v>
      </c>
      <c r="K134" s="10" t="s">
        <v>70</v>
      </c>
      <c r="L134" s="10" t="s">
        <v>21</v>
      </c>
      <c r="M134" s="10">
        <v>1</v>
      </c>
      <c r="N134" s="10">
        <f>VLOOKUP(IF(L134="无",K134,K134&amp;"("&amp;L134&amp;")"),D:I,6,0)*M134</f>
        <v>0</v>
      </c>
      <c r="O134" s="10">
        <f>VLOOKUP(IF(L134="无",K134,K134&amp;"("&amp;L134&amp;")"),D:J,7,0)*M134</f>
        <v>0</v>
      </c>
      <c r="P134" s="10" t="s">
        <v>76</v>
      </c>
      <c r="Q134" s="10" t="s">
        <v>21</v>
      </c>
      <c r="R134" s="10">
        <v>3</v>
      </c>
      <c r="S134" s="10">
        <f>VLOOKUP(IF(Q134="无",P134,P134&amp;"("&amp;Q134&amp;")"),D:I,6,0)*R134</f>
        <v>400</v>
      </c>
      <c r="T134" s="10">
        <f>VLOOKUP(IF(Q134="无",P134,P134&amp;"("&amp;Q134&amp;")"),D:J,7,0)*R134</f>
        <v>0</v>
      </c>
      <c r="U134" s="10" t="s">
        <v>135</v>
      </c>
      <c r="V134" s="10" t="s">
        <v>48</v>
      </c>
      <c r="W134" s="10">
        <v>1</v>
      </c>
      <c r="X134" s="10">
        <f>VLOOKUP(IF(V134="无",U134,U134&amp;"("&amp;V134&amp;")"),D:I,6,0)*W134</f>
        <v>224.074074074074</v>
      </c>
      <c r="Y134" s="10">
        <f>VLOOKUP(IF(V134="无",U134,U134&amp;"("&amp;V134&amp;")"),D:J,7,0)*W134</f>
        <v>0</v>
      </c>
    </row>
    <row r="135" spans="1:25">
      <c r="A135" s="9">
        <f t="shared" si="12"/>
        <v>134</v>
      </c>
      <c r="B135" s="10" t="s">
        <v>165</v>
      </c>
      <c r="C135" s="10"/>
      <c r="D135" s="10" t="s">
        <v>182</v>
      </c>
      <c r="E135" s="10">
        <v>3</v>
      </c>
      <c r="F135" s="10">
        <v>800</v>
      </c>
      <c r="G135" s="11">
        <f>F135+N135+S135+X135</f>
        <v>1923.33333333333</v>
      </c>
      <c r="H135" s="11">
        <f>O135+T135+Y135</f>
        <v>0</v>
      </c>
      <c r="I135" s="11">
        <f>G135/E135</f>
        <v>641.111111111111</v>
      </c>
      <c r="J135" s="11">
        <f>H135/E135</f>
        <v>0</v>
      </c>
      <c r="K135" s="10" t="s">
        <v>25</v>
      </c>
      <c r="L135" s="10" t="s">
        <v>26</v>
      </c>
      <c r="M135" s="10">
        <v>2</v>
      </c>
      <c r="N135" s="10">
        <f>VLOOKUP(IF(L135="无",K135,K135&amp;"("&amp;L135&amp;")"),D:I,6,0)*M135</f>
        <v>380</v>
      </c>
      <c r="O135" s="10">
        <f>VLOOKUP(IF(L135="无",K135,K135&amp;"("&amp;L135&amp;")"),D:J,7,0)*M135</f>
        <v>0</v>
      </c>
      <c r="P135" s="10" t="s">
        <v>76</v>
      </c>
      <c r="Q135" s="10" t="s">
        <v>21</v>
      </c>
      <c r="R135" s="10">
        <v>3</v>
      </c>
      <c r="S135" s="10">
        <f>VLOOKUP(IF(Q135="无",P135,P135&amp;"("&amp;Q135&amp;")"),D:I,6,0)*R135</f>
        <v>400</v>
      </c>
      <c r="T135" s="10">
        <f>VLOOKUP(IF(Q135="无",P135,P135&amp;"("&amp;Q135&amp;")"),D:J,7,0)*R135</f>
        <v>0</v>
      </c>
      <c r="U135" s="10" t="s">
        <v>183</v>
      </c>
      <c r="V135" s="10" t="s">
        <v>21</v>
      </c>
      <c r="W135" s="10">
        <v>1</v>
      </c>
      <c r="X135" s="10">
        <f>VLOOKUP(IF(V135="无",U135,U135&amp;"("&amp;V135&amp;")"),D:I,6,0)*W135</f>
        <v>343.333333333333</v>
      </c>
      <c r="Y135" s="10">
        <f>VLOOKUP(IF(V135="无",U135,U135&amp;"("&amp;V135&amp;")"),D:J,7,0)*W135</f>
        <v>0</v>
      </c>
    </row>
    <row r="136" spans="1:25">
      <c r="A136" s="9">
        <f t="shared" si="12"/>
        <v>135</v>
      </c>
      <c r="B136" s="10" t="s">
        <v>165</v>
      </c>
      <c r="C136" s="10"/>
      <c r="D136" s="10" t="s">
        <v>183</v>
      </c>
      <c r="E136" s="10">
        <v>3</v>
      </c>
      <c r="F136" s="10">
        <v>500</v>
      </c>
      <c r="G136" s="11">
        <f>F136+N136+S136+X136</f>
        <v>1030</v>
      </c>
      <c r="H136" s="11">
        <f>O136+T136+Y136</f>
        <v>0</v>
      </c>
      <c r="I136" s="11">
        <f>G136/E136</f>
        <v>343.333333333333</v>
      </c>
      <c r="J136" s="11">
        <f>H136/E136</f>
        <v>0</v>
      </c>
      <c r="K136" s="10" t="s">
        <v>167</v>
      </c>
      <c r="L136" s="10" t="s">
        <v>21</v>
      </c>
      <c r="M136" s="10">
        <v>3</v>
      </c>
      <c r="N136" s="10">
        <f>VLOOKUP(IF(L136="无",K136,K136&amp;"("&amp;L136&amp;")"),D:I,6,0)*M136</f>
        <v>455</v>
      </c>
      <c r="O136" s="10">
        <f>VLOOKUP(IF(L136="无",K136,K136&amp;"("&amp;L136&amp;")"),D:J,7,0)*M136</f>
        <v>0</v>
      </c>
      <c r="P136" s="10" t="s">
        <v>104</v>
      </c>
      <c r="Q136" s="10" t="s">
        <v>21</v>
      </c>
      <c r="R136" s="10">
        <v>1</v>
      </c>
      <c r="S136" s="10">
        <f>VLOOKUP(IF(Q136="无",P136,P136&amp;"("&amp;Q136&amp;")"),D:I,6,0)*R136</f>
        <v>75</v>
      </c>
      <c r="T136" s="10">
        <f>VLOOKUP(IF(Q136="无",P136,P136&amp;"("&amp;Q136&amp;")"),D:J,7,0)*R136</f>
        <v>0</v>
      </c>
      <c r="U136" s="10" t="s">
        <v>21</v>
      </c>
      <c r="V136" s="10" t="s">
        <v>21</v>
      </c>
      <c r="W136" s="10">
        <v>0</v>
      </c>
      <c r="X136" s="10">
        <f>VLOOKUP(IF(V136="无",U136,U136&amp;"("&amp;V136&amp;")"),D:I,6,0)*W136</f>
        <v>0</v>
      </c>
      <c r="Y136" s="10">
        <f>VLOOKUP(IF(V136="无",U136,U136&amp;"("&amp;V136&amp;")"),D:J,7,0)*W136</f>
        <v>0</v>
      </c>
    </row>
    <row r="137" spans="1:25">
      <c r="A137" s="9">
        <f t="shared" si="12"/>
        <v>136</v>
      </c>
      <c r="B137" s="10" t="s">
        <v>21</v>
      </c>
      <c r="C137" s="10"/>
      <c r="D137" s="10" t="s">
        <v>21</v>
      </c>
      <c r="E137" s="10">
        <v>1</v>
      </c>
      <c r="F137" s="10">
        <v>0</v>
      </c>
      <c r="G137" s="11">
        <f>F137+N137+S137+X137</f>
        <v>0</v>
      </c>
      <c r="H137" s="11">
        <f>O137+T137+Y137</f>
        <v>0</v>
      </c>
      <c r="I137" s="11">
        <f>G137/E137</f>
        <v>0</v>
      </c>
      <c r="J137" s="11">
        <f>H137/E137</f>
        <v>0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>
      <c r="A138" s="9">
        <f>ROW()-1</f>
        <v>137</v>
      </c>
      <c r="B138" s="10" t="s">
        <v>184</v>
      </c>
      <c r="C138" s="10"/>
      <c r="D138" s="10" t="s">
        <v>185</v>
      </c>
      <c r="E138" s="10">
        <v>4</v>
      </c>
      <c r="F138" s="10">
        <v>900</v>
      </c>
      <c r="G138" s="11">
        <f>F138+N138+S138+X138</f>
        <v>3118.75</v>
      </c>
      <c r="H138" s="11">
        <f>O138+T138+Y138</f>
        <v>0</v>
      </c>
      <c r="I138" s="11">
        <f>G138/E138</f>
        <v>779.6875</v>
      </c>
      <c r="J138" s="11">
        <f>H138/E138</f>
        <v>0</v>
      </c>
      <c r="K138" s="10" t="s">
        <v>41</v>
      </c>
      <c r="L138" s="10" t="s">
        <v>21</v>
      </c>
      <c r="M138" s="10">
        <v>4</v>
      </c>
      <c r="N138" s="10">
        <f>VLOOKUP(IF(L138="无",K138,K138&amp;"("&amp;L138&amp;")"),D:I,6,0)*M138</f>
        <v>1768.75</v>
      </c>
      <c r="O138" s="10">
        <f>VLOOKUP(IF(L138="无",K138,K138&amp;"("&amp;L138&amp;")"),D:J,7,0)*M138</f>
        <v>0</v>
      </c>
      <c r="P138" s="10" t="s">
        <v>74</v>
      </c>
      <c r="Q138" s="10" t="s">
        <v>21</v>
      </c>
      <c r="R138" s="10">
        <v>1</v>
      </c>
      <c r="S138" s="10">
        <f>VLOOKUP(IF(Q138="无",P138,P138&amp;"("&amp;Q138&amp;")"),D:I,6,0)*R138</f>
        <v>450</v>
      </c>
      <c r="T138" s="10">
        <f>VLOOKUP(IF(Q138="无",P138,P138&amp;"("&amp;Q138&amp;")"),D:J,7,0)*R138</f>
        <v>0</v>
      </c>
      <c r="U138" s="10" t="s">
        <v>27</v>
      </c>
      <c r="V138" s="10" t="s">
        <v>28</v>
      </c>
      <c r="W138" s="10">
        <v>4</v>
      </c>
      <c r="X138" s="10">
        <f>VLOOKUP(IF(V138="无",U138,U138&amp;"("&amp;V138&amp;")"),D:I,6,0)*W138</f>
        <v>0</v>
      </c>
      <c r="Y138" s="10">
        <f>VLOOKUP(IF(V138="无",U138,U138&amp;"("&amp;V138&amp;")"),D:J,7,0)*W138</f>
        <v>0</v>
      </c>
    </row>
    <row r="139" spans="1:25">
      <c r="A139" s="9">
        <f>ROW()-1</f>
        <v>138</v>
      </c>
      <c r="B139" s="10" t="s">
        <v>184</v>
      </c>
      <c r="C139" s="10"/>
      <c r="D139" s="10" t="s">
        <v>186</v>
      </c>
      <c r="E139" s="10">
        <v>9</v>
      </c>
      <c r="F139" s="10">
        <v>1200</v>
      </c>
      <c r="G139" s="11">
        <f>F139+N139+S139+X139</f>
        <v>3091.66666666667</v>
      </c>
      <c r="H139" s="11">
        <f>O139+T139+Y139</f>
        <v>0</v>
      </c>
      <c r="I139" s="11">
        <f>G139/E139</f>
        <v>343.518518518518</v>
      </c>
      <c r="J139" s="11">
        <f>H139/E139</f>
        <v>0</v>
      </c>
      <c r="K139" s="10" t="s">
        <v>74</v>
      </c>
      <c r="L139" s="10" t="s">
        <v>21</v>
      </c>
      <c r="M139" s="10">
        <v>3</v>
      </c>
      <c r="N139" s="10">
        <f>VLOOKUP(IF(L139="无",K139,K139&amp;"("&amp;L139&amp;")"),D:I,6,0)*M139</f>
        <v>1350</v>
      </c>
      <c r="O139" s="10">
        <f>VLOOKUP(IF(L139="无",K139,K139&amp;"("&amp;L139&amp;")"),D:J,7,0)*M139</f>
        <v>0</v>
      </c>
      <c r="P139" s="10" t="s">
        <v>47</v>
      </c>
      <c r="Q139" s="10" t="s">
        <v>48</v>
      </c>
      <c r="R139" s="10">
        <v>3</v>
      </c>
      <c r="S139" s="10">
        <f>VLOOKUP(IF(Q139="无",P139,P139&amp;"("&amp;Q139&amp;")"),D:I,6,0)*R139</f>
        <v>541.666666666667</v>
      </c>
      <c r="T139" s="10">
        <f>VLOOKUP(IF(Q139="无",P139,P139&amp;"("&amp;Q139&amp;")"),D:J,7,0)*R139</f>
        <v>0</v>
      </c>
      <c r="U139" s="10" t="s">
        <v>66</v>
      </c>
      <c r="V139" s="10" t="s">
        <v>21</v>
      </c>
      <c r="W139" s="10">
        <v>3</v>
      </c>
      <c r="X139" s="10">
        <f>VLOOKUP(IF(V139="无",U139,U139&amp;"("&amp;V139&amp;")"),D:I,6,0)*W139</f>
        <v>0</v>
      </c>
      <c r="Y139" s="10">
        <f>VLOOKUP(IF(V139="无",U139,U139&amp;"("&amp;V139&amp;")"),D:J,7,0)*W139</f>
        <v>0</v>
      </c>
    </row>
    <row r="140" spans="1:25">
      <c r="A140" s="9">
        <f>ROW()-1</f>
        <v>139</v>
      </c>
      <c r="B140" s="10" t="s">
        <v>184</v>
      </c>
      <c r="C140" s="10"/>
      <c r="D140" s="10" t="s">
        <v>187</v>
      </c>
      <c r="E140" s="10">
        <v>6</v>
      </c>
      <c r="F140" s="10">
        <v>800</v>
      </c>
      <c r="G140" s="11">
        <f>F140+N140+S140+X140</f>
        <v>2100</v>
      </c>
      <c r="H140" s="11">
        <f>O140+T140+Y140</f>
        <v>0</v>
      </c>
      <c r="I140" s="11">
        <f>G140/E140</f>
        <v>350</v>
      </c>
      <c r="J140" s="11">
        <f>H140/E140</f>
        <v>0</v>
      </c>
      <c r="K140" s="10" t="s">
        <v>74</v>
      </c>
      <c r="L140" s="10" t="s">
        <v>21</v>
      </c>
      <c r="M140" s="10">
        <v>2</v>
      </c>
      <c r="N140" s="10">
        <f>VLOOKUP(IF(L140="无",K140,K140&amp;"("&amp;L140&amp;")"),D:I,6,0)*M140</f>
        <v>900</v>
      </c>
      <c r="O140" s="10">
        <f>VLOOKUP(IF(L140="无",K140,K140&amp;"("&amp;L140&amp;")"),D:J,7,0)*M140</f>
        <v>0</v>
      </c>
      <c r="P140" s="10" t="s">
        <v>76</v>
      </c>
      <c r="Q140" s="10" t="s">
        <v>21</v>
      </c>
      <c r="R140" s="10">
        <v>3</v>
      </c>
      <c r="S140" s="10">
        <f>VLOOKUP(IF(Q140="无",P140,P140&amp;"("&amp;Q140&amp;")"),D:I,6,0)*R140</f>
        <v>400</v>
      </c>
      <c r="T140" s="10">
        <f>VLOOKUP(IF(Q140="无",P140,P140&amp;"("&amp;Q140&amp;")"),D:J,7,0)*R140</f>
        <v>0</v>
      </c>
      <c r="U140" s="10" t="s">
        <v>66</v>
      </c>
      <c r="V140" s="10" t="s">
        <v>21</v>
      </c>
      <c r="W140" s="10">
        <v>3</v>
      </c>
      <c r="X140" s="10">
        <f>VLOOKUP(IF(V140="无",U140,U140&amp;"("&amp;V140&amp;")"),D:I,6,0)*W140</f>
        <v>0</v>
      </c>
      <c r="Y140" s="10">
        <f>VLOOKUP(IF(V140="无",U140,U140&amp;"("&amp;V140&amp;")"),D:J,7,0)*W140</f>
        <v>0</v>
      </c>
    </row>
  </sheetData>
  <autoFilter ref="A1:Y140">
    <extLst/>
  </autoFilter>
  <sortState ref="B2:Y140">
    <sortCondition ref="B2:B140"/>
    <sortCondition ref="D2:D140"/>
    <sortCondition ref="I2:I140"/>
  </sortState>
  <conditionalFormatting sqref="I2:I140">
    <cfRule type="colorScale" priority="2">
      <colorScale>
        <cfvo type="min"/>
        <cfvo type="max"/>
        <color theme="4" tint="0.8"/>
        <color theme="4" tint="-0.5"/>
      </colorScale>
    </cfRule>
  </conditionalFormatting>
  <conditionalFormatting sqref="J2:J140">
    <cfRule type="colorScale" priority="1">
      <colorScale>
        <cfvo type="min"/>
        <cfvo type="max"/>
        <color rgb="FFFF7128"/>
        <color rgb="FFFFEF9C"/>
      </colorScale>
    </cfRule>
  </conditionalFormatting>
  <dataValidations count="2">
    <dataValidation type="list" allowBlank="1" showInputMessage="1" showErrorMessage="1" sqref="K138 P138 U138 K139 P139 U139 K140 P140 U140 K2:K137 P2:P39 P40:P41 P42:P137 U2:U137">
      <formula1>生产选项!$B$2:$B$69</formula1>
    </dataValidation>
    <dataValidation type="list" allowBlank="1" showInputMessage="1" showErrorMessage="1" sqref="L138 Q138 V138 L139 Q139 V139 L140 Q140 V140 L2:L137 Q2:Q42 Q43:Q52 Q53:Q61 Q62:Q123 Q124:Q137 V2:V94 V95:V137">
      <formula1>INDIRECT(K2)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opLeftCell="A40" workbookViewId="0">
      <selection activeCell="J62" sqref="J62"/>
    </sheetView>
  </sheetViews>
  <sheetFormatPr defaultColWidth="9.02654867256637" defaultRowHeight="13.85" outlineLevelCol="4"/>
  <cols>
    <col min="2" max="2" width="11.3097345132743" customWidth="1"/>
  </cols>
  <sheetData>
    <row r="1" spans="1:5">
      <c r="A1" t="s">
        <v>0</v>
      </c>
      <c r="B1" t="s">
        <v>188</v>
      </c>
      <c r="C1" t="s">
        <v>189</v>
      </c>
      <c r="D1" t="s">
        <v>190</v>
      </c>
      <c r="E1" t="s">
        <v>191</v>
      </c>
    </row>
    <row r="2" spans="1:4">
      <c r="A2">
        <f>ROW()-1</f>
        <v>1</v>
      </c>
      <c r="B2" t="s">
        <v>153</v>
      </c>
      <c r="C2" s="1" t="s">
        <v>122</v>
      </c>
      <c r="D2" s="1" t="s">
        <v>93</v>
      </c>
    </row>
    <row r="3" spans="1:5">
      <c r="A3">
        <f>ROW()-1</f>
        <v>2</v>
      </c>
      <c r="B3" t="s">
        <v>135</v>
      </c>
      <c r="C3" t="s">
        <v>48</v>
      </c>
      <c r="D3" t="s">
        <v>119</v>
      </c>
      <c r="E3" t="s">
        <v>56</v>
      </c>
    </row>
    <row r="4" spans="1:4">
      <c r="A4">
        <f>ROW()-1</f>
        <v>3</v>
      </c>
      <c r="B4" t="s">
        <v>26</v>
      </c>
      <c r="C4" s="2" t="s">
        <v>64</v>
      </c>
      <c r="D4" s="2" t="s">
        <v>192</v>
      </c>
    </row>
    <row r="5" spans="1:4">
      <c r="A5">
        <f>ROW()-1</f>
        <v>4</v>
      </c>
      <c r="B5" t="s">
        <v>34</v>
      </c>
      <c r="C5" t="s">
        <v>35</v>
      </c>
      <c r="D5" t="s">
        <v>94</v>
      </c>
    </row>
    <row r="6" spans="1:4">
      <c r="A6">
        <f>ROW()-1</f>
        <v>5</v>
      </c>
      <c r="B6" t="s">
        <v>25</v>
      </c>
      <c r="C6" t="s">
        <v>26</v>
      </c>
      <c r="D6" t="s">
        <v>88</v>
      </c>
    </row>
    <row r="7" spans="1:4">
      <c r="A7">
        <f>ROW()-1</f>
        <v>6</v>
      </c>
      <c r="B7" t="s">
        <v>138</v>
      </c>
      <c r="C7" t="s">
        <v>48</v>
      </c>
      <c r="D7" t="s">
        <v>91</v>
      </c>
    </row>
    <row r="8" spans="1:4">
      <c r="A8">
        <f>ROW()-1</f>
        <v>7</v>
      </c>
      <c r="B8" t="s">
        <v>122</v>
      </c>
      <c r="C8" t="s">
        <v>26</v>
      </c>
      <c r="D8" t="s">
        <v>86</v>
      </c>
    </row>
    <row r="9" spans="1:4">
      <c r="A9">
        <f>ROW()-1</f>
        <v>8</v>
      </c>
      <c r="B9" t="s">
        <v>36</v>
      </c>
      <c r="C9" t="s">
        <v>37</v>
      </c>
      <c r="D9" t="s">
        <v>73</v>
      </c>
    </row>
    <row r="10" spans="1:4">
      <c r="A10">
        <f>ROW()-1</f>
        <v>9</v>
      </c>
      <c r="B10" t="s">
        <v>59</v>
      </c>
      <c r="C10" t="s">
        <v>37</v>
      </c>
      <c r="D10" t="s">
        <v>98</v>
      </c>
    </row>
    <row r="11" spans="1:4">
      <c r="A11">
        <f>ROW()-1</f>
        <v>10</v>
      </c>
      <c r="B11" t="s">
        <v>52</v>
      </c>
      <c r="C11" s="1" t="s">
        <v>37</v>
      </c>
      <c r="D11" t="s">
        <v>73</v>
      </c>
    </row>
    <row r="12" spans="1:4">
      <c r="A12">
        <f>ROW()-1</f>
        <v>11</v>
      </c>
      <c r="B12" t="s">
        <v>27</v>
      </c>
      <c r="C12" t="s">
        <v>28</v>
      </c>
      <c r="D12" t="s">
        <v>193</v>
      </c>
    </row>
    <row r="13" spans="1:4">
      <c r="A13">
        <f>ROW()-1</f>
        <v>12</v>
      </c>
      <c r="B13" t="s">
        <v>47</v>
      </c>
      <c r="C13" t="s">
        <v>48</v>
      </c>
      <c r="D13" t="s">
        <v>116</v>
      </c>
    </row>
    <row r="14" spans="1:4">
      <c r="A14">
        <f>ROW()-1</f>
        <v>13</v>
      </c>
      <c r="B14" t="s">
        <v>126</v>
      </c>
      <c r="C14" t="s">
        <v>25</v>
      </c>
      <c r="D14" t="s">
        <v>27</v>
      </c>
    </row>
    <row r="15" spans="1:3">
      <c r="A15">
        <f t="shared" ref="A15:A23" si="0">ROW()-1</f>
        <v>14</v>
      </c>
      <c r="B15" t="s">
        <v>66</v>
      </c>
      <c r="C15" t="s">
        <v>21</v>
      </c>
    </row>
    <row r="16" spans="1:3">
      <c r="A16">
        <f t="shared" si="0"/>
        <v>15</v>
      </c>
      <c r="B16" t="s">
        <v>21</v>
      </c>
      <c r="C16" t="s">
        <v>21</v>
      </c>
    </row>
    <row r="17" spans="1:3">
      <c r="A17">
        <f t="shared" si="0"/>
        <v>16</v>
      </c>
      <c r="B17" t="s">
        <v>37</v>
      </c>
      <c r="C17" t="s">
        <v>21</v>
      </c>
    </row>
    <row r="18" spans="1:3">
      <c r="A18">
        <f t="shared" si="0"/>
        <v>17</v>
      </c>
      <c r="B18" t="s">
        <v>62</v>
      </c>
      <c r="C18" t="s">
        <v>21</v>
      </c>
    </row>
    <row r="19" spans="1:3">
      <c r="A19">
        <f t="shared" si="0"/>
        <v>18</v>
      </c>
      <c r="B19" t="s">
        <v>163</v>
      </c>
      <c r="C19" t="s">
        <v>21</v>
      </c>
    </row>
    <row r="20" spans="1:3">
      <c r="A20">
        <f t="shared" si="0"/>
        <v>19</v>
      </c>
      <c r="B20" t="s">
        <v>119</v>
      </c>
      <c r="C20" t="s">
        <v>21</v>
      </c>
    </row>
    <row r="21" spans="1:3">
      <c r="A21">
        <f t="shared" si="0"/>
        <v>20</v>
      </c>
      <c r="B21" t="s">
        <v>55</v>
      </c>
      <c r="C21" t="s">
        <v>21</v>
      </c>
    </row>
    <row r="22" spans="1:3">
      <c r="A22">
        <f t="shared" si="0"/>
        <v>21</v>
      </c>
      <c r="B22" t="s">
        <v>70</v>
      </c>
      <c r="C22" t="s">
        <v>21</v>
      </c>
    </row>
    <row r="23" spans="1:3">
      <c r="A23">
        <f t="shared" si="0"/>
        <v>22</v>
      </c>
      <c r="B23" t="s">
        <v>88</v>
      </c>
      <c r="C23" t="s">
        <v>21</v>
      </c>
    </row>
    <row r="24" spans="1:3">
      <c r="A24">
        <f t="shared" ref="A22:A30" si="1">ROW()-1</f>
        <v>23</v>
      </c>
      <c r="B24" t="s">
        <v>86</v>
      </c>
      <c r="C24" t="s">
        <v>21</v>
      </c>
    </row>
    <row r="25" spans="1:3">
      <c r="A25">
        <f t="shared" si="1"/>
        <v>24</v>
      </c>
      <c r="B25" t="s">
        <v>73</v>
      </c>
      <c r="C25" t="s">
        <v>21</v>
      </c>
    </row>
    <row r="26" spans="1:3">
      <c r="A26">
        <f t="shared" si="1"/>
        <v>25</v>
      </c>
      <c r="B26" t="s">
        <v>74</v>
      </c>
      <c r="C26" t="s">
        <v>21</v>
      </c>
    </row>
    <row r="27" spans="1:3">
      <c r="A27">
        <f t="shared" si="1"/>
        <v>26</v>
      </c>
      <c r="B27" t="s">
        <v>41</v>
      </c>
      <c r="C27" t="s">
        <v>21</v>
      </c>
    </row>
    <row r="28" spans="1:3">
      <c r="A28">
        <f t="shared" si="1"/>
        <v>27</v>
      </c>
      <c r="B28" t="s">
        <v>44</v>
      </c>
      <c r="C28" t="s">
        <v>21</v>
      </c>
    </row>
    <row r="29" spans="1:3">
      <c r="A29">
        <f t="shared" si="1"/>
        <v>28</v>
      </c>
      <c r="B29" t="s">
        <v>76</v>
      </c>
      <c r="C29" t="s">
        <v>21</v>
      </c>
    </row>
    <row r="30" spans="1:3">
      <c r="A30">
        <f t="shared" si="1"/>
        <v>29</v>
      </c>
      <c r="B30" t="s">
        <v>48</v>
      </c>
      <c r="C30" t="s">
        <v>21</v>
      </c>
    </row>
    <row r="31" spans="1:3">
      <c r="A31">
        <f t="shared" ref="A31:A39" si="2">ROW()-1</f>
        <v>30</v>
      </c>
      <c r="B31" t="s">
        <v>49</v>
      </c>
      <c r="C31" t="s">
        <v>21</v>
      </c>
    </row>
    <row r="32" spans="1:3">
      <c r="A32">
        <f t="shared" si="2"/>
        <v>31</v>
      </c>
      <c r="B32" t="s">
        <v>98</v>
      </c>
      <c r="C32" t="s">
        <v>21</v>
      </c>
    </row>
    <row r="33" spans="1:3">
      <c r="A33">
        <f t="shared" si="2"/>
        <v>32</v>
      </c>
      <c r="B33" t="s">
        <v>43</v>
      </c>
      <c r="C33" t="s">
        <v>21</v>
      </c>
    </row>
    <row r="34" spans="1:3">
      <c r="A34">
        <f t="shared" si="2"/>
        <v>33</v>
      </c>
      <c r="B34" t="s">
        <v>106</v>
      </c>
      <c r="C34" t="s">
        <v>21</v>
      </c>
    </row>
    <row r="35" spans="1:3">
      <c r="A35">
        <f t="shared" si="2"/>
        <v>34</v>
      </c>
      <c r="B35" t="s">
        <v>91</v>
      </c>
      <c r="C35" t="s">
        <v>21</v>
      </c>
    </row>
    <row r="36" spans="1:3">
      <c r="A36">
        <f t="shared" si="2"/>
        <v>35</v>
      </c>
      <c r="B36" t="s">
        <v>93</v>
      </c>
      <c r="C36" t="s">
        <v>21</v>
      </c>
    </row>
    <row r="37" spans="1:3">
      <c r="A37">
        <f t="shared" si="2"/>
        <v>36</v>
      </c>
      <c r="B37" t="s">
        <v>100</v>
      </c>
      <c r="C37" t="s">
        <v>21</v>
      </c>
    </row>
    <row r="38" spans="1:3">
      <c r="A38">
        <f t="shared" si="2"/>
        <v>37</v>
      </c>
      <c r="B38" t="s">
        <v>92</v>
      </c>
      <c r="C38" t="s">
        <v>21</v>
      </c>
    </row>
    <row r="39" spans="1:3">
      <c r="A39">
        <f t="shared" si="2"/>
        <v>38</v>
      </c>
      <c r="B39" t="s">
        <v>105</v>
      </c>
      <c r="C39" t="s">
        <v>21</v>
      </c>
    </row>
    <row r="40" spans="1:3">
      <c r="A40">
        <f t="shared" ref="A40:A49" si="3">ROW()-1</f>
        <v>39</v>
      </c>
      <c r="B40" t="s">
        <v>35</v>
      </c>
      <c r="C40" t="s">
        <v>21</v>
      </c>
    </row>
    <row r="41" spans="1:3">
      <c r="A41">
        <f t="shared" si="3"/>
        <v>40</v>
      </c>
      <c r="B41" t="s">
        <v>94</v>
      </c>
      <c r="C41" t="s">
        <v>21</v>
      </c>
    </row>
    <row r="42" spans="1:3">
      <c r="A42">
        <f t="shared" si="3"/>
        <v>41</v>
      </c>
      <c r="B42" t="s">
        <v>68</v>
      </c>
      <c r="C42" t="s">
        <v>21</v>
      </c>
    </row>
    <row r="43" spans="1:3">
      <c r="A43">
        <f t="shared" si="3"/>
        <v>42</v>
      </c>
      <c r="B43" t="s">
        <v>56</v>
      </c>
      <c r="C43" t="s">
        <v>21</v>
      </c>
    </row>
    <row r="44" spans="1:3">
      <c r="A44">
        <f t="shared" si="3"/>
        <v>43</v>
      </c>
      <c r="B44" t="s">
        <v>75</v>
      </c>
      <c r="C44" t="s">
        <v>21</v>
      </c>
    </row>
    <row r="45" spans="1:3">
      <c r="A45">
        <f t="shared" si="3"/>
        <v>44</v>
      </c>
      <c r="B45" t="s">
        <v>167</v>
      </c>
      <c r="C45" t="s">
        <v>21</v>
      </c>
    </row>
    <row r="46" spans="1:3">
      <c r="A46">
        <f t="shared" si="3"/>
        <v>45</v>
      </c>
      <c r="B46" t="s">
        <v>114</v>
      </c>
      <c r="C46" t="s">
        <v>21</v>
      </c>
    </row>
    <row r="47" spans="1:3">
      <c r="A47">
        <f t="shared" si="3"/>
        <v>46</v>
      </c>
      <c r="B47" t="s">
        <v>120</v>
      </c>
      <c r="C47" t="s">
        <v>21</v>
      </c>
    </row>
    <row r="48" spans="1:3">
      <c r="A48">
        <f t="shared" si="3"/>
        <v>47</v>
      </c>
      <c r="B48" t="s">
        <v>67</v>
      </c>
      <c r="C48" t="s">
        <v>21</v>
      </c>
    </row>
    <row r="49" spans="1:3">
      <c r="A49">
        <f t="shared" si="3"/>
        <v>48</v>
      </c>
      <c r="B49" t="s">
        <v>84</v>
      </c>
      <c r="C49" t="s">
        <v>21</v>
      </c>
    </row>
    <row r="50" spans="1:3">
      <c r="A50">
        <f t="shared" ref="A50:A64" si="4">ROW()-1</f>
        <v>49</v>
      </c>
      <c r="B50" t="s">
        <v>110</v>
      </c>
      <c r="C50" t="s">
        <v>21</v>
      </c>
    </row>
    <row r="51" spans="1:3">
      <c r="A51">
        <f t="shared" si="4"/>
        <v>50</v>
      </c>
      <c r="B51" t="s">
        <v>72</v>
      </c>
      <c r="C51" t="s">
        <v>21</v>
      </c>
    </row>
    <row r="52" spans="1:3">
      <c r="A52">
        <f t="shared" si="4"/>
        <v>51</v>
      </c>
      <c r="B52" t="s">
        <v>108</v>
      </c>
      <c r="C52" t="s">
        <v>21</v>
      </c>
    </row>
    <row r="53" spans="1:3">
      <c r="A53">
        <f t="shared" si="4"/>
        <v>52</v>
      </c>
      <c r="B53" t="s">
        <v>33</v>
      </c>
      <c r="C53" t="s">
        <v>21</v>
      </c>
    </row>
    <row r="54" spans="1:3">
      <c r="A54">
        <f t="shared" si="4"/>
        <v>53</v>
      </c>
      <c r="B54" t="s">
        <v>53</v>
      </c>
      <c r="C54" t="s">
        <v>21</v>
      </c>
    </row>
    <row r="55" spans="1:3">
      <c r="A55">
        <f t="shared" si="4"/>
        <v>54</v>
      </c>
      <c r="B55" t="s">
        <v>71</v>
      </c>
      <c r="C55" t="s">
        <v>21</v>
      </c>
    </row>
    <row r="56" spans="1:3">
      <c r="A56">
        <f t="shared" si="4"/>
        <v>55</v>
      </c>
      <c r="B56" t="s">
        <v>20</v>
      </c>
      <c r="C56" t="s">
        <v>21</v>
      </c>
    </row>
    <row r="57" spans="1:3">
      <c r="A57">
        <f t="shared" si="4"/>
        <v>56</v>
      </c>
      <c r="B57" t="s">
        <v>32</v>
      </c>
      <c r="C57" t="s">
        <v>21</v>
      </c>
    </row>
    <row r="58" spans="1:3">
      <c r="A58">
        <f t="shared" si="4"/>
        <v>57</v>
      </c>
      <c r="B58" t="s">
        <v>58</v>
      </c>
      <c r="C58" t="s">
        <v>21</v>
      </c>
    </row>
    <row r="59" spans="1:3">
      <c r="A59">
        <f t="shared" si="4"/>
        <v>58</v>
      </c>
      <c r="B59" t="s">
        <v>133</v>
      </c>
      <c r="C59" t="s">
        <v>21</v>
      </c>
    </row>
    <row r="60" spans="1:3">
      <c r="A60">
        <f t="shared" si="4"/>
        <v>59</v>
      </c>
      <c r="B60" t="s">
        <v>69</v>
      </c>
      <c r="C60" t="s">
        <v>21</v>
      </c>
    </row>
    <row r="61" spans="1:3">
      <c r="A61">
        <f t="shared" si="4"/>
        <v>60</v>
      </c>
      <c r="B61" t="s">
        <v>116</v>
      </c>
      <c r="C61" t="s">
        <v>21</v>
      </c>
    </row>
    <row r="62" spans="1:3">
      <c r="A62">
        <f>ROW()-1</f>
        <v>61</v>
      </c>
      <c r="B62" t="s">
        <v>113</v>
      </c>
      <c r="C62" t="s">
        <v>21</v>
      </c>
    </row>
    <row r="63" spans="1:3">
      <c r="A63">
        <f>ROW()-1</f>
        <v>62</v>
      </c>
      <c r="B63" t="s">
        <v>61</v>
      </c>
      <c r="C63" t="s">
        <v>21</v>
      </c>
    </row>
    <row r="64" spans="1:3">
      <c r="A64">
        <f t="shared" ref="A64:A69" si="5">ROW()-1</f>
        <v>63</v>
      </c>
      <c r="B64" t="s">
        <v>104</v>
      </c>
      <c r="C64" t="s">
        <v>21</v>
      </c>
    </row>
    <row r="65" spans="1:3">
      <c r="A65">
        <f t="shared" si="5"/>
        <v>64</v>
      </c>
      <c r="B65" t="s">
        <v>183</v>
      </c>
      <c r="C65" t="s">
        <v>21</v>
      </c>
    </row>
    <row r="66" spans="1:3">
      <c r="A66">
        <f t="shared" si="5"/>
        <v>65</v>
      </c>
      <c r="B66" t="s">
        <v>22</v>
      </c>
      <c r="C66" t="s">
        <v>21</v>
      </c>
    </row>
    <row r="67" spans="1:3">
      <c r="A67">
        <f t="shared" si="5"/>
        <v>66</v>
      </c>
      <c r="B67" t="s">
        <v>19</v>
      </c>
      <c r="C67" t="s">
        <v>21</v>
      </c>
    </row>
    <row r="68" spans="1:3">
      <c r="A68">
        <f t="shared" si="5"/>
        <v>67</v>
      </c>
      <c r="B68" t="s">
        <v>142</v>
      </c>
      <c r="C68" t="s">
        <v>21</v>
      </c>
    </row>
    <row r="69" spans="1:4">
      <c r="A69">
        <f t="shared" si="5"/>
        <v>68</v>
      </c>
      <c r="B69" t="s">
        <v>146</v>
      </c>
      <c r="C69" t="s">
        <v>59</v>
      </c>
      <c r="D69" t="s">
        <v>98</v>
      </c>
    </row>
  </sheetData>
  <autoFilter ref="A1:E62">
    <extLst/>
  </autoFilter>
  <sortState ref="B2:C14">
    <sortCondition ref="B2:B14" descending="1"/>
  </sortState>
  <conditionalFormatting sqref="B$1:B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人力成本</vt:lpstr>
      <vt:lpstr>生产选项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高昂</dc:creator>
  <cp:lastModifiedBy>Administrator</cp:lastModifiedBy>
  <dcterms:created xsi:type="dcterms:W3CDTF">2015-06-05T18:19:00Z</dcterms:created>
  <dcterms:modified xsi:type="dcterms:W3CDTF">2023-11-26T15:03:20Z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