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0"/>
            <rFont val="Arial"/>
            <family val="2"/>
            <charset val="1"/>
          </rPr>
          <t xml:space="preserve">You really shouldn’t be doing DRAID with (0) vspares
</t>
        </r>
      </text>
    </comment>
    <comment ref="A43" authorId="0">
      <text>
        <r>
          <rPr>
            <sz val="10"/>
            <rFont val="Arial"/>
            <family val="2"/>
            <charset val="1"/>
          </rPr>
          <t xml:space="preserve">This appears to be a useless config; we lost ~2GB to parity for basically nothing</t>
        </r>
      </text>
    </comment>
    <comment ref="A53" authorId="0">
      <text>
        <r>
          <rPr>
            <sz val="10"/>
            <rFont val="Arial"/>
            <family val="2"/>
            <charset val="1"/>
          </rPr>
          <t xml:space="preserve">The WHOLE POINT of draid is to have vspares, don’t do this IRL
</t>
        </r>
      </text>
    </comment>
    <comment ref="A60" authorId="0">
      <text>
        <r>
          <rPr>
            <sz val="10"/>
            <rFont val="Arial"/>
            <family val="2"/>
            <charset val="1"/>
          </rPr>
          <t xml:space="preserve">NOTE QEMU with 2xcpu + 8GB RAM; NOTE qemu was reniced -1
</t>
        </r>
      </text>
    </comment>
    <comment ref="A64" authorId="0">
      <text>
        <r>
          <rPr>
            <sz val="10"/>
            <rFont val="Arial"/>
            <family val="2"/>
            <charset val="1"/>
          </rPr>
          <t xml:space="preserve">NOTE QEMU with 2xcpu + 8GB RAM
</t>
        </r>
      </text>
    </comment>
    <comment ref="B27" authorId="0">
      <text>
        <r>
          <rPr>
            <sz val="10"/>
            <rFont val="Arial"/>
            <family val="2"/>
            <charset val="1"/>
          </rPr>
          <t xml:space="preserve">~20 spindles is where they say DRAID benefits start to kick in</t>
        </r>
      </text>
    </comment>
    <comment ref="F129" authorId="0">
      <text>
        <r>
          <rPr>
            <sz val="10"/>
            <rFont val="Arial"/>
            <family val="2"/>
            <charset val="1"/>
          </rPr>
          <t xml:space="preserve">1 vspare for every 8 disks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Physical disks</t>
        </r>
      </text>
    </comment>
    <comment ref="M1" authorId="0">
      <text>
        <r>
          <rPr>
            <sz val="10"/>
            <rFont val="Arial"/>
            <family val="2"/>
            <charset val="1"/>
          </rPr>
          <t xml:space="preserve">This is the “free space” in the filesystem you can actually use, can vary with compression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NOTE This is what is seen by the OS as usable space, not HD mfr 1000
</t>
        </r>
      </text>
    </comment>
    <comment ref="N140" authorId="0">
      <text>
        <r>
          <rPr>
            <sz val="10"/>
            <rFont val="Arial"/>
            <family val="2"/>
            <charset val="1"/>
          </rPr>
          <t xml:space="preserve">“12GB” as seen by OS; </t>
        </r>
        <r>
          <rPr>
            <sz val="18"/>
            <color rgb="FF2FFF12"/>
            <rFont val="Menlo-Regular"/>
            <family val="0"/>
            <charset val="1"/>
          </rPr>
          <t xml:space="preserve">12002390016 bytes </t>
        </r>
      </text>
    </comment>
    <comment ref="N142" authorId="0">
      <text>
        <r>
          <rPr>
            <sz val="10"/>
            <rFont val="Arial"/>
            <family val="2"/>
            <charset val="1"/>
          </rPr>
          <t xml:space="preserve">“12GB” as seen by OS; </t>
        </r>
        <r>
          <rPr>
            <sz val="18"/>
            <color rgb="FF2FFF12"/>
            <rFont val="Menlo-Regular"/>
            <family val="0"/>
            <charset val="1"/>
          </rPr>
          <t xml:space="preserve">12002390016 bytes 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Total number of physical disks (inpool + spares)</t>
        </r>
      </text>
    </comment>
    <comment ref="U1" authorId="0">
      <text>
        <r>
          <rPr>
            <sz val="10"/>
            <rFont val="Arial"/>
            <family val="2"/>
            <charset val="1"/>
          </rPr>
          <t xml:space="preserve">List of disks to include in VDEV
</t>
        </r>
      </text>
    </comment>
  </commentList>
</comments>
</file>

<file path=xl/sharedStrings.xml><?xml version="1.0" encoding="utf-8"?>
<sst xmlns="http://schemas.openxmlformats.org/spreadsheetml/2006/main" count="492" uniqueCount="322">
  <si>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</si>
  <si>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</si>
  <si>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</si>
  <si>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</si>
  <si>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 (PER vdev)</t>
  </si>
  <si>
    <t xml:space="preserve">Total vspares in pool</t>
  </si>
  <si>
    <t xml:space="preserve"># Pspares</t>
  </si>
  <si>
    <t xml:space="preserve">RAIDZ level</t>
  </si>
  <si>
    <t xml:space="preserve">Can sustain X failures PER vdev (Total disks in vdev -vspares -raidz level) -pspares, if any</t>
  </si>
  <si>
    <t xml:space="preserve">NOTES</t>
  </si>
  <si>
    <t xml:space="preserve">Total time to CP .iso (6GB)</t>
  </si>
  <si>
    <t xml:space="preserve">zpool list TOTAL GB</t>
  </si>
  <si>
    <t xml:space="preserve">zfs list AVAIL GB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</si>
  <si>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</si>
  <si>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</si>
  <si>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</si>
  <si>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</si>
  <si>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</si>
  <si>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zp=zdraidtest # Command to create:</t>
  </si>
  <si>
    <t xml:space="preserve">DRAIDz level 1/2/3
D=Datadisks per group
C=Children PER VDEV
S=Virtual Spares</t>
  </si>
  <si>
    <t xml:space="preserve">b c d e f g h i j k l m n o p q r s t u v w x y 
a b c d e f g h I j k l m n o p q r s t u v w x (sdaa sdba sdca)
1 2 3 4 5 6 7 8 9 101112131415161718192021222324</t>
  </si>
  <si>
    <t xml:space="preserve">Physical spare (if any) - usually sdz + sday sdaz sdby sdbz sdcy sdcz</t>
  </si>
  <si>
    <t xml:space="preserve">draid1:2d:4c:1s</t>
  </si>
  <si>
    <t xml:space="preserve">2 with 1 vspare and 1 UNAVAIL</t>
  </si>
  <si>
    <t xml:space="preserve">zpool create -o autoreplace=on -o autoexpand=on -O atime=off -O compression=lz4 $zp \</t>
  </si>
  <si>
    <t xml:space="preserve">sd{b..e}</t>
  </si>
  <si>
    <t xml:space="preserve">spare</t>
  </si>
  <si>
    <t xml:space="preserve">sdf</t>
  </si>
  <si>
    <t xml:space="preserve">draid1:4d:6c:1s</t>
  </si>
  <si>
    <t xml:space="preserve">sd{b..g}</t>
  </si>
  <si>
    <t xml:space="preserve">draid1:6d:8c:1s</t>
  </si>
  <si>
    <t xml:space="preserve">sd{b..i}</t>
  </si>
  <si>
    <t xml:space="preserve">4 with 1 vspare + 2 pspares + 1 UNAVAIL</t>
  </si>
  <si>
    <t xml:space="preserve">draid1:2d:4c:1s
draid1:2d:4c:1s</t>
  </si>
  <si>
    <t xml:space="preserve">sd{b..e} \
sd{f..i}</t>
  </si>
  <si>
    <t xml:space="preserve">sdj sdk</t>
  </si>
  <si>
    <t xml:space="preserve">draid1:3d:4c:0s</t>
  </si>
  <si>
    <t xml:space="preserve">3 with 2 pspares + 1 UNAVAIL</t>
  </si>
  <si>
    <t xml:space="preserve">draid1:3d:4c:0s
draid1:3d:4c:0s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</si>
  <si>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</si>
  <si>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</si>
  <si>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</si>
  <si>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</si>
  <si>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</si>
  <si>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</si>
  <si>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</si>
  <si>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sd{b..k}</t>
  </si>
  <si>
    <t xml:space="preserve">draid1:3d:5c:1s</t>
  </si>
  <si>
    <t xml:space="preserve">up to 4 with 1 vspare + 2 pspares</t>
  </si>
  <si>
    <t xml:space="preserve">draid1:3d:5c:1s
draid1:3d:5c:1s</t>
  </si>
  <si>
    <t xml:space="preserve">sd{b..f} \
sd{g..k}</t>
  </si>
  <si>
    <t xml:space="preserve">sdL sdm</t>
  </si>
  <si>
    <t xml:space="preserve">draid1:10d:12c:1s</t>
  </si>
  <si>
    <t xml:space="preserve">Copy ~7.3GB isos from UDF dvd mounted to zstd-3 DS - including sync - with no UNAVAIL</t>
  </si>
  <si>
    <t xml:space="preserve">sd{b..m}</t>
  </si>
  <si>
    <t xml:space="preserve">draid1:14d:16c:1s</t>
  </si>
  <si>
    <t xml:space="preserve">Ok so this is a thing, lots of data disks in (1) vdev and 1 vspare</t>
  </si>
  <si>
    <t xml:space="preserve">sd{b..q}</t>
  </si>
  <si>
    <t xml:space="preserve">Copy ~7.3GB isos from UDF dvd mounted to uncompressed DS - including sync - with 2 UNAVAIL and 1 vspare </t>
  </si>
  <si>
    <t xml:space="preserve">draid1:13d:16c:2s</t>
  </si>
  <si>
    <t xml:space="preserve">3 with 2 vspare and 2 pspares + 1 UNAVAIL = 5</t>
  </si>
  <si>
    <t xml:space="preserve">Lots of Data disks</t>
  </si>
  <si>
    <t xml:space="preserve">sdr sds</t>
  </si>
  <si>
    <t xml:space="preserve">Copy ~7.3GB isos from UDF dvd mounted to uncompressed DS - including sync - with no UNAVAIL</t>
  </si>
  <si>
    <t xml:space="preserve">draid1:6d:8c:1s
draid1:6d:8c:1s</t>
  </si>
  <si>
    <t xml:space="preserve">sd{b..i} \
sd{j..q}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</si>
  <si>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</si>
  <si>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</si>
  <si>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</si>
  <si>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</si>
  <si>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</si>
  <si>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</si>
  <si>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</si>
  <si>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sd{b..y}</t>
  </si>
  <si>
    <t xml:space="preserve">draid1:8d:12c:2s</t>
  </si>
  <si>
    <t xml:space="preserve">3 with 2 vspare and 1 UNAVAIL</t>
  </si>
  <si>
    <t xml:space="preserve">draid1:8d:12c:2s
draid1:8d:12c:2s</t>
  </si>
  <si>
    <t xml:space="preserve">sd{b..m} \
sd{n..y}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</si>
  <si>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</si>
  <si>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</si>
  <si>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</si>
  <si>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</si>
  <si>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</si>
  <si>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draid2:8d:12c:2s
draid2:8d:12c:2s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</si>
  <si>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</si>
  <si>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</si>
  <si>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draid1:6d:8c:1s
draid1:6d:8c:1s
draid1:6d:8c:1s</t>
  </si>
  <si>
    <t xml:space="preserve">sd{b..i} \
sd{j..q} \
sd{r..y}</t>
  </si>
  <si>
    <t xml:space="preserve">sdz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</si>
  <si>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</si>
  <si>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</si>
  <si>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</si>
  <si>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</si>
  <si>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draid1:5d:8c:1s-0
draid1:5d:8c:1s-0
draid1:5d:8c:1s-0</t>
  </si>
  <si>
    <t xml:space="preserve">draid1:4d:6c:1s
draid1:4d:6c:1s
draid1:4d:6c:1s
draid1:4d:6c:1s</t>
  </si>
  <si>
    <t xml:space="preserve">sd{b..g} \
sd{h..m} \
sd{n..s} \
sd{t..y}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</si>
  <si>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</si>
  <si>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</si>
  <si>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</si>
  <si>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draid2:3d:6c:1s
draid2:3d:6c:1s
draid2:3d:6c:1s
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</si>
  <si>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</si>
  <si>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</si>
  <si>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</si>
  <si>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sdz sday sdaz sdby sdcy</t>
  </si>
  <si>
    <t xml:space="preserve">draid2:5d:8c:1s</t>
  </si>
  <si>
    <t xml:space="preserve">draid2:5d:8c:1s
draid2:5d:8c:1s
draid2:5d:8c:1s</t>
  </si>
  <si>
    <t xml:space="preserve">draid1:6d:24c:4s</t>
  </si>
  <si>
    <t xml:space="preserve">4 in vdev with 4 vspares and 1 UNAVAIL</t>
  </si>
  <si>
    <t xml:space="preserve">ISCSI based disks; zvols on host</t>
  </si>
  <si>
    <t xml:space="preserve">Copy ~7.3GB isos from UDF dvd mounted to uncompressed DS - including sync - with 0 UNAVAIL</t>
  </si>
  <si>
    <t xml:space="preserve">QEMU = slow</t>
  </si>
  <si>
    <t xml:space="preserve">draid1:8d:12c:1s</t>
  </si>
  <si>
    <t xml:space="preserve">vd{a..x}</t>
  </si>
  <si>
    <t xml:space="preserve">Copy ~7.3GB isos from mounted dvd to LZ4 DS - including sync - with 0 UNAVAIL</t>
  </si>
  <si>
    <t xml:space="preserve">Copy ~7.3GB isos from mounted dvd to ZSTD-3 DS - including sync - with 0 UNAVAIL</t>
  </si>
  <si>
    <t xml:space="preserve">draid1:8d:24c:2s</t>
  </si>
  <si>
    <t xml:space="preserve">3 with 2 vspare + 1 UNAVAIL</t>
  </si>
  <si>
    <t xml:space="preserve">draid1:27d:32c:4s</t>
  </si>
  <si>
    <t xml:space="preserve">5 with 4 vspares and 1 UNAVAIL</t>
  </si>
  <si>
    <t xml:space="preserve">sd{b..y} sda{a..h}</t>
  </si>
  <si>
    <t xml:space="preserve">3 with 2 vspares and 2 UNAVAIL</t>
  </si>
  <si>
    <t xml:space="preserve">draid1:13d:16c:2s
draid1:13d:16c:2s</t>
  </si>
  <si>
    <t xml:space="preserve">sd{b..q} \
sd{r..y} sda{a..h}</t>
  </si>
  <si>
    <t xml:space="preserve">draid1:5d:8c:2s</t>
  </si>
  <si>
    <t xml:space="preserve">Not very wide, lost capacity</t>
  </si>
  <si>
    <t xml:space="preserve">draid1:5d:8c:2s
draid1:5d:8c:2s
draid1:5d:8c:2s
draid1:5d:8c:2s</t>
  </si>
  <si>
    <t xml:space="preserve">sd{b..i} \ 
sd{j..q} \
sd{r..y} \
sda{a..h}</t>
  </si>
  <si>
    <t xml:space="preserve">draid2:26d:32c:4s</t>
  </si>
  <si>
    <t xml:space="preserve">6 with 4 vspares + 1 UNAVAIL</t>
  </si>
  <si>
    <t xml:space="preserve">Nearly same as DRAIDZ1</t>
  </si>
  <si>
    <t xml:space="preserve">draid2:12d:16c:2s</t>
  </si>
  <si>
    <t xml:space="preserve">4 with 2 vspare + 2 UNAVAIL</t>
  </si>
  <si>
    <t xml:space="preserve">draid2:12d:16c:2s
draid2:12d:16c:2s</t>
  </si>
  <si>
    <t xml:space="preserve">draid2:4d:8c:2s</t>
  </si>
  <si>
    <t xml:space="preserve">draid2:4d:8c:2s
draid2:4d:8c:2s
draid2:4d:8c:2s
draid2:4d:8c:2s</t>
  </si>
  <si>
    <t xml:space="preserve">3 with 1 vspare + 2 UNAVAIL</t>
  </si>
  <si>
    <t xml:space="preserve">alt.config</t>
  </si>
  <si>
    <t xml:space="preserve">draid1:8d:48c:1s</t>
  </si>
  <si>
    <t xml:space="preserve">sd{b..y} sda{a..x}</t>
  </si>
  <si>
    <t xml:space="preserve">draid1:8d:24c:1s
draid1:8d:24c:1s</t>
  </si>
  <si>
    <t xml:space="preserve">sd{b..y} \
sda{a..x}</t>
  </si>
  <si>
    <t xml:space="preserve">draid1:8d:16c:1s</t>
  </si>
  <si>
    <t xml:space="preserve">draid1:8d:16c:1s
draid1:8d:16c:1s
draid1:8d:16c:1s</t>
  </si>
  <si>
    <t xml:space="preserve">sd{b..q} \
sd{r..y} sda{a..h} \
sda{i..x}</t>
  </si>
  <si>
    <t xml:space="preserve">draid2:8d:48c:2s</t>
  </si>
  <si>
    <t xml:space="preserve">4 with 2 vspares and 2 UNAVAIL</t>
  </si>
  <si>
    <t xml:space="preserve">Copy ~7.3GB isos from UDF dvd mounted to zstd-3 DS - including sync - with 4 UNAVAIL - and 2 vspares in use</t>
  </si>
  <si>
    <t xml:space="preserve">draid2:8d:24c:2s</t>
  </si>
  <si>
    <t xml:space="preserve">draid2:8d:24c:2s
draid2:8d:24c:2s</t>
  </si>
  <si>
    <t xml:space="preserve">draid2:8d:16c:2s</t>
  </si>
  <si>
    <t xml:space="preserve">draid2:8d:16c:2s
draid2:8d:16c:2s
draid2:8d:16c:2s</t>
  </si>
  <si>
    <t xml:space="preserve">More data disks, less lost to parity</t>
  </si>
  <si>
    <t xml:space="preserve">draid1:8d:72c:2s</t>
  </si>
  <si>
    <t xml:space="preserve">sd{b..y} sda{a..x} sdb{a..x}</t>
  </si>
  <si>
    <t xml:space="preserve">draid1:8d:36c:2s</t>
  </si>
  <si>
    <t xml:space="preserve">draid1:8d:36c:2s
draid1:8d:36c:2s</t>
  </si>
  <si>
    <t xml:space="preserve">sd{b..y} sda{a..l} \
sda{m..x} sdb{a..x}</t>
  </si>
  <si>
    <t xml:space="preserve">draid1:8d:24c:2s
draid1:8d:24c:2s
draid1:8d:24c:2s</t>
  </si>
  <si>
    <t xml:space="preserve">sd{b..y} \
sda{a..x} \
sdb{a..x}</t>
  </si>
  <si>
    <t xml:space="preserve">draid1:20d:24c:2s</t>
  </si>
  <si>
    <t xml:space="preserve">draid1:20d:24c:2s
draid1:20d:24c:2s
draid1:20d:24c:2s</t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</si>
  <si>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</si>
  <si>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</si>
  <si>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</si>
  <si>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</si>
  <si>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</si>
  <si>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</si>
  <si>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t xml:space="preserve">draid2:8d:36c:2s
draid2:8d:36c:2s</t>
  </si>
  <si>
    <t xml:space="preserve">draid2:9d:36c:2s</t>
  </si>
  <si>
    <t xml:space="preserve">Same as previous(?)</t>
  </si>
  <si>
    <t xml:space="preserve">draid2:9d:36c:2s
draid2:9d:36c:2s</t>
  </si>
  <si>
    <t xml:space="preserve">draid2:12d:36c:2s</t>
  </si>
  <si>
    <t xml:space="preserve">draid2:12d:36c:2s
draid2:12d:36c:2s</t>
  </si>
  <si>
    <t xml:space="preserve">draid2:12d:24c:2s</t>
  </si>
  <si>
    <t xml:space="preserve">More data disks, less lost to parity, 1 vspare for every (12) disks</t>
  </si>
  <si>
    <t xml:space="preserve">draid2:12d:24c:2s
draid2:12d:24c:2s
draid2:12d:24c:2s</t>
  </si>
  <si>
    <t xml:space="preserve">draid2:8d:96c:6s</t>
  </si>
  <si>
    <t xml:space="preserve">13 with 11 v+pspares in use + 2 UNAVAIL</t>
  </si>
  <si>
    <t xml:space="preserve">sd{b..y} sda{a..x} sdb{a..x} sdc{a..x}</t>
  </si>
  <si>
    <t xml:space="preserve">sdz sday sdaz sdby sdbz sdcy sdcz</t>
  </si>
  <si>
    <t xml:space="preserve">NOTE 2 pspares were still AVAIL but not swapped in, the devs may have failed too soon after each other</t>
  </si>
  <si>
    <t xml:space="preserve">draid2:12d:96c:12s</t>
  </si>
  <si>
    <t xml:space="preserve">Should be 14 with 12 vspares + 2 UNAVAIL</t>
  </si>
  <si>
    <t xml:space="preserve">More data disks, less lost to parity, 1 vspare for every (8) disks</t>
  </si>
  <si>
    <t xml:space="preserve">draid2:24d:96c:8s</t>
  </si>
  <si>
    <t xml:space="preserve">10 with 12 UNAVAIL and 8 vspares in use</t>
  </si>
  <si>
    <t xml:space="preserve">Even More data disks, less lost to parity, 1 vspare for every (12) disks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</si>
  <si>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</si>
  <si>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</si>
  <si>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</si>
  <si>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</si>
  <si>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</si>
  <si>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</si>
  <si>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t xml:space="preserve">draid2:8d:48c:4s
draid2:8d:48c:4s</t>
  </si>
  <si>
    <t xml:space="preserve">sd{b..y} sda{a..x} \
sdb{a..x} sdc{a..x}</t>
  </si>
  <si>
    <t xml:space="preserve">draid2:8d:24c:3s</t>
  </si>
  <si>
    <t xml:space="preserve">5 without pspares, up to 9 with 2 UNAVAIL</t>
  </si>
  <si>
    <t xml:space="preserve">4 hotspares +4 outside of spares - not efficient, least amount of capacity</t>
  </si>
  <si>
    <t xml:space="preserve">draid2:8d:24c:3s
draid2:8d:24c:3s
draid2:8d:24c:3s
draid2:8d:24c:3s</t>
  </si>
  <si>
    <t xml:space="preserve">sd{b..y} \
sda{a..x} \
sdb{a..x} \
sdc{a..x}</t>
  </si>
  <si>
    <t xml:space="preserve">sdz sday sdaz sdby 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</si>
  <si>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</si>
  <si>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</si>
  <si>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</si>
  <si>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</si>
  <si>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</si>
  <si>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</si>
  <si>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5 without pspares; with 1 UNAVAIL</t>
  </si>
  <si>
    <t xml:space="preserve">draid1:8d:24c:4s
draid1:8d:24c:4s
draid1:8d:24c:4s
draid1:8d:24c:4s</t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</si>
  <si>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</si>
  <si>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</si>
  <si>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</si>
  <si>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draid1:18d:24c:4s</t>
  </si>
  <si>
    <t xml:space="preserve">draid1:18d:24c:4s
draid1:18d:24c:4s
draid1:18d:24c:4s
draid1:18d:24c:4s</t>
  </si>
  <si>
    <t xml:space="preserve">draid1:13d:16c:2s
draid1:13d:16c:2s
draid1:13d:16c:2s
draid1:13d:16c:2s
draid1:13d:16c:2s
draid1:13d:16c:2s</t>
  </si>
  <si>
    <t xml:space="preserve">sd{b..q} \
sd{r..y} sda{a..h} \
sda{i..x} \
sdb{a..p} \
sdb{q..x} sdc{a..h} \
sdc{i..x} </t>
  </si>
  <si>
    <t xml:space="preserve">draid1:9d:12c:2s</t>
  </si>
  <si>
    <t xml:space="preserve">More data disks, less lost to parity BUT not wide enough - low capacity</t>
  </si>
  <si>
    <t xml:space="preserve">draid1:9d:12c:2s
draid1:9d:12c:2s
draid1:9d:12c:2s
draid1:9d:12c:2s
draid1:9d:12c:2s
draid1:9d:12c:2s
draid1:9d:12c:2s
draid1:9d:12c:2s</t>
  </si>
  <si>
    <t xml:space="preserve">sd{b..m} \
sd{n..y} \
sda{a..l} \
sda{m..x} \
sdb{a..l} \
sdb{m..x} \
sdc{a..l} \ 
sdc{m..x}</t>
  </si>
  <si>
    <t xml:space="preserve">draid2:3d:1s:14c</t>
  </si>
  <si>
    <t xml:space="preserve">klara example - not optimal</t>
  </si>
  <si>
    <t xml:space="preserve">sd{b..o}</t>
  </si>
  <si>
    <t xml:space="preserve">https://klarasystems.com/articles/openzfs-draid-finally/</t>
  </si>
  <si>
    <t xml:space="preserve">draid2:11d:1s:14c</t>
  </si>
  <si>
    <t xml:space="preserve">My variant - more data disks</t>
  </si>
  <si>
    <t xml:space="preserve">Disk size change</t>
  </si>
  <si>
    <t xml:space="preserve">DRAID2:5d:1s:8c</t>
  </si>
  <si>
    <t xml:space="preserve">draid2:5d:8c:1s
draid2:5d:8c:1s
draid2:5d:8c:1s
draid2:5d:8c:1s</t>
  </si>
  <si>
    <t xml:space="preserve">draid2:2d:60c:0s</t>
  </si>
  <si>
    <t xml:space="preserve">2 UNAVAIL</t>
  </si>
  <si>
    <t xml:space="preserve">https://zfsonlinux.topicbox.com/groups/zfs-discuss/T5d26c94dbafdb88b – not v.efficient, too much lost to parity and NO vspares</t>
  </si>
  <si>
    <t xml:space="preserve">sd{b..y} sda{a..x} sdb{a..l}</t>
  </si>
  <si>
    <t xml:space="preserve">draid2:10d:60c:6s</t>
  </si>
  <si>
    <t xml:space="preserve">8 with 6 vspares + 2 UNAVAIL</t>
  </si>
  <si>
    <t xml:space="preserve">My variant - more data disks and vspares = 1/10</t>
  </si>
  <si>
    <t xml:space="preserve">8.2 sec for ~1.9G to zstd-3</t>
  </si>
  <si>
    <t xml:space="preserve">draid2:10d:30c:1s</t>
  </si>
  <si>
    <t xml:space="preserve">5 with 3 vspares + 2 UNAVAIL</t>
  </si>
  <si>
    <t xml:space="preserve">My variant - split vdev and vspares = 1/10, more tolerant to failure</t>
  </si>
  <si>
    <t xml:space="preserve">6.33 sec for ~1.9G to zstd-3</t>
  </si>
  <si>
    <r>
      <rPr>
        <sz val="12"/>
        <rFont val="Courier New"/>
        <family val="3"/>
        <charset val="1"/>
      </rPr>
      <t xml:space="preserve">draid2:10d:30c:1s
</t>
    </r>
    <r>
      <rPr>
        <sz val="10"/>
        <rFont val="Arial"/>
        <family val="2"/>
      </rPr>
      <t xml:space="preserve">draid2:10d:30c:1s</t>
    </r>
  </si>
  <si>
    <r>
      <rPr>
        <sz val="10.5"/>
        <rFont val="Courier New"/>
        <family val="3"/>
        <charset val="1"/>
      </rPr>
      <t xml:space="preserve">sdb sdc sdd sde sdf sdg sdh sdi sdj sdk sdl sdm sdn sdo sdp sdq sdr sds sdt sdu sdv sdw sdx sdy sdaa sdab sdac sdad sdae sdaf  \
</t>
    </r>
    <r>
      <rPr>
        <sz val="16"/>
        <color rgb="FF2FFF12"/>
        <rFont val="Menlo-Regular"/>
        <family val="0"/>
      </rPr>
      <t xml:space="preserve">sdag sdah sdai sdaj sdak sdal sdam sdan sdao sdap sdaq sdar sdas sdat sdau sdav sdaw sdax sdba sdbb sdbc sdbd sdbe sdbf sdbg sdbh sdbi sdbj sdbk sdbl  </t>
    </r>
  </si>
  <si>
    <t xml:space="preserve">draid2:7d:10c:1s</t>
  </si>
  <si>
    <t xml:space="preserve">3 with 1 vspare + 2 UNAVAIL (18 total for pool)</t>
  </si>
  <si>
    <t xml:space="preserve">My variant - more vdevs and vspares = 1/10, much more tolerant to failure</t>
  </si>
  <si>
    <t xml:space="preserve">7.3 sec for ~1.9G to zstd-3</t>
  </si>
  <si>
    <r>
      <rPr>
        <sz val="10.5"/>
        <rFont val="Courier New"/>
        <family val="3"/>
        <charset val="1"/>
      </rPr>
      <t xml:space="preserve">draid2:7d:10c:1s
</t>
    </r>
    <r>
      <rPr>
        <sz val="10"/>
        <rFont val="Arial"/>
        <family val="2"/>
      </rPr>
      <t xml:space="preserve">draid2:7d:10c:1s
draid2:7d:10c:1s
draid2:7d:10c:1s
draid2:7d:10c:1s
draid2:7d:10c:1s</t>
    </r>
  </si>
  <si>
    <t xml:space="preserve">sdb sdc sdd sde sdf sdg sdh sdi sdj sdk  \
sdl sdm sdn sdo sdp sdq sdr sds sdt sdu  \
sdv sdw sdx sdy sdaa sdab sdac sdad sdae sdaf  \
sdag sdah sdai sdaj sdak sdal sdam sdan sdao sdap  \
sdaq sdar sdas sdat sdau sdav sdaw sdax sdba sdbb  \
sdbc sdbd sdbe sdbf sdbg sdbh sdbi sdbj sdbk sdbl  </t>
  </si>
  <si>
    <t xml:space="preserve">Now this will really break your brain:</t>
  </si>
  <si>
    <t xml:space="preserve">zp=zdraidtest; time zpool create -o autoreplace=on -o autoexpand=on -O atime=off -O compression=lz4 $zp draid1:5d:8'c':2's' sd{b..i} draid1:7d:10'c':2's' sd{j..s} spare sdt</t>
  </si>
  <si>
    <t xml:space="preserve">8, 10</t>
  </si>
  <si>
    <t xml:space="preserve">Please hold your nose and run screaming from the room before EVER attempting this IRL!</t>
  </si>
  <si>
    <t xml:space="preserve">This is an UNBALANCED VDEV DRAIDZ1</t>
  </si>
  <si>
    <t xml:space="preserve">It appears to work OK but why would you ever want to risk this</t>
  </si>
  <si>
    <t xml:space="preserve">zp=zdraidtest; time zpool create -o autoreplace=on -o autoexpand=on -O atime=off -O compression=lz4 $zp draid1:5d:8'c':2's' sd{b..i} draid1:7d:10'c':2's' sd{j..s} draid1:4d:6'c':1's' sd{t..y} spare sdz</t>
  </si>
  <si>
    <t xml:space="preserve">8, 10, 6</t>
  </si>
  <si>
    <t xml:space="preserve">2, 2, 1</t>
  </si>
  <si>
    <r>
      <rPr>
        <sz val="10"/>
        <rFont val="Arial"/>
        <family val="2"/>
        <charset val="1"/>
      </rPr>
      <t xml:space="preserve">Failing sdb puts the PHYSICAL spare in use, not vspare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; sdd fails after and then vspare is used</t>
    </r>
  </si>
  <si>
    <t xml:space="preserve">This is an UNBALANCED VDEV DRAIDZ1 with UNBALANCED SPARES</t>
  </si>
  <si>
    <t xml:space="preserve">4 in vdev #1 with 1 pspare, 2 vspares and 1 UNAVAIL</t>
  </si>
  <si>
    <t xml:space="preserve">Copy ~7.3GB isos from UDF dvd mounted to zstd-3 DS - including sync - with 4 UNAVAIL in vdev #1 - and 2 vspares in use + 1 pspare</t>
  </si>
  <si>
    <t xml:space="preserve">+ 3 in vdev #2 with 2 vspares and 1 UNAVAIL</t>
  </si>
  <si>
    <t xml:space="preserve">Copy ~7.3GB isos from UDF dvd mounted to uncompressed DS - including sync - with 7 UNAVAIL - 4 vspares in use + 1 pspare</t>
  </si>
  <si>
    <t xml:space="preserve">+ 2 in vdev #3 with 1 vspare1 and 1 UNAVAIL</t>
  </si>
  <si>
    <t xml:space="preserve">Copy ~7.3GB isos from UDF dvd mounted to LZ4 compressed DS - including sync - with 9 UNAVAIL - 5 vspares in use + 1 pspare</t>
  </si>
  <si>
    <t xml:space="preserve">zpool replace $zp sdb sdaa</t>
  </si>
  <si>
    <t xml:space="preserve">zpool replace $zp sdd sdab</t>
  </si>
  <si>
    <t xml:space="preserve">zpool replace $zp sdj sdac</t>
  </si>
  <si>
    <t xml:space="preserve">zpool replace $zp sdn sdad</t>
  </si>
  <si>
    <t xml:space="preserve">zpool replace $zp sdv sdae</t>
  </si>
  <si>
    <t xml:space="preserve">1 in vdev #1 with vspare in use, 1 in vdev #2 with vspare, 1 in vdev #3 with vspare</t>
  </si>
  <si>
    <t xml:space="preserve">- Delete existing isos in zstd-3 dataset</t>
  </si>
  <si>
    <t xml:space="preserve">Copy ~7.3GB isos from UDF dvd mounted to zstd-3 DS - including sync - with 1 UNAVAIL in vdev #1 + 1 UNAVAIL in vdev #2 + 1 UNAVAIL in vdev #3, all have vspares in use (2 still available)</t>
  </si>
  <si>
    <t xml:space="preserve">2021.July</t>
  </si>
  <si>
    <t xml:space="preserve">Dave Bechtel</t>
  </si>
  <si>
    <t xml:space="preserve">Tracking various ZFS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</si>
  <si>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</si>
  <si>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</si>
  <si>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</si>
  <si>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</si>
  <si>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</si>
  <si>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</si>
  <si>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</si>
  <si>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</si>
  <si>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</si>
  <si>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</si>
  <si>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</si>
  <si>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</si>
  <si>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</si>
  <si>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</si>
  <si>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</si>
  <si>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</si>
  <si>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If you use my data please include original-author attribution.</t>
  </si>
  <si>
    <t xml:space="preserve">NOTE you can double check drive count with:</t>
  </si>
  <si>
    <t xml:space="preserve">https://insider-voice.com/a-deep-dive-into-the-new-openzfs-2-1-distributed-raid-topology/</t>
  </si>
  <si>
    <t xml:space="preserve">echo sd{b..x} sda{a..x} |wc -w</t>
  </si>
  <si>
    <t xml:space="preserve">Original Commit:</t>
  </si>
  <si>
    <t xml:space="preserve">To deallocate a hotspare from the “spares” list:</t>
  </si>
  <si>
    <t xml:space="preserve">https://github.com/openzfs/zfs/pull/10102</t>
  </si>
  <si>
    <t xml:space="preserve">zpool remove $zp sdX</t>
  </si>
  <si>
    <t xml:space="preserve">( “detach” is wrong syntax unless the original disk is back online and spare no longer needed )</t>
  </si>
  <si>
    <t xml:space="preserve">Utility - handy drive slicer:</t>
  </si>
  <si>
    <t xml:space="preserve">https://github.com/kneutron/ansitest/blob/master/ZFS/zfs-drive-slicer.sh</t>
  </si>
  <si>
    <t xml:space="preserve">This would have made my life a lot easier had I created it earlier!</t>
  </si>
  <si>
    <t xml:space="preserve">If you want it to look nice pipe output to ‘ column -t ‘</t>
  </si>
  <si>
    <t xml:space="preserve">zfs-drive-slicer.sh 96 16 |column -t</t>
  </si>
  <si>
    <t xml:space="preserve"># 16 per vdev = 6 vdevs</t>
  </si>
  <si>
    <t xml:space="preserve">sdb   sdc   sdd   sde   sdf   sdg   sdh   sdi   sdj   sdk   sdl   sdm   sdn   sdo   sdp   sdq   \</t>
  </si>
  <si>
    <t xml:space="preserve">sdr   sds   sdt   sdu   sdv   sdw   sdx   sdy   sdaa  sdab  sdac  sdad  sdae  sdaf  sdag  sdah  \</t>
  </si>
  <si>
    <t xml:space="preserve">sdai  sdaj  sdak  sdal  sdam  sdan  sdao  sdap  sdaq  sdar  sdas  sdat  sdau  sdav  sdaw  sdax  \</t>
  </si>
  <si>
    <t xml:space="preserve">sdba  sdbb  sdbc  sdbd  sdbe  sdbf  sdbg  sdbh  sdbi  sdbj  sdbk  sdbl  sdbm  sdbn  sdbo  sdbp  \</t>
  </si>
  <si>
    <t xml:space="preserve">sdbq  sdbr  sdbs  sdbt  sdbu  sdbv  sdbw  sdbx  sdca  sdcb  sdcc  sdcd  sdce  sdcf  sdcg  sdch  \</t>
  </si>
  <si>
    <t xml:space="preserve">sdci  sdcj  sdck  sdcl  sdcm  sdcn  sdco  sdcp  sdcq  sdcr  sdcs  sdct  sdcu  sdcv  sdcw  sdcx  \</t>
  </si>
  <si>
    <t xml:space="preserve">LEGEND:</t>
  </si>
  <si>
    <t xml:space="preserve">Yellow = Warning, may not be enough resources allocated in the event of failure</t>
  </si>
  <si>
    <t xml:space="preserve">UNAVAIL = drive was failed intentionally</t>
  </si>
  <si>
    <t xml:space="preserve">“2 with 1 vspare and 1 UNAVAIL” = (2) simultaneous failures, 1 has active spare in use and the remaining one is relying on the RAIDZ level</t>
  </si>
  <si>
    <t xml:space="preserve">Green = Should be a pretty good config</t>
  </si>
  <si>
    <t xml:space="preserve">( 1 more disk failure in this vdev will kill the pool )</t>
  </si>
  <si>
    <t xml:space="preserve">Red = Something bad happened here, beware</t>
  </si>
  <si>
    <t xml:space="preserve">Bold = Standout from other configs, just a point to be aware of, nothing too serious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</si>
</sst>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sz val="10"/>
      <name val="Courier New"/>
      <family val="3"/>
      <charset val="1"/>
    </font>
    <font>
      <sz val="14"/>
      <name val="Arial"/>
      <family val="2"/>
      <charset val="1"/>
    </font>
    <font>
      <sz val="10.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2"/>
      <name val="Courier New"/>
      <family val="3"/>
      <charset val="1"/>
    </font>
    <font>
      <sz val="10"/>
      <color rgb="FFC9211E"/>
      <name val="Arial"/>
      <family val="2"/>
      <charset val="1"/>
    </font>
    <font>
      <sz val="10"/>
      <color rgb="FFFF4000"/>
      <name val="Arial"/>
      <family val="2"/>
      <charset val="1"/>
    </font>
    <font>
      <b val="true"/>
      <sz val="10"/>
      <color rgb="FFFF4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10.5"/>
      <name val="Courier New"/>
      <family val="3"/>
      <charset val="1"/>
    </font>
    <font>
      <sz val="16"/>
      <color rgb="FF2FFF12"/>
      <name val="Menlo-Regular"/>
      <family val="0"/>
    </font>
    <font>
      <b val="true"/>
      <sz val="13"/>
      <name val="Herculanum"/>
      <family val="0"/>
      <charset val="1"/>
    </font>
    <font>
      <b val="true"/>
      <sz val="10.5"/>
      <color rgb="FFC9211E"/>
      <name val="Arial"/>
      <family val="2"/>
      <charset val="1"/>
    </font>
    <font>
      <vertAlign val="superscript"/>
      <sz val="10"/>
      <name val="Arial"/>
      <family val="2"/>
      <charset val="1"/>
    </font>
    <font>
      <sz val="18"/>
      <color rgb="FF2FFF12"/>
      <name val="Menlo-Regular"/>
      <family val="0"/>
      <charset val="1"/>
    </font>
    <font>
      <sz val="11"/>
      <name val="Arial"/>
      <family val="2"/>
      <charset val="1"/>
    </font>
    <font>
      <b val="true"/>
      <sz val="12"/>
      <name val="Courier New"/>
      <family val="3"/>
      <charset val="1"/>
    </font>
    <font>
      <b val="true"/>
      <sz val="10.5"/>
      <name val="Courier New"/>
      <family val="3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AFD095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BF00"/>
        <bgColor rgb="FFFF9900"/>
      </patternFill>
    </fill>
    <fill>
      <patternFill patternType="solid">
        <fgColor rgb="FFFF4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FFF12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zfsonlinux.topicbox.com/groups/zfs-discuss/T5d26c94dbafdb88b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7" activePane="bottomLeft" state="frozen"/>
      <selection pane="topLeft" activeCell="A1" activeCellId="0" sqref="A1"/>
      <selection pane="bottomLeft" activeCell="A153" activeCellId="0" sqref="A15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8.0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false" hidden="false" outlineLevel="0" max="5" min="5" style="1" width="11.58"/>
    <col collapsed="false" customWidth="true" hidden="false" outlineLevel="0" max="7" min="6" style="1" width="9.66"/>
    <col collapsed="false" customWidth="true" hidden="false" outlineLevel="0" max="8" min="8" style="1" width="7.13"/>
    <col collapsed="false" customWidth="true" hidden="false" outlineLevel="0" max="9" min="9" style="2" width="29.66"/>
    <col collapsed="false" customWidth="true" hidden="false" outlineLevel="0" max="10" min="10" style="0" width="25.33"/>
    <col collapsed="false" customWidth="true" hidden="false" outlineLevel="0" max="11" min="11" style="3" width="15.27"/>
    <col collapsed="false" customWidth="true" hidden="false" outlineLevel="0" max="12" min="12" style="1" width="10.58"/>
    <col collapsed="false" customWidth="true" hidden="false" outlineLevel="0" max="13" min="13" style="1" width="8.66"/>
    <col collapsed="false" customWidth="true" hidden="false" outlineLevel="0" max="14" min="14" style="1" width="10.58"/>
    <col collapsed="false" customWidth="true" hidden="false" outlineLevel="0" max="15" min="15" style="1" width="8.4"/>
    <col collapsed="false" customWidth="true" hidden="false" outlineLevel="0" max="16" min="16" style="1" width="10.69"/>
    <col collapsed="false" customWidth="true" hidden="false" outlineLevel="0" max="17" min="17" style="4" width="9.05"/>
    <col collapsed="false" customWidth="true" hidden="false" outlineLevel="0" max="18" min="18" style="1" width="8.14"/>
    <col collapsed="false" customWidth="true" hidden="false" outlineLevel="0" max="19" min="19" style="5" width="71.56"/>
    <col collapsed="false" customWidth="true" hidden="false" outlineLevel="0" max="20" min="20" style="6" width="23.93"/>
    <col collapsed="false" customWidth="true" hidden="false" outlineLevel="0" max="21" min="21" style="6" width="65.57"/>
    <col collapsed="false" customWidth="true" hidden="false" outlineLevel="0" max="23" min="23" style="0" width="29.55"/>
  </cols>
  <sheetData>
    <row r="1" customFormat="false" ht="68.0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2" t="s">
        <v>17</v>
      </c>
      <c r="S1" s="9" t="s">
        <v>18</v>
      </c>
      <c r="T1" s="10" t="s">
        <v>19</v>
      </c>
      <c r="U1" s="11" t="s">
        <v>20</v>
      </c>
      <c r="V1" s="12" t="s">
        <v>21</v>
      </c>
    </row>
    <row r="2" customFormat="false" ht="15" hidden="false" customHeight="false" outlineLevel="0" collapsed="false">
      <c r="A2" s="1" t="s">
        <v>22</v>
      </c>
      <c r="B2" s="2" t="n">
        <v>4</v>
      </c>
      <c r="C2" s="1" t="n">
        <v>1</v>
      </c>
      <c r="D2" s="1" t="n">
        <v>4</v>
      </c>
      <c r="E2" s="13" t="n">
        <v>1</v>
      </c>
      <c r="F2" s="13" t="n">
        <f aca="false">E2*C2</f>
        <v>1</v>
      </c>
      <c r="G2" s="1" t="n">
        <v>0</v>
      </c>
      <c r="H2" s="14" t="n">
        <v>1</v>
      </c>
      <c r="I2" s="13" t="s">
        <v>23</v>
      </c>
      <c r="J2" s="2"/>
      <c r="K2" s="7"/>
      <c r="L2" s="2" t="n">
        <v>11</v>
      </c>
      <c r="M2" s="2" t="n">
        <v>7.1</v>
      </c>
      <c r="N2" s="1" t="n">
        <v>3.73</v>
      </c>
      <c r="O2" s="1" t="n">
        <v>512</v>
      </c>
      <c r="P2" s="1" t="n">
        <f aca="false">N2*B2</f>
        <v>14.92</v>
      </c>
      <c r="Q2" s="4" t="n">
        <f aca="false">P2-M2</f>
        <v>7.82</v>
      </c>
      <c r="R2" s="1" t="n">
        <f aca="false">B2+G2</f>
        <v>4</v>
      </c>
      <c r="S2" s="15" t="s">
        <v>24</v>
      </c>
      <c r="T2" s="16" t="str">
        <f aca="false">A2</f>
        <v>draid1:2d:4c:1s</v>
      </c>
      <c r="U2" s="16" t="s">
        <v>25</v>
      </c>
      <c r="V2" s="17" t="s">
        <v>26</v>
      </c>
      <c r="W2" s="0" t="s">
        <v>27</v>
      </c>
    </row>
    <row r="3" customFormat="false" ht="15" hidden="false" customHeight="false" outlineLevel="0" collapsed="false">
      <c r="A3" s="1" t="s">
        <v>28</v>
      </c>
      <c r="B3" s="2" t="n">
        <v>6</v>
      </c>
      <c r="C3" s="1" t="n">
        <v>1</v>
      </c>
      <c r="D3" s="1" t="n">
        <v>6</v>
      </c>
      <c r="E3" s="13" t="n">
        <v>1</v>
      </c>
      <c r="F3" s="13" t="n">
        <f aca="false">E3*C3</f>
        <v>1</v>
      </c>
      <c r="G3" s="1" t="n">
        <v>0</v>
      </c>
      <c r="H3" s="14" t="n">
        <v>1</v>
      </c>
      <c r="I3" s="13" t="s">
        <v>23</v>
      </c>
      <c r="J3" s="2"/>
      <c r="K3" s="7"/>
      <c r="L3" s="2" t="n">
        <v>18</v>
      </c>
      <c r="M3" s="2" t="n">
        <v>14</v>
      </c>
      <c r="N3" s="1" t="n">
        <v>3.73</v>
      </c>
      <c r="O3" s="1" t="n">
        <v>512</v>
      </c>
      <c r="P3" s="1" t="n">
        <f aca="false">N3*B3</f>
        <v>22.38</v>
      </c>
      <c r="Q3" s="18" t="n">
        <f aca="false">P3-M3</f>
        <v>8.38</v>
      </c>
      <c r="R3" s="1" t="n">
        <f aca="false">B3+G3</f>
        <v>6</v>
      </c>
      <c r="T3" s="16" t="str">
        <f aca="false">A3</f>
        <v>draid1:4d:6c:1s</v>
      </c>
      <c r="U3" s="16" t="s">
        <v>29</v>
      </c>
    </row>
    <row r="4" customFormat="false" ht="15" hidden="false" customHeight="false" outlineLevel="0" collapsed="false">
      <c r="B4" s="2"/>
      <c r="E4" s="13"/>
      <c r="F4" s="13"/>
      <c r="H4" s="14"/>
      <c r="I4" s="13"/>
      <c r="J4" s="2"/>
      <c r="K4" s="7"/>
      <c r="L4" s="2"/>
      <c r="M4" s="2"/>
      <c r="Q4" s="18"/>
      <c r="T4" s="16"/>
      <c r="U4" s="16"/>
    </row>
    <row r="5" customFormat="false" ht="15" hidden="false" customHeight="false" outlineLevel="0" collapsed="false">
      <c r="A5" s="1" t="s">
        <v>30</v>
      </c>
      <c r="B5" s="2" t="n">
        <v>8</v>
      </c>
      <c r="C5" s="1" t="n">
        <v>1</v>
      </c>
      <c r="D5" s="1" t="n">
        <v>8</v>
      </c>
      <c r="E5" s="13" t="n">
        <v>1</v>
      </c>
      <c r="F5" s="13" t="n">
        <f aca="false">E5*C5</f>
        <v>1</v>
      </c>
      <c r="G5" s="1" t="n">
        <v>0</v>
      </c>
      <c r="H5" s="19" t="n">
        <v>1</v>
      </c>
      <c r="I5" s="13" t="s">
        <v>23</v>
      </c>
      <c r="J5" s="2"/>
      <c r="K5" s="7"/>
      <c r="L5" s="2" t="n">
        <v>25.5</v>
      </c>
      <c r="M5" s="20" t="n">
        <v>21</v>
      </c>
      <c r="N5" s="1" t="n">
        <v>3.73</v>
      </c>
      <c r="O5" s="1" t="n">
        <v>512</v>
      </c>
      <c r="P5" s="1" t="n">
        <f aca="false">N5*B5</f>
        <v>29.84</v>
      </c>
      <c r="Q5" s="18" t="n">
        <f aca="false">P5-M5</f>
        <v>8.84</v>
      </c>
      <c r="R5" s="1" t="n">
        <f aca="false">B5+G5</f>
        <v>8</v>
      </c>
      <c r="T5" s="16" t="str">
        <f aca="false">A5</f>
        <v>draid1:6d:8c:1s</v>
      </c>
      <c r="U5" s="16" t="s">
        <v>31</v>
      </c>
    </row>
    <row r="6" customFormat="false" ht="27.75" hidden="false" customHeight="false" outlineLevel="0" collapsed="false">
      <c r="A6" s="14" t="s">
        <v>22</v>
      </c>
      <c r="B6" s="2" t="n">
        <v>8</v>
      </c>
      <c r="C6" s="14" t="n">
        <v>2</v>
      </c>
      <c r="D6" s="1" t="n">
        <v>4</v>
      </c>
      <c r="E6" s="13" t="n">
        <v>1</v>
      </c>
      <c r="F6" s="21" t="n">
        <f aca="false">E6*C6</f>
        <v>2</v>
      </c>
      <c r="G6" s="22" t="n">
        <v>2</v>
      </c>
      <c r="H6" s="14" t="n">
        <v>1</v>
      </c>
      <c r="I6" s="2" t="s">
        <v>32</v>
      </c>
      <c r="J6" s="2"/>
      <c r="K6" s="7"/>
      <c r="L6" s="2" t="n">
        <v>22</v>
      </c>
      <c r="M6" s="2" t="n">
        <v>14.2</v>
      </c>
      <c r="N6" s="1" t="n">
        <v>3.73</v>
      </c>
      <c r="O6" s="1" t="n">
        <v>512</v>
      </c>
      <c r="P6" s="1" t="n">
        <f aca="false">N6*B6</f>
        <v>29.84</v>
      </c>
      <c r="Q6" s="4" t="n">
        <f aca="false">P6-M6</f>
        <v>15.64</v>
      </c>
      <c r="R6" s="14" t="n">
        <f aca="false">B6+G6</f>
        <v>10</v>
      </c>
      <c r="T6" s="23" t="s">
        <v>33</v>
      </c>
      <c r="U6" s="23" t="s">
        <v>34</v>
      </c>
      <c r="V6" s="0" t="s">
        <v>26</v>
      </c>
      <c r="W6" s="0" t="s">
        <v>35</v>
      </c>
    </row>
    <row r="7" s="17" customFormat="true" ht="27.75" hidden="false" customHeight="false" outlineLevel="0" collapsed="false">
      <c r="A7" s="14" t="s">
        <v>36</v>
      </c>
      <c r="B7" s="2" t="n">
        <v>8</v>
      </c>
      <c r="C7" s="14" t="n">
        <v>2</v>
      </c>
      <c r="D7" s="1" t="n">
        <v>4</v>
      </c>
      <c r="E7" s="24" t="n">
        <v>0</v>
      </c>
      <c r="F7" s="24" t="n">
        <f aca="false">E7*C7</f>
        <v>0</v>
      </c>
      <c r="G7" s="14" t="n">
        <v>2</v>
      </c>
      <c r="H7" s="14" t="n">
        <v>1</v>
      </c>
      <c r="I7" s="2" t="s">
        <v>37</v>
      </c>
      <c r="J7" s="2"/>
      <c r="K7" s="7"/>
      <c r="L7" s="2" t="n">
        <v>29</v>
      </c>
      <c r="M7" s="2" t="n">
        <v>20.9</v>
      </c>
      <c r="N7" s="1" t="n">
        <v>3.73</v>
      </c>
      <c r="O7" s="1" t="n">
        <v>512</v>
      </c>
      <c r="P7" s="1" t="n">
        <f aca="false">N7*B7</f>
        <v>29.84</v>
      </c>
      <c r="Q7" s="18" t="n">
        <f aca="false">P7-M7</f>
        <v>8.94</v>
      </c>
      <c r="R7" s="14" t="n">
        <f aca="false">B7+G7</f>
        <v>10</v>
      </c>
      <c r="S7" s="5"/>
      <c r="T7" s="23" t="s">
        <v>38</v>
      </c>
      <c r="U7" s="23" t="s">
        <v>34</v>
      </c>
      <c r="V7" s="0" t="s">
        <v>26</v>
      </c>
      <c r="W7" s="17" t="s">
        <v>35</v>
      </c>
      <c r="AMJ7" s="0"/>
    </row>
    <row r="8" customFormat="false" ht="15" hidden="false" customHeight="false" outlineLevel="0" collapsed="false">
      <c r="B8" s="2"/>
      <c r="E8" s="25"/>
      <c r="F8" s="25"/>
      <c r="H8" s="14"/>
      <c r="I8" s="13"/>
      <c r="J8" s="2"/>
      <c r="K8" s="7"/>
      <c r="L8" s="2"/>
      <c r="M8" s="2"/>
      <c r="Q8" s="18"/>
      <c r="T8" s="16"/>
      <c r="U8" s="16"/>
    </row>
    <row r="9" customFormat="false" ht="45.8" hidden="false" customHeight="false" outlineLevel="0" collapsed="false">
      <c r="A9" s="26" t="s">
        <v>39</v>
      </c>
      <c r="B9" s="2" t="n">
        <v>10</v>
      </c>
      <c r="C9" s="1" t="n">
        <v>1</v>
      </c>
      <c r="D9" s="1" t="n">
        <v>10</v>
      </c>
      <c r="E9" s="21" t="n">
        <v>2</v>
      </c>
      <c r="F9" s="21" t="n">
        <f aca="false">E9*C9</f>
        <v>2</v>
      </c>
      <c r="G9" s="2" t="n">
        <v>0</v>
      </c>
      <c r="H9" s="14" t="n">
        <v>1</v>
      </c>
      <c r="I9" s="27" t="s">
        <v>40</v>
      </c>
      <c r="J9" s="25" t="s">
        <v>41</v>
      </c>
      <c r="K9" s="7"/>
      <c r="L9" s="2" t="n">
        <v>29</v>
      </c>
      <c r="M9" s="2" t="n">
        <v>25</v>
      </c>
      <c r="N9" s="1" t="n">
        <v>3.73</v>
      </c>
      <c r="O9" s="1" t="n">
        <v>512</v>
      </c>
      <c r="P9" s="1" t="n">
        <f aca="false">N9*B9</f>
        <v>37.3</v>
      </c>
      <c r="Q9" s="18" t="n">
        <f aca="false">P9-M9</f>
        <v>12.3</v>
      </c>
      <c r="R9" s="1" t="n">
        <f aca="false">B9+G9</f>
        <v>10</v>
      </c>
      <c r="T9" s="16" t="str">
        <f aca="false">A9</f>
        <v>draid1:7d:10c:2s</v>
      </c>
      <c r="U9" s="16"/>
    </row>
    <row r="10" customFormat="false" ht="23.6" hidden="false" customHeight="false" outlineLevel="0" collapsed="false">
      <c r="A10" s="26"/>
      <c r="B10" s="2"/>
      <c r="E10" s="20"/>
      <c r="F10" s="25"/>
      <c r="G10" s="2"/>
      <c r="H10" s="14"/>
      <c r="I10" s="25" t="s">
        <v>42</v>
      </c>
      <c r="J10" s="2"/>
      <c r="K10" s="7"/>
      <c r="L10" s="2"/>
      <c r="M10" s="2"/>
      <c r="Q10" s="18"/>
      <c r="T10" s="16"/>
      <c r="U10" s="16"/>
    </row>
    <row r="11" customFormat="false" ht="45.8" hidden="false" customHeight="false" outlineLevel="0" collapsed="false">
      <c r="A11" s="22" t="s">
        <v>43</v>
      </c>
      <c r="B11" s="2" t="n">
        <v>10</v>
      </c>
      <c r="C11" s="1" t="n">
        <v>1</v>
      </c>
      <c r="D11" s="1" t="n">
        <v>10</v>
      </c>
      <c r="E11" s="21" t="n">
        <v>2</v>
      </c>
      <c r="F11" s="21" t="n">
        <f aca="false">E11*C11</f>
        <v>2</v>
      </c>
      <c r="G11" s="2" t="n">
        <v>0</v>
      </c>
      <c r="H11" s="14" t="n">
        <v>1</v>
      </c>
      <c r="I11" s="20" t="s">
        <v>44</v>
      </c>
      <c r="J11" s="2" t="s">
        <v>45</v>
      </c>
      <c r="K11" s="28" t="n">
        <v>0.0888888888888889</v>
      </c>
      <c r="L11" s="2" t="n">
        <v>29</v>
      </c>
      <c r="M11" s="2" t="n">
        <v>23</v>
      </c>
      <c r="N11" s="1" t="n">
        <v>3.73</v>
      </c>
      <c r="O11" s="1" t="n">
        <v>512</v>
      </c>
      <c r="P11" s="1" t="n">
        <f aca="false">N11*B11</f>
        <v>37.3</v>
      </c>
      <c r="Q11" s="4" t="n">
        <f aca="false">P11-M11</f>
        <v>14.3</v>
      </c>
      <c r="R11" s="1" t="n">
        <f aca="false">B11+G11</f>
        <v>10</v>
      </c>
      <c r="T11" s="16" t="str">
        <f aca="false">A11</f>
        <v>draid1:5d:10c:2s</v>
      </c>
      <c r="U11" s="16" t="s">
        <v>46</v>
      </c>
    </row>
    <row r="12" customFormat="false" ht="27.75" hidden="false" customHeight="false" outlineLevel="0" collapsed="false">
      <c r="A12" s="1" t="s">
        <v>47</v>
      </c>
      <c r="B12" s="1" t="n">
        <v>10</v>
      </c>
      <c r="C12" s="14" t="n">
        <v>2</v>
      </c>
      <c r="D12" s="1" t="n">
        <v>5</v>
      </c>
      <c r="E12" s="1" t="n">
        <v>1</v>
      </c>
      <c r="F12" s="13" t="n">
        <f aca="false">E12*C12</f>
        <v>2</v>
      </c>
      <c r="G12" s="14" t="n">
        <v>2</v>
      </c>
      <c r="H12" s="14" t="n">
        <v>1</v>
      </c>
      <c r="I12" s="2" t="s">
        <v>48</v>
      </c>
      <c r="K12" s="0"/>
      <c r="L12" s="1" t="n">
        <v>29</v>
      </c>
      <c r="M12" s="1" t="n">
        <v>20.9</v>
      </c>
      <c r="N12" s="1" t="n">
        <v>3.73</v>
      </c>
      <c r="O12" s="1" t="n">
        <v>512</v>
      </c>
      <c r="P12" s="1" t="n">
        <f aca="false">N12*B12</f>
        <v>37.3</v>
      </c>
      <c r="Q12" s="4" t="n">
        <f aca="false">P12-M12</f>
        <v>16.4</v>
      </c>
      <c r="R12" s="1" t="n">
        <f aca="false">B12+G12</f>
        <v>12</v>
      </c>
      <c r="T12" s="23" t="s">
        <v>49</v>
      </c>
      <c r="U12" s="23" t="s">
        <v>50</v>
      </c>
      <c r="V12" s="0" t="s">
        <v>26</v>
      </c>
      <c r="W12" s="0" t="s">
        <v>51</v>
      </c>
    </row>
    <row r="13" customFormat="false" ht="15" hidden="false" customHeight="false" outlineLevel="0" collapsed="false">
      <c r="B13" s="0"/>
      <c r="C13" s="0"/>
      <c r="D13" s="0"/>
      <c r="E13" s="0"/>
      <c r="F13" s="25"/>
      <c r="G13" s="0"/>
      <c r="H13" s="0"/>
      <c r="K13" s="0"/>
      <c r="L13" s="0"/>
      <c r="M13" s="0"/>
      <c r="N13" s="0"/>
      <c r="O13" s="0"/>
      <c r="P13" s="0"/>
      <c r="Q13" s="0"/>
      <c r="T13" s="16"/>
      <c r="U13" s="16"/>
    </row>
    <row r="14" customFormat="false" ht="15" hidden="false" customHeight="false" outlineLevel="0" collapsed="false">
      <c r="B14" s="2"/>
      <c r="E14" s="25"/>
      <c r="F14" s="25"/>
      <c r="G14" s="2"/>
      <c r="H14" s="14"/>
      <c r="I14" s="20"/>
      <c r="J14" s="2"/>
      <c r="K14" s="7"/>
      <c r="L14" s="2"/>
      <c r="M14" s="2"/>
      <c r="Q14" s="18"/>
      <c r="T14" s="16"/>
      <c r="U14" s="16"/>
    </row>
    <row r="15" customFormat="false" ht="45.8" hidden="false" customHeight="false" outlineLevel="0" collapsed="false">
      <c r="A15" s="1" t="s">
        <v>52</v>
      </c>
      <c r="B15" s="2" t="n">
        <v>12</v>
      </c>
      <c r="C15" s="1" t="n">
        <v>1</v>
      </c>
      <c r="D15" s="1" t="n">
        <v>12</v>
      </c>
      <c r="E15" s="13" t="n">
        <v>1</v>
      </c>
      <c r="F15" s="13" t="n">
        <f aca="false">E15*C15</f>
        <v>1</v>
      </c>
      <c r="G15" s="1" t="n">
        <v>0</v>
      </c>
      <c r="H15" s="19" t="n">
        <v>1</v>
      </c>
      <c r="I15" s="13" t="s">
        <v>23</v>
      </c>
      <c r="J15" s="2" t="s">
        <v>53</v>
      </c>
      <c r="K15" s="29" t="n">
        <v>0.0263888888888889</v>
      </c>
      <c r="L15" s="2" t="n">
        <v>40</v>
      </c>
      <c r="M15" s="2" t="n">
        <v>35</v>
      </c>
      <c r="N15" s="1" t="n">
        <v>3.73</v>
      </c>
      <c r="O15" s="1" t="n">
        <v>512</v>
      </c>
      <c r="P15" s="1" t="n">
        <f aca="false">N15*B15</f>
        <v>44.76</v>
      </c>
      <c r="Q15" s="18" t="n">
        <f aca="false">P15-M15</f>
        <v>9.76</v>
      </c>
      <c r="R15" s="1" t="n">
        <f aca="false">B15+G15</f>
        <v>12</v>
      </c>
      <c r="T15" s="16" t="str">
        <f aca="false">A15</f>
        <v>draid1:10d:12c:1s</v>
      </c>
      <c r="U15" s="16" t="s">
        <v>54</v>
      </c>
    </row>
    <row r="16" customFormat="false" ht="15" hidden="false" customHeight="false" outlineLevel="0" collapsed="false">
      <c r="B16" s="2"/>
      <c r="E16" s="13"/>
      <c r="F16" s="25"/>
      <c r="H16" s="14"/>
      <c r="I16" s="20"/>
      <c r="J16" s="2"/>
      <c r="K16" s="7"/>
      <c r="L16" s="2"/>
      <c r="M16" s="2"/>
      <c r="Q16" s="18"/>
      <c r="T16" s="16"/>
      <c r="U16" s="16"/>
    </row>
    <row r="17" customFormat="false" ht="34.7" hidden="false" customHeight="false" outlineLevel="0" collapsed="false">
      <c r="A17" s="14" t="s">
        <v>55</v>
      </c>
      <c r="B17" s="2" t="n">
        <v>16</v>
      </c>
      <c r="C17" s="30" t="n">
        <v>1</v>
      </c>
      <c r="D17" s="1" t="n">
        <v>16</v>
      </c>
      <c r="E17" s="31" t="n">
        <v>1</v>
      </c>
      <c r="F17" s="31" t="n">
        <f aca="false">E17*C17</f>
        <v>1</v>
      </c>
      <c r="G17" s="32" t="n">
        <v>0</v>
      </c>
      <c r="H17" s="19" t="n">
        <v>1</v>
      </c>
      <c r="I17" s="13" t="s">
        <v>23</v>
      </c>
      <c r="J17" s="20" t="s">
        <v>56</v>
      </c>
      <c r="K17" s="7"/>
      <c r="L17" s="2" t="n">
        <v>55</v>
      </c>
      <c r="M17" s="2" t="n">
        <v>47.8</v>
      </c>
      <c r="N17" s="1" t="n">
        <v>3.73</v>
      </c>
      <c r="O17" s="1" t="n">
        <v>512</v>
      </c>
      <c r="P17" s="1" t="n">
        <f aca="false">N17*B17</f>
        <v>59.68</v>
      </c>
      <c r="Q17" s="18" t="n">
        <f aca="false">P17-M17</f>
        <v>11.88</v>
      </c>
      <c r="R17" s="1" t="n">
        <f aca="false">B17+G17</f>
        <v>16</v>
      </c>
      <c r="T17" s="16" t="str">
        <f aca="false">A17</f>
        <v>draid1:14d:16c:1s</v>
      </c>
      <c r="U17" s="16" t="s">
        <v>57</v>
      </c>
    </row>
    <row r="18" customFormat="false" ht="45.8" hidden="false" customHeight="false" outlineLevel="0" collapsed="false">
      <c r="A18" s="14"/>
      <c r="B18" s="2"/>
      <c r="E18" s="25"/>
      <c r="F18" s="25"/>
      <c r="G18" s="26"/>
      <c r="H18" s="14"/>
      <c r="I18" s="20"/>
      <c r="J18" s="2" t="s">
        <v>53</v>
      </c>
      <c r="K18" s="7" t="n">
        <v>0.0298611111111111</v>
      </c>
      <c r="L18" s="2"/>
      <c r="M18" s="2"/>
      <c r="Q18" s="18"/>
      <c r="T18" s="16"/>
      <c r="U18" s="16"/>
    </row>
    <row r="19" customFormat="false" ht="56.9" hidden="false" customHeight="false" outlineLevel="0" collapsed="false">
      <c r="A19" s="14"/>
      <c r="B19" s="2"/>
      <c r="E19" s="25"/>
      <c r="F19" s="25"/>
      <c r="G19" s="26"/>
      <c r="H19" s="14"/>
      <c r="I19" s="20"/>
      <c r="J19" s="2" t="s">
        <v>58</v>
      </c>
      <c r="K19" s="28" t="n">
        <v>0.0770833333333333</v>
      </c>
      <c r="L19" s="2"/>
      <c r="M19" s="2"/>
      <c r="Q19" s="18"/>
      <c r="T19" s="16"/>
      <c r="U19" s="16"/>
    </row>
    <row r="20" customFormat="false" ht="23.6" hidden="false" customHeight="false" outlineLevel="0" collapsed="false">
      <c r="A20" s="14" t="s">
        <v>59</v>
      </c>
      <c r="B20" s="2" t="n">
        <v>16</v>
      </c>
      <c r="C20" s="1" t="n">
        <v>1</v>
      </c>
      <c r="D20" s="1" t="n">
        <v>16</v>
      </c>
      <c r="E20" s="33" t="n">
        <v>2</v>
      </c>
      <c r="F20" s="33" t="n">
        <f aca="false">E20*C20</f>
        <v>2</v>
      </c>
      <c r="G20" s="33" t="n">
        <v>2</v>
      </c>
      <c r="H20" s="14" t="n">
        <v>1</v>
      </c>
      <c r="I20" s="2" t="s">
        <v>60</v>
      </c>
      <c r="J20" s="20" t="s">
        <v>61</v>
      </c>
      <c r="K20" s="7"/>
      <c r="L20" s="2" t="n">
        <v>51</v>
      </c>
      <c r="M20" s="2" t="n">
        <v>45.2</v>
      </c>
      <c r="N20" s="1" t="n">
        <v>3.73</v>
      </c>
      <c r="O20" s="1" t="n">
        <v>512</v>
      </c>
      <c r="P20" s="1" t="n">
        <f aca="false">N20*B20</f>
        <v>59.68</v>
      </c>
      <c r="Q20" s="18" t="n">
        <f aca="false">P20-M20</f>
        <v>14.48</v>
      </c>
      <c r="R20" s="14" t="n">
        <f aca="false">B20+G20</f>
        <v>18</v>
      </c>
      <c r="S20" s="15" t="s">
        <v>24</v>
      </c>
      <c r="T20" s="16" t="str">
        <f aca="false">A20</f>
        <v>draid1:13d:16c:2s</v>
      </c>
      <c r="U20" s="16" t="s">
        <v>57</v>
      </c>
      <c r="V20" s="0" t="s">
        <v>26</v>
      </c>
      <c r="W20" s="0" t="s">
        <v>62</v>
      </c>
    </row>
    <row r="21" customFormat="false" ht="45.8" hidden="false" customHeight="false" outlineLevel="0" collapsed="false">
      <c r="A21" s="1" t="s">
        <v>30</v>
      </c>
      <c r="B21" s="2" t="n">
        <v>16</v>
      </c>
      <c r="C21" s="22" t="n">
        <v>2</v>
      </c>
      <c r="D21" s="1" t="n">
        <v>8</v>
      </c>
      <c r="E21" s="13" t="n">
        <v>1</v>
      </c>
      <c r="F21" s="33" t="n">
        <f aca="false">E21*C21</f>
        <v>2</v>
      </c>
      <c r="G21" s="32" t="n">
        <v>0</v>
      </c>
      <c r="H21" s="14" t="n">
        <v>1</v>
      </c>
      <c r="I21" s="13" t="s">
        <v>23</v>
      </c>
      <c r="J21" s="2" t="s">
        <v>63</v>
      </c>
      <c r="K21" s="7" t="n">
        <v>0.0319444444444444</v>
      </c>
      <c r="L21" s="2" t="n">
        <v>51</v>
      </c>
      <c r="M21" s="2" t="n">
        <v>42</v>
      </c>
      <c r="N21" s="1" t="n">
        <v>3.73</v>
      </c>
      <c r="O21" s="1" t="n">
        <v>512</v>
      </c>
      <c r="P21" s="1" t="n">
        <f aca="false">N21*B21</f>
        <v>59.68</v>
      </c>
      <c r="Q21" s="18" t="n">
        <f aca="false">P21-M21</f>
        <v>17.68</v>
      </c>
      <c r="R21" s="1" t="n">
        <f aca="false">B21+G21</f>
        <v>16</v>
      </c>
      <c r="T21" s="23" t="s">
        <v>64</v>
      </c>
      <c r="U21" s="23" t="s">
        <v>65</v>
      </c>
    </row>
    <row r="22" customFormat="false" ht="45.8" hidden="false" customHeight="false" outlineLevel="0" collapsed="false">
      <c r="B22" s="2"/>
      <c r="E22" s="25"/>
      <c r="F22" s="25"/>
      <c r="G22" s="26"/>
      <c r="I22" s="20"/>
      <c r="J22" s="2" t="s">
        <v>66</v>
      </c>
      <c r="K22" s="34" t="n">
        <v>0.05625</v>
      </c>
      <c r="L22" s="2"/>
      <c r="M22" s="2"/>
      <c r="Q22" s="18"/>
      <c r="R22" s="1" t="n">
        <f aca="false">B22+G22</f>
        <v>0</v>
      </c>
      <c r="T22" s="16"/>
      <c r="U22" s="16"/>
    </row>
    <row r="23" customFormat="false" ht="45.8" hidden="false" customHeight="false" outlineLevel="0" collapsed="false">
      <c r="B23" s="2"/>
      <c r="E23" s="25"/>
      <c r="F23" s="25"/>
      <c r="G23" s="26"/>
      <c r="I23" s="20"/>
      <c r="J23" s="2" t="s">
        <v>67</v>
      </c>
      <c r="K23" s="34" t="n">
        <v>0.110416666666667</v>
      </c>
      <c r="L23" s="2"/>
      <c r="M23" s="2"/>
      <c r="Q23" s="18"/>
      <c r="R23" s="1" t="n">
        <f aca="false">B23+G23</f>
        <v>0</v>
      </c>
      <c r="T23" s="16"/>
      <c r="U23" s="16"/>
    </row>
    <row r="24" s="17" customFormat="true" ht="15" hidden="false" customHeight="false" outlineLevel="0" collapsed="false">
      <c r="A24" s="14" t="s">
        <v>68</v>
      </c>
      <c r="B24" s="2" t="n">
        <v>16</v>
      </c>
      <c r="C24" s="30" t="n">
        <v>1</v>
      </c>
      <c r="D24" s="1" t="n">
        <v>16</v>
      </c>
      <c r="E24" s="31" t="n">
        <v>1</v>
      </c>
      <c r="F24" s="31" t="n">
        <f aca="false">E24*C24</f>
        <v>1</v>
      </c>
      <c r="G24" s="32" t="n">
        <v>0</v>
      </c>
      <c r="H24" s="22" t="n">
        <v>2</v>
      </c>
      <c r="I24" s="13" t="s">
        <v>69</v>
      </c>
      <c r="J24" s="20" t="s">
        <v>70</v>
      </c>
      <c r="K24" s="7"/>
      <c r="L24" s="2" t="n">
        <v>55</v>
      </c>
      <c r="M24" s="2" t="n">
        <v>46</v>
      </c>
      <c r="N24" s="1" t="n">
        <v>3.73</v>
      </c>
      <c r="O24" s="1" t="n">
        <v>512</v>
      </c>
      <c r="P24" s="1" t="n">
        <f aca="false">N24*B24</f>
        <v>59.68</v>
      </c>
      <c r="Q24" s="18" t="n">
        <f aca="false">P24-M24</f>
        <v>13.68</v>
      </c>
      <c r="R24" s="1" t="n">
        <f aca="false">B24+G24</f>
        <v>16</v>
      </c>
      <c r="S24" s="5"/>
      <c r="T24" s="16" t="str">
        <f aca="false">A24</f>
        <v>draid2:13d:16c:1s</v>
      </c>
      <c r="U24" s="16" t="s">
        <v>57</v>
      </c>
      <c r="V24" s="0"/>
      <c r="AMJ24" s="0"/>
    </row>
    <row r="25" s="17" customFormat="true" ht="15" hidden="false" customHeight="false" outlineLevel="0" collapsed="false">
      <c r="A25" s="1"/>
      <c r="B25" s="2"/>
      <c r="C25" s="1"/>
      <c r="D25" s="1"/>
      <c r="E25" s="25"/>
      <c r="F25" s="25"/>
      <c r="G25" s="26"/>
      <c r="H25" s="14"/>
      <c r="I25" s="13"/>
      <c r="J25" s="2"/>
      <c r="K25" s="7"/>
      <c r="L25" s="2"/>
      <c r="M25" s="2"/>
      <c r="N25" s="1"/>
      <c r="O25" s="1"/>
      <c r="P25" s="1"/>
      <c r="Q25" s="18"/>
      <c r="R25" s="1"/>
      <c r="S25" s="5"/>
      <c r="T25" s="16"/>
      <c r="U25" s="16"/>
      <c r="V25" s="0"/>
      <c r="AMJ25" s="0"/>
    </row>
    <row r="26" customFormat="false" ht="15" hidden="false" customHeight="false" outlineLevel="0" collapsed="false">
      <c r="B26" s="2"/>
      <c r="F26" s="25"/>
      <c r="J26" s="2"/>
      <c r="K26" s="7"/>
      <c r="L26" s="2"/>
      <c r="M26" s="2"/>
      <c r="N26" s="2"/>
      <c r="Q26" s="8"/>
      <c r="T26" s="16"/>
      <c r="U26" s="16"/>
    </row>
    <row r="27" customFormat="false" ht="34.7" hidden="false" customHeight="false" outlineLevel="0" collapsed="false">
      <c r="A27" s="1" t="s">
        <v>71</v>
      </c>
      <c r="B27" s="2" t="n">
        <v>24</v>
      </c>
      <c r="C27" s="30" t="n">
        <v>1</v>
      </c>
      <c r="D27" s="1" t="n">
        <v>24</v>
      </c>
      <c r="E27" s="13" t="n">
        <v>1</v>
      </c>
      <c r="F27" s="31" t="n">
        <f aca="false">E27*C27</f>
        <v>1</v>
      </c>
      <c r="G27" s="32" t="n">
        <v>0</v>
      </c>
      <c r="H27" s="19" t="n">
        <v>1</v>
      </c>
      <c r="I27" s="2" t="s">
        <v>23</v>
      </c>
      <c r="J27" s="2" t="s">
        <v>72</v>
      </c>
      <c r="K27" s="7" t="n">
        <v>0.0243055555555556</v>
      </c>
      <c r="L27" s="2" t="n">
        <v>84</v>
      </c>
      <c r="M27" s="2" t="n">
        <v>72.3</v>
      </c>
      <c r="N27" s="1" t="n">
        <v>3.73</v>
      </c>
      <c r="O27" s="1" t="n">
        <v>512</v>
      </c>
      <c r="P27" s="1" t="n">
        <f aca="false">N27*B27</f>
        <v>89.52</v>
      </c>
      <c r="Q27" s="18" t="n">
        <f aca="false">P27-M27</f>
        <v>17.22</v>
      </c>
      <c r="R27" s="1" t="n">
        <f aca="false">B27+G27</f>
        <v>24</v>
      </c>
      <c r="S27" s="15" t="s">
        <v>24</v>
      </c>
      <c r="T27" s="16" t="str">
        <f aca="false">A27</f>
        <v>draid1:8d:24c:1s</v>
      </c>
      <c r="U27" s="16" t="s">
        <v>73</v>
      </c>
    </row>
    <row r="28" customFormat="false" ht="34.7" hidden="false" customHeight="false" outlineLevel="0" collapsed="false">
      <c r="A28" s="1" t="s">
        <v>74</v>
      </c>
      <c r="B28" s="2" t="n">
        <v>24</v>
      </c>
      <c r="C28" s="1" t="n">
        <v>2</v>
      </c>
      <c r="D28" s="1" t="n">
        <v>12</v>
      </c>
      <c r="E28" s="13" t="n">
        <v>2</v>
      </c>
      <c r="F28" s="33" t="n">
        <f aca="false">E28*C28</f>
        <v>4</v>
      </c>
      <c r="G28" s="32" t="n">
        <v>0</v>
      </c>
      <c r="H28" s="19" t="n">
        <v>1</v>
      </c>
      <c r="I28" s="20" t="s">
        <v>75</v>
      </c>
      <c r="J28" s="2" t="s">
        <v>72</v>
      </c>
      <c r="K28" s="7" t="n">
        <v>0.0222222222222222</v>
      </c>
      <c r="L28" s="35" t="n">
        <v>73</v>
      </c>
      <c r="M28" s="13" t="n">
        <v>62.9</v>
      </c>
      <c r="N28" s="1" t="n">
        <v>3.73</v>
      </c>
      <c r="O28" s="1" t="n">
        <v>512</v>
      </c>
      <c r="P28" s="1" t="n">
        <f aca="false">N28*B28</f>
        <v>89.52</v>
      </c>
      <c r="Q28" s="18" t="n">
        <f aca="false">P28-M28</f>
        <v>26.62</v>
      </c>
      <c r="R28" s="1" t="n">
        <f aca="false">B28+G28</f>
        <v>24</v>
      </c>
      <c r="T28" s="23" t="s">
        <v>76</v>
      </c>
      <c r="U28" s="23" t="s">
        <v>77</v>
      </c>
    </row>
    <row r="29" customFormat="false" ht="56.9" hidden="false" customHeight="false" outlineLevel="0" collapsed="false">
      <c r="B29" s="2"/>
      <c r="E29" s="13"/>
      <c r="F29" s="25"/>
      <c r="H29" s="14"/>
      <c r="J29" s="2" t="s">
        <v>78</v>
      </c>
      <c r="K29" s="29" t="n">
        <v>0.0194444444444444</v>
      </c>
      <c r="L29" s="35"/>
      <c r="M29" s="35"/>
      <c r="Q29" s="18"/>
      <c r="T29" s="16"/>
      <c r="U29" s="16"/>
    </row>
    <row r="30" customFormat="false" ht="68.05" hidden="false" customHeight="false" outlineLevel="0" collapsed="false">
      <c r="B30" s="2"/>
      <c r="E30" s="13"/>
      <c r="F30" s="25"/>
      <c r="H30" s="14"/>
      <c r="I30" s="25"/>
      <c r="J30" s="2" t="s">
        <v>79</v>
      </c>
      <c r="K30" s="7" t="n">
        <v>0.0201388888888889</v>
      </c>
      <c r="L30" s="35"/>
      <c r="M30" s="35"/>
      <c r="Q30" s="18"/>
      <c r="T30" s="16"/>
      <c r="U30" s="16"/>
    </row>
    <row r="31" customFormat="false" ht="34.7" hidden="false" customHeight="false" outlineLevel="0" collapsed="false">
      <c r="B31" s="2"/>
      <c r="E31" s="13"/>
      <c r="F31" s="25"/>
      <c r="H31" s="14"/>
      <c r="J31" s="2" t="s">
        <v>80</v>
      </c>
      <c r="K31" s="29" t="n">
        <v>0.0138888888888889</v>
      </c>
      <c r="L31" s="35"/>
      <c r="M31" s="35"/>
      <c r="Q31" s="18"/>
      <c r="T31" s="16"/>
      <c r="U31" s="16"/>
    </row>
    <row r="32" customFormat="false" ht="15" hidden="false" customHeight="false" outlineLevel="0" collapsed="false">
      <c r="B32" s="2"/>
      <c r="E32" s="13"/>
      <c r="F32" s="25"/>
      <c r="G32" s="32"/>
      <c r="H32" s="14"/>
      <c r="J32" s="2"/>
      <c r="K32" s="29"/>
      <c r="L32" s="35"/>
      <c r="M32" s="35"/>
      <c r="Q32" s="18"/>
      <c r="T32" s="16"/>
      <c r="U32" s="16"/>
    </row>
    <row r="33" customFormat="false" ht="34.7" hidden="false" customHeight="false" outlineLevel="0" collapsed="false">
      <c r="A33" s="14" t="s">
        <v>81</v>
      </c>
      <c r="B33" s="2" t="n">
        <v>24</v>
      </c>
      <c r="C33" s="1" t="n">
        <v>2</v>
      </c>
      <c r="D33" s="1" t="n">
        <v>12</v>
      </c>
      <c r="E33" s="13" t="n">
        <v>2</v>
      </c>
      <c r="F33" s="33" t="n">
        <f aca="false">E33*C33</f>
        <v>4</v>
      </c>
      <c r="G33" s="32" t="n">
        <v>0</v>
      </c>
      <c r="H33" s="22" t="n">
        <v>2</v>
      </c>
      <c r="I33" s="20" t="s">
        <v>82</v>
      </c>
      <c r="J33" s="2" t="s">
        <v>72</v>
      </c>
      <c r="K33" s="7" t="n">
        <v>0.0263888888888889</v>
      </c>
      <c r="L33" s="35" t="n">
        <v>73</v>
      </c>
      <c r="M33" s="35" t="n">
        <v>56.5</v>
      </c>
      <c r="N33" s="1" t="n">
        <v>3.73</v>
      </c>
      <c r="O33" s="1" t="n">
        <v>512</v>
      </c>
      <c r="P33" s="1" t="n">
        <f aca="false">N33*B33</f>
        <v>89.52</v>
      </c>
      <c r="Q33" s="36" t="n">
        <f aca="false">P33-M33</f>
        <v>33.02</v>
      </c>
      <c r="R33" s="1" t="n">
        <f aca="false">B33+G33</f>
        <v>24</v>
      </c>
      <c r="S33" s="15" t="s">
        <v>24</v>
      </c>
      <c r="T33" s="23" t="s">
        <v>83</v>
      </c>
      <c r="U33" s="23" t="s">
        <v>77</v>
      </c>
    </row>
    <row r="34" customFormat="false" ht="45.8" hidden="false" customHeight="false" outlineLevel="0" collapsed="false">
      <c r="A34" s="14"/>
      <c r="B34" s="2"/>
      <c r="E34" s="13"/>
      <c r="F34" s="25"/>
      <c r="H34" s="14"/>
      <c r="J34" s="2" t="s">
        <v>84</v>
      </c>
      <c r="K34" s="29" t="n">
        <v>0.0166666666666667</v>
      </c>
      <c r="L34" s="35"/>
      <c r="M34" s="35"/>
      <c r="Q34" s="18"/>
      <c r="T34" s="16"/>
      <c r="U34" s="16"/>
    </row>
    <row r="35" customFormat="false" ht="45.8" hidden="false" customHeight="false" outlineLevel="0" collapsed="false">
      <c r="A35" s="14"/>
      <c r="B35" s="2"/>
      <c r="E35" s="13"/>
      <c r="F35" s="25"/>
      <c r="H35" s="14"/>
      <c r="J35" s="20" t="s">
        <v>85</v>
      </c>
      <c r="K35" s="29" t="n">
        <v>0.00902777777777778</v>
      </c>
      <c r="L35" s="35"/>
      <c r="M35" s="35"/>
      <c r="Q35" s="18"/>
      <c r="T35" s="16"/>
      <c r="U35" s="16"/>
    </row>
    <row r="36" customFormat="false" ht="15" hidden="false" customHeight="false" outlineLevel="0" collapsed="false">
      <c r="B36" s="2"/>
      <c r="E36" s="13"/>
      <c r="F36" s="25"/>
      <c r="H36" s="14"/>
      <c r="J36" s="2"/>
      <c r="K36" s="29"/>
      <c r="L36" s="35"/>
      <c r="M36" s="35"/>
      <c r="Q36" s="18"/>
      <c r="T36" s="16"/>
      <c r="U36" s="16"/>
    </row>
    <row r="37" customFormat="false" ht="15" hidden="false" customHeight="false" outlineLevel="0" collapsed="false">
      <c r="B37" s="0"/>
      <c r="C37" s="0"/>
      <c r="D37" s="0"/>
      <c r="E37" s="0"/>
      <c r="F37" s="25"/>
      <c r="G37" s="0"/>
      <c r="H37" s="0"/>
      <c r="K37" s="0"/>
      <c r="L37" s="0"/>
      <c r="M37" s="0"/>
      <c r="N37" s="0"/>
      <c r="O37" s="0"/>
      <c r="P37" s="0"/>
      <c r="Q37" s="0"/>
      <c r="T37" s="16"/>
      <c r="U37" s="16"/>
    </row>
    <row r="38" customFormat="false" ht="40.95" hidden="false" customHeight="false" outlineLevel="0" collapsed="false">
      <c r="A38" s="14" t="s">
        <v>30</v>
      </c>
      <c r="B38" s="1" t="n">
        <v>24</v>
      </c>
      <c r="C38" s="1" t="n">
        <v>3</v>
      </c>
      <c r="D38" s="1" t="n">
        <v>8</v>
      </c>
      <c r="E38" s="13" t="n">
        <v>1</v>
      </c>
      <c r="F38" s="33" t="n">
        <f aca="false">E38*C38</f>
        <v>3</v>
      </c>
      <c r="G38" s="1" t="n">
        <v>1</v>
      </c>
      <c r="H38" s="14" t="n">
        <v>1</v>
      </c>
      <c r="I38" s="2" t="s">
        <v>23</v>
      </c>
      <c r="J38" s="2" t="s">
        <v>72</v>
      </c>
      <c r="K38" s="7" t="n">
        <v>0.0243055555555556</v>
      </c>
      <c r="L38" s="1" t="n">
        <v>76.5</v>
      </c>
      <c r="M38" s="1" t="n">
        <v>63</v>
      </c>
      <c r="N38" s="1" t="n">
        <v>3.73</v>
      </c>
      <c r="O38" s="1" t="n">
        <v>512</v>
      </c>
      <c r="P38" s="1" t="n">
        <f aca="false">N38*B38</f>
        <v>89.52</v>
      </c>
      <c r="Q38" s="18" t="n">
        <f aca="false">P38-M38</f>
        <v>26.52</v>
      </c>
      <c r="R38" s="14" t="n">
        <f aca="false">B38+G38</f>
        <v>25</v>
      </c>
      <c r="T38" s="23" t="s">
        <v>86</v>
      </c>
      <c r="U38" s="23" t="s">
        <v>87</v>
      </c>
      <c r="V38" s="0" t="s">
        <v>26</v>
      </c>
      <c r="W38" s="0" t="s">
        <v>88</v>
      </c>
    </row>
    <row r="39" customFormat="false" ht="45.8" hidden="false" customHeight="false" outlineLevel="0" collapsed="false">
      <c r="A39" s="14"/>
      <c r="E39" s="13"/>
      <c r="F39" s="25"/>
      <c r="H39" s="14"/>
      <c r="J39" s="2" t="s">
        <v>89</v>
      </c>
      <c r="K39" s="29" t="n">
        <v>0.01875</v>
      </c>
      <c r="Q39" s="18"/>
      <c r="T39" s="16"/>
      <c r="U39" s="16"/>
    </row>
    <row r="40" customFormat="false" ht="45.8" hidden="false" customHeight="false" outlineLevel="0" collapsed="false">
      <c r="A40" s="14"/>
      <c r="E40" s="13"/>
      <c r="F40" s="25"/>
      <c r="H40" s="14"/>
      <c r="J40" s="37" t="s">
        <v>90</v>
      </c>
      <c r="K40" s="29" t="n">
        <v>0.0194444444444444</v>
      </c>
      <c r="Q40" s="18"/>
      <c r="T40" s="16"/>
      <c r="U40" s="16"/>
    </row>
    <row r="41" customFormat="false" ht="45.8" hidden="false" customHeight="false" outlineLevel="0" collapsed="false">
      <c r="A41" s="14"/>
      <c r="E41" s="13"/>
      <c r="F41" s="25"/>
      <c r="H41" s="14"/>
      <c r="J41" s="2" t="s">
        <v>91</v>
      </c>
      <c r="K41" s="38" t="n">
        <v>0.0368055555555556</v>
      </c>
      <c r="Q41" s="18"/>
      <c r="T41" s="16"/>
      <c r="U41" s="16"/>
    </row>
    <row r="42" customFormat="false" ht="15" hidden="false" customHeight="false" outlineLevel="0" collapsed="false">
      <c r="A42" s="14"/>
      <c r="E42" s="13"/>
      <c r="F42" s="25"/>
      <c r="H42" s="14"/>
      <c r="J42" s="2"/>
      <c r="K42" s="29"/>
      <c r="Q42" s="18"/>
      <c r="T42" s="16"/>
      <c r="U42" s="16"/>
    </row>
    <row r="43" customFormat="false" ht="40.95" hidden="false" customHeight="false" outlineLevel="0" collapsed="false">
      <c r="A43" s="39" t="s">
        <v>92</v>
      </c>
      <c r="B43" s="1" t="n">
        <v>24</v>
      </c>
      <c r="C43" s="1" t="n">
        <v>3</v>
      </c>
      <c r="D43" s="1" t="n">
        <v>8</v>
      </c>
      <c r="E43" s="1" t="n">
        <v>3</v>
      </c>
      <c r="F43" s="21" t="n">
        <f aca="false">E43*C43</f>
        <v>9</v>
      </c>
      <c r="G43" s="1" t="n">
        <v>1</v>
      </c>
      <c r="H43" s="14" t="n">
        <v>1</v>
      </c>
      <c r="I43" s="2" t="s">
        <v>23</v>
      </c>
      <c r="K43" s="0"/>
      <c r="L43" s="1" t="n">
        <v>76.5</v>
      </c>
      <c r="M43" s="1" t="n">
        <v>61</v>
      </c>
      <c r="N43" s="1" t="n">
        <v>3.73</v>
      </c>
      <c r="O43" s="1" t="n">
        <v>512</v>
      </c>
      <c r="P43" s="1" t="n">
        <f aca="false">N43*B43</f>
        <v>89.52</v>
      </c>
      <c r="Q43" s="18" t="n">
        <f aca="false">P43-M43</f>
        <v>28.52</v>
      </c>
      <c r="R43" s="14" t="n">
        <f aca="false">B43+G43</f>
        <v>25</v>
      </c>
      <c r="T43" s="23" t="s">
        <v>93</v>
      </c>
      <c r="U43" s="23" t="s">
        <v>87</v>
      </c>
      <c r="V43" s="0" t="s">
        <v>26</v>
      </c>
      <c r="W43" s="0" t="s">
        <v>88</v>
      </c>
    </row>
    <row r="44" customFormat="false" ht="15" hidden="false" customHeight="false" outlineLevel="0" collapsed="false">
      <c r="F44" s="25"/>
      <c r="K44" s="0"/>
      <c r="T44" s="16"/>
      <c r="U44" s="16"/>
    </row>
    <row r="45" customFormat="false" ht="54.15" hidden="false" customHeight="false" outlineLevel="0" collapsed="false">
      <c r="A45" s="1" t="s">
        <v>28</v>
      </c>
      <c r="B45" s="1" t="n">
        <v>24</v>
      </c>
      <c r="C45" s="1" t="n">
        <v>4</v>
      </c>
      <c r="D45" s="1" t="n">
        <v>6</v>
      </c>
      <c r="E45" s="13" t="n">
        <v>1</v>
      </c>
      <c r="F45" s="21" t="n">
        <f aca="false">E45*C45</f>
        <v>4</v>
      </c>
      <c r="G45" s="1" t="n">
        <v>1</v>
      </c>
      <c r="H45" s="14" t="n">
        <v>1</v>
      </c>
      <c r="I45" s="2" t="s">
        <v>23</v>
      </c>
      <c r="J45" s="2" t="s">
        <v>72</v>
      </c>
      <c r="K45" s="7" t="n">
        <v>0.0236111111111111</v>
      </c>
      <c r="L45" s="1" t="n">
        <v>72</v>
      </c>
      <c r="M45" s="40" t="n">
        <v>56</v>
      </c>
      <c r="N45" s="1" t="n">
        <v>3.73</v>
      </c>
      <c r="O45" s="1" t="n">
        <v>512</v>
      </c>
      <c r="P45" s="1" t="n">
        <f aca="false">N45*B45</f>
        <v>89.52</v>
      </c>
      <c r="Q45" s="4" t="n">
        <f aca="false">P45-M45</f>
        <v>33.52</v>
      </c>
      <c r="R45" s="14" t="n">
        <f aca="false">B45+G45</f>
        <v>25</v>
      </c>
      <c r="T45" s="23" t="s">
        <v>94</v>
      </c>
      <c r="U45" s="23" t="s">
        <v>95</v>
      </c>
      <c r="V45" s="0" t="s">
        <v>26</v>
      </c>
      <c r="W45" s="0" t="s">
        <v>88</v>
      </c>
    </row>
    <row r="46" customFormat="false" ht="45.8" hidden="false" customHeight="false" outlineLevel="0" collapsed="false">
      <c r="F46" s="25"/>
      <c r="J46" s="2" t="s">
        <v>96</v>
      </c>
      <c r="K46" s="29" t="n">
        <v>0.0173611111111111</v>
      </c>
      <c r="T46" s="16"/>
      <c r="U46" s="16"/>
    </row>
    <row r="47" customFormat="false" ht="45.8" hidden="false" customHeight="false" outlineLevel="0" collapsed="false">
      <c r="F47" s="25"/>
      <c r="J47" s="37" t="s">
        <v>97</v>
      </c>
      <c r="K47" s="29" t="n">
        <v>0.0104166666666667</v>
      </c>
      <c r="T47" s="16"/>
      <c r="U47" s="16"/>
    </row>
    <row r="48" customFormat="false" ht="15" hidden="false" customHeight="false" outlineLevel="0" collapsed="false">
      <c r="F48" s="25"/>
      <c r="K48" s="0"/>
      <c r="T48" s="16"/>
      <c r="U48" s="16"/>
    </row>
    <row r="49" customFormat="false" ht="54.15" hidden="false" customHeight="false" outlineLevel="0" collapsed="false">
      <c r="A49" s="14" t="s">
        <v>98</v>
      </c>
      <c r="B49" s="1" t="n">
        <v>24</v>
      </c>
      <c r="C49" s="1" t="n">
        <v>4</v>
      </c>
      <c r="D49" s="1" t="n">
        <v>6</v>
      </c>
      <c r="E49" s="13" t="n">
        <v>1</v>
      </c>
      <c r="F49" s="33" t="n">
        <f aca="false">E49*C49</f>
        <v>4</v>
      </c>
      <c r="G49" s="32" t="n">
        <v>0</v>
      </c>
      <c r="H49" s="22" t="n">
        <v>2</v>
      </c>
      <c r="I49" s="20" t="s">
        <v>69</v>
      </c>
      <c r="J49" s="2" t="s">
        <v>72</v>
      </c>
      <c r="K49" s="7" t="n">
        <v>0.0361111111111111</v>
      </c>
      <c r="L49" s="1" t="n">
        <v>72</v>
      </c>
      <c r="M49" s="40" t="n">
        <v>41.4</v>
      </c>
      <c r="N49" s="1" t="n">
        <v>3.73</v>
      </c>
      <c r="O49" s="1" t="n">
        <v>512</v>
      </c>
      <c r="P49" s="1" t="n">
        <f aca="false">N49*B49</f>
        <v>89.52</v>
      </c>
      <c r="Q49" s="4" t="n">
        <f aca="false">P49-M49</f>
        <v>48.12</v>
      </c>
      <c r="R49" s="1" t="n">
        <f aca="false">B49+G49</f>
        <v>24</v>
      </c>
      <c r="S49" s="15" t="s">
        <v>24</v>
      </c>
      <c r="T49" s="23" t="s">
        <v>99</v>
      </c>
      <c r="U49" s="23" t="s">
        <v>95</v>
      </c>
      <c r="V49" s="0" t="n">
        <f aca="false">G49</f>
        <v>0</v>
      </c>
    </row>
    <row r="50" customFormat="false" ht="45.8" hidden="false" customHeight="false" outlineLevel="0" collapsed="false">
      <c r="A50" s="14"/>
      <c r="E50" s="13"/>
      <c r="F50" s="25"/>
      <c r="G50" s="41"/>
      <c r="H50" s="14"/>
      <c r="J50" s="2" t="s">
        <v>96</v>
      </c>
      <c r="K50" s="29" t="n">
        <v>0.0298611111111111</v>
      </c>
      <c r="M50" s="40"/>
      <c r="T50" s="16"/>
      <c r="U50" s="16"/>
    </row>
    <row r="51" customFormat="false" ht="45.8" hidden="false" customHeight="false" outlineLevel="0" collapsed="false">
      <c r="A51" s="14"/>
      <c r="E51" s="13"/>
      <c r="F51" s="25"/>
      <c r="G51" s="41"/>
      <c r="H51" s="14"/>
      <c r="J51" s="37" t="s">
        <v>100</v>
      </c>
      <c r="K51" s="29" t="n">
        <v>0.0166666666666667</v>
      </c>
      <c r="M51" s="40"/>
      <c r="T51" s="16"/>
      <c r="U51" s="16"/>
    </row>
    <row r="52" customFormat="false" ht="15" hidden="false" customHeight="false" outlineLevel="0" collapsed="false">
      <c r="A52" s="14"/>
      <c r="E52" s="13"/>
      <c r="F52" s="25"/>
      <c r="G52" s="41"/>
      <c r="H52" s="14"/>
      <c r="K52" s="7"/>
      <c r="M52" s="40"/>
      <c r="T52" s="16"/>
      <c r="U52" s="16"/>
    </row>
    <row r="53" customFormat="false" ht="23.6" hidden="false" customHeight="false" outlineLevel="0" collapsed="false">
      <c r="A53" s="40" t="s">
        <v>101</v>
      </c>
      <c r="B53" s="1" t="n">
        <v>24</v>
      </c>
      <c r="C53" s="30" t="n">
        <v>1</v>
      </c>
      <c r="D53" s="1" t="n">
        <v>24</v>
      </c>
      <c r="E53" s="19" t="n">
        <v>0</v>
      </c>
      <c r="F53" s="24" t="n">
        <f aca="false">E53*C53</f>
        <v>0</v>
      </c>
      <c r="G53" s="22" t="n">
        <v>5</v>
      </c>
      <c r="H53" s="19" t="n">
        <v>1</v>
      </c>
      <c r="I53" s="20" t="s">
        <v>102</v>
      </c>
      <c r="J53" s="2"/>
      <c r="K53" s="0"/>
      <c r="L53" s="1" t="n">
        <v>88</v>
      </c>
      <c r="M53" s="1" t="n">
        <v>75.8</v>
      </c>
      <c r="N53" s="1" t="n">
        <v>3.73</v>
      </c>
      <c r="O53" s="1" t="n">
        <v>512</v>
      </c>
      <c r="P53" s="1" t="n">
        <f aca="false">N53*B53</f>
        <v>89.52</v>
      </c>
      <c r="Q53" s="42" t="n">
        <f aca="false">P53-M53</f>
        <v>13.72</v>
      </c>
      <c r="R53" s="14" t="n">
        <f aca="false">B53+G53</f>
        <v>29</v>
      </c>
      <c r="T53" s="16" t="str">
        <f aca="false">A53</f>
        <v>draid1:8d:24c:0s</v>
      </c>
      <c r="U53" s="16" t="s">
        <v>73</v>
      </c>
      <c r="V53" s="0" t="s">
        <v>26</v>
      </c>
      <c r="W53" s="0" t="s">
        <v>103</v>
      </c>
    </row>
    <row r="54" customFormat="false" ht="15" hidden="false" customHeight="false" outlineLevel="0" collapsed="false">
      <c r="F54" s="25"/>
      <c r="J54" s="2"/>
      <c r="K54" s="0"/>
      <c r="T54" s="16"/>
      <c r="U54" s="16"/>
    </row>
    <row r="55" customFormat="false" ht="40.95" hidden="false" customHeight="false" outlineLevel="0" collapsed="false">
      <c r="A55" s="1" t="s">
        <v>104</v>
      </c>
      <c r="B55" s="32" t="n">
        <v>24</v>
      </c>
      <c r="C55" s="14" t="n">
        <v>3</v>
      </c>
      <c r="D55" s="1" t="n">
        <v>8</v>
      </c>
      <c r="E55" s="1" t="n">
        <v>1</v>
      </c>
      <c r="F55" s="33" t="n">
        <f aca="false">E55*C55</f>
        <v>3</v>
      </c>
      <c r="G55" s="14" t="n">
        <v>1</v>
      </c>
      <c r="H55" s="43" t="n">
        <v>2</v>
      </c>
      <c r="I55" s="2" t="s">
        <v>23</v>
      </c>
      <c r="K55" s="0"/>
      <c r="L55" s="1" t="n">
        <v>76.5</v>
      </c>
      <c r="M55" s="1" t="n">
        <v>52.1</v>
      </c>
      <c r="N55" s="1" t="n">
        <v>3.73</v>
      </c>
      <c r="O55" s="1" t="n">
        <v>512</v>
      </c>
      <c r="P55" s="1" t="n">
        <f aca="false">N55*B55</f>
        <v>89.52</v>
      </c>
      <c r="Q55" s="18" t="n">
        <f aca="false">P55-M55</f>
        <v>37.42</v>
      </c>
      <c r="R55" s="14" t="n">
        <f aca="false">B55+G55</f>
        <v>25</v>
      </c>
      <c r="T55" s="23" t="s">
        <v>105</v>
      </c>
      <c r="U55" s="23" t="s">
        <v>87</v>
      </c>
      <c r="V55" s="0" t="s">
        <v>26</v>
      </c>
      <c r="W55" s="0" t="s">
        <v>88</v>
      </c>
    </row>
    <row r="56" customFormat="false" ht="15" hidden="false" customHeight="false" outlineLevel="0" collapsed="false">
      <c r="B56" s="32"/>
      <c r="C56" s="14"/>
      <c r="F56" s="13"/>
      <c r="G56" s="14"/>
      <c r="K56" s="0"/>
      <c r="Q56" s="18"/>
      <c r="R56" s="14"/>
      <c r="T56" s="16"/>
      <c r="U56" s="16"/>
    </row>
    <row r="57" customFormat="false" ht="23.6" hidden="false" customHeight="false" outlineLevel="0" collapsed="false">
      <c r="A57" s="1" t="s">
        <v>106</v>
      </c>
      <c r="B57" s="32" t="n">
        <v>24</v>
      </c>
      <c r="C57" s="14" t="n">
        <v>1</v>
      </c>
      <c r="D57" s="1" t="n">
        <v>24</v>
      </c>
      <c r="E57" s="1" t="n">
        <v>4</v>
      </c>
      <c r="F57" s="13" t="n">
        <v>4</v>
      </c>
      <c r="G57" s="14" t="n">
        <v>0</v>
      </c>
      <c r="H57" s="1" t="n">
        <v>1</v>
      </c>
      <c r="I57" s="2" t="s">
        <v>107</v>
      </c>
      <c r="J57" s="44" t="s">
        <v>108</v>
      </c>
      <c r="K57" s="0"/>
      <c r="L57" s="1" t="n">
        <v>78.5</v>
      </c>
      <c r="M57" s="1" t="n">
        <v>64.6</v>
      </c>
      <c r="N57" s="1" t="n">
        <v>4</v>
      </c>
      <c r="O57" s="1" t="n">
        <v>512</v>
      </c>
      <c r="P57" s="1" t="n">
        <f aca="false">N57*B57</f>
        <v>96</v>
      </c>
      <c r="Q57" s="18" t="n">
        <f aca="false">P57-M57</f>
        <v>31.4</v>
      </c>
      <c r="R57" s="14" t="n">
        <f aca="false">B57+G57</f>
        <v>24</v>
      </c>
      <c r="T57" s="16"/>
      <c r="U57" s="16"/>
    </row>
    <row r="58" customFormat="false" ht="45.8" hidden="false" customHeight="false" outlineLevel="0" collapsed="false">
      <c r="B58" s="32"/>
      <c r="C58" s="14"/>
      <c r="F58" s="13"/>
      <c r="G58" s="14"/>
      <c r="J58" s="2" t="s">
        <v>109</v>
      </c>
      <c r="K58" s="28" t="n">
        <v>0.129861111111111</v>
      </c>
      <c r="Q58" s="18"/>
      <c r="R58" s="14"/>
      <c r="T58" s="16"/>
      <c r="U58" s="16"/>
    </row>
    <row r="59" customFormat="false" ht="15" hidden="false" customHeight="false" outlineLevel="0" collapsed="false">
      <c r="B59" s="32"/>
      <c r="C59" s="14"/>
      <c r="F59" s="13"/>
      <c r="G59" s="14"/>
      <c r="J59" s="2"/>
      <c r="K59" s="28"/>
      <c r="Q59" s="18"/>
      <c r="R59" s="14"/>
      <c r="T59" s="16"/>
      <c r="U59" s="16"/>
    </row>
    <row r="60" customFormat="false" ht="15" hidden="false" customHeight="false" outlineLevel="0" collapsed="false">
      <c r="A60" s="45" t="s">
        <v>71</v>
      </c>
      <c r="B60" s="32" t="n">
        <v>24</v>
      </c>
      <c r="C60" s="14" t="n">
        <v>1</v>
      </c>
      <c r="D60" s="1" t="n">
        <v>24</v>
      </c>
      <c r="E60" s="19" t="n">
        <v>1</v>
      </c>
      <c r="F60" s="13" t="n">
        <f aca="false">E60*C60</f>
        <v>1</v>
      </c>
      <c r="G60" s="14" t="n">
        <v>0</v>
      </c>
      <c r="H60" s="19" t="n">
        <v>1</v>
      </c>
      <c r="I60" s="2" t="s">
        <v>23</v>
      </c>
      <c r="J60" s="44" t="s">
        <v>110</v>
      </c>
      <c r="K60" s="0"/>
      <c r="L60" s="1" t="n">
        <v>90.5</v>
      </c>
      <c r="M60" s="1" t="n">
        <v>77.9</v>
      </c>
      <c r="N60" s="1" t="n">
        <v>4</v>
      </c>
      <c r="O60" s="1" t="n">
        <v>512</v>
      </c>
      <c r="P60" s="1" t="n">
        <f aca="false">N60*B60</f>
        <v>96</v>
      </c>
      <c r="Q60" s="18" t="n">
        <f aca="false">P60-M60</f>
        <v>18.1</v>
      </c>
      <c r="R60" s="14" t="n">
        <f aca="false">B60+G60</f>
        <v>24</v>
      </c>
      <c r="S60" s="15" t="s">
        <v>24</v>
      </c>
      <c r="T60" s="16" t="s">
        <v>111</v>
      </c>
      <c r="U60" s="16" t="s">
        <v>112</v>
      </c>
    </row>
    <row r="61" customFormat="false" ht="45.8" hidden="false" customHeight="false" outlineLevel="0" collapsed="false">
      <c r="B61" s="32"/>
      <c r="C61" s="14"/>
      <c r="F61" s="13"/>
      <c r="G61" s="14"/>
      <c r="J61" s="2" t="s">
        <v>109</v>
      </c>
      <c r="K61" s="29" t="n">
        <v>0.0472222222222222</v>
      </c>
      <c r="Q61" s="18"/>
      <c r="R61" s="14"/>
      <c r="T61" s="16"/>
      <c r="U61" s="16"/>
    </row>
    <row r="62" customFormat="false" ht="45.8" hidden="false" customHeight="false" outlineLevel="0" collapsed="false">
      <c r="B62" s="32"/>
      <c r="C62" s="14"/>
      <c r="F62" s="13"/>
      <c r="G62" s="14"/>
      <c r="J62" s="2" t="s">
        <v>113</v>
      </c>
      <c r="K62" s="28" t="n">
        <v>0.0805555555555556</v>
      </c>
      <c r="Q62" s="18"/>
      <c r="R62" s="14"/>
      <c r="T62" s="16"/>
      <c r="U62" s="16"/>
    </row>
    <row r="63" customFormat="false" ht="45.8" hidden="false" customHeight="false" outlineLevel="0" collapsed="false">
      <c r="B63" s="32"/>
      <c r="C63" s="14"/>
      <c r="F63" s="13"/>
      <c r="G63" s="14"/>
      <c r="J63" s="2" t="s">
        <v>114</v>
      </c>
      <c r="K63" s="28" t="n">
        <v>0.120833333333333</v>
      </c>
      <c r="Q63" s="18"/>
      <c r="R63" s="14"/>
      <c r="T63" s="16"/>
      <c r="U63" s="16"/>
    </row>
    <row r="64" s="17" customFormat="true" ht="15" hidden="false" customHeight="false" outlineLevel="0" collapsed="false">
      <c r="A64" s="45" t="s">
        <v>115</v>
      </c>
      <c r="B64" s="32" t="n">
        <v>24</v>
      </c>
      <c r="C64" s="14" t="n">
        <v>1</v>
      </c>
      <c r="D64" s="1" t="n">
        <v>24</v>
      </c>
      <c r="E64" s="1" t="n">
        <v>2</v>
      </c>
      <c r="F64" s="13" t="n">
        <f aca="false">E64*C64</f>
        <v>2</v>
      </c>
      <c r="G64" s="14" t="n">
        <v>0</v>
      </c>
      <c r="H64" s="19" t="n">
        <v>1</v>
      </c>
      <c r="I64" s="2" t="s">
        <v>116</v>
      </c>
      <c r="J64" s="44" t="s">
        <v>110</v>
      </c>
      <c r="L64" s="1" t="n">
        <v>86.5</v>
      </c>
      <c r="M64" s="1" t="n">
        <v>74.5</v>
      </c>
      <c r="N64" s="1" t="n">
        <v>4</v>
      </c>
      <c r="O64" s="1" t="n">
        <v>512</v>
      </c>
      <c r="P64" s="1" t="n">
        <f aca="false">N64*B64</f>
        <v>96</v>
      </c>
      <c r="Q64" s="18" t="n">
        <f aca="false">P64-M64</f>
        <v>21.5</v>
      </c>
      <c r="R64" s="14" t="n">
        <f aca="false">B64+G64</f>
        <v>24</v>
      </c>
      <c r="S64" s="15" t="s">
        <v>24</v>
      </c>
      <c r="T64" s="16" t="s">
        <v>74</v>
      </c>
      <c r="U64" s="16" t="s">
        <v>112</v>
      </c>
    </row>
    <row r="65" customFormat="false" ht="45.8" hidden="false" customHeight="false" outlineLevel="0" collapsed="false">
      <c r="B65" s="32"/>
      <c r="C65" s="14"/>
      <c r="F65" s="13"/>
      <c r="G65" s="14"/>
      <c r="J65" s="2" t="s">
        <v>109</v>
      </c>
      <c r="K65" s="29" t="n">
        <v>0.0493055555555556</v>
      </c>
      <c r="Q65" s="18"/>
      <c r="R65" s="14"/>
      <c r="T65" s="16"/>
      <c r="U65" s="16"/>
    </row>
    <row r="66" customFormat="false" ht="45.8" hidden="false" customHeight="false" outlineLevel="0" collapsed="false">
      <c r="B66" s="32"/>
      <c r="C66" s="14"/>
      <c r="F66" s="13"/>
      <c r="G66" s="14"/>
      <c r="J66" s="2" t="s">
        <v>113</v>
      </c>
      <c r="K66" s="28" t="n">
        <v>0.0854166666666667</v>
      </c>
      <c r="Q66" s="18"/>
      <c r="R66" s="14"/>
      <c r="T66" s="16"/>
      <c r="U66" s="16"/>
    </row>
    <row r="67" customFormat="false" ht="45.8" hidden="false" customHeight="false" outlineLevel="0" collapsed="false">
      <c r="B67" s="32"/>
      <c r="C67" s="14"/>
      <c r="F67" s="13"/>
      <c r="G67" s="14"/>
      <c r="J67" s="2" t="s">
        <v>114</v>
      </c>
      <c r="K67" s="28" t="n">
        <v>0.139583333333333</v>
      </c>
      <c r="Q67" s="18"/>
      <c r="R67" s="14"/>
      <c r="T67" s="16"/>
      <c r="U67" s="16"/>
    </row>
    <row r="68" customFormat="false" ht="15" hidden="false" customHeight="false" outlineLevel="0" collapsed="false">
      <c r="B68" s="14"/>
      <c r="F68" s="25"/>
      <c r="G68" s="14"/>
      <c r="K68" s="0"/>
      <c r="Q68" s="18"/>
      <c r="T68" s="16"/>
      <c r="U68" s="16"/>
    </row>
    <row r="69" customFormat="false" ht="15" hidden="false" customHeight="false" outlineLevel="0" collapsed="false">
      <c r="A69" s="14" t="s">
        <v>117</v>
      </c>
      <c r="B69" s="14" t="n">
        <v>32</v>
      </c>
      <c r="C69" s="30" t="n">
        <v>1</v>
      </c>
      <c r="D69" s="1" t="n">
        <v>32</v>
      </c>
      <c r="E69" s="14" t="n">
        <v>4</v>
      </c>
      <c r="F69" s="33" t="n">
        <f aca="false">E69*C69</f>
        <v>4</v>
      </c>
      <c r="G69" s="14" t="n">
        <v>0</v>
      </c>
      <c r="H69" s="19" t="n">
        <v>1</v>
      </c>
      <c r="I69" s="2" t="s">
        <v>118</v>
      </c>
      <c r="J69" s="17" t="s">
        <v>61</v>
      </c>
      <c r="K69" s="17"/>
      <c r="L69" s="1" t="n">
        <v>102</v>
      </c>
      <c r="M69" s="1" t="n">
        <v>90.3</v>
      </c>
      <c r="N69" s="1" t="n">
        <v>3.73</v>
      </c>
      <c r="O69" s="1" t="n">
        <v>512</v>
      </c>
      <c r="P69" s="1" t="n">
        <f aca="false">N69*B69</f>
        <v>119.36</v>
      </c>
      <c r="Q69" s="18" t="n">
        <f aca="false">P69-M69</f>
        <v>29.06</v>
      </c>
      <c r="R69" s="14" t="n">
        <f aca="false">B69+G69</f>
        <v>32</v>
      </c>
      <c r="S69" s="15" t="s">
        <v>24</v>
      </c>
      <c r="T69" s="16" t="str">
        <f aca="false">A69</f>
        <v>draid1:27d:32c:4s</v>
      </c>
      <c r="U69" s="16" t="s">
        <v>119</v>
      </c>
    </row>
    <row r="70" customFormat="false" ht="27.75" hidden="false" customHeight="false" outlineLevel="0" collapsed="false">
      <c r="A70" s="1" t="s">
        <v>59</v>
      </c>
      <c r="B70" s="14" t="n">
        <v>32</v>
      </c>
      <c r="C70" s="14" t="n">
        <v>2</v>
      </c>
      <c r="D70" s="1" t="n">
        <v>16</v>
      </c>
      <c r="E70" s="1" t="n">
        <v>2</v>
      </c>
      <c r="F70" s="33" t="n">
        <f aca="false">E70*C70</f>
        <v>4</v>
      </c>
      <c r="G70" s="14" t="n">
        <v>0</v>
      </c>
      <c r="H70" s="19" t="n">
        <v>1</v>
      </c>
      <c r="I70" s="2" t="s">
        <v>120</v>
      </c>
      <c r="J70" s="17"/>
      <c r="K70" s="17"/>
      <c r="L70" s="1" t="n">
        <v>102</v>
      </c>
      <c r="M70" s="1" t="n">
        <v>90.3</v>
      </c>
      <c r="N70" s="1" t="n">
        <v>3.73</v>
      </c>
      <c r="O70" s="1" t="n">
        <v>512</v>
      </c>
      <c r="P70" s="1" t="n">
        <f aca="false">N70*B70</f>
        <v>119.36</v>
      </c>
      <c r="Q70" s="18" t="n">
        <f aca="false">P70-M70</f>
        <v>29.06</v>
      </c>
      <c r="R70" s="14" t="n">
        <f aca="false">B70+G70</f>
        <v>32</v>
      </c>
      <c r="T70" s="23" t="s">
        <v>121</v>
      </c>
      <c r="U70" s="23" t="s">
        <v>122</v>
      </c>
    </row>
    <row r="71" customFormat="false" ht="54.15" hidden="false" customHeight="false" outlineLevel="0" collapsed="false">
      <c r="A71" s="41" t="s">
        <v>123</v>
      </c>
      <c r="B71" s="14" t="n">
        <v>32</v>
      </c>
      <c r="C71" s="14" t="n">
        <v>4</v>
      </c>
      <c r="D71" s="1" t="n">
        <v>8</v>
      </c>
      <c r="E71" s="1" t="n">
        <v>2</v>
      </c>
      <c r="F71" s="33" t="n">
        <f aca="false">E71*C71</f>
        <v>8</v>
      </c>
      <c r="G71" s="14" t="n">
        <v>0</v>
      </c>
      <c r="H71" s="14" t="n">
        <v>1</v>
      </c>
      <c r="I71" s="2" t="s">
        <v>120</v>
      </c>
      <c r="J71" s="17" t="s">
        <v>124</v>
      </c>
      <c r="K71" s="17"/>
      <c r="L71" s="40" t="n">
        <v>88</v>
      </c>
      <c r="M71" s="14" t="n">
        <v>69.9</v>
      </c>
      <c r="N71" s="1" t="n">
        <v>3.73</v>
      </c>
      <c r="O71" s="1" t="n">
        <v>512</v>
      </c>
      <c r="P71" s="1" t="n">
        <f aca="false">N71*B71</f>
        <v>119.36</v>
      </c>
      <c r="Q71" s="4" t="n">
        <f aca="false">P71-M71</f>
        <v>49.46</v>
      </c>
      <c r="R71" s="14" t="n">
        <f aca="false">B71+G71</f>
        <v>32</v>
      </c>
      <c r="T71" s="23" t="s">
        <v>125</v>
      </c>
      <c r="U71" s="23" t="s">
        <v>126</v>
      </c>
    </row>
    <row r="72" customFormat="false" ht="15" hidden="false" customHeight="false" outlineLevel="0" collapsed="false">
      <c r="A72" s="1" t="s">
        <v>127</v>
      </c>
      <c r="B72" s="14" t="n">
        <v>32</v>
      </c>
      <c r="C72" s="30" t="n">
        <v>1</v>
      </c>
      <c r="D72" s="19" t="n">
        <v>32</v>
      </c>
      <c r="E72" s="14" t="n">
        <v>4</v>
      </c>
      <c r="F72" s="33" t="n">
        <f aca="false">E72*C72</f>
        <v>4</v>
      </c>
      <c r="G72" s="14" t="n">
        <v>0</v>
      </c>
      <c r="H72" s="43" t="n">
        <v>2</v>
      </c>
      <c r="I72" s="2" t="s">
        <v>128</v>
      </c>
      <c r="J72" s="17" t="s">
        <v>129</v>
      </c>
      <c r="K72" s="17"/>
      <c r="L72" s="1" t="n">
        <v>102</v>
      </c>
      <c r="M72" s="1" t="n">
        <v>91</v>
      </c>
      <c r="N72" s="1" t="n">
        <v>3.73</v>
      </c>
      <c r="O72" s="1" t="n">
        <v>512</v>
      </c>
      <c r="P72" s="1" t="n">
        <f aca="false">N72*B72</f>
        <v>119.36</v>
      </c>
      <c r="Q72" s="18" t="n">
        <f aca="false">P72-M72</f>
        <v>28.36</v>
      </c>
      <c r="R72" s="14" t="n">
        <f aca="false">B72+G72</f>
        <v>32</v>
      </c>
      <c r="T72" s="16" t="str">
        <f aca="false">A72</f>
        <v>draid2:26d:32c:4s</v>
      </c>
      <c r="U72" s="16" t="s">
        <v>119</v>
      </c>
    </row>
    <row r="73" customFormat="false" ht="27.75" hidden="false" customHeight="false" outlineLevel="0" collapsed="false">
      <c r="A73" s="1" t="s">
        <v>130</v>
      </c>
      <c r="B73" s="14" t="n">
        <v>32</v>
      </c>
      <c r="C73" s="14" t="n">
        <v>2</v>
      </c>
      <c r="D73" s="1" t="n">
        <v>16</v>
      </c>
      <c r="E73" s="1" t="n">
        <v>2</v>
      </c>
      <c r="F73" s="33" t="n">
        <f aca="false">E73*C73</f>
        <v>4</v>
      </c>
      <c r="G73" s="14" t="n">
        <v>0</v>
      </c>
      <c r="H73" s="43" t="n">
        <v>2</v>
      </c>
      <c r="I73" s="2" t="s">
        <v>131</v>
      </c>
      <c r="J73" s="17"/>
      <c r="K73" s="17"/>
      <c r="L73" s="1" t="n">
        <v>102</v>
      </c>
      <c r="M73" s="41" t="n">
        <v>82</v>
      </c>
      <c r="N73" s="1" t="n">
        <v>3.73</v>
      </c>
      <c r="O73" s="1" t="n">
        <v>512</v>
      </c>
      <c r="P73" s="1" t="n">
        <f aca="false">N73*B73</f>
        <v>119.36</v>
      </c>
      <c r="Q73" s="18" t="n">
        <f aca="false">P73-M73</f>
        <v>37.36</v>
      </c>
      <c r="R73" s="14" t="n">
        <f aca="false">B73+G73</f>
        <v>32</v>
      </c>
      <c r="T73" s="23" t="s">
        <v>132</v>
      </c>
      <c r="U73" s="23" t="s">
        <v>122</v>
      </c>
    </row>
    <row r="74" customFormat="false" ht="54.15" hidden="false" customHeight="false" outlineLevel="0" collapsed="false">
      <c r="A74" s="41" t="s">
        <v>133</v>
      </c>
      <c r="B74" s="14" t="n">
        <v>32</v>
      </c>
      <c r="C74" s="14" t="n">
        <v>4</v>
      </c>
      <c r="D74" s="1" t="n">
        <v>8</v>
      </c>
      <c r="E74" s="1" t="n">
        <v>2</v>
      </c>
      <c r="F74" s="33" t="n">
        <f aca="false">E74*C74</f>
        <v>8</v>
      </c>
      <c r="G74" s="14" t="n">
        <v>0</v>
      </c>
      <c r="H74" s="43" t="n">
        <v>2</v>
      </c>
      <c r="I74" s="2" t="s">
        <v>131</v>
      </c>
      <c r="J74" s="17" t="s">
        <v>124</v>
      </c>
      <c r="K74" s="17"/>
      <c r="L74" s="14" t="n">
        <v>88</v>
      </c>
      <c r="M74" s="40" t="n">
        <v>56.8</v>
      </c>
      <c r="N74" s="1" t="n">
        <v>3.73</v>
      </c>
      <c r="O74" s="1" t="n">
        <v>512</v>
      </c>
      <c r="P74" s="1" t="n">
        <f aca="false">N74*B74</f>
        <v>119.36</v>
      </c>
      <c r="Q74" s="4" t="n">
        <f aca="false">P74-M74</f>
        <v>62.56</v>
      </c>
      <c r="R74" s="14" t="n">
        <f aca="false">B74+G74</f>
        <v>32</v>
      </c>
      <c r="T74" s="23" t="s">
        <v>134</v>
      </c>
      <c r="U74" s="23" t="s">
        <v>126</v>
      </c>
    </row>
    <row r="75" s="17" customFormat="true" ht="54.15" hidden="false" customHeight="false" outlineLevel="0" collapsed="false">
      <c r="A75" s="14" t="s">
        <v>104</v>
      </c>
      <c r="B75" s="14" t="n">
        <v>32</v>
      </c>
      <c r="C75" s="14" t="n">
        <v>4</v>
      </c>
      <c r="D75" s="1" t="n">
        <v>8</v>
      </c>
      <c r="E75" s="1" t="n">
        <v>1</v>
      </c>
      <c r="F75" s="33" t="n">
        <f aca="false">E75*C75</f>
        <v>4</v>
      </c>
      <c r="G75" s="14" t="n">
        <v>0</v>
      </c>
      <c r="H75" s="43" t="n">
        <v>2</v>
      </c>
      <c r="I75" s="20" t="s">
        <v>135</v>
      </c>
      <c r="J75" s="17" t="s">
        <v>136</v>
      </c>
      <c r="L75" s="14" t="n">
        <v>102</v>
      </c>
      <c r="M75" s="41" t="n">
        <v>69.5</v>
      </c>
      <c r="N75" s="1" t="n">
        <v>3.73</v>
      </c>
      <c r="O75" s="1" t="n">
        <v>512</v>
      </c>
      <c r="P75" s="1" t="n">
        <f aca="false">N75*B75</f>
        <v>119.36</v>
      </c>
      <c r="Q75" s="18" t="n">
        <f aca="false">P75-M75</f>
        <v>49.86</v>
      </c>
      <c r="R75" s="14" t="n">
        <f aca="false">B75+G75</f>
        <v>32</v>
      </c>
      <c r="S75" s="5"/>
      <c r="T75" s="16" t="str">
        <f aca="false">A75</f>
        <v>draid2:5d:8c:1s</v>
      </c>
      <c r="U75" s="23" t="s">
        <v>126</v>
      </c>
      <c r="V75" s="0"/>
      <c r="AMJ75" s="0"/>
    </row>
    <row r="76" customFormat="false" ht="15" hidden="false" customHeight="false" outlineLevel="0" collapsed="false">
      <c r="B76" s="14"/>
      <c r="F76" s="25"/>
      <c r="G76" s="14"/>
      <c r="K76" s="0"/>
      <c r="Q76" s="18"/>
      <c r="T76" s="16"/>
      <c r="U76" s="16"/>
    </row>
    <row r="77" customFormat="false" ht="15" hidden="false" customHeight="false" outlineLevel="0" collapsed="false">
      <c r="B77" s="14"/>
      <c r="F77" s="25"/>
      <c r="G77" s="14"/>
      <c r="K77" s="0"/>
      <c r="Q77" s="18"/>
      <c r="T77" s="16"/>
      <c r="U77" s="16"/>
    </row>
    <row r="78" customFormat="false" ht="15" hidden="false" customHeight="false" outlineLevel="0" collapsed="false">
      <c r="A78" s="1" t="s">
        <v>137</v>
      </c>
      <c r="B78" s="14" t="n">
        <v>48</v>
      </c>
      <c r="C78" s="30" t="n">
        <v>1</v>
      </c>
      <c r="D78" s="30" t="n">
        <v>48</v>
      </c>
      <c r="E78" s="1" t="n">
        <v>1</v>
      </c>
      <c r="F78" s="31" t="n">
        <f aca="false">E78*C78</f>
        <v>1</v>
      </c>
      <c r="G78" s="32" t="n">
        <v>0</v>
      </c>
      <c r="H78" s="19" t="n">
        <v>1</v>
      </c>
      <c r="I78" s="2" t="s">
        <v>23</v>
      </c>
      <c r="K78" s="0"/>
      <c r="L78" s="1" t="n">
        <v>172</v>
      </c>
      <c r="M78" s="1" t="n">
        <v>148</v>
      </c>
      <c r="N78" s="1" t="n">
        <v>3.73</v>
      </c>
      <c r="O78" s="1" t="n">
        <v>512</v>
      </c>
      <c r="P78" s="1" t="n">
        <f aca="false">N78*B78</f>
        <v>179.04</v>
      </c>
      <c r="Q78" s="18" t="n">
        <f aca="false">P78-M78</f>
        <v>31.04</v>
      </c>
      <c r="R78" s="1" t="n">
        <f aca="false">B78+G78</f>
        <v>48</v>
      </c>
      <c r="S78" s="15" t="s">
        <v>24</v>
      </c>
      <c r="T78" s="16" t="s">
        <v>137</v>
      </c>
      <c r="U78" s="16" t="s">
        <v>138</v>
      </c>
    </row>
    <row r="79" customFormat="false" ht="27.75" hidden="false" customHeight="false" outlineLevel="0" collapsed="false">
      <c r="A79" s="1" t="s">
        <v>71</v>
      </c>
      <c r="B79" s="14" t="n">
        <v>48</v>
      </c>
      <c r="C79" s="1" t="n">
        <v>2</v>
      </c>
      <c r="D79" s="1" t="n">
        <v>24</v>
      </c>
      <c r="E79" s="1" t="n">
        <v>1</v>
      </c>
      <c r="F79" s="13" t="n">
        <f aca="false">E79*C79</f>
        <v>2</v>
      </c>
      <c r="G79" s="32" t="n">
        <v>0</v>
      </c>
      <c r="H79" s="19" t="n">
        <v>1</v>
      </c>
      <c r="I79" s="2" t="s">
        <v>69</v>
      </c>
      <c r="K79" s="0"/>
      <c r="L79" s="1" t="n">
        <v>168</v>
      </c>
      <c r="M79" s="1" t="n">
        <v>145</v>
      </c>
      <c r="N79" s="1" t="n">
        <v>3.73</v>
      </c>
      <c r="O79" s="1" t="n">
        <v>512</v>
      </c>
      <c r="P79" s="1" t="n">
        <f aca="false">N79*B79</f>
        <v>179.04</v>
      </c>
      <c r="Q79" s="18" t="n">
        <f aca="false">P79-M79</f>
        <v>34.04</v>
      </c>
      <c r="R79" s="1" t="n">
        <f aca="false">B79+G79</f>
        <v>48</v>
      </c>
      <c r="T79" s="23" t="s">
        <v>139</v>
      </c>
      <c r="U79" s="23" t="s">
        <v>140</v>
      </c>
    </row>
    <row r="80" customFormat="false" ht="40.95" hidden="false" customHeight="false" outlineLevel="0" collapsed="false">
      <c r="A80" s="1" t="s">
        <v>141</v>
      </c>
      <c r="B80" s="14" t="n">
        <v>48</v>
      </c>
      <c r="C80" s="1" t="n">
        <v>3</v>
      </c>
      <c r="D80" s="1" t="n">
        <v>16</v>
      </c>
      <c r="E80" s="1" t="n">
        <v>1</v>
      </c>
      <c r="F80" s="13" t="n">
        <f aca="false">E80*C80</f>
        <v>3</v>
      </c>
      <c r="G80" s="32" t="n">
        <v>0</v>
      </c>
      <c r="H80" s="19" t="n">
        <v>1</v>
      </c>
      <c r="I80" s="2" t="s">
        <v>69</v>
      </c>
      <c r="K80" s="0"/>
      <c r="L80" s="1" t="n">
        <v>163</v>
      </c>
      <c r="M80" s="1" t="n">
        <v>141</v>
      </c>
      <c r="N80" s="1" t="n">
        <v>3.73</v>
      </c>
      <c r="O80" s="1" t="n">
        <v>512</v>
      </c>
      <c r="P80" s="1" t="n">
        <f aca="false">N80*B80</f>
        <v>179.04</v>
      </c>
      <c r="Q80" s="4" t="n">
        <f aca="false">P80-M80</f>
        <v>38.04</v>
      </c>
      <c r="R80" s="1" t="n">
        <f aca="false">B80+G80</f>
        <v>48</v>
      </c>
      <c r="T80" s="23" t="s">
        <v>142</v>
      </c>
      <c r="U80" s="23" t="s">
        <v>143</v>
      </c>
    </row>
    <row r="81" customFormat="false" ht="15" hidden="false" customHeight="false" outlineLevel="0" collapsed="false">
      <c r="B81" s="14"/>
      <c r="F81" s="25"/>
      <c r="G81" s="14"/>
      <c r="H81" s="14"/>
      <c r="K81" s="0"/>
      <c r="Q81" s="18"/>
      <c r="T81" s="16"/>
      <c r="U81" s="16"/>
    </row>
    <row r="82" customFormat="false" ht="45.8" hidden="false" customHeight="false" outlineLevel="0" collapsed="false">
      <c r="A82" s="14" t="s">
        <v>144</v>
      </c>
      <c r="B82" s="14" t="n">
        <v>48</v>
      </c>
      <c r="C82" s="30" t="n">
        <v>1</v>
      </c>
      <c r="D82" s="1" t="n">
        <v>48</v>
      </c>
      <c r="E82" s="1" t="n">
        <v>2</v>
      </c>
      <c r="F82" s="25" t="n">
        <f aca="false">E82*C82</f>
        <v>2</v>
      </c>
      <c r="G82" s="32" t="n">
        <v>0</v>
      </c>
      <c r="H82" s="22" t="n">
        <v>2</v>
      </c>
      <c r="I82" s="2" t="s">
        <v>145</v>
      </c>
      <c r="J82" s="2" t="s">
        <v>109</v>
      </c>
      <c r="K82" s="7" t="n">
        <v>0.0430555555555556</v>
      </c>
      <c r="L82" s="1" t="n">
        <v>168</v>
      </c>
      <c r="M82" s="1" t="n">
        <v>130</v>
      </c>
      <c r="N82" s="1" t="n">
        <v>3.73</v>
      </c>
      <c r="O82" s="1" t="n">
        <v>512</v>
      </c>
      <c r="P82" s="1" t="n">
        <f aca="false">N82*B82</f>
        <v>179.04</v>
      </c>
      <c r="Q82" s="18" t="n">
        <f aca="false">P82-M82</f>
        <v>49.04</v>
      </c>
      <c r="R82" s="1" t="n">
        <f aca="false">B82+G82</f>
        <v>48</v>
      </c>
      <c r="T82" s="16" t="str">
        <f aca="false">A82</f>
        <v>draid2:8d:48c:2s</v>
      </c>
      <c r="U82" s="16" t="s">
        <v>138</v>
      </c>
    </row>
    <row r="83" customFormat="false" ht="56.9" hidden="false" customHeight="false" outlineLevel="0" collapsed="false">
      <c r="B83" s="14"/>
      <c r="F83" s="25"/>
      <c r="G83" s="14"/>
      <c r="H83" s="14"/>
      <c r="J83" s="2" t="s">
        <v>146</v>
      </c>
      <c r="K83" s="29" t="n">
        <v>0.0333333333333333</v>
      </c>
      <c r="Q83" s="18"/>
      <c r="T83" s="16"/>
      <c r="U83" s="16"/>
    </row>
    <row r="84" customFormat="false" ht="27.75" hidden="false" customHeight="false" outlineLevel="0" collapsed="false">
      <c r="A84" s="1" t="s">
        <v>147</v>
      </c>
      <c r="B84" s="14" t="n">
        <v>48</v>
      </c>
      <c r="C84" s="1" t="n">
        <v>2</v>
      </c>
      <c r="D84" s="1" t="n">
        <v>24</v>
      </c>
      <c r="E84" s="1" t="n">
        <v>2</v>
      </c>
      <c r="F84" s="33" t="n">
        <f aca="false">E84*C84</f>
        <v>4</v>
      </c>
      <c r="G84" s="32" t="n">
        <v>0</v>
      </c>
      <c r="H84" s="22" t="n">
        <v>2</v>
      </c>
      <c r="I84" s="2" t="s">
        <v>145</v>
      </c>
      <c r="K84" s="0"/>
      <c r="L84" s="1" t="n">
        <v>161</v>
      </c>
      <c r="M84" s="1" t="n">
        <v>125</v>
      </c>
      <c r="N84" s="1" t="n">
        <v>3.73</v>
      </c>
      <c r="O84" s="1" t="n">
        <v>512</v>
      </c>
      <c r="P84" s="1" t="n">
        <f aca="false">N84*B84</f>
        <v>179.04</v>
      </c>
      <c r="Q84" s="18" t="n">
        <f aca="false">P84-M84</f>
        <v>54.04</v>
      </c>
      <c r="R84" s="1" t="n">
        <f aca="false">B84+G84</f>
        <v>48</v>
      </c>
      <c r="S84" s="15" t="s">
        <v>24</v>
      </c>
      <c r="T84" s="23" t="s">
        <v>148</v>
      </c>
      <c r="U84" s="23" t="s">
        <v>140</v>
      </c>
    </row>
    <row r="85" customFormat="false" ht="15" hidden="false" customHeight="false" outlineLevel="0" collapsed="false">
      <c r="B85" s="14"/>
      <c r="F85" s="25"/>
      <c r="G85" s="14"/>
      <c r="H85" s="14"/>
      <c r="K85" s="0"/>
      <c r="Q85" s="18"/>
      <c r="T85" s="16"/>
      <c r="U85" s="16"/>
    </row>
    <row r="86" customFormat="false" ht="40.95" hidden="false" customHeight="false" outlineLevel="0" collapsed="false">
      <c r="A86" s="1" t="s">
        <v>149</v>
      </c>
      <c r="B86" s="14" t="n">
        <v>48</v>
      </c>
      <c r="C86" s="1" t="n">
        <v>3</v>
      </c>
      <c r="D86" s="1" t="n">
        <v>16</v>
      </c>
      <c r="E86" s="1" t="n">
        <v>2</v>
      </c>
      <c r="F86" s="33" t="n">
        <f aca="false">E86*C86</f>
        <v>6</v>
      </c>
      <c r="G86" s="32" t="n">
        <v>0</v>
      </c>
      <c r="H86" s="22" t="n">
        <v>2</v>
      </c>
      <c r="I86" s="2" t="s">
        <v>145</v>
      </c>
      <c r="K86" s="0"/>
      <c r="L86" s="1" t="n">
        <v>153</v>
      </c>
      <c r="M86" s="1" t="n">
        <v>118</v>
      </c>
      <c r="N86" s="1" t="n">
        <v>3.73</v>
      </c>
      <c r="O86" s="1" t="n">
        <v>512</v>
      </c>
      <c r="P86" s="1" t="n">
        <f aca="false">N86*B86</f>
        <v>179.04</v>
      </c>
      <c r="Q86" s="4" t="n">
        <f aca="false">P86-M86</f>
        <v>61.04</v>
      </c>
      <c r="R86" s="1" t="n">
        <f aca="false">B86+G86</f>
        <v>48</v>
      </c>
      <c r="T86" s="23" t="s">
        <v>150</v>
      </c>
      <c r="U86" s="23" t="s">
        <v>143</v>
      </c>
    </row>
    <row r="87" s="17" customFormat="true" ht="40.95" hidden="false" customHeight="false" outlineLevel="0" collapsed="false">
      <c r="A87" s="14" t="s">
        <v>130</v>
      </c>
      <c r="B87" s="14" t="n">
        <v>48</v>
      </c>
      <c r="C87" s="1" t="n">
        <v>3</v>
      </c>
      <c r="D87" s="1" t="n">
        <v>16</v>
      </c>
      <c r="E87" s="1" t="n">
        <v>2</v>
      </c>
      <c r="F87" s="33" t="n">
        <f aca="false">E87*C87</f>
        <v>6</v>
      </c>
      <c r="G87" s="32" t="n">
        <v>0</v>
      </c>
      <c r="H87" s="22" t="n">
        <v>2</v>
      </c>
      <c r="I87" s="2" t="s">
        <v>145</v>
      </c>
      <c r="J87" s="2" t="s">
        <v>151</v>
      </c>
      <c r="L87" s="1" t="n">
        <v>153</v>
      </c>
      <c r="M87" s="14" t="n">
        <v>123</v>
      </c>
      <c r="N87" s="1" t="n">
        <v>3.73</v>
      </c>
      <c r="O87" s="1" t="n">
        <v>512</v>
      </c>
      <c r="P87" s="1" t="n">
        <f aca="false">N87*B87</f>
        <v>179.04</v>
      </c>
      <c r="Q87" s="18" t="n">
        <f aca="false">P87-M87</f>
        <v>56.04</v>
      </c>
      <c r="R87" s="1" t="n">
        <f aca="false">B87+G87</f>
        <v>48</v>
      </c>
      <c r="S87" s="5"/>
      <c r="T87" s="16" t="str">
        <f aca="false">A87</f>
        <v>draid2:12d:16c:2s</v>
      </c>
      <c r="U87" s="23" t="s">
        <v>143</v>
      </c>
      <c r="V87" s="0"/>
      <c r="AMJ87" s="0"/>
    </row>
    <row r="88" customFormat="false" ht="15" hidden="false" customHeight="false" outlineLevel="0" collapsed="false">
      <c r="B88" s="14"/>
      <c r="F88" s="25"/>
      <c r="G88" s="14"/>
      <c r="K88" s="0"/>
      <c r="Q88" s="18"/>
      <c r="T88" s="16"/>
      <c r="U88" s="16"/>
    </row>
    <row r="89" customFormat="false" ht="15" hidden="false" customHeight="false" outlineLevel="0" collapsed="false">
      <c r="B89" s="14"/>
      <c r="F89" s="25"/>
      <c r="G89" s="14"/>
      <c r="K89" s="0"/>
      <c r="Q89" s="18"/>
      <c r="T89" s="16"/>
      <c r="U89" s="16"/>
    </row>
    <row r="90" customFormat="false" ht="15" hidden="false" customHeight="false" outlineLevel="0" collapsed="false">
      <c r="A90" s="1" t="s">
        <v>152</v>
      </c>
      <c r="B90" s="14" t="n">
        <v>72</v>
      </c>
      <c r="C90" s="30" t="n">
        <v>1</v>
      </c>
      <c r="D90" s="1" t="n">
        <v>72</v>
      </c>
      <c r="E90" s="1" t="n">
        <v>2</v>
      </c>
      <c r="F90" s="13" t="n">
        <f aca="false">E90*C90</f>
        <v>2</v>
      </c>
      <c r="G90" s="32" t="n">
        <v>0</v>
      </c>
      <c r="H90" s="19" t="n">
        <v>1</v>
      </c>
      <c r="I90" s="31" t="s">
        <v>44</v>
      </c>
      <c r="K90" s="0"/>
      <c r="L90" s="1" t="n">
        <v>256</v>
      </c>
      <c r="M90" s="1" t="n">
        <v>220</v>
      </c>
      <c r="N90" s="1" t="n">
        <v>3.73</v>
      </c>
      <c r="O90" s="1" t="n">
        <v>512</v>
      </c>
      <c r="P90" s="1" t="n">
        <f aca="false">N90*B90</f>
        <v>268.56</v>
      </c>
      <c r="Q90" s="18" t="n">
        <f aca="false">P90-M90</f>
        <v>48.56</v>
      </c>
      <c r="R90" s="1" t="n">
        <f aca="false">B90+G90</f>
        <v>72</v>
      </c>
      <c r="S90" s="15" t="s">
        <v>24</v>
      </c>
      <c r="T90" s="16" t="str">
        <f aca="false">A90</f>
        <v>draid1:8d:72c:2s</v>
      </c>
      <c r="U90" s="16" t="s">
        <v>153</v>
      </c>
    </row>
    <row r="91" customFormat="false" ht="27.75" hidden="false" customHeight="false" outlineLevel="0" collapsed="false">
      <c r="A91" s="1" t="s">
        <v>154</v>
      </c>
      <c r="B91" s="14" t="n">
        <v>72</v>
      </c>
      <c r="C91" s="1" t="n">
        <v>2</v>
      </c>
      <c r="D91" s="1" t="n">
        <v>36</v>
      </c>
      <c r="E91" s="1" t="n">
        <v>2</v>
      </c>
      <c r="F91" s="13" t="n">
        <f aca="false">E91*C91</f>
        <v>4</v>
      </c>
      <c r="G91" s="32" t="n">
        <v>0</v>
      </c>
      <c r="H91" s="19" t="n">
        <v>1</v>
      </c>
      <c r="I91" s="31" t="s">
        <v>44</v>
      </c>
      <c r="K91" s="0"/>
      <c r="L91" s="1" t="n">
        <v>248</v>
      </c>
      <c r="M91" s="1" t="n">
        <v>214</v>
      </c>
      <c r="N91" s="1" t="n">
        <v>3.73</v>
      </c>
      <c r="O91" s="1" t="n">
        <v>512</v>
      </c>
      <c r="P91" s="1" t="n">
        <f aca="false">N91*B91</f>
        <v>268.56</v>
      </c>
      <c r="Q91" s="18" t="n">
        <f aca="false">P91-M91</f>
        <v>54.56</v>
      </c>
      <c r="R91" s="1" t="n">
        <f aca="false">B91+G91</f>
        <v>72</v>
      </c>
      <c r="T91" s="23" t="s">
        <v>155</v>
      </c>
      <c r="U91" s="23" t="s">
        <v>156</v>
      </c>
    </row>
    <row r="92" customFormat="false" ht="15" hidden="false" customHeight="false" outlineLevel="0" collapsed="false">
      <c r="B92" s="14"/>
      <c r="F92" s="25"/>
      <c r="G92" s="14"/>
      <c r="H92" s="14"/>
      <c r="K92" s="0"/>
      <c r="Q92" s="18"/>
      <c r="T92" s="16"/>
      <c r="U92" s="16"/>
    </row>
    <row r="93" customFormat="false" ht="40.95" hidden="false" customHeight="false" outlineLevel="0" collapsed="false">
      <c r="A93" s="1" t="s">
        <v>115</v>
      </c>
      <c r="B93" s="14" t="n">
        <v>72</v>
      </c>
      <c r="C93" s="1" t="n">
        <v>3</v>
      </c>
      <c r="D93" s="1" t="n">
        <v>24</v>
      </c>
      <c r="E93" s="1" t="n">
        <v>2</v>
      </c>
      <c r="F93" s="33" t="n">
        <f aca="false">E93*C93</f>
        <v>6</v>
      </c>
      <c r="G93" s="32" t="n">
        <v>0</v>
      </c>
      <c r="H93" s="19" t="n">
        <v>1</v>
      </c>
      <c r="I93" s="2" t="s">
        <v>44</v>
      </c>
      <c r="K93" s="0"/>
      <c r="L93" s="1" t="n">
        <v>241</v>
      </c>
      <c r="M93" s="1" t="n">
        <v>208</v>
      </c>
      <c r="N93" s="1" t="n">
        <v>3.73</v>
      </c>
      <c r="O93" s="1" t="n">
        <v>512</v>
      </c>
      <c r="P93" s="1" t="n">
        <f aca="false">N93*B93</f>
        <v>268.56</v>
      </c>
      <c r="Q93" s="4" t="n">
        <f aca="false">P93-M93</f>
        <v>60.56</v>
      </c>
      <c r="R93" s="1" t="n">
        <f aca="false">B93+G93</f>
        <v>72</v>
      </c>
      <c r="T93" s="23" t="s">
        <v>157</v>
      </c>
      <c r="U93" s="23" t="s">
        <v>158</v>
      </c>
    </row>
    <row r="94" s="17" customFormat="true" ht="40.95" hidden="false" customHeight="false" outlineLevel="0" collapsed="false">
      <c r="A94" s="14" t="s">
        <v>159</v>
      </c>
      <c r="B94" s="14" t="n">
        <v>72</v>
      </c>
      <c r="C94" s="1" t="n">
        <v>3</v>
      </c>
      <c r="D94" s="1" t="n">
        <v>24</v>
      </c>
      <c r="E94" s="1" t="n">
        <v>2</v>
      </c>
      <c r="F94" s="33" t="n">
        <f aca="false">E94*C94</f>
        <v>6</v>
      </c>
      <c r="G94" s="32" t="n">
        <v>0</v>
      </c>
      <c r="H94" s="19" t="n">
        <v>1</v>
      </c>
      <c r="I94" s="2" t="s">
        <v>44</v>
      </c>
      <c r="J94" s="2" t="s">
        <v>151</v>
      </c>
      <c r="L94" s="1" t="n">
        <v>241</v>
      </c>
      <c r="M94" s="14" t="n">
        <v>219</v>
      </c>
      <c r="N94" s="1" t="n">
        <v>3.73</v>
      </c>
      <c r="O94" s="1" t="n">
        <v>512</v>
      </c>
      <c r="P94" s="1" t="n">
        <f aca="false">N94*B94</f>
        <v>268.56</v>
      </c>
      <c r="Q94" s="18" t="n">
        <f aca="false">P94-M94</f>
        <v>49.56</v>
      </c>
      <c r="R94" s="1" t="n">
        <f aca="false">B94+G94</f>
        <v>72</v>
      </c>
      <c r="S94" s="5"/>
      <c r="T94" s="23" t="s">
        <v>160</v>
      </c>
      <c r="U94" s="23" t="s">
        <v>158</v>
      </c>
      <c r="V94" s="0"/>
      <c r="AMJ94" s="0"/>
    </row>
    <row r="95" s="17" customFormat="true" ht="45.8" hidden="false" customHeight="false" outlineLevel="0" collapsed="false">
      <c r="A95" s="14"/>
      <c r="B95" s="14"/>
      <c r="C95" s="1"/>
      <c r="D95" s="1"/>
      <c r="E95" s="1"/>
      <c r="F95" s="25"/>
      <c r="G95" s="14"/>
      <c r="H95" s="14"/>
      <c r="I95" s="2"/>
      <c r="J95" s="2" t="s">
        <v>109</v>
      </c>
      <c r="K95" s="29" t="n">
        <v>0.0340277777777778</v>
      </c>
      <c r="L95" s="1"/>
      <c r="M95" s="14"/>
      <c r="N95" s="1"/>
      <c r="O95" s="1"/>
      <c r="P95" s="1"/>
      <c r="Q95" s="18"/>
      <c r="R95" s="1"/>
      <c r="S95" s="5"/>
      <c r="T95" s="16"/>
      <c r="U95" s="16"/>
      <c r="V95" s="0"/>
      <c r="AMJ95" s="0"/>
    </row>
    <row r="96" s="17" customFormat="true" ht="56.9" hidden="false" customHeight="false" outlineLevel="0" collapsed="false">
      <c r="A96" s="14"/>
      <c r="B96" s="14"/>
      <c r="C96" s="1"/>
      <c r="D96" s="1"/>
      <c r="E96" s="1"/>
      <c r="F96" s="25"/>
      <c r="G96" s="14"/>
      <c r="H96" s="14"/>
      <c r="I96" s="2"/>
      <c r="J96" s="2" t="s">
        <v>161</v>
      </c>
      <c r="K96" s="29" t="n">
        <v>0.0354166666666667</v>
      </c>
      <c r="L96" s="1"/>
      <c r="M96" s="14"/>
      <c r="N96" s="1"/>
      <c r="O96" s="1"/>
      <c r="P96" s="1"/>
      <c r="Q96" s="18"/>
      <c r="R96" s="1"/>
      <c r="S96" s="5"/>
      <c r="T96" s="16"/>
      <c r="U96" s="16"/>
      <c r="V96" s="0"/>
      <c r="AMJ96" s="0"/>
    </row>
    <row r="97" customFormat="false" ht="15" hidden="false" customHeight="false" outlineLevel="0" collapsed="false">
      <c r="B97" s="14"/>
      <c r="F97" s="25"/>
      <c r="G97" s="14"/>
      <c r="H97" s="14"/>
      <c r="K97" s="0"/>
      <c r="Q97" s="18"/>
      <c r="T97" s="16"/>
      <c r="U97" s="16"/>
    </row>
    <row r="98" customFormat="false" ht="23.6" hidden="false" customHeight="false" outlineLevel="0" collapsed="false">
      <c r="A98" s="14" t="s">
        <v>162</v>
      </c>
      <c r="B98" s="14" t="n">
        <v>72</v>
      </c>
      <c r="C98" s="30" t="n">
        <v>1</v>
      </c>
      <c r="D98" s="1" t="n">
        <v>72</v>
      </c>
      <c r="E98" s="30" t="n">
        <v>2</v>
      </c>
      <c r="F98" s="31" t="n">
        <f aca="false">E98*C98</f>
        <v>2</v>
      </c>
      <c r="G98" s="32" t="n">
        <v>0</v>
      </c>
      <c r="H98" s="43" t="n">
        <v>2</v>
      </c>
      <c r="I98" s="2" t="s">
        <v>82</v>
      </c>
      <c r="J98" s="20" t="s">
        <v>163</v>
      </c>
      <c r="K98" s="0"/>
      <c r="L98" s="1" t="n">
        <v>256</v>
      </c>
      <c r="M98" s="14" t="n">
        <v>206</v>
      </c>
      <c r="N98" s="1" t="n">
        <v>3.73</v>
      </c>
      <c r="O98" s="1" t="n">
        <v>512</v>
      </c>
      <c r="P98" s="1" t="n">
        <f aca="false">N98*B98</f>
        <v>268.56</v>
      </c>
      <c r="Q98" s="18" t="n">
        <f aca="false">P98-M98</f>
        <v>62.56</v>
      </c>
      <c r="R98" s="1" t="n">
        <f aca="false">B98+G98</f>
        <v>72</v>
      </c>
      <c r="S98" s="15" t="s">
        <v>24</v>
      </c>
      <c r="T98" s="16" t="str">
        <f aca="false">A98</f>
        <v>draid2:12d:72c:2s</v>
      </c>
      <c r="U98" s="16" t="s">
        <v>153</v>
      </c>
    </row>
    <row r="99" s="17" customFormat="true" ht="15" hidden="false" customHeight="false" outlineLevel="0" collapsed="false">
      <c r="A99" s="14" t="s">
        <v>164</v>
      </c>
      <c r="B99" s="14" t="n">
        <v>72</v>
      </c>
      <c r="C99" s="30" t="n">
        <v>1</v>
      </c>
      <c r="D99" s="1" t="n">
        <v>72</v>
      </c>
      <c r="E99" s="30" t="n">
        <v>2</v>
      </c>
      <c r="F99" s="31" t="n">
        <f aca="false">E99*C99</f>
        <v>2</v>
      </c>
      <c r="G99" s="32" t="n">
        <v>0</v>
      </c>
      <c r="H99" s="43" t="n">
        <v>2</v>
      </c>
      <c r="I99" s="2" t="s">
        <v>82</v>
      </c>
      <c r="J99" s="2" t="s">
        <v>165</v>
      </c>
      <c r="L99" s="1" t="n">
        <v>256</v>
      </c>
      <c r="M99" s="1" t="n">
        <v>198</v>
      </c>
      <c r="N99" s="1" t="n">
        <v>3.73</v>
      </c>
      <c r="O99" s="1" t="n">
        <v>512</v>
      </c>
      <c r="P99" s="1" t="n">
        <f aca="false">N99*B99</f>
        <v>268.56</v>
      </c>
      <c r="Q99" s="4" t="n">
        <f aca="false">P99-M99</f>
        <v>70.56</v>
      </c>
      <c r="R99" s="1" t="n">
        <f aca="false">B99+G99</f>
        <v>72</v>
      </c>
      <c r="S99" s="5"/>
      <c r="T99" s="16" t="str">
        <f aca="false">A99</f>
        <v>draid2:8d:72c:2s</v>
      </c>
      <c r="U99" s="16" t="s">
        <v>153</v>
      </c>
      <c r="V99" s="0"/>
      <c r="AMJ99" s="0"/>
    </row>
    <row r="100" s="17" customFormat="true" ht="15" hidden="false" customHeight="false" outlineLevel="0" collapsed="false">
      <c r="A100" s="14"/>
      <c r="B100" s="14"/>
      <c r="C100" s="1"/>
      <c r="D100" s="1"/>
      <c r="E100" s="1"/>
      <c r="F100" s="25"/>
      <c r="G100" s="14"/>
      <c r="H100" s="1"/>
      <c r="I100" s="2"/>
      <c r="J100" s="2"/>
      <c r="L100" s="1"/>
      <c r="M100" s="1"/>
      <c r="N100" s="1"/>
      <c r="O100" s="1"/>
      <c r="P100" s="1"/>
      <c r="Q100" s="4"/>
      <c r="R100" s="1"/>
      <c r="S100" s="5"/>
      <c r="T100" s="16"/>
      <c r="U100" s="16"/>
      <c r="V100" s="0"/>
      <c r="AMJ100" s="0"/>
    </row>
    <row r="101" customFormat="false" ht="27.75" hidden="false" customHeight="false" outlineLevel="0" collapsed="false">
      <c r="A101" s="32" t="s">
        <v>166</v>
      </c>
      <c r="B101" s="14" t="n">
        <v>72</v>
      </c>
      <c r="C101" s="1" t="n">
        <v>2</v>
      </c>
      <c r="D101" s="1" t="n">
        <v>36</v>
      </c>
      <c r="E101" s="1" t="n">
        <v>2</v>
      </c>
      <c r="F101" s="13" t="n">
        <f aca="false">E101*C101</f>
        <v>4</v>
      </c>
      <c r="G101" s="32" t="n">
        <v>0</v>
      </c>
      <c r="H101" s="43" t="n">
        <v>2</v>
      </c>
      <c r="I101" s="2" t="s">
        <v>82</v>
      </c>
      <c r="K101" s="0"/>
      <c r="L101" s="1" t="n">
        <v>248</v>
      </c>
      <c r="M101" s="1" t="n">
        <v>192</v>
      </c>
      <c r="N101" s="1" t="n">
        <v>3.73</v>
      </c>
      <c r="O101" s="1" t="n">
        <v>512</v>
      </c>
      <c r="P101" s="1" t="n">
        <f aca="false">N101*B101</f>
        <v>268.56</v>
      </c>
      <c r="Q101" s="18" t="n">
        <f aca="false">P101-M101</f>
        <v>76.56</v>
      </c>
      <c r="R101" s="1" t="n">
        <f aca="false">B101+G101</f>
        <v>72</v>
      </c>
      <c r="T101" s="23" t="s">
        <v>167</v>
      </c>
      <c r="U101" s="23" t="s">
        <v>156</v>
      </c>
    </row>
    <row r="102" s="17" customFormat="true" ht="27.75" hidden="false" customHeight="false" outlineLevel="0" collapsed="false">
      <c r="A102" s="14" t="s">
        <v>168</v>
      </c>
      <c r="B102" s="14" t="n">
        <v>72</v>
      </c>
      <c r="C102" s="1" t="n">
        <v>2</v>
      </c>
      <c r="D102" s="1" t="n">
        <v>36</v>
      </c>
      <c r="E102" s="1" t="n">
        <v>2</v>
      </c>
      <c r="F102" s="13" t="n">
        <f aca="false">E102*C102</f>
        <v>4</v>
      </c>
      <c r="G102" s="32" t="n">
        <v>0</v>
      </c>
      <c r="H102" s="43" t="n">
        <v>2</v>
      </c>
      <c r="I102" s="2" t="s">
        <v>82</v>
      </c>
      <c r="J102" s="17" t="s">
        <v>169</v>
      </c>
      <c r="L102" s="1" t="n">
        <v>248</v>
      </c>
      <c r="M102" s="1" t="n">
        <v>192</v>
      </c>
      <c r="N102" s="1" t="n">
        <v>3.73</v>
      </c>
      <c r="O102" s="1" t="n">
        <v>512</v>
      </c>
      <c r="P102" s="1" t="n">
        <f aca="false">N102*B102</f>
        <v>268.56</v>
      </c>
      <c r="Q102" s="18" t="n">
        <f aca="false">P102-M102</f>
        <v>76.56</v>
      </c>
      <c r="R102" s="1" t="n">
        <f aca="false">B102+G102</f>
        <v>72</v>
      </c>
      <c r="S102" s="5"/>
      <c r="T102" s="23" t="s">
        <v>170</v>
      </c>
      <c r="U102" s="23" t="s">
        <v>156</v>
      </c>
      <c r="V102" s="0"/>
      <c r="AMJ102" s="0"/>
    </row>
    <row r="103" s="17" customFormat="true" ht="27.75" hidden="false" customHeight="false" outlineLevel="0" collapsed="false">
      <c r="A103" s="14" t="s">
        <v>171</v>
      </c>
      <c r="B103" s="14" t="n">
        <v>72</v>
      </c>
      <c r="C103" s="1" t="n">
        <v>2</v>
      </c>
      <c r="D103" s="1" t="n">
        <v>36</v>
      </c>
      <c r="E103" s="1" t="n">
        <v>2</v>
      </c>
      <c r="F103" s="13" t="n">
        <f aca="false">E103*C103</f>
        <v>4</v>
      </c>
      <c r="G103" s="32" t="n">
        <v>0</v>
      </c>
      <c r="H103" s="43" t="n">
        <v>2</v>
      </c>
      <c r="I103" s="2" t="s">
        <v>82</v>
      </c>
      <c r="J103" s="2" t="s">
        <v>151</v>
      </c>
      <c r="L103" s="1" t="n">
        <v>248</v>
      </c>
      <c r="M103" s="14" t="n">
        <v>199</v>
      </c>
      <c r="N103" s="1" t="n">
        <v>3.73</v>
      </c>
      <c r="O103" s="1" t="n">
        <v>512</v>
      </c>
      <c r="P103" s="1" t="n">
        <f aca="false">N103*B103</f>
        <v>268.56</v>
      </c>
      <c r="Q103" s="4" t="n">
        <f aca="false">P103-M103</f>
        <v>69.56</v>
      </c>
      <c r="R103" s="1" t="n">
        <f aca="false">B103+G103</f>
        <v>72</v>
      </c>
      <c r="S103" s="5"/>
      <c r="T103" s="23" t="s">
        <v>172</v>
      </c>
      <c r="U103" s="23" t="s">
        <v>156</v>
      </c>
      <c r="V103" s="0"/>
      <c r="AMJ103" s="0"/>
    </row>
    <row r="104" customFormat="false" ht="15" hidden="false" customHeight="false" outlineLevel="0" collapsed="false">
      <c r="A104" s="14"/>
      <c r="B104" s="14"/>
      <c r="F104" s="25"/>
      <c r="G104" s="14"/>
      <c r="K104" s="0"/>
      <c r="Q104" s="18"/>
      <c r="T104" s="16"/>
      <c r="U104" s="16"/>
    </row>
    <row r="105" customFormat="false" ht="40.95" hidden="false" customHeight="false" outlineLevel="0" collapsed="false">
      <c r="A105" s="1" t="s">
        <v>173</v>
      </c>
      <c r="B105" s="14" t="n">
        <v>72</v>
      </c>
      <c r="C105" s="1" t="n">
        <v>3</v>
      </c>
      <c r="D105" s="1" t="n">
        <v>24</v>
      </c>
      <c r="E105" s="1" t="n">
        <v>2</v>
      </c>
      <c r="F105" s="33" t="n">
        <f aca="false">E105*C105</f>
        <v>6</v>
      </c>
      <c r="G105" s="32" t="n">
        <v>0</v>
      </c>
      <c r="H105" s="43" t="n">
        <v>2</v>
      </c>
      <c r="I105" s="2" t="s">
        <v>82</v>
      </c>
      <c r="J105" s="2" t="s">
        <v>174</v>
      </c>
      <c r="K105" s="0"/>
      <c r="L105" s="1" t="n">
        <v>241</v>
      </c>
      <c r="M105" s="1" t="n">
        <v>195</v>
      </c>
      <c r="N105" s="1" t="n">
        <v>3.73</v>
      </c>
      <c r="O105" s="1" t="n">
        <v>512</v>
      </c>
      <c r="P105" s="1" t="n">
        <f aca="false">N105*B105</f>
        <v>268.56</v>
      </c>
      <c r="Q105" s="18" t="n">
        <f aca="false">P105-M105</f>
        <v>73.56</v>
      </c>
      <c r="R105" s="1" t="n">
        <f aca="false">B105+G105</f>
        <v>72</v>
      </c>
      <c r="T105" s="23" t="s">
        <v>175</v>
      </c>
      <c r="U105" s="23" t="s">
        <v>158</v>
      </c>
    </row>
    <row r="106" customFormat="false" ht="15" hidden="false" customHeight="false" outlineLevel="0" collapsed="false">
      <c r="B106" s="14"/>
      <c r="F106" s="25"/>
      <c r="G106" s="14"/>
      <c r="J106" s="2"/>
      <c r="K106" s="29"/>
      <c r="Q106" s="18"/>
      <c r="T106" s="16"/>
      <c r="U106" s="16"/>
    </row>
    <row r="107" customFormat="false" ht="15" hidden="false" customHeight="false" outlineLevel="0" collapsed="false">
      <c r="B107" s="14"/>
      <c r="F107" s="25"/>
      <c r="G107" s="14"/>
      <c r="K107" s="0"/>
      <c r="Q107" s="18"/>
      <c r="T107" s="16"/>
      <c r="U107" s="16"/>
    </row>
    <row r="108" customFormat="false" ht="23.6" hidden="false" customHeight="false" outlineLevel="0" collapsed="false">
      <c r="A108" s="14" t="s">
        <v>176</v>
      </c>
      <c r="B108" s="14" t="n">
        <v>96</v>
      </c>
      <c r="C108" s="30" t="n">
        <v>1</v>
      </c>
      <c r="D108" s="1" t="n">
        <v>96</v>
      </c>
      <c r="E108" s="14" t="n">
        <v>6</v>
      </c>
      <c r="F108" s="46" t="n">
        <f aca="false">E108*C108</f>
        <v>6</v>
      </c>
      <c r="G108" s="22" t="n">
        <v>7</v>
      </c>
      <c r="H108" s="43" t="n">
        <v>2</v>
      </c>
      <c r="I108" s="20" t="s">
        <v>177</v>
      </c>
      <c r="J108" s="2"/>
      <c r="K108" s="0"/>
      <c r="L108" s="1" t="n">
        <v>330</v>
      </c>
      <c r="M108" s="1" t="n">
        <v>255</v>
      </c>
      <c r="N108" s="1" t="n">
        <v>3.73</v>
      </c>
      <c r="O108" s="1" t="n">
        <v>512</v>
      </c>
      <c r="P108" s="1" t="n">
        <f aca="false">N108*B108</f>
        <v>358.08</v>
      </c>
      <c r="Q108" s="47" t="n">
        <f aca="false">P108-M108</f>
        <v>103.08</v>
      </c>
      <c r="R108" s="14" t="n">
        <f aca="false">B108+G108</f>
        <v>103</v>
      </c>
      <c r="S108" s="15" t="s">
        <v>24</v>
      </c>
      <c r="T108" s="16" t="str">
        <f aca="false">A108</f>
        <v>draid2:8d:96c:6s</v>
      </c>
      <c r="U108" s="16" t="s">
        <v>178</v>
      </c>
      <c r="V108" s="0" t="s">
        <v>26</v>
      </c>
      <c r="W108" s="0" t="s">
        <v>179</v>
      </c>
    </row>
    <row r="109" customFormat="false" ht="45.8" hidden="false" customHeight="false" outlineLevel="0" collapsed="false">
      <c r="F109" s="25"/>
      <c r="I109" s="2" t="s">
        <v>180</v>
      </c>
      <c r="K109" s="0"/>
      <c r="T109" s="16"/>
      <c r="U109" s="16"/>
    </row>
    <row r="110" s="17" customFormat="true" ht="34.7" hidden="false" customHeight="false" outlineLevel="0" collapsed="false">
      <c r="A110" s="14" t="s">
        <v>181</v>
      </c>
      <c r="B110" s="14" t="n">
        <v>96</v>
      </c>
      <c r="C110" s="30" t="n">
        <v>1</v>
      </c>
      <c r="D110" s="1" t="n">
        <v>96</v>
      </c>
      <c r="E110" s="20" t="n">
        <v>12</v>
      </c>
      <c r="F110" s="33" t="n">
        <f aca="false">E110*C110</f>
        <v>12</v>
      </c>
      <c r="G110" s="32" t="n">
        <v>0</v>
      </c>
      <c r="H110" s="43" t="n">
        <v>2</v>
      </c>
      <c r="I110" s="20" t="s">
        <v>182</v>
      </c>
      <c r="J110" s="2" t="s">
        <v>183</v>
      </c>
      <c r="L110" s="1" t="n">
        <v>308</v>
      </c>
      <c r="M110" s="1" t="n">
        <v>248</v>
      </c>
      <c r="N110" s="1" t="n">
        <v>3.73</v>
      </c>
      <c r="O110" s="1" t="n">
        <v>512</v>
      </c>
      <c r="P110" s="1" t="n">
        <f aca="false">N110*B110</f>
        <v>358.08</v>
      </c>
      <c r="Q110" s="47" t="n">
        <f aca="false">P110-M110</f>
        <v>110.08</v>
      </c>
      <c r="R110" s="1" t="n">
        <f aca="false">B110+G110</f>
        <v>96</v>
      </c>
      <c r="S110" s="5"/>
      <c r="T110" s="16" t="str">
        <f aca="false">A110</f>
        <v>draid2:12d:96c:12s</v>
      </c>
      <c r="U110" s="16" t="s">
        <v>178</v>
      </c>
      <c r="V110" s="0"/>
      <c r="AMJ110" s="0"/>
    </row>
    <row r="111" s="17" customFormat="true" ht="34.7" hidden="false" customHeight="false" outlineLevel="0" collapsed="false">
      <c r="A111" s="14" t="s">
        <v>184</v>
      </c>
      <c r="B111" s="14" t="n">
        <v>96</v>
      </c>
      <c r="C111" s="30" t="n">
        <v>1</v>
      </c>
      <c r="D111" s="1" t="n">
        <v>96</v>
      </c>
      <c r="E111" s="20" t="n">
        <v>8</v>
      </c>
      <c r="F111" s="33" t="n">
        <f aca="false">E111*C111</f>
        <v>8</v>
      </c>
      <c r="G111" s="32" t="n">
        <v>0</v>
      </c>
      <c r="H111" s="43" t="n">
        <v>2</v>
      </c>
      <c r="I111" s="20" t="s">
        <v>185</v>
      </c>
      <c r="J111" s="20" t="s">
        <v>186</v>
      </c>
      <c r="L111" s="14" t="n">
        <v>322</v>
      </c>
      <c r="M111" s="14" t="n">
        <v>279</v>
      </c>
      <c r="N111" s="1" t="n">
        <v>3.73</v>
      </c>
      <c r="O111" s="1" t="n">
        <v>512</v>
      </c>
      <c r="P111" s="1" t="n">
        <f aca="false">N111*B111</f>
        <v>358.08</v>
      </c>
      <c r="Q111" s="48" t="n">
        <f aca="false">P111-M111</f>
        <v>79.08</v>
      </c>
      <c r="R111" s="1" t="n">
        <f aca="false">B111+G111</f>
        <v>96</v>
      </c>
      <c r="S111" s="5"/>
      <c r="T111" s="16" t="str">
        <f aca="false">A111</f>
        <v>draid2:24d:96c:8s</v>
      </c>
      <c r="U111" s="16" t="s">
        <v>178</v>
      </c>
      <c r="V111" s="0"/>
      <c r="AMJ111" s="0"/>
    </row>
    <row r="112" s="17" customFormat="true" ht="56.9" hidden="false" customHeight="false" outlineLevel="0" collapsed="false">
      <c r="A112" s="14"/>
      <c r="B112" s="14"/>
      <c r="C112" s="1"/>
      <c r="D112" s="1"/>
      <c r="E112" s="20"/>
      <c r="F112" s="25"/>
      <c r="G112" s="14"/>
      <c r="H112" s="1"/>
      <c r="I112" s="20"/>
      <c r="J112" s="2" t="s">
        <v>187</v>
      </c>
      <c r="K112" s="29" t="n">
        <v>0.0347222222222222</v>
      </c>
      <c r="L112" s="1"/>
      <c r="M112" s="1"/>
      <c r="N112" s="1"/>
      <c r="O112" s="1"/>
      <c r="P112" s="1"/>
      <c r="Q112" s="48"/>
      <c r="R112" s="1"/>
      <c r="S112" s="5"/>
      <c r="T112" s="16"/>
      <c r="U112" s="16"/>
      <c r="V112" s="0"/>
      <c r="AMJ112" s="0"/>
    </row>
    <row r="113" s="17" customFormat="true" ht="56.9" hidden="false" customHeight="false" outlineLevel="0" collapsed="false">
      <c r="A113" s="14"/>
      <c r="B113" s="14"/>
      <c r="C113" s="1"/>
      <c r="D113" s="1"/>
      <c r="E113" s="20"/>
      <c r="F113" s="25"/>
      <c r="G113" s="14"/>
      <c r="H113" s="1"/>
      <c r="I113" s="20"/>
      <c r="J113" s="2" t="s">
        <v>188</v>
      </c>
      <c r="K113" s="29" t="n">
        <v>0.0243055555555556</v>
      </c>
      <c r="L113" s="1"/>
      <c r="M113" s="1"/>
      <c r="N113" s="1"/>
      <c r="O113" s="1"/>
      <c r="P113" s="1"/>
      <c r="Q113" s="48"/>
      <c r="R113" s="1"/>
      <c r="S113" s="5"/>
      <c r="T113" s="16"/>
      <c r="U113" s="16"/>
      <c r="V113" s="0"/>
      <c r="AMJ113" s="0"/>
    </row>
    <row r="114" customFormat="false" ht="15" hidden="false" customHeight="false" outlineLevel="0" collapsed="false">
      <c r="F114" s="25"/>
      <c r="J114" s="2"/>
      <c r="K114" s="0"/>
      <c r="T114" s="16"/>
      <c r="U114" s="16"/>
    </row>
    <row r="115" customFormat="false" ht="34.7" hidden="false" customHeight="false" outlineLevel="0" collapsed="false">
      <c r="A115" s="14" t="s">
        <v>189</v>
      </c>
      <c r="B115" s="1" t="n">
        <v>96</v>
      </c>
      <c r="C115" s="14" t="n">
        <v>2</v>
      </c>
      <c r="D115" s="1" t="n">
        <v>48</v>
      </c>
      <c r="E115" s="2" t="s">
        <v>190</v>
      </c>
      <c r="F115" s="33" t="n">
        <v>8</v>
      </c>
      <c r="G115" s="2" t="n">
        <v>0</v>
      </c>
      <c r="H115" s="43" t="n">
        <v>2</v>
      </c>
      <c r="I115" s="20" t="s">
        <v>191</v>
      </c>
      <c r="J115" s="2" t="s">
        <v>192</v>
      </c>
      <c r="K115" s="0"/>
      <c r="L115" s="1" t="n">
        <v>322</v>
      </c>
      <c r="M115" s="1" t="n">
        <v>249</v>
      </c>
      <c r="N115" s="1" t="n">
        <v>3.73</v>
      </c>
      <c r="O115" s="1" t="n">
        <v>512</v>
      </c>
      <c r="P115" s="1" t="n">
        <f aca="false">N115*B115</f>
        <v>358.08</v>
      </c>
      <c r="Q115" s="47" t="n">
        <f aca="false">P115-M115</f>
        <v>109.08</v>
      </c>
      <c r="R115" s="1" t="n">
        <f aca="false">B115+G115</f>
        <v>96</v>
      </c>
      <c r="S115" s="15" t="s">
        <v>24</v>
      </c>
      <c r="T115" s="23" t="s">
        <v>193</v>
      </c>
      <c r="U115" s="23" t="s">
        <v>194</v>
      </c>
    </row>
    <row r="116" customFormat="false" ht="15" hidden="false" customHeight="false" outlineLevel="0" collapsed="false">
      <c r="F116" s="25"/>
      <c r="J116" s="2"/>
      <c r="K116" s="0"/>
      <c r="T116" s="16"/>
      <c r="U116" s="16"/>
    </row>
    <row r="117" customFormat="false" ht="54.15" hidden="false" customHeight="false" outlineLevel="0" collapsed="false">
      <c r="A117" s="14" t="s">
        <v>195</v>
      </c>
      <c r="B117" s="1" t="n">
        <v>96</v>
      </c>
      <c r="C117" s="14" t="n">
        <v>4</v>
      </c>
      <c r="D117" s="1" t="n">
        <v>24</v>
      </c>
      <c r="E117" s="2" t="n">
        <v>3</v>
      </c>
      <c r="F117" s="33" t="n">
        <f aca="false">E117*C117</f>
        <v>12</v>
      </c>
      <c r="G117" s="20" t="n">
        <v>4</v>
      </c>
      <c r="H117" s="43" t="n">
        <v>2</v>
      </c>
      <c r="I117" s="2" t="s">
        <v>196</v>
      </c>
      <c r="J117" s="2" t="s">
        <v>197</v>
      </c>
      <c r="K117" s="0"/>
      <c r="L117" s="1" t="n">
        <v>308</v>
      </c>
      <c r="M117" s="26" t="n">
        <v>238</v>
      </c>
      <c r="N117" s="1" t="n">
        <v>3.73</v>
      </c>
      <c r="O117" s="1" t="n">
        <v>512</v>
      </c>
      <c r="P117" s="1" t="n">
        <f aca="false">N117*B117</f>
        <v>358.08</v>
      </c>
      <c r="Q117" s="47" t="n">
        <f aca="false">P117-M117</f>
        <v>120.08</v>
      </c>
      <c r="R117" s="14" t="n">
        <f aca="false">B117+G117</f>
        <v>100</v>
      </c>
      <c r="T117" s="23" t="s">
        <v>198</v>
      </c>
      <c r="U117" s="23" t="s">
        <v>199</v>
      </c>
      <c r="V117" s="0" t="s">
        <v>26</v>
      </c>
      <c r="W117" s="0" t="s">
        <v>200</v>
      </c>
    </row>
    <row r="118" customFormat="false" ht="23.6" hidden="false" customHeight="false" outlineLevel="0" collapsed="false">
      <c r="F118" s="25"/>
      <c r="J118" s="2" t="s">
        <v>201</v>
      </c>
      <c r="K118" s="49" t="n">
        <v>0.107638888888889</v>
      </c>
      <c r="T118" s="16"/>
      <c r="U118" s="16"/>
    </row>
    <row r="119" customFormat="false" ht="34.7" hidden="false" customHeight="false" outlineLevel="0" collapsed="false">
      <c r="F119" s="25"/>
      <c r="J119" s="2" t="s">
        <v>202</v>
      </c>
      <c r="K119" s="50" t="n">
        <v>0.0756944444444444</v>
      </c>
      <c r="T119" s="16"/>
      <c r="U119" s="16"/>
    </row>
    <row r="120" customFormat="false" ht="34.7" hidden="false" customHeight="false" outlineLevel="0" collapsed="false">
      <c r="F120" s="25"/>
      <c r="J120" s="2" t="s">
        <v>203</v>
      </c>
      <c r="K120" s="51" t="n">
        <v>0.0583333333333333</v>
      </c>
      <c r="T120" s="16"/>
      <c r="U120" s="16"/>
    </row>
    <row r="121" customFormat="false" ht="45.8" hidden="false" customHeight="false" outlineLevel="0" collapsed="false">
      <c r="F121" s="25"/>
      <c r="J121" s="2" t="s">
        <v>204</v>
      </c>
      <c r="K121" s="51" t="n">
        <v>0.0569444444444444</v>
      </c>
      <c r="T121" s="16"/>
      <c r="U121" s="16"/>
    </row>
    <row r="122" customFormat="false" ht="45.8" hidden="false" customHeight="false" outlineLevel="0" collapsed="false">
      <c r="F122" s="25"/>
      <c r="J122" s="2" t="s">
        <v>205</v>
      </c>
      <c r="K122" s="51" t="n">
        <v>0.00972222222222222</v>
      </c>
      <c r="T122" s="16"/>
      <c r="U122" s="16"/>
    </row>
    <row r="123" customFormat="false" ht="54.15" hidden="false" customHeight="false" outlineLevel="0" collapsed="false">
      <c r="A123" s="52" t="s">
        <v>206</v>
      </c>
      <c r="B123" s="1" t="n">
        <v>96</v>
      </c>
      <c r="C123" s="14" t="n">
        <v>4</v>
      </c>
      <c r="D123" s="1" t="n">
        <v>24</v>
      </c>
      <c r="E123" s="2" t="s">
        <v>190</v>
      </c>
      <c r="F123" s="21" t="n">
        <v>16</v>
      </c>
      <c r="G123" s="1" t="n">
        <v>0</v>
      </c>
      <c r="H123" s="19" t="n">
        <v>1</v>
      </c>
      <c r="I123" s="2" t="s">
        <v>207</v>
      </c>
      <c r="J123" s="2" t="s">
        <v>72</v>
      </c>
      <c r="K123" s="3" t="n">
        <v>0.0243055555555556</v>
      </c>
      <c r="L123" s="1" t="n">
        <v>292</v>
      </c>
      <c r="M123" s="1" t="n">
        <v>251</v>
      </c>
      <c r="N123" s="1" t="n">
        <v>3.73</v>
      </c>
      <c r="O123" s="1" t="n">
        <v>512</v>
      </c>
      <c r="P123" s="1" t="n">
        <f aca="false">N123*B123</f>
        <v>358.08</v>
      </c>
      <c r="Q123" s="47" t="n">
        <f aca="false">P123-M123</f>
        <v>107.08</v>
      </c>
      <c r="R123" s="1" t="n">
        <f aca="false">B123+G123</f>
        <v>96</v>
      </c>
      <c r="S123" s="15" t="s">
        <v>24</v>
      </c>
      <c r="T123" s="23" t="s">
        <v>208</v>
      </c>
      <c r="U123" s="23" t="s">
        <v>199</v>
      </c>
    </row>
    <row r="124" customFormat="false" ht="34.7" hidden="false" customHeight="false" outlineLevel="0" collapsed="false">
      <c r="F124" s="25"/>
      <c r="J124" s="2" t="s">
        <v>209</v>
      </c>
      <c r="K124" s="3" t="n">
        <v>0.0444444444444444</v>
      </c>
      <c r="T124" s="16"/>
      <c r="U124" s="16"/>
    </row>
    <row r="125" customFormat="false" ht="34.7" hidden="false" customHeight="false" outlineLevel="0" collapsed="false">
      <c r="F125" s="25"/>
      <c r="J125" s="2" t="s">
        <v>210</v>
      </c>
      <c r="K125" s="53" t="n">
        <v>0.0625</v>
      </c>
      <c r="T125" s="16"/>
      <c r="U125" s="16"/>
    </row>
    <row r="126" customFormat="false" ht="45.8" hidden="false" customHeight="false" outlineLevel="0" collapsed="false">
      <c r="F126" s="25"/>
      <c r="J126" s="2" t="s">
        <v>211</v>
      </c>
      <c r="K126" s="51" t="n">
        <v>0.0215277777777778</v>
      </c>
      <c r="T126" s="16"/>
      <c r="U126" s="16"/>
    </row>
    <row r="127" s="17" customFormat="true" ht="54.15" hidden="false" customHeight="false" outlineLevel="0" collapsed="false">
      <c r="A127" s="14" t="s">
        <v>212</v>
      </c>
      <c r="B127" s="1" t="n">
        <v>96</v>
      </c>
      <c r="C127" s="14" t="n">
        <v>4</v>
      </c>
      <c r="D127" s="1" t="n">
        <v>24</v>
      </c>
      <c r="E127" s="2" t="n">
        <v>4</v>
      </c>
      <c r="F127" s="21" t="n">
        <f aca="false">E127*C127</f>
        <v>16</v>
      </c>
      <c r="G127" s="1" t="n">
        <v>0</v>
      </c>
      <c r="H127" s="19" t="n">
        <v>1</v>
      </c>
      <c r="I127" s="2" t="s">
        <v>207</v>
      </c>
      <c r="J127" s="2" t="s">
        <v>151</v>
      </c>
      <c r="K127" s="3"/>
      <c r="L127" s="1" t="n">
        <v>292</v>
      </c>
      <c r="M127" s="14" t="n">
        <v>254</v>
      </c>
      <c r="N127" s="1" t="n">
        <v>3.73</v>
      </c>
      <c r="O127" s="1" t="n">
        <v>512</v>
      </c>
      <c r="P127" s="1" t="n">
        <f aca="false">N127*B127</f>
        <v>358.08</v>
      </c>
      <c r="Q127" s="48" t="n">
        <f aca="false">P127-M127</f>
        <v>104.08</v>
      </c>
      <c r="R127" s="1" t="n">
        <f aca="false">B127+G127</f>
        <v>96</v>
      </c>
      <c r="S127" s="15" t="s">
        <v>24</v>
      </c>
      <c r="T127" s="23" t="s">
        <v>213</v>
      </c>
      <c r="U127" s="23" t="s">
        <v>199</v>
      </c>
      <c r="V127" s="0"/>
      <c r="AMJ127" s="0"/>
    </row>
    <row r="128" customFormat="false" ht="15" hidden="false" customHeight="false" outlineLevel="0" collapsed="false">
      <c r="T128" s="16"/>
      <c r="U128" s="16"/>
    </row>
    <row r="129" s="17" customFormat="true" ht="80.55" hidden="false" customHeight="false" outlineLevel="0" collapsed="false">
      <c r="A129" s="14" t="s">
        <v>59</v>
      </c>
      <c r="B129" s="1" t="n">
        <v>96</v>
      </c>
      <c r="C129" s="14" t="n">
        <v>6</v>
      </c>
      <c r="D129" s="1" t="n">
        <v>16</v>
      </c>
      <c r="E129" s="2" t="n">
        <v>2</v>
      </c>
      <c r="F129" s="21" t="n">
        <f aca="false">E129*C129</f>
        <v>12</v>
      </c>
      <c r="G129" s="1" t="n">
        <v>0</v>
      </c>
      <c r="H129" s="19" t="n">
        <v>1</v>
      </c>
      <c r="I129" s="2" t="s">
        <v>44</v>
      </c>
      <c r="J129" s="2" t="s">
        <v>151</v>
      </c>
      <c r="K129" s="3"/>
      <c r="L129" s="14" t="n">
        <v>306</v>
      </c>
      <c r="M129" s="14" t="n">
        <v>272</v>
      </c>
      <c r="N129" s="1" t="n">
        <v>3.73</v>
      </c>
      <c r="O129" s="1" t="n">
        <v>512</v>
      </c>
      <c r="P129" s="1" t="n">
        <f aca="false">N129*B129</f>
        <v>358.08</v>
      </c>
      <c r="Q129" s="47" t="n">
        <f aca="false">P129-M129</f>
        <v>86.08</v>
      </c>
      <c r="R129" s="1" t="n">
        <f aca="false">B129+G129</f>
        <v>96</v>
      </c>
      <c r="S129" s="5"/>
      <c r="T129" s="23" t="s">
        <v>214</v>
      </c>
      <c r="U129" s="23" t="s">
        <v>215</v>
      </c>
      <c r="V129" s="0"/>
      <c r="AMJ129" s="0"/>
    </row>
    <row r="130" customFormat="false" ht="15" hidden="false" customHeight="false" outlineLevel="0" collapsed="false">
      <c r="T130" s="16"/>
      <c r="U130" s="16"/>
    </row>
    <row r="131" s="17" customFormat="true" ht="106.9" hidden="false" customHeight="false" outlineLevel="0" collapsed="false">
      <c r="A131" s="14" t="s">
        <v>216</v>
      </c>
      <c r="B131" s="1" t="n">
        <v>96</v>
      </c>
      <c r="C131" s="14" t="n">
        <v>8</v>
      </c>
      <c r="D131" s="1" t="n">
        <v>12</v>
      </c>
      <c r="E131" s="2" t="n">
        <v>2</v>
      </c>
      <c r="F131" s="21" t="n">
        <f aca="false">E131*C131</f>
        <v>16</v>
      </c>
      <c r="G131" s="1" t="n">
        <v>0</v>
      </c>
      <c r="H131" s="19" t="n">
        <v>1</v>
      </c>
      <c r="I131" s="2" t="s">
        <v>44</v>
      </c>
      <c r="J131" s="31" t="s">
        <v>217</v>
      </c>
      <c r="K131" s="3"/>
      <c r="L131" s="32" t="n">
        <v>292</v>
      </c>
      <c r="M131" s="14" t="n">
        <v>249</v>
      </c>
      <c r="N131" s="1" t="n">
        <v>3.73</v>
      </c>
      <c r="O131" s="1" t="n">
        <v>512</v>
      </c>
      <c r="P131" s="1" t="n">
        <f aca="false">N131*B131</f>
        <v>358.08</v>
      </c>
      <c r="Q131" s="47" t="n">
        <f aca="false">P131-M131</f>
        <v>109.08</v>
      </c>
      <c r="R131" s="1" t="n">
        <f aca="false">B131+G131</f>
        <v>96</v>
      </c>
      <c r="S131" s="5"/>
      <c r="T131" s="23" t="s">
        <v>218</v>
      </c>
      <c r="U131" s="23" t="s">
        <v>219</v>
      </c>
      <c r="V131" s="0"/>
      <c r="AMJ131" s="0"/>
    </row>
    <row r="132" s="17" customFormat="true" ht="15" hidden="false" customHeight="false" outlineLevel="0" collapsed="false">
      <c r="A132" s="14"/>
      <c r="B132" s="1"/>
      <c r="C132" s="14"/>
      <c r="D132" s="1"/>
      <c r="E132" s="2"/>
      <c r="F132" s="20"/>
      <c r="G132" s="1"/>
      <c r="H132" s="14"/>
      <c r="I132" s="2"/>
      <c r="J132" s="2"/>
      <c r="K132" s="3"/>
      <c r="L132" s="32"/>
      <c r="M132" s="14"/>
      <c r="N132" s="1"/>
      <c r="O132" s="1"/>
      <c r="P132" s="1"/>
      <c r="Q132" s="47"/>
      <c r="R132" s="1"/>
      <c r="S132" s="5"/>
      <c r="T132" s="16"/>
      <c r="U132" s="16"/>
      <c r="V132" s="0"/>
      <c r="AMJ132" s="0"/>
    </row>
    <row r="133" customFormat="false" ht="15" hidden="false" customHeight="false" outlineLevel="0" collapsed="false">
      <c r="T133" s="16"/>
      <c r="U133" s="16"/>
    </row>
    <row r="134" customFormat="false" ht="15" hidden="false" customHeight="false" outlineLevel="0" collapsed="false">
      <c r="A134" s="54" t="s">
        <v>220</v>
      </c>
      <c r="B134" s="1" t="n">
        <v>14</v>
      </c>
      <c r="C134" s="1" t="n">
        <v>1</v>
      </c>
      <c r="D134" s="1" t="n">
        <v>14</v>
      </c>
      <c r="E134" s="1" t="n">
        <v>1</v>
      </c>
      <c r="F134" s="30" t="n">
        <v>1</v>
      </c>
      <c r="G134" s="1" t="n">
        <v>0</v>
      </c>
      <c r="H134" s="21" t="n">
        <v>2</v>
      </c>
      <c r="I134" s="2" t="s">
        <v>69</v>
      </c>
      <c r="J134" s="55" t="s">
        <v>221</v>
      </c>
      <c r="L134" s="1" t="n">
        <v>47.5</v>
      </c>
      <c r="M134" s="40" t="n">
        <v>27.3</v>
      </c>
      <c r="N134" s="1" t="n">
        <v>3.73</v>
      </c>
      <c r="O134" s="1" t="n">
        <v>512</v>
      </c>
      <c r="P134" s="1" t="n">
        <f aca="false">N134*B134</f>
        <v>52.22</v>
      </c>
      <c r="Q134" s="47" t="n">
        <f aca="false">P134-M134</f>
        <v>24.92</v>
      </c>
      <c r="R134" s="1" t="n">
        <f aca="false">B134+G134</f>
        <v>14</v>
      </c>
      <c r="T134" s="16" t="str">
        <f aca="false">A134</f>
        <v>draid2:3d:1s:14c</v>
      </c>
      <c r="U134" s="16" t="s">
        <v>222</v>
      </c>
    </row>
    <row r="135" customFormat="false" ht="15" hidden="false" customHeight="false" outlineLevel="0" collapsed="false">
      <c r="J135" s="0" t="s">
        <v>223</v>
      </c>
      <c r="T135" s="16"/>
      <c r="U135" s="16"/>
    </row>
    <row r="136" s="17" customFormat="true" ht="15" hidden="false" customHeight="false" outlineLevel="0" collapsed="false">
      <c r="A136" s="56" t="s">
        <v>224</v>
      </c>
      <c r="B136" s="1" t="n">
        <v>14</v>
      </c>
      <c r="C136" s="1" t="n">
        <v>1</v>
      </c>
      <c r="D136" s="1" t="n">
        <v>14</v>
      </c>
      <c r="E136" s="1" t="n">
        <v>1</v>
      </c>
      <c r="F136" s="19" t="n">
        <v>1</v>
      </c>
      <c r="G136" s="1" t="n">
        <v>0</v>
      </c>
      <c r="H136" s="21" t="n">
        <v>2</v>
      </c>
      <c r="I136" s="2" t="s">
        <v>69</v>
      </c>
      <c r="J136" s="17" t="s">
        <v>225</v>
      </c>
      <c r="K136" s="3"/>
      <c r="L136" s="1" t="n">
        <v>47.5</v>
      </c>
      <c r="M136" s="14" t="n">
        <v>37.8</v>
      </c>
      <c r="N136" s="1" t="n">
        <v>3.73</v>
      </c>
      <c r="O136" s="1" t="n">
        <v>512</v>
      </c>
      <c r="P136" s="1" t="n">
        <f aca="false">N136*B136</f>
        <v>52.22</v>
      </c>
      <c r="Q136" s="48" t="n">
        <f aca="false">P136-M136</f>
        <v>14.42</v>
      </c>
      <c r="R136" s="1" t="n">
        <f aca="false">B136+G136</f>
        <v>14</v>
      </c>
      <c r="S136" s="5"/>
      <c r="T136" s="16" t="str">
        <f aca="false">A136</f>
        <v>draid2:11d:1s:14c</v>
      </c>
      <c r="U136" s="16" t="s">
        <v>222</v>
      </c>
      <c r="V136" s="0"/>
      <c r="AMJ136" s="0"/>
    </row>
    <row r="137" s="17" customFormat="true" ht="15" hidden="false" customHeight="false" outlineLevel="0" collapsed="false">
      <c r="A137" s="56"/>
      <c r="B137" s="1"/>
      <c r="C137" s="1"/>
      <c r="D137" s="1"/>
      <c r="E137" s="1"/>
      <c r="F137" s="40"/>
      <c r="G137" s="1"/>
      <c r="H137" s="20"/>
      <c r="I137" s="2"/>
      <c r="K137" s="3"/>
      <c r="L137" s="1"/>
      <c r="M137" s="14"/>
      <c r="N137" s="1"/>
      <c r="O137" s="1"/>
      <c r="P137" s="1"/>
      <c r="Q137" s="48"/>
      <c r="R137" s="1"/>
      <c r="S137" s="5"/>
      <c r="T137" s="16"/>
      <c r="U137" s="16"/>
      <c r="V137" s="0"/>
      <c r="AMJ137" s="0"/>
    </row>
    <row r="138" s="17" customFormat="true" ht="15" hidden="false" customHeight="false" outlineLevel="0" collapsed="false">
      <c r="A138" s="56"/>
      <c r="B138" s="1"/>
      <c r="C138" s="1"/>
      <c r="D138" s="1"/>
      <c r="E138" s="1"/>
      <c r="F138" s="40"/>
      <c r="G138" s="1"/>
      <c r="H138" s="20"/>
      <c r="I138" s="2"/>
      <c r="K138" s="3"/>
      <c r="L138" s="1"/>
      <c r="M138" s="14"/>
      <c r="N138" s="1"/>
      <c r="O138" s="1"/>
      <c r="P138" s="1"/>
      <c r="Q138" s="48"/>
      <c r="R138" s="1"/>
      <c r="S138" s="5"/>
      <c r="T138" s="16"/>
      <c r="U138" s="16"/>
      <c r="V138" s="0"/>
      <c r="AMJ138" s="0"/>
    </row>
    <row r="139" customFormat="false" ht="15" hidden="false" customHeight="false" outlineLevel="0" collapsed="false">
      <c r="A139" s="57" t="s">
        <v>226</v>
      </c>
      <c r="T139" s="16" t="str">
        <f aca="false">A139</f>
        <v>Disk size change</v>
      </c>
      <c r="U139" s="16"/>
    </row>
    <row r="140" s="17" customFormat="true" ht="15" hidden="false" customHeight="false" outlineLevel="0" collapsed="false">
      <c r="A140" s="58" t="s">
        <v>227</v>
      </c>
      <c r="B140" s="14" t="n">
        <v>8</v>
      </c>
      <c r="C140" s="1" t="n">
        <v>1</v>
      </c>
      <c r="D140" s="1" t="n">
        <f aca="false">B140/C140</f>
        <v>8</v>
      </c>
      <c r="E140" s="14" t="n">
        <v>1</v>
      </c>
      <c r="F140" s="33" t="n">
        <f aca="false">E140*C140</f>
        <v>1</v>
      </c>
      <c r="G140" s="14" t="n">
        <v>0</v>
      </c>
      <c r="H140" s="21" t="n">
        <v>2</v>
      </c>
      <c r="I140" s="2" t="s">
        <v>135</v>
      </c>
      <c r="J140" s="17" t="s">
        <v>61</v>
      </c>
      <c r="L140" s="30"/>
      <c r="M140" s="1" t="n">
        <v>70</v>
      </c>
      <c r="N140" s="43" t="n">
        <v>14.55</v>
      </c>
      <c r="O140" s="1" t="n">
        <v>4096</v>
      </c>
      <c r="P140" s="1" t="n">
        <f aca="false">N140*B140</f>
        <v>116.4</v>
      </c>
      <c r="Q140" s="18" t="n">
        <f aca="false">P140-M140</f>
        <v>46.4</v>
      </c>
      <c r="R140" s="32" t="n">
        <f aca="false">B140+G140</f>
        <v>8</v>
      </c>
      <c r="S140" s="15" t="s">
        <v>24</v>
      </c>
      <c r="T140" s="16" t="str">
        <f aca="false">A140</f>
        <v>DRAID2:5d:1s:8c</v>
      </c>
      <c r="U140" s="16" t="s">
        <v>31</v>
      </c>
    </row>
    <row r="141" customFormat="false" ht="15" hidden="false" customHeight="false" outlineLevel="0" collapsed="false">
      <c r="A141" s="59"/>
      <c r="T141" s="16"/>
      <c r="U141" s="16"/>
    </row>
    <row r="142" customFormat="false" ht="15" hidden="false" customHeight="false" outlineLevel="0" collapsed="false">
      <c r="A142" s="14" t="s">
        <v>117</v>
      </c>
      <c r="B142" s="14" t="n">
        <v>32</v>
      </c>
      <c r="C142" s="30" t="n">
        <v>1</v>
      </c>
      <c r="D142" s="1" t="n">
        <f aca="false">B142/C142</f>
        <v>32</v>
      </c>
      <c r="E142" s="14" t="n">
        <v>4</v>
      </c>
      <c r="F142" s="33" t="n">
        <f aca="false">E142*C142</f>
        <v>4</v>
      </c>
      <c r="G142" s="14" t="n">
        <v>0</v>
      </c>
      <c r="H142" s="19" t="n">
        <v>1</v>
      </c>
      <c r="I142" s="2" t="s">
        <v>118</v>
      </c>
      <c r="J142" s="17" t="s">
        <v>61</v>
      </c>
      <c r="K142" s="17"/>
      <c r="L142" s="1" t="n">
        <v>310</v>
      </c>
      <c r="M142" s="1" t="n">
        <v>275</v>
      </c>
      <c r="N142" s="43" t="n">
        <v>11.2</v>
      </c>
      <c r="O142" s="1" t="n">
        <v>512</v>
      </c>
      <c r="P142" s="1" t="n">
        <f aca="false">N142*B142</f>
        <v>358.4</v>
      </c>
      <c r="Q142" s="18" t="n">
        <f aca="false">P142-M142</f>
        <v>83.4</v>
      </c>
      <c r="R142" s="32" t="n">
        <f aca="false">B142+G142</f>
        <v>32</v>
      </c>
      <c r="S142" s="15" t="s">
        <v>24</v>
      </c>
      <c r="T142" s="16" t="str">
        <f aca="false">A142</f>
        <v>draid1:27d:32c:4s</v>
      </c>
      <c r="U142" s="16" t="s">
        <v>119</v>
      </c>
    </row>
    <row r="143" customFormat="false" ht="27.75" hidden="false" customHeight="false" outlineLevel="0" collapsed="false">
      <c r="A143" s="1" t="s">
        <v>59</v>
      </c>
      <c r="B143" s="14" t="n">
        <v>32</v>
      </c>
      <c r="C143" s="14" t="n">
        <v>2</v>
      </c>
      <c r="D143" s="1" t="n">
        <f aca="false">B143/C143</f>
        <v>16</v>
      </c>
      <c r="E143" s="1" t="n">
        <v>2</v>
      </c>
      <c r="F143" s="33" t="n">
        <f aca="false">E143*C143</f>
        <v>4</v>
      </c>
      <c r="G143" s="14" t="n">
        <v>0</v>
      </c>
      <c r="H143" s="19" t="n">
        <v>1</v>
      </c>
      <c r="I143" s="2" t="s">
        <v>44</v>
      </c>
      <c r="J143" s="17"/>
      <c r="K143" s="17"/>
      <c r="L143" s="1" t="n">
        <v>310</v>
      </c>
      <c r="M143" s="1" t="n">
        <v>275</v>
      </c>
      <c r="N143" s="1" t="n">
        <v>11.2</v>
      </c>
      <c r="O143" s="1" t="n">
        <v>512</v>
      </c>
      <c r="P143" s="1" t="n">
        <f aca="false">N143*B143</f>
        <v>358.4</v>
      </c>
      <c r="Q143" s="18" t="n">
        <f aca="false">P143-M143</f>
        <v>83.4</v>
      </c>
      <c r="R143" s="32" t="n">
        <f aca="false">B143+G143</f>
        <v>32</v>
      </c>
      <c r="T143" s="23" t="s">
        <v>121</v>
      </c>
      <c r="U143" s="23" t="s">
        <v>122</v>
      </c>
    </row>
    <row r="144" customFormat="false" ht="54.15" hidden="false" customHeight="false" outlineLevel="0" collapsed="false">
      <c r="A144" s="41" t="s">
        <v>123</v>
      </c>
      <c r="B144" s="14" t="n">
        <v>32</v>
      </c>
      <c r="C144" s="14" t="n">
        <v>4</v>
      </c>
      <c r="D144" s="1" t="n">
        <f aca="false">B144/C144</f>
        <v>8</v>
      </c>
      <c r="E144" s="1" t="n">
        <v>2</v>
      </c>
      <c r="F144" s="33" t="n">
        <f aca="false">E144*C144</f>
        <v>8</v>
      </c>
      <c r="G144" s="14" t="n">
        <v>0</v>
      </c>
      <c r="H144" s="14" t="n">
        <v>1</v>
      </c>
      <c r="I144" s="2" t="s">
        <v>44</v>
      </c>
      <c r="J144" s="60" t="s">
        <v>124</v>
      </c>
      <c r="K144" s="17"/>
      <c r="L144" s="40" t="n">
        <v>266</v>
      </c>
      <c r="M144" s="14" t="n">
        <v>211</v>
      </c>
      <c r="N144" s="1" t="n">
        <v>11.2</v>
      </c>
      <c r="O144" s="1" t="n">
        <v>512</v>
      </c>
      <c r="P144" s="1" t="n">
        <f aca="false">N144*B144</f>
        <v>358.4</v>
      </c>
      <c r="Q144" s="4" t="n">
        <f aca="false">P144-M144</f>
        <v>147.4</v>
      </c>
      <c r="R144" s="32" t="n">
        <f aca="false">B144+G144</f>
        <v>32</v>
      </c>
      <c r="T144" s="23" t="s">
        <v>125</v>
      </c>
      <c r="U144" s="23" t="s">
        <v>126</v>
      </c>
    </row>
    <row r="145" customFormat="false" ht="15" hidden="false" customHeight="false" outlineLevel="0" collapsed="false">
      <c r="A145" s="1" t="s">
        <v>127</v>
      </c>
      <c r="B145" s="14" t="n">
        <v>32</v>
      </c>
      <c r="C145" s="30" t="n">
        <v>1</v>
      </c>
      <c r="D145" s="1" t="n">
        <f aca="false">B145/C145</f>
        <v>32</v>
      </c>
      <c r="E145" s="14" t="n">
        <v>4</v>
      </c>
      <c r="F145" s="33" t="n">
        <f aca="false">E145*C145</f>
        <v>4</v>
      </c>
      <c r="G145" s="14" t="n">
        <v>0</v>
      </c>
      <c r="H145" s="43" t="n">
        <v>2</v>
      </c>
      <c r="I145" s="2" t="s">
        <v>128</v>
      </c>
      <c r="J145" s="17" t="s">
        <v>129</v>
      </c>
      <c r="K145" s="17"/>
      <c r="L145" s="1" t="n">
        <v>310</v>
      </c>
      <c r="M145" s="1" t="n">
        <v>275</v>
      </c>
      <c r="N145" s="1" t="n">
        <v>11.2</v>
      </c>
      <c r="O145" s="1" t="n">
        <v>512</v>
      </c>
      <c r="P145" s="1" t="n">
        <f aca="false">N145*B145</f>
        <v>358.4</v>
      </c>
      <c r="Q145" s="18" t="n">
        <f aca="false">P145-M145</f>
        <v>83.4</v>
      </c>
      <c r="R145" s="32" t="n">
        <f aca="false">B145+G145</f>
        <v>32</v>
      </c>
      <c r="T145" s="16" t="str">
        <f aca="false">A145</f>
        <v>draid2:26d:32c:4s</v>
      </c>
      <c r="U145" s="16" t="s">
        <v>119</v>
      </c>
    </row>
    <row r="146" customFormat="false" ht="27.75" hidden="false" customHeight="false" outlineLevel="0" collapsed="false">
      <c r="A146" s="1" t="s">
        <v>130</v>
      </c>
      <c r="B146" s="14" t="n">
        <v>32</v>
      </c>
      <c r="C146" s="14" t="n">
        <v>2</v>
      </c>
      <c r="D146" s="1" t="n">
        <f aca="false">B146/C146</f>
        <v>16</v>
      </c>
      <c r="E146" s="1" t="n">
        <v>2</v>
      </c>
      <c r="F146" s="33" t="n">
        <f aca="false">E146*C146</f>
        <v>4</v>
      </c>
      <c r="G146" s="14" t="n">
        <v>0</v>
      </c>
      <c r="H146" s="43" t="n">
        <v>2</v>
      </c>
      <c r="I146" s="2" t="s">
        <v>131</v>
      </c>
      <c r="J146" s="17"/>
      <c r="K146" s="17"/>
      <c r="L146" s="1" t="n">
        <v>310</v>
      </c>
      <c r="M146" s="41" t="n">
        <v>250</v>
      </c>
      <c r="N146" s="1" t="n">
        <v>11.2</v>
      </c>
      <c r="O146" s="1" t="n">
        <v>512</v>
      </c>
      <c r="P146" s="1" t="n">
        <f aca="false">N146*B146</f>
        <v>358.4</v>
      </c>
      <c r="Q146" s="18" t="n">
        <f aca="false">P146-M146</f>
        <v>108.4</v>
      </c>
      <c r="R146" s="32" t="n">
        <f aca="false">B146+G146</f>
        <v>32</v>
      </c>
      <c r="T146" s="23" t="s">
        <v>132</v>
      </c>
      <c r="U146" s="23" t="s">
        <v>122</v>
      </c>
    </row>
    <row r="147" customFormat="false" ht="54.15" hidden="false" customHeight="false" outlineLevel="0" collapsed="false">
      <c r="A147" s="41" t="s">
        <v>133</v>
      </c>
      <c r="B147" s="14" t="n">
        <v>32</v>
      </c>
      <c r="C147" s="14" t="n">
        <v>4</v>
      </c>
      <c r="D147" s="1" t="n">
        <f aca="false">B147/C147</f>
        <v>8</v>
      </c>
      <c r="E147" s="40" t="n">
        <v>2</v>
      </c>
      <c r="F147" s="33" t="n">
        <f aca="false">E147*C147</f>
        <v>8</v>
      </c>
      <c r="G147" s="14" t="n">
        <v>0</v>
      </c>
      <c r="H147" s="43" t="n">
        <v>2</v>
      </c>
      <c r="I147" s="2" t="s">
        <v>131</v>
      </c>
      <c r="J147" s="60" t="s">
        <v>124</v>
      </c>
      <c r="K147" s="17"/>
      <c r="L147" s="40" t="n">
        <v>266</v>
      </c>
      <c r="M147" s="40" t="n">
        <v>172</v>
      </c>
      <c r="N147" s="1" t="n">
        <v>11.2</v>
      </c>
      <c r="O147" s="1" t="n">
        <v>512</v>
      </c>
      <c r="P147" s="1" t="n">
        <f aca="false">N147*B147</f>
        <v>358.4</v>
      </c>
      <c r="Q147" s="4" t="n">
        <f aca="false">P147-M147</f>
        <v>186.4</v>
      </c>
      <c r="R147" s="32" t="n">
        <f aca="false">B147+G147</f>
        <v>32</v>
      </c>
      <c r="T147" s="23" t="s">
        <v>134</v>
      </c>
      <c r="U147" s="23" t="s">
        <v>126</v>
      </c>
    </row>
    <row r="148" s="17" customFormat="true" ht="54.15" hidden="false" customHeight="false" outlineLevel="0" collapsed="false">
      <c r="A148" s="14" t="s">
        <v>104</v>
      </c>
      <c r="B148" s="14" t="n">
        <v>32</v>
      </c>
      <c r="C148" s="14" t="n">
        <v>4</v>
      </c>
      <c r="D148" s="1" t="n">
        <f aca="false">B148/C148</f>
        <v>8</v>
      </c>
      <c r="E148" s="14" t="n">
        <v>1</v>
      </c>
      <c r="F148" s="33" t="n">
        <f aca="false">E148*C148</f>
        <v>4</v>
      </c>
      <c r="G148" s="14" t="n">
        <v>0</v>
      </c>
      <c r="H148" s="43" t="n">
        <v>2</v>
      </c>
      <c r="I148" s="20" t="s">
        <v>135</v>
      </c>
      <c r="J148" s="17" t="s">
        <v>136</v>
      </c>
      <c r="L148" s="14" t="n">
        <v>310</v>
      </c>
      <c r="M148" s="41" t="n">
        <v>211</v>
      </c>
      <c r="N148" s="1" t="n">
        <v>11.2</v>
      </c>
      <c r="O148" s="1" t="n">
        <v>512</v>
      </c>
      <c r="P148" s="1" t="n">
        <f aca="false">N148*B148</f>
        <v>358.4</v>
      </c>
      <c r="Q148" s="18" t="n">
        <f aca="false">P148-M148</f>
        <v>147.4</v>
      </c>
      <c r="R148" s="32" t="n">
        <f aca="false">B148+G148</f>
        <v>32</v>
      </c>
      <c r="S148" s="5"/>
      <c r="T148" s="23" t="s">
        <v>228</v>
      </c>
      <c r="U148" s="23" t="s">
        <v>126</v>
      </c>
      <c r="V148" s="0"/>
      <c r="AMJ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</row>
    <row r="150" customFormat="false" ht="38.15" hidden="false" customHeight="true" outlineLevel="0" collapsed="false">
      <c r="A150" s="12" t="s">
        <v>229</v>
      </c>
      <c r="B150" s="1" t="n">
        <v>60</v>
      </c>
      <c r="C150" s="19" t="n">
        <v>1</v>
      </c>
      <c r="D150" s="1" t="n">
        <f aca="false">B150/C150</f>
        <v>60</v>
      </c>
      <c r="E150" s="14" t="n">
        <v>0</v>
      </c>
      <c r="F150" s="61" t="n">
        <f aca="false">E150*C150</f>
        <v>0</v>
      </c>
      <c r="G150" s="14" t="n">
        <v>0</v>
      </c>
      <c r="H150" s="43" t="n">
        <v>2</v>
      </c>
      <c r="I150" s="20" t="s">
        <v>230</v>
      </c>
      <c r="J150" s="62" t="s">
        <v>231</v>
      </c>
      <c r="K150" s="17"/>
      <c r="L150" s="14" t="n">
        <v>220</v>
      </c>
      <c r="M150" s="41" t="n">
        <v>107</v>
      </c>
      <c r="N150" s="63" t="n">
        <v>3.7</v>
      </c>
      <c r="O150" s="1" t="n">
        <v>512</v>
      </c>
      <c r="P150" s="1" t="n">
        <f aca="false">N150*B150</f>
        <v>222</v>
      </c>
      <c r="Q150" s="36" t="n">
        <f aca="false">P150-M150</f>
        <v>115</v>
      </c>
      <c r="R150" s="32" t="n">
        <f aca="false">B150+G150</f>
        <v>60</v>
      </c>
      <c r="S150" s="15" t="s">
        <v>24</v>
      </c>
      <c r="T150" s="23" t="str">
        <f aca="false">A150</f>
        <v>draid2:2d:60c:0s</v>
      </c>
      <c r="U150" s="64" t="s">
        <v>232</v>
      </c>
    </row>
    <row r="151" customFormat="false" ht="23.6" hidden="false" customHeight="false" outlineLevel="0" collapsed="false">
      <c r="A151" s="12" t="s">
        <v>233</v>
      </c>
      <c r="B151" s="1" t="n">
        <v>60</v>
      </c>
      <c r="C151" s="19" t="n">
        <v>1</v>
      </c>
      <c r="D151" s="1" t="n">
        <f aca="false">B151/C151</f>
        <v>60</v>
      </c>
      <c r="E151" s="14" t="n">
        <v>6</v>
      </c>
      <c r="F151" s="33" t="n">
        <f aca="false">E151*C151</f>
        <v>6</v>
      </c>
      <c r="G151" s="14" t="n">
        <v>0</v>
      </c>
      <c r="H151" s="43" t="n">
        <v>2</v>
      </c>
      <c r="I151" s="20" t="s">
        <v>234</v>
      </c>
      <c r="J151" s="12" t="s">
        <v>235</v>
      </c>
      <c r="K151" s="12" t="s">
        <v>236</v>
      </c>
      <c r="L151" s="14" t="n">
        <v>198</v>
      </c>
      <c r="M151" s="40" t="n">
        <v>157</v>
      </c>
      <c r="N151" s="63" t="n">
        <v>3.7</v>
      </c>
      <c r="O151" s="1" t="n">
        <v>512</v>
      </c>
      <c r="P151" s="1" t="n">
        <f aca="false">N151*B151</f>
        <v>222</v>
      </c>
      <c r="Q151" s="18" t="n">
        <f aca="false">P151-M151</f>
        <v>65</v>
      </c>
      <c r="R151" s="32" t="n">
        <f aca="false">B151+G151</f>
        <v>60</v>
      </c>
      <c r="S151" s="15" t="s">
        <v>24</v>
      </c>
      <c r="T151" s="23" t="str">
        <f aca="false">A151</f>
        <v>draid2:10d:60c:6s</v>
      </c>
      <c r="U151" s="64" t="s">
        <v>232</v>
      </c>
    </row>
    <row r="152" customFormat="false" ht="122.9" hidden="false" customHeight="false" outlineLevel="0" collapsed="false">
      <c r="A152" s="12" t="s">
        <v>237</v>
      </c>
      <c r="B152" s="1" t="n">
        <v>60</v>
      </c>
      <c r="C152" s="65" t="n">
        <v>2</v>
      </c>
      <c r="D152" s="1" t="n">
        <f aca="false">B152/C152</f>
        <v>30</v>
      </c>
      <c r="E152" s="14" t="n">
        <v>3</v>
      </c>
      <c r="F152" s="33" t="n">
        <f aca="false">E152*C152</f>
        <v>6</v>
      </c>
      <c r="G152" s="14" t="n">
        <v>0</v>
      </c>
      <c r="H152" s="43" t="n">
        <v>2</v>
      </c>
      <c r="I152" s="20" t="s">
        <v>238</v>
      </c>
      <c r="J152" s="12" t="s">
        <v>239</v>
      </c>
      <c r="K152" s="12" t="s">
        <v>240</v>
      </c>
      <c r="L152" s="14" t="n">
        <v>198</v>
      </c>
      <c r="M152" s="40" t="n">
        <v>157</v>
      </c>
      <c r="N152" s="63" t="n">
        <v>3.7</v>
      </c>
      <c r="O152" s="1" t="n">
        <v>512</v>
      </c>
      <c r="P152" s="1" t="n">
        <f aca="false">N152*B152</f>
        <v>222</v>
      </c>
      <c r="Q152" s="18" t="n">
        <f aca="false">P152-M152</f>
        <v>65</v>
      </c>
      <c r="R152" s="32" t="n">
        <f aca="false">B152+G152</f>
        <v>60</v>
      </c>
      <c r="S152" s="15" t="s">
        <v>24</v>
      </c>
      <c r="T152" s="23" t="s">
        <v>241</v>
      </c>
      <c r="U152" s="66" t="s">
        <v>242</v>
      </c>
    </row>
    <row r="153" customFormat="false" ht="72.2" hidden="false" customHeight="false" outlineLevel="0" collapsed="false">
      <c r="A153" s="12" t="s">
        <v>243</v>
      </c>
      <c r="B153" s="1" t="n">
        <v>60</v>
      </c>
      <c r="C153" s="65" t="n">
        <v>6</v>
      </c>
      <c r="D153" s="1" t="n">
        <f aca="false">B153/C153</f>
        <v>10</v>
      </c>
      <c r="E153" s="14" t="n">
        <v>1</v>
      </c>
      <c r="F153" s="33" t="n">
        <f aca="false">E153*C153</f>
        <v>6</v>
      </c>
      <c r="G153" s="14" t="n">
        <v>0</v>
      </c>
      <c r="H153" s="43" t="n">
        <v>2</v>
      </c>
      <c r="I153" s="20" t="s">
        <v>244</v>
      </c>
      <c r="J153" s="12" t="s">
        <v>245</v>
      </c>
      <c r="K153" s="12" t="s">
        <v>246</v>
      </c>
      <c r="L153" s="14" t="n">
        <v>198</v>
      </c>
      <c r="M153" s="40" t="n">
        <v>147</v>
      </c>
      <c r="N153" s="63" t="n">
        <v>3.7</v>
      </c>
      <c r="O153" s="1" t="n">
        <v>512</v>
      </c>
      <c r="P153" s="1" t="n">
        <f aca="false">N153*B153</f>
        <v>222</v>
      </c>
      <c r="Q153" s="18" t="n">
        <f aca="false">P153-M153</f>
        <v>75</v>
      </c>
      <c r="R153" s="32" t="n">
        <f aca="false">B153+G153</f>
        <v>60</v>
      </c>
      <c r="S153" s="15" t="s">
        <v>24</v>
      </c>
      <c r="T153" s="66" t="s">
        <v>247</v>
      </c>
      <c r="U153" s="66" t="s">
        <v>248</v>
      </c>
    </row>
    <row r="154" customFormat="false" ht="15" hidden="false" customHeight="false" outlineLevel="0" collapsed="false">
      <c r="T154" s="16"/>
      <c r="U154" s="16"/>
    </row>
    <row r="155" customFormat="false" ht="15" hidden="false" customHeight="false" outlineLevel="0" collapsed="false">
      <c r="T155" s="16"/>
      <c r="U155" s="16"/>
    </row>
    <row r="156" customFormat="false" ht="54.15" hidden="false" customHeight="false" outlineLevel="0" collapsed="false">
      <c r="A156" s="67" t="s">
        <v>249</v>
      </c>
      <c r="T156" s="16"/>
    </row>
    <row r="157" customFormat="false" ht="166.65" hidden="false" customHeight="false" outlineLevel="0" collapsed="false">
      <c r="A157" s="68" t="s">
        <v>250</v>
      </c>
      <c r="B157" s="1" t="n">
        <v>18</v>
      </c>
      <c r="C157" s="1" t="n">
        <v>2</v>
      </c>
      <c r="D157" s="40" t="s">
        <v>251</v>
      </c>
      <c r="E157" s="1" t="n">
        <v>2</v>
      </c>
      <c r="F157" s="1" t="n">
        <v>4</v>
      </c>
      <c r="G157" s="1" t="n">
        <v>1</v>
      </c>
      <c r="H157" s="30" t="n">
        <v>1</v>
      </c>
      <c r="I157" s="2" t="s">
        <v>252</v>
      </c>
      <c r="J157" s="69" t="s">
        <v>253</v>
      </c>
      <c r="K157" s="17"/>
      <c r="L157" s="14" t="n">
        <v>155</v>
      </c>
      <c r="M157" s="41" t="n">
        <v>127</v>
      </c>
      <c r="N157" s="14" t="n">
        <v>11.2</v>
      </c>
      <c r="O157" s="1" t="n">
        <v>512</v>
      </c>
      <c r="P157" s="1" t="n">
        <f aca="false">N157*B157</f>
        <v>201.6</v>
      </c>
      <c r="Q157" s="18" t="n">
        <f aca="false">P157-M157</f>
        <v>74.6</v>
      </c>
      <c r="R157" s="32" t="n">
        <f aca="false">B157+G157</f>
        <v>19</v>
      </c>
      <c r="T157" s="6" t="str">
        <f aca="false">A157</f>
        <v>zp=zdraidtest; time zpool create -o autoreplace=on -o autoexpand=on -O atime=off -O compression=lz4 $zp draid1:5d:8'c':2's' sd{b..i} draid1:7d:10'c':2's' sd{j..s} spare sdt</v>
      </c>
    </row>
    <row r="158" customFormat="false" ht="23.6" hidden="false" customHeight="false" outlineLevel="0" collapsed="false">
      <c r="D158" s="14"/>
      <c r="I158" s="2" t="s">
        <v>254</v>
      </c>
    </row>
    <row r="159" customFormat="false" ht="190.25" hidden="false" customHeight="false" outlineLevel="0" collapsed="false">
      <c r="A159" s="68" t="s">
        <v>255</v>
      </c>
      <c r="B159" s="1" t="n">
        <v>24</v>
      </c>
      <c r="C159" s="1" t="n">
        <v>3</v>
      </c>
      <c r="D159" s="40" t="s">
        <v>256</v>
      </c>
      <c r="E159" s="40" t="s">
        <v>257</v>
      </c>
      <c r="F159" s="1" t="n">
        <v>5</v>
      </c>
      <c r="G159" s="14" t="n">
        <v>1</v>
      </c>
      <c r="H159" s="30" t="n">
        <v>1</v>
      </c>
      <c r="I159" s="2" t="s">
        <v>258</v>
      </c>
      <c r="J159" s="69" t="s">
        <v>259</v>
      </c>
      <c r="L159" s="1" t="n">
        <v>211</v>
      </c>
      <c r="M159" s="1" t="n">
        <v>170</v>
      </c>
      <c r="N159" s="14" t="n">
        <v>11.2</v>
      </c>
      <c r="O159" s="1" t="n">
        <v>512</v>
      </c>
      <c r="P159" s="1" t="n">
        <f aca="false">N159*B159</f>
        <v>268.8</v>
      </c>
      <c r="Q159" s="18" t="n">
        <f aca="false">P159-M159</f>
        <v>98.8</v>
      </c>
      <c r="R159" s="32" t="n">
        <f aca="false">B159+G159</f>
        <v>25</v>
      </c>
      <c r="T159" s="6" t="str">
        <f aca="false">A159</f>
        <v>zp=zdraidtest; time zpool create -o autoreplace=on -o autoexpand=on -O atime=off -O compression=lz4 $zp draid1:5d:8'c':2's' sd{b..i} draid1:7d:10'c':2's' sd{j..s} draid1:4d:6'c':1's' sd{t..y} spare sdz</v>
      </c>
    </row>
    <row r="160" customFormat="false" ht="56.9" hidden="false" customHeight="false" outlineLevel="0" collapsed="false">
      <c r="I160" s="2" t="s">
        <v>260</v>
      </c>
      <c r="J160" s="2" t="s">
        <v>261</v>
      </c>
      <c r="K160" s="3" t="n">
        <v>0.0298611111111111</v>
      </c>
      <c r="T160" s="6" t="n">
        <f aca="false">A160</f>
        <v>0</v>
      </c>
    </row>
    <row r="161" customFormat="false" ht="56.9" hidden="false" customHeight="false" outlineLevel="0" collapsed="false">
      <c r="I161" s="2" t="s">
        <v>262</v>
      </c>
      <c r="J161" s="2" t="s">
        <v>263</v>
      </c>
      <c r="K161" s="3" t="n">
        <v>0.0305555555555556</v>
      </c>
      <c r="T161" s="6" t="n">
        <f aca="false">A161</f>
        <v>0</v>
      </c>
    </row>
    <row r="162" customFormat="false" ht="56.9" hidden="false" customHeight="false" outlineLevel="0" collapsed="false">
      <c r="I162" s="2" t="s">
        <v>264</v>
      </c>
      <c r="J162" s="2" t="s">
        <v>265</v>
      </c>
      <c r="K162" s="3" t="n">
        <v>0.03125</v>
      </c>
      <c r="T162" s="6" t="n">
        <f aca="false">A162</f>
        <v>0</v>
      </c>
    </row>
    <row r="163" customFormat="false" ht="12.8" hidden="false" customHeight="false" outlineLevel="0" collapsed="false">
      <c r="J163" s="0" t="s">
        <v>266</v>
      </c>
      <c r="T163" s="6" t="n">
        <f aca="false">A163</f>
        <v>0</v>
      </c>
    </row>
    <row r="164" customFormat="false" ht="12.8" hidden="false" customHeight="false" outlineLevel="0" collapsed="false">
      <c r="J164" s="0" t="s">
        <v>267</v>
      </c>
      <c r="T164" s="6" t="n">
        <f aca="false">A164</f>
        <v>0</v>
      </c>
    </row>
    <row r="165" customFormat="false" ht="12.8" hidden="false" customHeight="false" outlineLevel="0" collapsed="false">
      <c r="J165" s="0" t="s">
        <v>268</v>
      </c>
      <c r="T165" s="6" t="n">
        <f aca="false">A165</f>
        <v>0</v>
      </c>
    </row>
    <row r="166" customFormat="false" ht="12.8" hidden="false" customHeight="false" outlineLevel="0" collapsed="false">
      <c r="J166" s="0" t="s">
        <v>269</v>
      </c>
      <c r="T166" s="6" t="n">
        <f aca="false">A166</f>
        <v>0</v>
      </c>
    </row>
    <row r="167" customFormat="false" ht="12.8" hidden="false" customHeight="false" outlineLevel="0" collapsed="false">
      <c r="J167" s="0" t="s">
        <v>270</v>
      </c>
      <c r="T167" s="6" t="n">
        <f aca="false">A167</f>
        <v>0</v>
      </c>
    </row>
    <row r="168" customFormat="false" ht="34.7" hidden="false" customHeight="false" outlineLevel="0" collapsed="false">
      <c r="I168" s="2" t="s">
        <v>271</v>
      </c>
      <c r="J168" s="0" t="s">
        <v>272</v>
      </c>
      <c r="T168" s="6" t="n">
        <f aca="false">A168</f>
        <v>0</v>
      </c>
    </row>
    <row r="169" customFormat="false" ht="90.25" hidden="false" customHeight="false" outlineLevel="0" collapsed="false">
      <c r="J169" s="2" t="s">
        <v>273</v>
      </c>
      <c r="K169" s="51" t="n">
        <v>0.0277777777777778</v>
      </c>
      <c r="T169" s="6" t="n">
        <f aca="false">A169</f>
        <v>0</v>
      </c>
    </row>
  </sheetData>
  <hyperlinks>
    <hyperlink ref="J150" r:id="rId2" display="https://zfsonlinux.topicbox.com/groups/zfs-discuss/T5d26c94dbafdb88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77.28"/>
    <col collapsed="false" customWidth="true" hidden="false" outlineLevel="0" max="4" min="4" style="0" width="112.66"/>
    <col collapsed="false" customWidth="true" hidden="false" outlineLevel="0" max="5" min="5" style="0" width="20.88"/>
  </cols>
  <sheetData>
    <row r="1" customFormat="false" ht="12.8" hidden="false" customHeight="false" outlineLevel="0" collapsed="false">
      <c r="A1" s="0" t="s">
        <v>274</v>
      </c>
      <c r="B1" s="0" t="s">
        <v>275</v>
      </c>
      <c r="C1" s="0" t="s">
        <v>276</v>
      </c>
      <c r="D1" s="55" t="s">
        <v>277</v>
      </c>
    </row>
    <row r="2" customFormat="false" ht="12.8" hidden="false" customHeight="false" outlineLevel="0" collapsed="false">
      <c r="C2" s="0" t="s">
        <v>278</v>
      </c>
      <c r="D2" s="55" t="s">
        <v>279</v>
      </c>
    </row>
    <row r="4" customFormat="false" ht="12.8" hidden="false" customHeight="false" outlineLevel="0" collapsed="false">
      <c r="C4" s="0" t="s">
        <v>280</v>
      </c>
      <c r="D4" s="55" t="s">
        <v>281</v>
      </c>
    </row>
    <row r="5" customFormat="false" ht="12.8" hidden="false" customHeight="false" outlineLevel="0" collapsed="false">
      <c r="C5" s="0" t="s">
        <v>282</v>
      </c>
      <c r="D5" s="0" t="s">
        <v>283</v>
      </c>
    </row>
    <row r="7" customFormat="false" ht="12.8" hidden="false" customHeight="false" outlineLevel="0" collapsed="false">
      <c r="C7" s="0" t="s">
        <v>284</v>
      </c>
      <c r="D7" s="0" t="s">
        <v>285</v>
      </c>
    </row>
    <row r="8" customFormat="false" ht="12.8" hidden="false" customHeight="false" outlineLevel="0" collapsed="false">
      <c r="C8" s="0" t="s">
        <v>286</v>
      </c>
      <c r="D8" s="0" t="s">
        <v>287</v>
      </c>
    </row>
    <row r="10" customFormat="false" ht="12.8" hidden="false" customHeight="false" outlineLevel="0" collapsed="false">
      <c r="C10" s="55" t="s">
        <v>288</v>
      </c>
      <c r="D10" s="0" t="s">
        <v>289</v>
      </c>
    </row>
    <row r="11" customFormat="false" ht="12.8" hidden="false" customHeight="false" outlineLevel="0" collapsed="false">
      <c r="C11" s="0" t="s">
        <v>290</v>
      </c>
    </row>
    <row r="12" customFormat="false" ht="12.8" hidden="false" customHeight="false" outlineLevel="0" collapsed="false">
      <c r="C12" s="0" t="s">
        <v>291</v>
      </c>
      <c r="D12" s="0" t="s">
        <v>292</v>
      </c>
    </row>
    <row r="14" customFormat="false" ht="13.8" hidden="false" customHeight="false" outlineLevel="0" collapsed="false">
      <c r="C14" s="70" t="s">
        <v>293</v>
      </c>
      <c r="D14" s="0" t="s">
        <v>223</v>
      </c>
    </row>
    <row r="16" customFormat="false" ht="12.8" hidden="false" customHeight="false" outlineLevel="0" collapsed="false">
      <c r="C16" s="0" t="s">
        <v>294</v>
      </c>
      <c r="D16" s="0" t="s">
        <v>295</v>
      </c>
    </row>
    <row r="17" customFormat="false" ht="15" hidden="false" customHeight="false" outlineLevel="0" collapsed="false">
      <c r="C17" s="71" t="s">
        <v>296</v>
      </c>
    </row>
    <row r="18" customFormat="false" ht="12.8" hidden="false" customHeight="false" outlineLevel="0" collapsed="false">
      <c r="D18" s="55" t="s">
        <v>297</v>
      </c>
    </row>
    <row r="19" customFormat="false" ht="12.8" hidden="false" customHeight="false" outlineLevel="0" collapsed="false">
      <c r="C19" s="0" t="s">
        <v>298</v>
      </c>
      <c r="D19" s="0" t="s">
        <v>299</v>
      </c>
    </row>
    <row r="20" customFormat="false" ht="15" hidden="false" customHeight="false" outlineLevel="0" collapsed="false">
      <c r="C20" s="71" t="s">
        <v>300</v>
      </c>
    </row>
    <row r="21" customFormat="false" ht="12.8" hidden="false" customHeight="false" outlineLevel="0" collapsed="false">
      <c r="C21" s="0" t="s">
        <v>301</v>
      </c>
    </row>
    <row r="23" customFormat="false" ht="12.8" hidden="false" customHeight="false" outlineLevel="0" collapsed="false">
      <c r="C23" s="72" t="s">
        <v>302</v>
      </c>
      <c r="D23" s="55" t="s">
        <v>303</v>
      </c>
    </row>
    <row r="24" customFormat="false" ht="13.2" hidden="false" customHeight="false" outlineLevel="0" collapsed="false">
      <c r="C24" s="73" t="s">
        <v>304</v>
      </c>
    </row>
    <row r="25" customFormat="false" ht="13.2" hidden="false" customHeight="false" outlineLevel="0" collapsed="false">
      <c r="C25" s="73" t="s">
        <v>305</v>
      </c>
    </row>
    <row r="26" customFormat="false" ht="13.2" hidden="false" customHeight="false" outlineLevel="0" collapsed="false">
      <c r="D26" s="74" t="s">
        <v>306</v>
      </c>
      <c r="E26" s="0" t="s">
        <v>307</v>
      </c>
    </row>
    <row r="27" customFormat="false" ht="13.2" hidden="false" customHeight="false" outlineLevel="0" collapsed="false">
      <c r="D27" s="75" t="s">
        <v>308</v>
      </c>
    </row>
    <row r="28" customFormat="false" ht="13.2" hidden="false" customHeight="false" outlineLevel="0" collapsed="false">
      <c r="D28" s="75" t="s">
        <v>309</v>
      </c>
    </row>
    <row r="29" customFormat="false" ht="13.2" hidden="false" customHeight="false" outlineLevel="0" collapsed="false">
      <c r="D29" s="75" t="s">
        <v>310</v>
      </c>
    </row>
    <row r="30" customFormat="false" ht="13.2" hidden="false" customHeight="false" outlineLevel="0" collapsed="false">
      <c r="D30" s="75" t="s">
        <v>311</v>
      </c>
    </row>
    <row r="31" customFormat="false" ht="13.2" hidden="false" customHeight="false" outlineLevel="0" collapsed="false">
      <c r="D31" s="75" t="s">
        <v>312</v>
      </c>
    </row>
    <row r="32" customFormat="false" ht="13.2" hidden="false" customHeight="false" outlineLevel="0" collapsed="false">
      <c r="D32" s="75" t="s">
        <v>313</v>
      </c>
    </row>
    <row r="33" customFormat="false" ht="15" hidden="false" customHeight="false" outlineLevel="0" collapsed="false">
      <c r="C33" s="76" t="s">
        <v>314</v>
      </c>
    </row>
    <row r="34" customFormat="false" ht="15" hidden="false" customHeight="false" outlineLevel="0" collapsed="false">
      <c r="C34" s="77" t="s">
        <v>315</v>
      </c>
      <c r="D34" s="0" t="s">
        <v>316</v>
      </c>
    </row>
    <row r="35" customFormat="false" ht="15" hidden="false" customHeight="false" outlineLevel="0" collapsed="false">
      <c r="C35" s="76"/>
      <c r="D35" s="0" t="s">
        <v>317</v>
      </c>
    </row>
    <row r="36" customFormat="false" ht="15" hidden="false" customHeight="false" outlineLevel="0" collapsed="false">
      <c r="C36" s="78" t="s">
        <v>318</v>
      </c>
      <c r="D36" s="0" t="s">
        <v>319</v>
      </c>
    </row>
    <row r="37" customFormat="false" ht="15" hidden="false" customHeight="false" outlineLevel="0" collapsed="false">
      <c r="C37" s="76"/>
    </row>
    <row r="38" customFormat="false" ht="15" hidden="false" customHeight="false" outlineLevel="0" collapsed="false">
      <c r="C38" s="79" t="s">
        <v>320</v>
      </c>
    </row>
    <row r="39" customFormat="false" ht="15" hidden="false" customHeight="false" outlineLevel="0" collapsed="false">
      <c r="C39" s="80"/>
    </row>
    <row r="40" customFormat="false" ht="12.8" hidden="false" customHeight="false" outlineLevel="0" collapsed="false">
      <c r="C40" s="55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2613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2021-08-10T15:34:03Z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