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--&gt;" sheetId="1" r:id="rId3"/>
    <sheet state="visible" name="State_Snapshot" sheetId="2" r:id="rId4"/>
    <sheet state="visible" name="State_Source_Summary" sheetId="3" r:id="rId5"/>
    <sheet state="visible" name="Stages of Protection" sheetId="4" r:id="rId6"/>
    <sheet state="visible" name="CARES Act Comparison" sheetId="5" r:id="rId7"/>
    <sheet state="visible" name="Source--&gt;" sheetId="6" r:id="rId8"/>
    <sheet state="visible" name="evictions_state_consolidated_da" sheetId="7" r:id="rId9"/>
  </sheets>
  <definedNames>
    <definedName name="score_avg_st2_score">evictions_state_consolidated_da!$AS:$AS</definedName>
    <definedName name="stage_max">evictions_state_consolidated_da!$AW:$AW</definedName>
    <definedName name="first_mora_act">evictions_state_consolidated_da!$B:$B</definedName>
    <definedName name="Source_data">evictions_state_consolidated_da!$A:$AW</definedName>
    <definedName name="mora_total_active_days">State_Snapshot!$I$6:$I$57</definedName>
    <definedName name="score_avg_st3_score">evictions_state_consolidated_da!$AT:$AT</definedName>
    <definedName name="most_days_acted_flag">evictions_state_consolidated_da!$X:$X</definedName>
    <definedName name="score_avg_st4_score">evictions_state_consolidated_da!$AU:$AU</definedName>
    <definedName name="moratorium_flag">evictions_state_consolidated_da!$A:$A</definedName>
    <definedName name="cares_days_acted_flag">evictions_state_consolidated_da!$AM:$AM</definedName>
    <definedName name="Stages_protected">'Stages of Protection'!$E$6:$E$57</definedName>
    <definedName name="first_to_act_date_filter">evictions_state_consolidated_da!$V:$V</definedName>
    <definedName name="state_mod">evictions_state_consolidated_da!$D:$D</definedName>
    <definedName name="source_filter_consec_days">evictions_state_consolidated_da!$U:$U</definedName>
    <definedName name="score_avg_st5_score">evictions_state_consolidated_da!$AV:$AV</definedName>
    <definedName name="total_cares_days">evictions_state_consolidated_da!$AN:$AN</definedName>
    <definedName name="score_avg_st1_score">evictions_state_consolidated_da!$AR:$AR</definedName>
  </definedNames>
  <calcPr/>
</workbook>
</file>

<file path=xl/sharedStrings.xml><?xml version="1.0" encoding="utf-8"?>
<sst xmlns="http://schemas.openxmlformats.org/spreadsheetml/2006/main" count="728" uniqueCount="235">
  <si>
    <t>day_first_action</t>
  </si>
  <si>
    <t>action_thru_date</t>
  </si>
  <si>
    <t>total_days_of_action</t>
  </si>
  <si>
    <t>action_range</t>
  </si>
  <si>
    <t>first_mora_day</t>
  </si>
  <si>
    <t>latest_mora_day</t>
  </si>
  <si>
    <t>total_mora_days</t>
  </si>
  <si>
    <t>avg_mora_score</t>
  </si>
  <si>
    <t>first_moramax_day</t>
  </si>
  <si>
    <t>latest_moramax_day</t>
  </si>
  <si>
    <t>total_moramax_days</t>
  </si>
  <si>
    <t>max_score</t>
  </si>
  <si>
    <t>first_cares_day</t>
  </si>
  <si>
    <t>latest_cares_day</t>
  </si>
  <si>
    <t>total_cares_days</t>
  </si>
  <si>
    <t>source_filter_range</t>
  </si>
  <si>
    <t>source_filter_consec_days</t>
  </si>
  <si>
    <t>State Snapshot of Eviction-Related Actions Taken in Response to COVID-19 Pandemic (Preliminary and Unchecked)</t>
  </si>
  <si>
    <t>Any Action</t>
  </si>
  <si>
    <t>All Moratorium Actions</t>
  </si>
  <si>
    <t>Peak Moratorium Actions</t>
  </si>
  <si>
    <t>CARES Act Action</t>
  </si>
  <si>
    <t>State</t>
  </si>
  <si>
    <t>First Active Day</t>
  </si>
  <si>
    <t xml:space="preserve">Active Through </t>
  </si>
  <si>
    <t>Total Active Days</t>
  </si>
  <si>
    <t>Gaps in Coverage</t>
  </si>
  <si>
    <t>Strength of Moratorium</t>
  </si>
  <si>
    <t>Moratorium Flag</t>
  </si>
  <si>
    <t>Cares Flag</t>
  </si>
  <si>
    <t>ALABAMA(AL)</t>
  </si>
  <si>
    <t>ALASKA(AK)</t>
  </si>
  <si>
    <t>ARIZONA(AZ)</t>
  </si>
  <si>
    <t>ARKANSAS(AR)</t>
  </si>
  <si>
    <t>CALIFORNIA(CA)</t>
  </si>
  <si>
    <t>COLORADO(CO)</t>
  </si>
  <si>
    <t>CONNECTICUT(CT)</t>
  </si>
  <si>
    <t>DELAWARE(DE)</t>
  </si>
  <si>
    <t>DISTRICTOFCOLUMBIA(DC)</t>
  </si>
  <si>
    <t>DISTRICTOFCOLUMBIA</t>
  </si>
  <si>
    <t>FLORIDA(FL)</t>
  </si>
  <si>
    <t>GEORGIA(GA)</t>
  </si>
  <si>
    <t>HAWAII(HI)</t>
  </si>
  <si>
    <t>IDAHO(ID)</t>
  </si>
  <si>
    <t>ILLINOIS(IL)</t>
  </si>
  <si>
    <t>INDIANA(IN)</t>
  </si>
  <si>
    <t>IOWA(IA)</t>
  </si>
  <si>
    <t>KANSAS(KS)</t>
  </si>
  <si>
    <t>KENTUCKY(KY)</t>
  </si>
  <si>
    <t>LOUISIANA(LA)</t>
  </si>
  <si>
    <t>MAINE(ME)</t>
  </si>
  <si>
    <t>MARYLAND(MD)</t>
  </si>
  <si>
    <t>MASSACHUSETTS(MA)</t>
  </si>
  <si>
    <t>MICHIGAN(MI)</t>
  </si>
  <si>
    <t>MINNESOTA(MN)</t>
  </si>
  <si>
    <t>MISSISSIPPI(MS)</t>
  </si>
  <si>
    <t>MISSOURI(MO)</t>
  </si>
  <si>
    <t>MONTANA(MT)</t>
  </si>
  <si>
    <t>NEBRASKA(NE)</t>
  </si>
  <si>
    <t>NEVADA(NV)</t>
  </si>
  <si>
    <t>NEWHAMPSHIRE(NH)</t>
  </si>
  <si>
    <t>NEWJERSEY(NJ)</t>
  </si>
  <si>
    <t>NEWMEXICO(NM)</t>
  </si>
  <si>
    <t>NEWYORK(NY)</t>
  </si>
  <si>
    <t>NORTHCAROLINA(NC)</t>
  </si>
  <si>
    <t>NORTHDAKOTA(ND)</t>
  </si>
  <si>
    <t>OHIO(OH)</t>
  </si>
  <si>
    <t>OKLAHOMA(OK)</t>
  </si>
  <si>
    <t>OREGON(OR)</t>
  </si>
  <si>
    <t>PENNSYLVANIA(PA)</t>
  </si>
  <si>
    <t>RHODEISLAND(RI)</t>
  </si>
  <si>
    <t>SOUTHCAROLINA(SC)</t>
  </si>
  <si>
    <t>SOUTHDAKOTA(SD)</t>
  </si>
  <si>
    <t>TENNESSEE(TN)</t>
  </si>
  <si>
    <t>TEXAS(TX)</t>
  </si>
  <si>
    <t>UTAH(UT)</t>
  </si>
  <si>
    <t>VERMONT(VT)</t>
  </si>
  <si>
    <t>VIRGINIA(VA)</t>
  </si>
  <si>
    <t>WASHINGTON(WA)</t>
  </si>
  <si>
    <t>WESTVIRGINIA(WV)</t>
  </si>
  <si>
    <t>WISCONSIN(WI)</t>
  </si>
  <si>
    <t>WYOMING(WY)</t>
  </si>
  <si>
    <t>Source_of_Action</t>
  </si>
  <si>
    <t>first_to_act_date_filter</t>
  </si>
  <si>
    <t>first_mora_act</t>
  </si>
  <si>
    <t>most_days_acted_flag</t>
  </si>
  <si>
    <t>cares_days_acted_flag</t>
  </si>
  <si>
    <t>Overview of Moratorium Actors By State</t>
  </si>
  <si>
    <t>First to Act</t>
  </si>
  <si>
    <t>Longest Actor</t>
  </si>
  <si>
    <t>First to Act on Moratoriums</t>
  </si>
  <si>
    <t>Strongest Moratorium Actor</t>
  </si>
  <si>
    <t>CARES Act Actor</t>
  </si>
  <si>
    <t>state_mod</t>
  </si>
  <si>
    <t>moratorium_flag</t>
  </si>
  <si>
    <t>stage_max</t>
  </si>
  <si>
    <t>score_avg_st1_score</t>
  </si>
  <si>
    <t>score_avg_st2_score</t>
  </si>
  <si>
    <t>score_avg_st3_score</t>
  </si>
  <si>
    <t>score_avg_st4_score</t>
  </si>
  <si>
    <t>score_avg_st5_score</t>
  </si>
  <si>
    <t>Source_data</t>
  </si>
  <si>
    <t>Stage 1</t>
  </si>
  <si>
    <t>Stage 2</t>
  </si>
  <si>
    <t>Stage 3</t>
  </si>
  <si>
    <t>Stage 4</t>
  </si>
  <si>
    <t>Stage 5</t>
  </si>
  <si>
    <t>Frequency of Eviction Moratorium Protections by Stage of Judicial Process</t>
  </si>
  <si>
    <t>stage max</t>
  </si>
  <si>
    <t>Total Stages Protected</t>
  </si>
  <si>
    <t>Most Adopted Protection</t>
  </si>
  <si>
    <t>Stage 1: Suspends Notice</t>
  </si>
  <si>
    <t>Stage 2: Suspends Filing</t>
  </si>
  <si>
    <t>Stage 3: Suspends Hearing</t>
  </si>
  <si>
    <t>Stage 4: Stays Order</t>
  </si>
  <si>
    <t>Stage 5: Suspends Enforcement</t>
  </si>
  <si>
    <t xml:space="preserve">Percentages calculated using number of order-days. </t>
  </si>
  <si>
    <t>mora_total_active_days</t>
  </si>
  <si>
    <t>mora_strength</t>
  </si>
  <si>
    <t>mora_max_length</t>
  </si>
  <si>
    <t>mora_max_strength</t>
  </si>
  <si>
    <t>Stages_protected</t>
  </si>
  <si>
    <t>Comparison of Evictions Protections Between States Based on CARES Act Implementation</t>
  </si>
  <si>
    <t>Comparison Group</t>
  </si>
  <si>
    <t>Active Days of Moratorium Protections</t>
  </si>
  <si>
    <t>Overall Moratorium Strength</t>
  </si>
  <si>
    <t>Peak Moratorium Length</t>
  </si>
  <si>
    <t>Peak Moratorium Strength</t>
  </si>
  <si>
    <t>Eviction Stages Protected</t>
  </si>
  <si>
    <t>CARES Act States</t>
  </si>
  <si>
    <t>All Other States</t>
  </si>
  <si>
    <t>min_mora_date</t>
  </si>
  <si>
    <t>Name_of_Source</t>
  </si>
  <si>
    <t>Type_of_Action</t>
  </si>
  <si>
    <t>group_id</t>
  </si>
  <si>
    <t>counts</t>
  </si>
  <si>
    <t>test</t>
  </si>
  <si>
    <t>range_max</t>
  </si>
  <si>
    <t>counts_max</t>
  </si>
  <si>
    <t>consec_days_max</t>
  </si>
  <si>
    <t>first_to_act_date</t>
  </si>
  <si>
    <t>source_filter_counts</t>
  </si>
  <si>
    <t>top_mora_count_flag</t>
  </si>
  <si>
    <t>total_mora_acts</t>
  </si>
  <si>
    <t>top_moramax_count_flag</t>
  </si>
  <si>
    <t>most_days_acted_moramax_flag</t>
  </si>
  <si>
    <t>moramax_source_flag</t>
  </si>
  <si>
    <t>total_moramax_acts</t>
  </si>
  <si>
    <t>cares_count_flag</t>
  </si>
  <si>
    <t>total_cares_acts</t>
  </si>
  <si>
    <t>Court</t>
  </si>
  <si>
    <t>Supreme Court</t>
  </si>
  <si>
    <t>Eviction Moratorium</t>
  </si>
  <si>
    <t>Governor</t>
  </si>
  <si>
    <t>Gov. Kay Ivey</t>
  </si>
  <si>
    <t>Alaska Housing Finance Corporation</t>
  </si>
  <si>
    <t>Tenancy Preservation</t>
  </si>
  <si>
    <t>Legislation</t>
  </si>
  <si>
    <t>Alaska Legislature</t>
  </si>
  <si>
    <t>Gavin Newsom</t>
  </si>
  <si>
    <t>James W. Abrams, Chief Administrative Judgefor Civil Matters</t>
  </si>
  <si>
    <t>Gov. Ned Lamont</t>
  </si>
  <si>
    <t>Utility Board</t>
  </si>
  <si>
    <t>Public Utilities Regulatory Authority (PURA)</t>
  </si>
  <si>
    <t>Utilities</t>
  </si>
  <si>
    <t>Justice of the Peace Court</t>
  </si>
  <si>
    <t>John Carney</t>
  </si>
  <si>
    <t>City Council</t>
  </si>
  <si>
    <t>D.C. Council</t>
  </si>
  <si>
    <t>D.C. Superior Court</t>
  </si>
  <si>
    <t>Mayor</t>
  </si>
  <si>
    <t>Mayor Muriel Bowser</t>
  </si>
  <si>
    <t>FEDERATEDSTATESOFMICRONESIA(FM)</t>
  </si>
  <si>
    <t xml:space="preserve">Supreme Court </t>
  </si>
  <si>
    <t>Ron DeSantis</t>
  </si>
  <si>
    <t>N/A</t>
  </si>
  <si>
    <t>Florida Housing Finance Corporation</t>
  </si>
  <si>
    <t>Short Term Housing Support</t>
  </si>
  <si>
    <t>GUAM(GU)</t>
  </si>
  <si>
    <t>David Ige</t>
  </si>
  <si>
    <t>Sheriff</t>
  </si>
  <si>
    <t>Public Safety Sheriff Division</t>
  </si>
  <si>
    <t>Idaho Supreme Court</t>
  </si>
  <si>
    <t>JB Pritzker, Governor</t>
  </si>
  <si>
    <t>Indiana Supreme Court</t>
  </si>
  <si>
    <t>Eric Holcomb</t>
  </si>
  <si>
    <t>Indiana Housing &amp; Community Development Authority</t>
  </si>
  <si>
    <t>Gov. Kim Reynolds</t>
  </si>
  <si>
    <t>Kansas Supreme Court</t>
  </si>
  <si>
    <t>Gov. Laura Kelly</t>
  </si>
  <si>
    <t>Governor Andy Beshear</t>
  </si>
  <si>
    <t>Gov. John Bel Edwards</t>
  </si>
  <si>
    <t>Court of Appeals</t>
  </si>
  <si>
    <t>Gov. Larry Hogan</t>
  </si>
  <si>
    <t>Attorney General</t>
  </si>
  <si>
    <t>Maura Healey</t>
  </si>
  <si>
    <t>Supreme Judicial Court</t>
  </si>
  <si>
    <t>Division of Banks</t>
  </si>
  <si>
    <t>Department of Public Utilities</t>
  </si>
  <si>
    <t xml:space="preserve">Court </t>
  </si>
  <si>
    <t>Gov. Gretche Whitmer</t>
  </si>
  <si>
    <t>Gov. Tim Walz</t>
  </si>
  <si>
    <t>Gov. Tate Reeves</t>
  </si>
  <si>
    <t>Mississippi Public Service Comission</t>
  </si>
  <si>
    <t>Governor Steve Sisolak</t>
  </si>
  <si>
    <t xml:space="preserve">Gov. Chris Sununu </t>
  </si>
  <si>
    <t>Gov. Phil Murphy</t>
  </si>
  <si>
    <t>Letitia James</t>
  </si>
  <si>
    <t>NY State Public Service Comission</t>
  </si>
  <si>
    <t>Chief Justice Cheri Beasley</t>
  </si>
  <si>
    <t>Gov. Roy Cooper</t>
  </si>
  <si>
    <t>North Carolina Utilities Commission</t>
  </si>
  <si>
    <t>NORTHERNMARIANAISLANDS(MP)</t>
  </si>
  <si>
    <t>PALAU(PW)</t>
  </si>
  <si>
    <t>Gov. Tom Wolfe</t>
  </si>
  <si>
    <t>PA General Assembly</t>
  </si>
  <si>
    <t>PA Public Utility Commission</t>
  </si>
  <si>
    <t>PUERTORICO(PR)</t>
  </si>
  <si>
    <t>District Court</t>
  </si>
  <si>
    <t>Rhode Islahd Public Utilities Commission</t>
  </si>
  <si>
    <t>Tennessee Public Utility Commission</t>
  </si>
  <si>
    <t>Supreme Court &amp; Utah Judicial Counsel</t>
  </si>
  <si>
    <t>Gov. Gary Herbert</t>
  </si>
  <si>
    <t>Phil Scott</t>
  </si>
  <si>
    <t xml:space="preserve">Virginia Supreme Court </t>
  </si>
  <si>
    <t xml:space="preserve">Governor Ralph Northam </t>
  </si>
  <si>
    <t>Legislature</t>
  </si>
  <si>
    <t xml:space="preserve">Virginia State Corporation Comission </t>
  </si>
  <si>
    <t>VIRGINISLANDS(VI)</t>
  </si>
  <si>
    <t>Albert Bryan, Jr.</t>
  </si>
  <si>
    <t>Attorney General Robert Ferguson</t>
  </si>
  <si>
    <t>Chief Justice Debra L. Stephens</t>
  </si>
  <si>
    <t>Governor Jay Inslee</t>
  </si>
  <si>
    <t>Gov. Tony Evers</t>
  </si>
  <si>
    <t>Wyoming Public Service Commission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</si>
</sst>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0.0"/>
    <numFmt numFmtId="166" formatCode="0.0%"/>
  </numFmts>
  <fonts count="6">
    <font>
      <sz val="10.0"/>
      <color rgb="FF000000"/>
      <name val="Arial"/>
    </font>
    <font/>
    <font>
      <name val="Arial"/>
    </font>
    <font>
      <b/>
      <sz val="18.0"/>
    </font>
    <font>
      <b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" fillId="0" fontId="1" numFmtId="164" xfId="0" applyAlignment="1" applyBorder="1" applyFont="1" applyNumberFormat="1">
      <alignment horizontal="center"/>
    </xf>
    <xf borderId="3" fillId="0" fontId="1" numFmtId="165" xfId="0" applyAlignment="1" applyBorder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1" fillId="0" fontId="1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1" numFmtId="165" xfId="0" applyAlignment="1" applyBorder="1" applyFont="1" applyNumberFormat="1">
      <alignment horizontal="center"/>
    </xf>
    <xf borderId="4" fillId="0" fontId="1" numFmtId="164" xfId="0" applyAlignment="1" applyBorder="1" applyFont="1" applyNumberFormat="1">
      <alignment horizontal="center"/>
    </xf>
    <xf borderId="5" fillId="0" fontId="1" numFmtId="0" xfId="0" applyBorder="1" applyFont="1"/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horizontal="center" readingOrder="0" shrinkToFit="0" wrapText="1"/>
    </xf>
    <xf borderId="0" fillId="0" fontId="1" numFmtId="3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2" fontId="5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0" fillId="0" fontId="1" numFmtId="165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2F1FF"/>
          <bgColor rgb="FFE2F1F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State_Snapshot-style">
      <tableStyleElement dxfId="1" type="firstRowStripe"/>
      <tableStyleElement dxfId="2" type="secondRowStripe"/>
    </tableStyle>
    <tableStyle count="2" pivot="0" name="State_Source_Summary-style">
      <tableStyleElement dxfId="1" type="firstRowStripe"/>
      <tableStyleElement dxfId="2" type="secondRowStripe"/>
    </tableStyle>
    <tableStyle count="2" pivot="0" name="Stages of Protection-style">
      <tableStyleElement dxfId="1" type="firstRowStripe"/>
      <tableStyleElement dxfId="2" type="secondRowStripe"/>
    </tableStyle>
    <tableStyle count="2" pivot="0" name="Stages of Protection-style 2">
      <tableStyleElement dxfId="1" type="firstRowStripe"/>
      <tableStyleElement dxfId="2" type="secondRowStripe"/>
    </tableStyle>
    <tableStyle count="2" pivot="0" name="Stages of Protection-style 3">
      <tableStyleElement dxfId="1" type="firstRowStripe"/>
      <tableStyleElement dxfId="2" type="secondRowStripe"/>
    </tableStyle>
    <tableStyle count="2" pivot="0" name="Stages of Protection-style 4">
      <tableStyleElement dxfId="1" type="firstRowStripe"/>
      <tableStyleElement dxfId="2" type="secondRowStripe"/>
    </tableStyle>
    <tableStyle count="2" pivot="0" name="Stages of Protection-style 5">
      <tableStyleElement dxfId="1" type="firstRowStripe"/>
      <tableStyleElement dxfId="2" type="secondRowStripe"/>
    </tableStyle>
    <tableStyle count="2" pivot="0" name="Stages of Protection-style 6">
      <tableStyleElement dxfId="1" type="firstRowStripe"/>
      <tableStyleElement dxfId="2" type="secondRowStripe"/>
    </tableStyle>
    <tableStyle count="2" pivot="0" name="CARES Act Comparison-style">
      <tableStyleElement dxfId="1" type="firstRowStripe"/>
      <tableStyleElement dxfId="2" type="secondRowStripe"/>
    </tableStyle>
    <tableStyle count="2" pivot="0" name="CARES Act Comparison-style 2">
      <tableStyleElement dxfId="1" type="firstRowStripe"/>
      <tableStyleElement dxfId="2" type="secondRowStripe"/>
    </tableStyle>
    <tableStyle count="2" pivot="0" name="CARES Act Comparison-style 3">
      <tableStyleElement dxfId="1" type="firstRowStripe"/>
      <tableStyleElement dxfId="2" type="secondRowStripe"/>
    </tableStyle>
    <tableStyle count="2" pivot="0" name="CARES Act Comparison-style 4">
      <tableStyleElement dxfId="1" type="firstRowStripe"/>
      <tableStyleElement dxfId="2" type="secondRowStripe"/>
    </tableStyle>
    <tableStyle count="2" pivot="0" name="CARES Act Comparison-style 5">
      <tableStyleElement dxfId="1" type="firstRowStripe"/>
      <tableStyleElement dxfId="2" type="secondRowStripe"/>
    </tableStyle>
    <tableStyle count="2" pivot="0" name="CARES Act Comparison-style 6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6:S57" displayName="Table_1" id="1">
  <tableColumns count="1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</tableColumns>
  <tableStyleInfo name="State_Snapshot-style" showColumnStripes="0" showFirstColumn="1" showLastColumn="1" showRowStripes="1"/>
</table>
</file>

<file path=xl/tables/table2.xml><?xml version="1.0" encoding="utf-8"?>
<table xmlns="http://schemas.openxmlformats.org/spreadsheetml/2006/main" headerRowCount="0" ref="A6:F57" display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tate_Source_Summary-style" showColumnStripes="0" showFirstColumn="1" showLastColumn="1" showRowStripes="1"/>
</table>
</file>

<file path=xl/tables/table3.xml><?xml version="1.0" encoding="utf-8"?>
<table xmlns="http://schemas.openxmlformats.org/spreadsheetml/2006/main" headerRowCount="0" ref="H6:H57" displayName="Table_3" id="3">
  <tableColumns count="1">
    <tableColumn name="Column1" id="1"/>
  </tableColumns>
  <tableStyleInfo name="Stages of Protection-style" showColumnStripes="0" showFirstColumn="1" showLastColumn="1" showRowStripes="1"/>
</table>
</file>

<file path=xl/tables/table4.xml><?xml version="1.0" encoding="utf-8"?>
<table xmlns="http://schemas.openxmlformats.org/spreadsheetml/2006/main" headerRowCount="0" ref="A6:F57" display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tages of Protection-style 2" showColumnStripes="0" showFirstColumn="1" showLastColumn="1" showRowStripes="1"/>
</table>
</file>

<file path=xl/tables/table5.xml><?xml version="1.0" encoding="utf-8"?>
<table xmlns="http://schemas.openxmlformats.org/spreadsheetml/2006/main" headerRowCount="0" ref="G6:G57" displayName="Table_5" id="5">
  <tableColumns count="1">
    <tableColumn name="Column1" id="1"/>
  </tableColumns>
  <tableStyleInfo name="Stages of Protection-style 3" showColumnStripes="0" showFirstColumn="1" showLastColumn="1" showRowStripes="1"/>
</table>
</file>

<file path=xl/tables/table6.xml><?xml version="1.0" encoding="utf-8"?>
<table xmlns="http://schemas.openxmlformats.org/spreadsheetml/2006/main" headerRowCount="0" ref="J6:J57" displayName="Table_6" id="6">
  <tableColumns count="1">
    <tableColumn name="Column1" id="1"/>
  </tableColumns>
  <tableStyleInfo name="Stages of Protection-style 4" showColumnStripes="0" showFirstColumn="1" showLastColumn="1" showRowStripes="1"/>
</table>
</file>

<file path=xl/tables/table7.xml><?xml version="1.0" encoding="utf-8"?>
<table xmlns="http://schemas.openxmlformats.org/spreadsheetml/2006/main" headerRowCount="0" ref="I6:I57" displayName="Table_7" id="7">
  <tableColumns count="1">
    <tableColumn name="Column1" id="1"/>
  </tableColumns>
  <tableStyleInfo name="Stages of Protection-style 5" showColumnStripes="0" showFirstColumn="1" showLastColumn="1" showRowStripes="1"/>
</table>
</file>

<file path=xl/tables/table8.xml><?xml version="1.0" encoding="utf-8"?>
<table xmlns="http://schemas.openxmlformats.org/spreadsheetml/2006/main" headerRowCount="0" ref="K6:K57" displayName="Table_8" id="8">
  <tableColumns count="1">
    <tableColumn name="Column1" id="1"/>
  </tableColumns>
  <tableStyleInfo name="Stages of Protection-style 6" showColumnStripes="0" showFirstColumn="1" showLastColumn="1" showRowStripes="1"/>
</table>
</file>

<file path=xl/tables/table9.xml><?xml version="1.0" encoding="utf-8"?>
<table xmlns="http://schemas.openxmlformats.org/spreadsheetml/2006/main" headerRowCount="0" ref="E6:E7" displayName="Table_9" id="9">
  <tableColumns count="1">
    <tableColumn name="Column1" id="1"/>
  </tableColumns>
  <tableStyleInfo name="CARES Act Comparison-style" showColumnStripes="0" showFirstColumn="1" showLastColumn="1" showRowStripes="1"/>
</table>
</file>

<file path=xl/tables/table10.xml><?xml version="1.0" encoding="utf-8"?>
<table xmlns="http://schemas.openxmlformats.org/spreadsheetml/2006/main" headerRowCount="0" ref="D6:D7" displayName="Table_10" id="10">
  <tableColumns count="1">
    <tableColumn name="Column1" id="1"/>
  </tableColumns>
  <tableStyleInfo name="CARES Act Comparison-style 2" showColumnStripes="0" showFirstColumn="1" showLastColumn="1" showRowStripes="1"/>
</table>
</file>

<file path=xl/tables/table11.xml><?xml version="1.0" encoding="utf-8"?>
<table xmlns="http://schemas.openxmlformats.org/spreadsheetml/2006/main" headerRowCount="0" ref="F6:F7" displayName="Table_11" id="11">
  <tableColumns count="1">
    <tableColumn name="Column1" id="1"/>
  </tableColumns>
  <tableStyleInfo name="CARES Act Comparison-style 3" showColumnStripes="0" showFirstColumn="1" showLastColumn="1" showRowStripes="1"/>
</table>
</file>

<file path=xl/tables/table12.xml><?xml version="1.0" encoding="utf-8"?>
<table xmlns="http://schemas.openxmlformats.org/spreadsheetml/2006/main" headerRowCount="0" ref="G6:G7" displayName="Table_12" id="12">
  <tableColumns count="1">
    <tableColumn name="Column1" id="1"/>
  </tableColumns>
  <tableStyleInfo name="CARES Act Comparison-style 4" showColumnStripes="0" showFirstColumn="1" showLastColumn="1" showRowStripes="1"/>
</table>
</file>

<file path=xl/tables/table13.xml><?xml version="1.0" encoding="utf-8"?>
<table xmlns="http://schemas.openxmlformats.org/spreadsheetml/2006/main" headerRowCount="0" ref="C6:C7" displayName="Table_13" id="13">
  <tableColumns count="1">
    <tableColumn name="Column1" id="1"/>
  </tableColumns>
  <tableStyleInfo name="CARES Act Comparison-style 5" showColumnStripes="0" showFirstColumn="1" showLastColumn="1" showRowStripes="1"/>
</table>
</file>

<file path=xl/tables/table14.xml><?xml version="1.0" encoding="utf-8"?>
<table xmlns="http://schemas.openxmlformats.org/spreadsheetml/2006/main" headerRowCount="0" ref="B6:B7" displayName="Table_14" id="14">
  <tableColumns count="1">
    <tableColumn name="Column1" id="1"/>
  </tableColumns>
  <tableStyleInfo name="CARES Act Comparison-style 6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11" Type="http://schemas.openxmlformats.org/officeDocument/2006/relationships/table" Target="../tables/table6.xml"/><Relationship Id="rId10" Type="http://schemas.openxmlformats.org/officeDocument/2006/relationships/table" Target="../tables/table5.xml"/><Relationship Id="rId13" Type="http://schemas.openxmlformats.org/officeDocument/2006/relationships/table" Target="../tables/table8.xml"/><Relationship Id="rId12" Type="http://schemas.openxmlformats.org/officeDocument/2006/relationships/table" Target="../tables/table7.xml"/><Relationship Id="rId9" Type="http://schemas.openxmlformats.org/officeDocument/2006/relationships/table" Target="../tables/table4.xml"/><Relationship Id="rId8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11" Type="http://schemas.openxmlformats.org/officeDocument/2006/relationships/table" Target="../tables/table12.xml"/><Relationship Id="rId10" Type="http://schemas.openxmlformats.org/officeDocument/2006/relationships/table" Target="../tables/table11.xml"/><Relationship Id="rId13" Type="http://schemas.openxmlformats.org/officeDocument/2006/relationships/table" Target="../tables/table14.xml"/><Relationship Id="rId12" Type="http://schemas.openxmlformats.org/officeDocument/2006/relationships/table" Target="../tables/table13.xml"/><Relationship Id="rId9" Type="http://schemas.openxmlformats.org/officeDocument/2006/relationships/table" Target="../tables/table10.xml"/><Relationship Id="rId8" Type="http://schemas.openxmlformats.org/officeDocument/2006/relationships/table" Target="../tables/table9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</sheetPr>
  <sheetViews>
    <sheetView workbookViewId="0"/>
  </sheetViews>
  <sheetFormatPr customHeight="1" defaultColWidth="14.43" defaultRowHeight="15.75" outlineLevelCol="1" outlineLevelRow="1"/>
  <cols>
    <col customWidth="1" min="1" max="1" width="37.43"/>
    <col customWidth="1" min="2" max="2" width="15.14"/>
    <col customWidth="1" min="3" max="3" width="15.29"/>
    <col customWidth="1" min="4" max="4" width="16.43"/>
    <col hidden="1" min="5" max="5" width="14.43" outlineLevel="1"/>
    <col collapsed="1" customWidth="1" min="6" max="6" width="17.0"/>
    <col customWidth="1" min="7" max="7" width="15.71"/>
    <col customWidth="1" min="8" max="8" width="15.29"/>
    <col customWidth="1" min="9" max="9" width="16.43"/>
    <col customWidth="1" min="10" max="10" width="21.71"/>
    <col customWidth="1" min="11" max="13" width="16.14"/>
    <col customWidth="1" min="14" max="14" width="21.71"/>
    <col customWidth="1" hidden="1" min="15" max="15" width="16.14" outlineLevel="1"/>
    <col collapsed="1" customWidth="1" min="16" max="16" width="16.14"/>
    <col customWidth="1" min="17" max="17" width="15.29"/>
    <col customWidth="1" min="18" max="18" width="16.43"/>
    <col hidden="1" min="19" max="19" width="14.43" outlineLevel="1"/>
    <col collapsed="1" min="20" max="20" width="14.43"/>
  </cols>
  <sheetData>
    <row r="1" hidden="1" outlineLevel="1">
      <c r="A1" s="1"/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/>
      <c r="P1" s="2" t="s">
        <v>12</v>
      </c>
      <c r="Q1" s="2" t="s">
        <v>13</v>
      </c>
      <c r="R1" s="1" t="s">
        <v>14</v>
      </c>
    </row>
    <row r="2" hidden="1" outlineLevel="1">
      <c r="A2" s="1"/>
      <c r="B2" s="1" t="s">
        <v>15</v>
      </c>
      <c r="C2" s="1" t="s">
        <v>15</v>
      </c>
      <c r="D2" s="1" t="s">
        <v>16</v>
      </c>
      <c r="E2" s="1" t="s">
        <v>15</v>
      </c>
    </row>
    <row r="3" collapsed="1">
      <c r="A3" s="3" t="s">
        <v>17</v>
      </c>
    </row>
    <row r="4">
      <c r="A4" s="4"/>
      <c r="B4" s="5" t="s">
        <v>18</v>
      </c>
      <c r="C4" s="6"/>
      <c r="D4" s="6"/>
      <c r="E4" s="6"/>
      <c r="F4" s="6"/>
      <c r="G4" s="5" t="s">
        <v>19</v>
      </c>
      <c r="H4" s="6"/>
      <c r="I4" s="6"/>
      <c r="J4" s="6"/>
      <c r="K4" s="5" t="s">
        <v>20</v>
      </c>
      <c r="L4" s="6"/>
      <c r="M4" s="6"/>
      <c r="N4" s="6"/>
      <c r="O4" s="5"/>
      <c r="P4" s="5" t="s">
        <v>21</v>
      </c>
      <c r="Q4" s="6"/>
      <c r="R4" s="6"/>
    </row>
    <row r="5">
      <c r="A5" s="7" t="s">
        <v>22</v>
      </c>
      <c r="B5" s="7" t="s">
        <v>23</v>
      </c>
      <c r="C5" s="7" t="s">
        <v>24</v>
      </c>
      <c r="D5" s="7" t="s">
        <v>25</v>
      </c>
      <c r="E5" s="7"/>
      <c r="F5" s="7" t="s">
        <v>26</v>
      </c>
      <c r="G5" s="7" t="s">
        <v>23</v>
      </c>
      <c r="H5" s="7" t="s">
        <v>24</v>
      </c>
      <c r="I5" s="7" t="s">
        <v>25</v>
      </c>
      <c r="J5" s="7" t="s">
        <v>27</v>
      </c>
      <c r="K5" s="7" t="s">
        <v>23</v>
      </c>
      <c r="L5" s="7" t="s">
        <v>24</v>
      </c>
      <c r="M5" s="7" t="s">
        <v>25</v>
      </c>
      <c r="N5" s="7" t="s">
        <v>27</v>
      </c>
      <c r="O5" s="7" t="s">
        <v>28</v>
      </c>
      <c r="P5" s="7" t="s">
        <v>23</v>
      </c>
      <c r="Q5" s="7" t="s">
        <v>24</v>
      </c>
      <c r="R5" s="7" t="s">
        <v>25</v>
      </c>
      <c r="S5" s="1" t="s">
        <v>29</v>
      </c>
    </row>
    <row r="6">
      <c r="A6" s="8" t="s">
        <v>30</v>
      </c>
      <c r="B6" s="9">
        <f t="array" ref="B6">INDEX(evictions_state_consolidated_da!$D$1:$AQ$223,MATCH($A6&amp;1,evictions_state_consolidated_da!$D$1:$D$223&amp;evictions_state_consolidated_da!$S$1:$S$223,0),MATCH(B$1,evictions_state_consolidated_da!$D$1:$AQ$1,0))</f>
        <v>43905</v>
      </c>
      <c r="C6" s="9">
        <f t="array" ref="C6">INDEX(evictions_state_consolidated_da!$D$1:$AQ$223,MATCH($A6&amp;1,evictions_state_consolidated_da!$D$1:$D$223&amp;evictions_state_consolidated_da!$S$1:$S$223,0),MATCH(C$1,evictions_state_consolidated_da!$D$1:$AQ$1,0))</f>
        <v>43997</v>
      </c>
      <c r="D6" s="10">
        <f t="array" ref="D6">INDEX(evictions_state_consolidated_da!$D$1:$AQ$223,MATCH($A6&amp;1,evictions_state_consolidated_da!$D$1:$D$223&amp;evictions_state_consolidated_da!$S$1:$S$223,0),MATCH(D$1,evictions_state_consolidated_da!$D$1:$AQ$1,0))</f>
        <v>92</v>
      </c>
      <c r="E6" s="10">
        <f t="array" ref="E6">INDEX(evictions_state_consolidated_da!$D$1:$AQ$223,MATCH($A6&amp;1,evictions_state_consolidated_da!$D$1:$D$223&amp;evictions_state_consolidated_da!$S$1:$S$223,0),MATCH(E$1,evictions_state_consolidated_da!$D$1:$AQ$1,0))</f>
        <v>92</v>
      </c>
      <c r="F6" s="10">
        <f t="shared" ref="F6:F57" si="1">E6-D6</f>
        <v>0</v>
      </c>
      <c r="G6" s="11">
        <f t="array" ref="G6">IFERROR(INDEX(evictions_state_consolidated_da!$D$1:$AQ$223,MATCH($A6&amp;1,evictions_state_consolidated_da!$D$1:$D$223&amp;evictions_state_consolidated_da!$X$1:$X$223,0),MATCH(G$1,evictions_state_consolidated_da!$D$1:$AQ$1,0)),"")</f>
        <v>43924</v>
      </c>
      <c r="H6" s="9">
        <f t="array" ref="H6">IFERROR(INDEX(evictions_state_consolidated_da!$D$1:$AQ$223,MATCH($A6&amp;1,evictions_state_consolidated_da!$D$1:$D$223&amp;evictions_state_consolidated_da!$X$1:$X$223,0),MATCH(H$1,evictions_state_consolidated_da!$D$1:$AQ$1,0)),"")</f>
        <v>43997</v>
      </c>
      <c r="I6" s="10">
        <f t="array" ref="I6">IFERROR(INDEX(evictions_state_consolidated_da!$D$1:$AQ$223,MATCH($A6&amp;1,evictions_state_consolidated_da!$D$1:$D$223&amp;evictions_state_consolidated_da!$X$1:$X$223,0),MATCH(I$1,evictions_state_consolidated_da!$D$1:$AQ$1,0)),"")</f>
        <v>35</v>
      </c>
      <c r="J6" s="12">
        <f t="array" ref="J6">IFERROR(INDEX(evictions_state_consolidated_da!$D$1:$AQ$223,MATCH($A6&amp;1,evictions_state_consolidated_da!$D$1:$D$223&amp;evictions_state_consolidated_da!$X$1:$X$223,0),MATCH(J$1,evictions_state_consolidated_da!$D$1:$AQ$1,0)),"")</f>
        <v>1.086092715</v>
      </c>
      <c r="K6" s="11">
        <f t="array" ref="K6">IFERROR(INDEX(evictions_state_consolidated_da!$D$1:$AQ$223,MATCH($A6&amp;1,evictions_state_consolidated_da!$D$1:$D$223&amp;evictions_state_consolidated_da!$AF$1:$AF$223,0),MATCH(K$1,evictions_state_consolidated_da!$D$1:$AQ$1,0)),"")</f>
        <v>43924</v>
      </c>
      <c r="L6" s="9">
        <f t="array" ref="L6">IFERROR(INDEX(evictions_state_consolidated_da!$D$1:$AQ$223,MATCH($A6&amp;1,evictions_state_consolidated_da!$D$1:$D$223&amp;evictions_state_consolidated_da!$AF$1:$AF$223,0),MATCH(L$1,evictions_state_consolidated_da!$D$1:$AQ$1,0)),"")</f>
        <v>43997</v>
      </c>
      <c r="M6" s="10">
        <f t="array" ref="M6">IFERROR(INDEX(evictions_state_consolidated_da!$D$1:$AQ$223,MATCH($A6&amp;1,evictions_state_consolidated_da!$D$1:$D$223&amp;evictions_state_consolidated_da!$AF$1:$AF$223,0),MATCH(M$1,evictions_state_consolidated_da!$D$1:$AQ$1,0)),"")</f>
        <v>59</v>
      </c>
      <c r="N6" s="13">
        <f t="array" ref="N6">IFERROR(INDEX(evictions_state_consolidated_da!$D$1:$AQ$223,MATCH($A6&amp;1,evictions_state_consolidated_da!$D$1:$D$223&amp;evictions_state_consolidated_da!$AF$1:$AF$223,0),MATCH(N$1,evictions_state_consolidated_da!$D$1:$AQ$1,0)),"")</f>
        <v>2</v>
      </c>
      <c r="O6" s="10">
        <f t="shared" ref="O6:O57" si="2">IF(J6="",0,1)</f>
        <v>1</v>
      </c>
      <c r="P6" s="11" t="str">
        <f t="array" ref="P6">IFERROR(INDEX(evictions_state_consolidated_da!$D$1:$AQ$223,MATCH($A6&amp;1,evictions_state_consolidated_da!$D$1:$D$223&amp;evictions_state_consolidated_da!$AM$1:$AM$223,0),MATCH(P$1,evictions_state_consolidated_da!$D$1:$AQ$1,0)),"")</f>
        <v/>
      </c>
      <c r="Q6" s="9" t="str">
        <f t="array" ref="Q6">IFERROR(INDEX(evictions_state_consolidated_da!$D$1:$AQ$223,MATCH($A6&amp;1,evictions_state_consolidated_da!$D$1:$D$223&amp;evictions_state_consolidated_da!$AM$1:$AM$223,0),MATCH(Q$1,evictions_state_consolidated_da!$D$1:$AQ$1,0)),"")</f>
        <v/>
      </c>
      <c r="R6" s="10" t="str">
        <f t="array" ref="R6">IFERROR(INDEX(evictions_state_consolidated_da!$D$1:$AQ$223,MATCH($A6&amp;1,evictions_state_consolidated_da!$D$1:$D$223&amp;evictions_state_consolidated_da!$AM$1:$AM$223,0),MATCH(R$1,evictions_state_consolidated_da!$D$1:$AQ$1,0)),"")</f>
        <v/>
      </c>
      <c r="S6" s="10">
        <f t="shared" ref="S6:S57" si="3">IF(P6="",0,1)</f>
        <v>0</v>
      </c>
    </row>
    <row r="7">
      <c r="A7" s="8" t="s">
        <v>31</v>
      </c>
      <c r="B7" s="9">
        <f t="array" ref="B7">INDEX(evictions_state_consolidated_da!$D$1:$AQ$223,MATCH($A7&amp;1,evictions_state_consolidated_da!$D$1:$D$223&amp;evictions_state_consolidated_da!$S$1:$S$223,0),MATCH(B$1,evictions_state_consolidated_da!$D$1:$AQ$1,0))</f>
        <v>43909</v>
      </c>
      <c r="C7" s="9">
        <f t="array" ref="C7">INDEX(evictions_state_consolidated_da!$D$1:$AQ$223,MATCH($A7&amp;1,evictions_state_consolidated_da!$D$1:$D$223&amp;evictions_state_consolidated_da!$S$1:$S$223,0),MATCH(C$1,evictions_state_consolidated_da!$D$1:$AQ$1,0))</f>
        <v>43997</v>
      </c>
      <c r="D7" s="10">
        <f t="array" ref="D7">INDEX(evictions_state_consolidated_da!$D$1:$AQ$223,MATCH($A7&amp;1,evictions_state_consolidated_da!$D$1:$D$223&amp;evictions_state_consolidated_da!$S$1:$S$223,0),MATCH(D$1,evictions_state_consolidated_da!$D$1:$AQ$1,0))</f>
        <v>88</v>
      </c>
      <c r="E7" s="10">
        <f t="array" ref="E7">INDEX(evictions_state_consolidated_da!$D$1:$AQ$223,MATCH($A7&amp;1,evictions_state_consolidated_da!$D$1:$D$223&amp;evictions_state_consolidated_da!$S$1:$S$223,0),MATCH(E$1,evictions_state_consolidated_da!$D$1:$AQ$1,0))</f>
        <v>88</v>
      </c>
      <c r="F7" s="10">
        <f t="shared" si="1"/>
        <v>0</v>
      </c>
      <c r="G7" s="11">
        <f t="array" ref="G7">IFERROR(INDEX(evictions_state_consolidated_da!$D$1:$AQ$223,MATCH($A7&amp;1,evictions_state_consolidated_da!$D$1:$D$223&amp;evictions_state_consolidated_da!$X$1:$X$223,0),MATCH(G$1,evictions_state_consolidated_da!$D$1:$AQ$1,0)),"")</f>
        <v>43931</v>
      </c>
      <c r="H7" s="9">
        <f t="array" ref="H7">IFERROR(INDEX(evictions_state_consolidated_da!$D$1:$AQ$223,MATCH($A7&amp;1,evictions_state_consolidated_da!$D$1:$D$223&amp;evictions_state_consolidated_da!$X$1:$X$223,0),MATCH(H$1,evictions_state_consolidated_da!$D$1:$AQ$1,0)),"")</f>
        <v>43997</v>
      </c>
      <c r="I7" s="10">
        <f t="array" ref="I7">IFERROR(INDEX(evictions_state_consolidated_da!$D$1:$AQ$223,MATCH($A7&amp;1,evictions_state_consolidated_da!$D$1:$D$223&amp;evictions_state_consolidated_da!$X$1:$X$223,0),MATCH(I$1,evictions_state_consolidated_da!$D$1:$AQ$1,0)),"")</f>
        <v>66</v>
      </c>
      <c r="J7" s="12">
        <f t="array" ref="J7">IFERROR(INDEX(evictions_state_consolidated_da!$D$1:$AQ$223,MATCH($A7&amp;1,evictions_state_consolidated_da!$D$1:$D$223&amp;evictions_state_consolidated_da!$X$1:$X$223,0),MATCH(J$1,evictions_state_consolidated_da!$D$1:$AQ$1,0)),"")</f>
        <v>1.626213592</v>
      </c>
      <c r="K7" s="11">
        <f t="array" ref="K7">IFERROR(INDEX(evictions_state_consolidated_da!$D$1:$AQ$223,MATCH($A7&amp;1,evictions_state_consolidated_da!$D$1:$D$223&amp;evictions_state_consolidated_da!$AF$1:$AF$223,0),MATCH(K$1,evictions_state_consolidated_da!$D$1:$AQ$1,0)),"")</f>
        <v>43913</v>
      </c>
      <c r="L7" s="9">
        <f t="array" ref="L7">IFERROR(INDEX(evictions_state_consolidated_da!$D$1:$AQ$223,MATCH($A7&amp;1,evictions_state_consolidated_da!$D$1:$D$223&amp;evictions_state_consolidated_da!$AF$1:$AF$223,0),MATCH(L$1,evictions_state_consolidated_da!$D$1:$AQ$1,0)),"")</f>
        <v>43945</v>
      </c>
      <c r="M7" s="10">
        <f t="array" ref="M7">IFERROR(INDEX(evictions_state_consolidated_da!$D$1:$AQ$223,MATCH($A7&amp;1,evictions_state_consolidated_da!$D$1:$D$223&amp;evictions_state_consolidated_da!$AF$1:$AF$223,0),MATCH(M$1,evictions_state_consolidated_da!$D$1:$AQ$1,0)),"")</f>
        <v>32</v>
      </c>
      <c r="N7" s="13">
        <f t="array" ref="N7">IFERROR(INDEX(evictions_state_consolidated_da!$D$1:$AQ$223,MATCH($A7&amp;1,evictions_state_consolidated_da!$D$1:$D$223&amp;evictions_state_consolidated_da!$AF$1:$AF$223,0),MATCH(N$1,evictions_state_consolidated_da!$D$1:$AQ$1,0)),"")</f>
        <v>2.5</v>
      </c>
      <c r="O7" s="10">
        <f t="shared" si="2"/>
        <v>1</v>
      </c>
      <c r="P7" s="11" t="str">
        <f t="array" ref="P7">IFERROR(INDEX(evictions_state_consolidated_da!$D$1:$AQ$223,MATCH($A7&amp;1,evictions_state_consolidated_da!$D$1:$D$223&amp;evictions_state_consolidated_da!$AM$1:$AM$223,0),MATCH(P$1,evictions_state_consolidated_da!$D$1:$AQ$1,0)),"")</f>
        <v/>
      </c>
      <c r="Q7" s="9" t="str">
        <f t="array" ref="Q7">IFERROR(INDEX(evictions_state_consolidated_da!$D$1:$AQ$223,MATCH($A7&amp;1,evictions_state_consolidated_da!$D$1:$D$223&amp;evictions_state_consolidated_da!$AM$1:$AM$223,0),MATCH(Q$1,evictions_state_consolidated_da!$D$1:$AQ$1,0)),"")</f>
        <v/>
      </c>
      <c r="R7" s="10" t="str">
        <f t="array" ref="R7">IFERROR(INDEX(evictions_state_consolidated_da!$D$1:$AQ$223,MATCH($A7&amp;1,evictions_state_consolidated_da!$D$1:$D$223&amp;evictions_state_consolidated_da!$AM$1:$AM$223,0),MATCH(R$1,evictions_state_consolidated_da!$D$1:$AQ$1,0)),"")</f>
        <v/>
      </c>
      <c r="S7" s="10">
        <f t="shared" si="3"/>
        <v>0</v>
      </c>
    </row>
    <row r="8">
      <c r="A8" s="8" t="s">
        <v>32</v>
      </c>
      <c r="B8" s="9">
        <f t="array" ref="B8">INDEX(evictions_state_consolidated_da!$D$1:$AQ$223,MATCH($A8&amp;1,evictions_state_consolidated_da!$D$1:$D$223&amp;evictions_state_consolidated_da!$S$1:$S$223,0),MATCH(B$1,evictions_state_consolidated_da!$D$1:$AQ$1,0))</f>
        <v>43906</v>
      </c>
      <c r="C8" s="9">
        <f t="array" ref="C8">INDEX(evictions_state_consolidated_da!$D$1:$AQ$223,MATCH($A8&amp;1,evictions_state_consolidated_da!$D$1:$D$223&amp;evictions_state_consolidated_da!$S$1:$S$223,0),MATCH(C$1,evictions_state_consolidated_da!$D$1:$AQ$1,0))</f>
        <v>43997</v>
      </c>
      <c r="D8" s="10">
        <f t="array" ref="D8">INDEX(evictions_state_consolidated_da!$D$1:$AQ$223,MATCH($A8&amp;1,evictions_state_consolidated_da!$D$1:$D$223&amp;evictions_state_consolidated_da!$S$1:$S$223,0),MATCH(D$1,evictions_state_consolidated_da!$D$1:$AQ$1,0))</f>
        <v>91</v>
      </c>
      <c r="E8" s="10">
        <f t="array" ref="E8">INDEX(evictions_state_consolidated_da!$D$1:$AQ$223,MATCH($A8&amp;1,evictions_state_consolidated_da!$D$1:$D$223&amp;evictions_state_consolidated_da!$S$1:$S$223,0),MATCH(E$1,evictions_state_consolidated_da!$D$1:$AQ$1,0))</f>
        <v>91</v>
      </c>
      <c r="F8" s="10">
        <f t="shared" si="1"/>
        <v>0</v>
      </c>
      <c r="G8" s="11">
        <f t="array" ref="G8">IFERROR(INDEX(evictions_state_consolidated_da!$D$1:$AQ$223,MATCH($A8&amp;1,evictions_state_consolidated_da!$D$1:$D$223&amp;evictions_state_consolidated_da!$X$1:$X$223,0),MATCH(G$1,evictions_state_consolidated_da!$D$1:$AQ$1,0)),"")</f>
        <v>43914</v>
      </c>
      <c r="H8" s="9">
        <f t="array" ref="H8">IFERROR(INDEX(evictions_state_consolidated_da!$D$1:$AQ$223,MATCH($A8&amp;1,evictions_state_consolidated_da!$D$1:$D$223&amp;evictions_state_consolidated_da!$X$1:$X$223,0),MATCH(H$1,evictions_state_consolidated_da!$D$1:$AQ$1,0)),"")</f>
        <v>43997</v>
      </c>
      <c r="I8" s="10">
        <f t="array" ref="I8">IFERROR(INDEX(evictions_state_consolidated_da!$D$1:$AQ$223,MATCH($A8&amp;1,evictions_state_consolidated_da!$D$1:$D$223&amp;evictions_state_consolidated_da!$X$1:$X$223,0),MATCH(I$1,evictions_state_consolidated_da!$D$1:$AQ$1,0)),"")</f>
        <v>83</v>
      </c>
      <c r="J8" s="12">
        <f t="array" ref="J8">IFERROR(INDEX(evictions_state_consolidated_da!$D$1:$AQ$223,MATCH($A8&amp;1,evictions_state_consolidated_da!$D$1:$D$223&amp;evictions_state_consolidated_da!$X$1:$X$223,0),MATCH(J$1,evictions_state_consolidated_da!$D$1:$AQ$1,0)),"")</f>
        <v>0.6637554585</v>
      </c>
      <c r="K8" s="11">
        <f t="array" ref="K8">IFERROR(INDEX(evictions_state_consolidated_da!$D$1:$AQ$223,MATCH($A8&amp;1,evictions_state_consolidated_da!$D$1:$D$223&amp;evictions_state_consolidated_da!$AF$1:$AF$223,0),MATCH(K$1,evictions_state_consolidated_da!$D$1:$AQ$1,0)),"")</f>
        <v>43950</v>
      </c>
      <c r="L8" s="9">
        <f t="array" ref="L8">IFERROR(INDEX(evictions_state_consolidated_da!$D$1:$AQ$223,MATCH($A8&amp;1,evictions_state_consolidated_da!$D$1:$D$223&amp;evictions_state_consolidated_da!$AF$1:$AF$223,0),MATCH(L$1,evictions_state_consolidated_da!$D$1:$AQ$1,0)),"")</f>
        <v>43997</v>
      </c>
      <c r="M8" s="10">
        <f t="array" ref="M8">IFERROR(INDEX(evictions_state_consolidated_da!$D$1:$AQ$223,MATCH($A8&amp;1,evictions_state_consolidated_da!$D$1:$D$223&amp;evictions_state_consolidated_da!$AF$1:$AF$223,0),MATCH(M$1,evictions_state_consolidated_da!$D$1:$AQ$1,0)),"")</f>
        <v>47</v>
      </c>
      <c r="N8" s="13">
        <f t="array" ref="N8">IFERROR(INDEX(evictions_state_consolidated_da!$D$1:$AQ$223,MATCH($A8&amp;1,evictions_state_consolidated_da!$D$1:$D$223&amp;evictions_state_consolidated_da!$AF$1:$AF$223,0),MATCH(N$1,evictions_state_consolidated_da!$D$1:$AQ$1,0)),"")</f>
        <v>1</v>
      </c>
      <c r="O8" s="10">
        <f t="shared" si="2"/>
        <v>1</v>
      </c>
      <c r="P8" s="11" t="str">
        <f t="array" ref="P8">IFERROR(INDEX(evictions_state_consolidated_da!$D$1:$AQ$223,MATCH($A8&amp;1,evictions_state_consolidated_da!$D$1:$D$223&amp;evictions_state_consolidated_da!$AM$1:$AM$223,0),MATCH(P$1,evictions_state_consolidated_da!$D$1:$AQ$1,0)),"")</f>
        <v/>
      </c>
      <c r="Q8" s="9" t="str">
        <f t="array" ref="Q8">IFERROR(INDEX(evictions_state_consolidated_da!$D$1:$AQ$223,MATCH($A8&amp;1,evictions_state_consolidated_da!$D$1:$D$223&amp;evictions_state_consolidated_da!$AM$1:$AM$223,0),MATCH(Q$1,evictions_state_consolidated_da!$D$1:$AQ$1,0)),"")</f>
        <v/>
      </c>
      <c r="R8" s="10" t="str">
        <f t="array" ref="R8">IFERROR(INDEX(evictions_state_consolidated_da!$D$1:$AQ$223,MATCH($A8&amp;1,evictions_state_consolidated_da!$D$1:$D$223&amp;evictions_state_consolidated_da!$AM$1:$AM$223,0),MATCH(R$1,evictions_state_consolidated_da!$D$1:$AQ$1,0)),"")</f>
        <v/>
      </c>
      <c r="S8" s="10">
        <f t="shared" si="3"/>
        <v>0</v>
      </c>
    </row>
    <row r="9">
      <c r="A9" s="8" t="s">
        <v>33</v>
      </c>
      <c r="B9" s="9">
        <f t="array" ref="B9">INDEX(evictions_state_consolidated_da!$D$1:$AQ$223,MATCH($A9&amp;1,evictions_state_consolidated_da!$D$1:$D$223&amp;evictions_state_consolidated_da!$S$1:$S$223,0),MATCH(B$1,evictions_state_consolidated_da!$D$1:$AQ$1,0))</f>
        <v>43907</v>
      </c>
      <c r="C9" s="9">
        <f t="array" ref="C9">INDEX(evictions_state_consolidated_da!$D$1:$AQ$223,MATCH($A9&amp;1,evictions_state_consolidated_da!$D$1:$D$223&amp;evictions_state_consolidated_da!$S$1:$S$223,0),MATCH(C$1,evictions_state_consolidated_da!$D$1:$AQ$1,0))</f>
        <v>43997</v>
      </c>
      <c r="D9" s="10">
        <f t="array" ref="D9">INDEX(evictions_state_consolidated_da!$D$1:$AQ$223,MATCH($A9&amp;1,evictions_state_consolidated_da!$D$1:$D$223&amp;evictions_state_consolidated_da!$S$1:$S$223,0),MATCH(D$1,evictions_state_consolidated_da!$D$1:$AQ$1,0))</f>
        <v>42</v>
      </c>
      <c r="E9" s="10">
        <f t="array" ref="E9">INDEX(evictions_state_consolidated_da!$D$1:$AQ$223,MATCH($A9&amp;1,evictions_state_consolidated_da!$D$1:$D$223&amp;evictions_state_consolidated_da!$S$1:$S$223,0),MATCH(E$1,evictions_state_consolidated_da!$D$1:$AQ$1,0))</f>
        <v>90</v>
      </c>
      <c r="F9" s="10">
        <f t="shared" si="1"/>
        <v>48</v>
      </c>
      <c r="G9" s="11" t="str">
        <f t="array" ref="G9">IFERROR(INDEX(evictions_state_consolidated_da!$D$1:$AQ$223,MATCH($A9&amp;1,evictions_state_consolidated_da!$D$1:$D$223&amp;evictions_state_consolidated_da!$X$1:$X$223,0),MATCH(G$1,evictions_state_consolidated_da!$D$1:$AQ$1,0)),"")</f>
        <v/>
      </c>
      <c r="H9" s="9" t="str">
        <f t="array" ref="H9">IFERROR(INDEX(evictions_state_consolidated_da!$D$1:$AQ$223,MATCH($A9&amp;1,evictions_state_consolidated_da!$D$1:$D$223&amp;evictions_state_consolidated_da!$X$1:$X$223,0),MATCH(H$1,evictions_state_consolidated_da!$D$1:$AQ$1,0)),"")</f>
        <v/>
      </c>
      <c r="I9" s="10" t="str">
        <f t="array" ref="I9">IFERROR(INDEX(evictions_state_consolidated_da!$D$1:$AQ$223,MATCH($A9&amp;1,evictions_state_consolidated_da!$D$1:$D$223&amp;evictions_state_consolidated_da!$X$1:$X$223,0),MATCH(I$1,evictions_state_consolidated_da!$D$1:$AQ$1,0)),"")</f>
        <v/>
      </c>
      <c r="J9" s="12" t="str">
        <f t="array" ref="J9">IFERROR(INDEX(evictions_state_consolidated_da!$D$1:$AQ$223,MATCH($A9&amp;1,evictions_state_consolidated_da!$D$1:$D$223&amp;evictions_state_consolidated_da!$X$1:$X$223,0),MATCH(J$1,evictions_state_consolidated_da!$D$1:$AQ$1,0)),"")</f>
        <v/>
      </c>
      <c r="K9" s="11" t="str">
        <f t="array" ref="K9">IFERROR(INDEX(evictions_state_consolidated_da!$D$1:$AQ$223,MATCH($A9&amp;1,evictions_state_consolidated_da!$D$1:$D$223&amp;evictions_state_consolidated_da!$AF$1:$AF$223,0),MATCH(K$1,evictions_state_consolidated_da!$D$1:$AQ$1,0)),"")</f>
        <v/>
      </c>
      <c r="L9" s="9" t="str">
        <f t="array" ref="L9">IFERROR(INDEX(evictions_state_consolidated_da!$D$1:$AQ$223,MATCH($A9&amp;1,evictions_state_consolidated_da!$D$1:$D$223&amp;evictions_state_consolidated_da!$AF$1:$AF$223,0),MATCH(L$1,evictions_state_consolidated_da!$D$1:$AQ$1,0)),"")</f>
        <v/>
      </c>
      <c r="M9" s="10" t="str">
        <f t="array" ref="M9">IFERROR(INDEX(evictions_state_consolidated_da!$D$1:$AQ$223,MATCH($A9&amp;1,evictions_state_consolidated_da!$D$1:$D$223&amp;evictions_state_consolidated_da!$AF$1:$AF$223,0),MATCH(M$1,evictions_state_consolidated_da!$D$1:$AQ$1,0)),"")</f>
        <v/>
      </c>
      <c r="N9" s="13" t="str">
        <f t="array" ref="N9">IFERROR(INDEX(evictions_state_consolidated_da!$D$1:$AQ$223,MATCH($A9&amp;1,evictions_state_consolidated_da!$D$1:$D$223&amp;evictions_state_consolidated_da!$AF$1:$AF$223,0),MATCH(N$1,evictions_state_consolidated_da!$D$1:$AQ$1,0)),"")</f>
        <v/>
      </c>
      <c r="O9" s="10">
        <f t="shared" si="2"/>
        <v>0</v>
      </c>
      <c r="P9" s="11">
        <f t="array" ref="P9">IFERROR(INDEX(evictions_state_consolidated_da!$D$1:$AQ$223,MATCH($A9&amp;1,evictions_state_consolidated_da!$D$1:$D$223&amp;evictions_state_consolidated_da!$AM$1:$AM$223,0),MATCH(P$1,evictions_state_consolidated_da!$D$1:$AQ$1,0)),"")</f>
        <v>43949</v>
      </c>
      <c r="Q9" s="9">
        <f t="array" ref="Q9">IFERROR(INDEX(evictions_state_consolidated_da!$D$1:$AQ$223,MATCH($A9&amp;1,evictions_state_consolidated_da!$D$1:$D$223&amp;evictions_state_consolidated_da!$AM$1:$AM$223,0),MATCH(Q$1,evictions_state_consolidated_da!$D$1:$AQ$1,0)),"")</f>
        <v>43997</v>
      </c>
      <c r="R9" s="10">
        <f t="array" ref="R9">IFERROR(INDEX(evictions_state_consolidated_da!$D$1:$AQ$223,MATCH($A9&amp;1,evictions_state_consolidated_da!$D$1:$D$223&amp;evictions_state_consolidated_da!$AM$1:$AM$223,0),MATCH(R$1,evictions_state_consolidated_da!$D$1:$AQ$1,0)),"")</f>
        <v>48</v>
      </c>
      <c r="S9" s="10">
        <f t="shared" si="3"/>
        <v>1</v>
      </c>
    </row>
    <row r="10">
      <c r="A10" s="8" t="s">
        <v>34</v>
      </c>
      <c r="B10" s="9">
        <f t="array" ref="B10">INDEX(evictions_state_consolidated_da!$D$1:$AQ$223,MATCH($A10&amp;1,evictions_state_consolidated_da!$D$1:$D$223&amp;evictions_state_consolidated_da!$S$1:$S$223,0),MATCH(B$1,evictions_state_consolidated_da!$D$1:$AQ$1,0))</f>
        <v>43906</v>
      </c>
      <c r="C10" s="9">
        <f t="array" ref="C10">INDEX(evictions_state_consolidated_da!$D$1:$AQ$223,MATCH($A10&amp;1,evictions_state_consolidated_da!$D$1:$D$223&amp;evictions_state_consolidated_da!$S$1:$S$223,0),MATCH(C$1,evictions_state_consolidated_da!$D$1:$AQ$1,0))</f>
        <v>43997</v>
      </c>
      <c r="D10" s="10">
        <f t="array" ref="D10">INDEX(evictions_state_consolidated_da!$D$1:$AQ$223,MATCH($A10&amp;1,evictions_state_consolidated_da!$D$1:$D$223&amp;evictions_state_consolidated_da!$S$1:$S$223,0),MATCH(D$1,evictions_state_consolidated_da!$D$1:$AQ$1,0))</f>
        <v>91</v>
      </c>
      <c r="E10" s="10">
        <f t="array" ref="E10">INDEX(evictions_state_consolidated_da!$D$1:$AQ$223,MATCH($A10&amp;1,evictions_state_consolidated_da!$D$1:$D$223&amp;evictions_state_consolidated_da!$S$1:$S$223,0),MATCH(E$1,evictions_state_consolidated_da!$D$1:$AQ$1,0))</f>
        <v>91</v>
      </c>
      <c r="F10" s="10">
        <f t="shared" si="1"/>
        <v>0</v>
      </c>
      <c r="G10" s="11">
        <f t="array" ref="G10">IFERROR(INDEX(evictions_state_consolidated_da!$D$1:$AQ$223,MATCH($A10&amp;1,evictions_state_consolidated_da!$D$1:$D$223&amp;evictions_state_consolidated_da!$X$1:$X$223,0),MATCH(G$1,evictions_state_consolidated_da!$D$1:$AQ$1,0)),"")</f>
        <v>43980</v>
      </c>
      <c r="H10" s="9">
        <f t="array" ref="H10">IFERROR(INDEX(evictions_state_consolidated_da!$D$1:$AQ$223,MATCH($A10&amp;1,evictions_state_consolidated_da!$D$1:$D$223&amp;evictions_state_consolidated_da!$X$1:$X$223,0),MATCH(H$1,evictions_state_consolidated_da!$D$1:$AQ$1,0)),"")</f>
        <v>43997</v>
      </c>
      <c r="I10" s="10">
        <f t="array" ref="I10">IFERROR(INDEX(evictions_state_consolidated_da!$D$1:$AQ$223,MATCH($A10&amp;1,evictions_state_consolidated_da!$D$1:$D$223&amp;evictions_state_consolidated_da!$X$1:$X$223,0),MATCH(I$1,evictions_state_consolidated_da!$D$1:$AQ$1,0)),"")</f>
        <v>17</v>
      </c>
      <c r="J10" s="12">
        <f t="array" ref="J10">IFERROR(INDEX(evictions_state_consolidated_da!$D$1:$AQ$223,MATCH($A10&amp;1,evictions_state_consolidated_da!$D$1:$D$223&amp;evictions_state_consolidated_da!$X$1:$X$223,0),MATCH(J$1,evictions_state_consolidated_da!$D$1:$AQ$1,0)),"")</f>
        <v>1</v>
      </c>
      <c r="K10" s="11">
        <f t="array" ref="K10">IFERROR(INDEX(evictions_state_consolidated_da!$D$1:$AQ$223,MATCH($A10&amp;1,evictions_state_consolidated_da!$D$1:$D$223&amp;evictions_state_consolidated_da!$AF$1:$AF$223,0),MATCH(K$1,evictions_state_consolidated_da!$D$1:$AQ$1,0)),"")</f>
        <v>43980</v>
      </c>
      <c r="L10" s="9">
        <f t="array" ref="L10">IFERROR(INDEX(evictions_state_consolidated_da!$D$1:$AQ$223,MATCH($A10&amp;1,evictions_state_consolidated_da!$D$1:$D$223&amp;evictions_state_consolidated_da!$AF$1:$AF$223,0),MATCH(L$1,evictions_state_consolidated_da!$D$1:$AQ$1,0)),"")</f>
        <v>43997</v>
      </c>
      <c r="M10" s="10">
        <f t="array" ref="M10">IFERROR(INDEX(evictions_state_consolidated_da!$D$1:$AQ$223,MATCH($A10&amp;1,evictions_state_consolidated_da!$D$1:$D$223&amp;evictions_state_consolidated_da!$AF$1:$AF$223,0),MATCH(M$1,evictions_state_consolidated_da!$D$1:$AQ$1,0)),"")</f>
        <v>17</v>
      </c>
      <c r="N10" s="13">
        <f t="array" ref="N10">IFERROR(INDEX(evictions_state_consolidated_da!$D$1:$AQ$223,MATCH($A10&amp;1,evictions_state_consolidated_da!$D$1:$D$223&amp;evictions_state_consolidated_da!$AF$1:$AF$223,0),MATCH(N$1,evictions_state_consolidated_da!$D$1:$AQ$1,0)),"")</f>
        <v>1</v>
      </c>
      <c r="O10" s="10">
        <f t="shared" si="2"/>
        <v>1</v>
      </c>
      <c r="P10" s="11" t="str">
        <f t="array" ref="P10">IFERROR(INDEX(evictions_state_consolidated_da!$D$1:$AQ$223,MATCH($A10&amp;1,evictions_state_consolidated_da!$D$1:$D$223&amp;evictions_state_consolidated_da!$AM$1:$AM$223,0),MATCH(P$1,evictions_state_consolidated_da!$D$1:$AQ$1,0)),"")</f>
        <v/>
      </c>
      <c r="Q10" s="9" t="str">
        <f t="array" ref="Q10">IFERROR(INDEX(evictions_state_consolidated_da!$D$1:$AQ$223,MATCH($A10&amp;1,evictions_state_consolidated_da!$D$1:$D$223&amp;evictions_state_consolidated_da!$AM$1:$AM$223,0),MATCH(Q$1,evictions_state_consolidated_da!$D$1:$AQ$1,0)),"")</f>
        <v/>
      </c>
      <c r="R10" s="10" t="str">
        <f t="array" ref="R10">IFERROR(INDEX(evictions_state_consolidated_da!$D$1:$AQ$223,MATCH($A10&amp;1,evictions_state_consolidated_da!$D$1:$D$223&amp;evictions_state_consolidated_da!$AM$1:$AM$223,0),MATCH(R$1,evictions_state_consolidated_da!$D$1:$AQ$1,0)),"")</f>
        <v/>
      </c>
      <c r="S10" s="10">
        <f t="shared" si="3"/>
        <v>0</v>
      </c>
    </row>
    <row r="11">
      <c r="A11" s="8" t="s">
        <v>35</v>
      </c>
      <c r="B11" s="9">
        <f t="array" ref="B11">INDEX(evictions_state_consolidated_da!$D$1:$AQ$223,MATCH($A11&amp;1,evictions_state_consolidated_da!$D$1:$D$223&amp;evictions_state_consolidated_da!$S$1:$S$223,0),MATCH(B$1,evictions_state_consolidated_da!$D$1:$AQ$1,0))</f>
        <v>43910</v>
      </c>
      <c r="C11" s="9">
        <f t="array" ref="C11">INDEX(evictions_state_consolidated_da!$D$1:$AQ$223,MATCH($A11&amp;1,evictions_state_consolidated_da!$D$1:$D$223&amp;evictions_state_consolidated_da!$S$1:$S$223,0),MATCH(C$1,evictions_state_consolidated_da!$D$1:$AQ$1,0))</f>
        <v>43995</v>
      </c>
      <c r="D11" s="10">
        <f t="array" ref="D11">INDEX(evictions_state_consolidated_da!$D$1:$AQ$223,MATCH($A11&amp;1,evictions_state_consolidated_da!$D$1:$D$223&amp;evictions_state_consolidated_da!$S$1:$S$223,0),MATCH(D$1,evictions_state_consolidated_da!$D$1:$AQ$1,0))</f>
        <v>85</v>
      </c>
      <c r="E11" s="10">
        <f t="array" ref="E11">INDEX(evictions_state_consolidated_da!$D$1:$AQ$223,MATCH($A11&amp;1,evictions_state_consolidated_da!$D$1:$D$223&amp;evictions_state_consolidated_da!$S$1:$S$223,0),MATCH(E$1,evictions_state_consolidated_da!$D$1:$AQ$1,0))</f>
        <v>85</v>
      </c>
      <c r="F11" s="10">
        <f t="shared" si="1"/>
        <v>0</v>
      </c>
      <c r="G11" s="11">
        <f t="array" ref="G11">IFERROR(INDEX(evictions_state_consolidated_da!$D$1:$AQ$223,MATCH($A11&amp;1,evictions_state_consolidated_da!$D$1:$D$223&amp;evictions_state_consolidated_da!$X$1:$X$223,0),MATCH(G$1,evictions_state_consolidated_da!$D$1:$AQ$1,0)),"")</f>
        <v>43980</v>
      </c>
      <c r="H11" s="9">
        <f t="array" ref="H11">IFERROR(INDEX(evictions_state_consolidated_da!$D$1:$AQ$223,MATCH($A11&amp;1,evictions_state_consolidated_da!$D$1:$D$223&amp;evictions_state_consolidated_da!$X$1:$X$223,0),MATCH(H$1,evictions_state_consolidated_da!$D$1:$AQ$1,0)),"")</f>
        <v>43995</v>
      </c>
      <c r="I11" s="10">
        <f t="array" ref="I11">IFERROR(INDEX(evictions_state_consolidated_da!$D$1:$AQ$223,MATCH($A11&amp;1,evictions_state_consolidated_da!$D$1:$D$223&amp;evictions_state_consolidated_da!$X$1:$X$223,0),MATCH(I$1,evictions_state_consolidated_da!$D$1:$AQ$1,0)),"")</f>
        <v>15</v>
      </c>
      <c r="J11" s="12">
        <f t="array" ref="J11">IFERROR(INDEX(evictions_state_consolidated_da!$D$1:$AQ$223,MATCH($A11&amp;1,evictions_state_consolidated_da!$D$1:$D$223&amp;evictions_state_consolidated_da!$X$1:$X$223,0),MATCH(J$1,evictions_state_consolidated_da!$D$1:$AQ$1,0)),"")</f>
        <v>2.5</v>
      </c>
      <c r="K11" s="11">
        <f t="array" ref="K11">IFERROR(INDEX(evictions_state_consolidated_da!$D$1:$AQ$223,MATCH($A11&amp;1,evictions_state_consolidated_da!$D$1:$D$223&amp;evictions_state_consolidated_da!$AF$1:$AF$223,0),MATCH(K$1,evictions_state_consolidated_da!$D$1:$AQ$1,0)),"")</f>
        <v>43980</v>
      </c>
      <c r="L11" s="9">
        <f t="array" ref="L11">IFERROR(INDEX(evictions_state_consolidated_da!$D$1:$AQ$223,MATCH($A11&amp;1,evictions_state_consolidated_da!$D$1:$D$223&amp;evictions_state_consolidated_da!$AF$1:$AF$223,0),MATCH(L$1,evictions_state_consolidated_da!$D$1:$AQ$1,0)),"")</f>
        <v>43995</v>
      </c>
      <c r="M11" s="10">
        <f t="array" ref="M11">IFERROR(INDEX(evictions_state_consolidated_da!$D$1:$AQ$223,MATCH($A11&amp;1,evictions_state_consolidated_da!$D$1:$D$223&amp;evictions_state_consolidated_da!$AF$1:$AF$223,0),MATCH(M$1,evictions_state_consolidated_da!$D$1:$AQ$1,0)),"")</f>
        <v>15</v>
      </c>
      <c r="N11" s="13">
        <f t="array" ref="N11">IFERROR(INDEX(evictions_state_consolidated_da!$D$1:$AQ$223,MATCH($A11&amp;1,evictions_state_consolidated_da!$D$1:$D$223&amp;evictions_state_consolidated_da!$AF$1:$AF$223,0),MATCH(N$1,evictions_state_consolidated_da!$D$1:$AQ$1,0)),"")</f>
        <v>2.5</v>
      </c>
      <c r="O11" s="10">
        <f t="shared" si="2"/>
        <v>1</v>
      </c>
      <c r="P11" s="11" t="str">
        <f t="array" ref="P11">IFERROR(INDEX(evictions_state_consolidated_da!$D$1:$AQ$223,MATCH($A11&amp;1,evictions_state_consolidated_da!$D$1:$D$223&amp;evictions_state_consolidated_da!$AM$1:$AM$223,0),MATCH(P$1,evictions_state_consolidated_da!$D$1:$AQ$1,0)),"")</f>
        <v/>
      </c>
      <c r="Q11" s="9" t="str">
        <f t="array" ref="Q11">IFERROR(INDEX(evictions_state_consolidated_da!$D$1:$AQ$223,MATCH($A11&amp;1,evictions_state_consolidated_da!$D$1:$D$223&amp;evictions_state_consolidated_da!$AM$1:$AM$223,0),MATCH(Q$1,evictions_state_consolidated_da!$D$1:$AQ$1,0)),"")</f>
        <v/>
      </c>
      <c r="R11" s="10" t="str">
        <f t="array" ref="R11">IFERROR(INDEX(evictions_state_consolidated_da!$D$1:$AQ$223,MATCH($A11&amp;1,evictions_state_consolidated_da!$D$1:$D$223&amp;evictions_state_consolidated_da!$AM$1:$AM$223,0),MATCH(R$1,evictions_state_consolidated_da!$D$1:$AQ$1,0)),"")</f>
        <v/>
      </c>
      <c r="S11" s="10">
        <f t="shared" si="3"/>
        <v>0</v>
      </c>
    </row>
    <row r="12">
      <c r="A12" s="8" t="s">
        <v>36</v>
      </c>
      <c r="B12" s="9">
        <f t="array" ref="B12">INDEX(evictions_state_consolidated_da!$D$1:$AQ$223,MATCH($A12&amp;1,evictions_state_consolidated_da!$D$1:$D$223&amp;evictions_state_consolidated_da!$S$1:$S$223,0),MATCH(B$1,evictions_state_consolidated_da!$D$1:$AQ$1,0))</f>
        <v>43903</v>
      </c>
      <c r="C12" s="9">
        <f t="array" ref="C12">INDEX(evictions_state_consolidated_da!$D$1:$AQ$223,MATCH($A12&amp;1,evictions_state_consolidated_da!$D$1:$D$223&amp;evictions_state_consolidated_da!$S$1:$S$223,0),MATCH(C$1,evictions_state_consolidated_da!$D$1:$AQ$1,0))</f>
        <v>43997</v>
      </c>
      <c r="D12" s="10">
        <f t="array" ref="D12">INDEX(evictions_state_consolidated_da!$D$1:$AQ$223,MATCH($A12&amp;1,evictions_state_consolidated_da!$D$1:$D$223&amp;evictions_state_consolidated_da!$S$1:$S$223,0),MATCH(D$1,evictions_state_consolidated_da!$D$1:$AQ$1,0))</f>
        <v>94</v>
      </c>
      <c r="E12" s="10">
        <f t="array" ref="E12">INDEX(evictions_state_consolidated_da!$D$1:$AQ$223,MATCH($A12&amp;1,evictions_state_consolidated_da!$D$1:$D$223&amp;evictions_state_consolidated_da!$S$1:$S$223,0),MATCH(E$1,evictions_state_consolidated_da!$D$1:$AQ$1,0))</f>
        <v>94</v>
      </c>
      <c r="F12" s="10">
        <f t="shared" si="1"/>
        <v>0</v>
      </c>
      <c r="G12" s="11">
        <f t="array" ref="G12">IFERROR(INDEX(evictions_state_consolidated_da!$D$1:$AQ$223,MATCH($A12&amp;1,evictions_state_consolidated_da!$D$1:$D$223&amp;evictions_state_consolidated_da!$X$1:$X$223,0),MATCH(G$1,evictions_state_consolidated_da!$D$1:$AQ$1,0)),"")</f>
        <v>43931</v>
      </c>
      <c r="H12" s="9">
        <f t="array" ref="H12">IFERROR(INDEX(evictions_state_consolidated_da!$D$1:$AQ$223,MATCH($A12&amp;1,evictions_state_consolidated_da!$D$1:$D$223&amp;evictions_state_consolidated_da!$X$1:$X$223,0),MATCH(H$1,evictions_state_consolidated_da!$D$1:$AQ$1,0)),"")</f>
        <v>43997</v>
      </c>
      <c r="I12" s="10">
        <f t="array" ref="I12">IFERROR(INDEX(evictions_state_consolidated_da!$D$1:$AQ$223,MATCH($A12&amp;1,evictions_state_consolidated_da!$D$1:$D$223&amp;evictions_state_consolidated_da!$X$1:$X$223,0),MATCH(I$1,evictions_state_consolidated_da!$D$1:$AQ$1,0)),"")</f>
        <v>66</v>
      </c>
      <c r="J12" s="12">
        <f t="array" ref="J12">IFERROR(INDEX(evictions_state_consolidated_da!$D$1:$AQ$223,MATCH($A12&amp;1,evictions_state_consolidated_da!$D$1:$D$223&amp;evictions_state_consolidated_da!$X$1:$X$223,0),MATCH(J$1,evictions_state_consolidated_da!$D$1:$AQ$1,0)),"")</f>
        <v>2.996323529</v>
      </c>
      <c r="K12" s="11">
        <f t="array" ref="K12">IFERROR(INDEX(evictions_state_consolidated_da!$D$1:$AQ$223,MATCH($A12&amp;1,evictions_state_consolidated_da!$D$1:$D$223&amp;evictions_state_consolidated_da!$AF$1:$AF$223,0),MATCH(K$1,evictions_state_consolidated_da!$D$1:$AQ$1,0)),"")</f>
        <v>43931</v>
      </c>
      <c r="L12" s="9">
        <f t="array" ref="L12">IFERROR(INDEX(evictions_state_consolidated_da!$D$1:$AQ$223,MATCH($A12&amp;1,evictions_state_consolidated_da!$D$1:$D$223&amp;evictions_state_consolidated_da!$AF$1:$AF$223,0),MATCH(L$1,evictions_state_consolidated_da!$D$1:$AQ$1,0)),"")</f>
        <v>43997</v>
      </c>
      <c r="M12" s="10">
        <f t="array" ref="M12">IFERROR(INDEX(evictions_state_consolidated_da!$D$1:$AQ$223,MATCH($A12&amp;1,evictions_state_consolidated_da!$D$1:$D$223&amp;evictions_state_consolidated_da!$AF$1:$AF$223,0),MATCH(M$1,evictions_state_consolidated_da!$D$1:$AQ$1,0)),"")</f>
        <v>66</v>
      </c>
      <c r="N12" s="13">
        <f t="array" ref="N12">IFERROR(INDEX(evictions_state_consolidated_da!$D$1:$AQ$223,MATCH($A12&amp;1,evictions_state_consolidated_da!$D$1:$D$223&amp;evictions_state_consolidated_da!$AF$1:$AF$223,0),MATCH(N$1,evictions_state_consolidated_da!$D$1:$AQ$1,0)),"")</f>
        <v>3.5</v>
      </c>
      <c r="O12" s="10">
        <f t="shared" si="2"/>
        <v>1</v>
      </c>
      <c r="P12" s="11" t="str">
        <f t="array" ref="P12">IFERROR(INDEX(evictions_state_consolidated_da!$D$1:$AQ$223,MATCH($A12&amp;1,evictions_state_consolidated_da!$D$1:$D$223&amp;evictions_state_consolidated_da!$AM$1:$AM$223,0),MATCH(P$1,evictions_state_consolidated_da!$D$1:$AQ$1,0)),"")</f>
        <v/>
      </c>
      <c r="Q12" s="9" t="str">
        <f t="array" ref="Q12">IFERROR(INDEX(evictions_state_consolidated_da!$D$1:$AQ$223,MATCH($A12&amp;1,evictions_state_consolidated_da!$D$1:$D$223&amp;evictions_state_consolidated_da!$AM$1:$AM$223,0),MATCH(Q$1,evictions_state_consolidated_da!$D$1:$AQ$1,0)),"")</f>
        <v/>
      </c>
      <c r="R12" s="10" t="str">
        <f t="array" ref="R12">IFERROR(INDEX(evictions_state_consolidated_da!$D$1:$AQ$223,MATCH($A12&amp;1,evictions_state_consolidated_da!$D$1:$D$223&amp;evictions_state_consolidated_da!$AM$1:$AM$223,0),MATCH(R$1,evictions_state_consolidated_da!$D$1:$AQ$1,0)),"")</f>
        <v/>
      </c>
      <c r="S12" s="10">
        <f t="shared" si="3"/>
        <v>0</v>
      </c>
    </row>
    <row r="13">
      <c r="A13" s="8" t="s">
        <v>37</v>
      </c>
      <c r="B13" s="9">
        <f t="array" ref="B13">INDEX(evictions_state_consolidated_da!$D$1:$AQ$223,MATCH($A13&amp;1,evictions_state_consolidated_da!$D$1:$D$223&amp;evictions_state_consolidated_da!$S$1:$S$223,0),MATCH(B$1,evictions_state_consolidated_da!$D$1:$AQ$1,0))</f>
        <v>43905</v>
      </c>
      <c r="C13" s="9">
        <f t="array" ref="C13">INDEX(evictions_state_consolidated_da!$D$1:$AQ$223,MATCH($A13&amp;1,evictions_state_consolidated_da!$D$1:$D$223&amp;evictions_state_consolidated_da!$S$1:$S$223,0),MATCH(C$1,evictions_state_consolidated_da!$D$1:$AQ$1,0))</f>
        <v>43997</v>
      </c>
      <c r="D13" s="10">
        <f t="array" ref="D13">INDEX(evictions_state_consolidated_da!$D$1:$AQ$223,MATCH($A13&amp;1,evictions_state_consolidated_da!$D$1:$D$223&amp;evictions_state_consolidated_da!$S$1:$S$223,0),MATCH(D$1,evictions_state_consolidated_da!$D$1:$AQ$1,0))</f>
        <v>92</v>
      </c>
      <c r="E13" s="10">
        <f t="array" ref="E13">INDEX(evictions_state_consolidated_da!$D$1:$AQ$223,MATCH($A13&amp;1,evictions_state_consolidated_da!$D$1:$D$223&amp;evictions_state_consolidated_da!$S$1:$S$223,0),MATCH(E$1,evictions_state_consolidated_da!$D$1:$AQ$1,0))</f>
        <v>92</v>
      </c>
      <c r="F13" s="10">
        <f t="shared" si="1"/>
        <v>0</v>
      </c>
      <c r="G13" s="11">
        <f t="array" ref="G13">IFERROR(INDEX(evictions_state_consolidated_da!$D$1:$AQ$223,MATCH($A13&amp;1,evictions_state_consolidated_da!$D$1:$D$223&amp;evictions_state_consolidated_da!$X$1:$X$223,0),MATCH(G$1,evictions_state_consolidated_da!$D$1:$AQ$1,0)),"")</f>
        <v>43905</v>
      </c>
      <c r="H13" s="9">
        <f t="array" ref="H13">IFERROR(INDEX(evictions_state_consolidated_da!$D$1:$AQ$223,MATCH($A13&amp;1,evictions_state_consolidated_da!$D$1:$D$223&amp;evictions_state_consolidated_da!$X$1:$X$223,0),MATCH(H$1,evictions_state_consolidated_da!$D$1:$AQ$1,0)),"")</f>
        <v>43997</v>
      </c>
      <c r="I13" s="10">
        <f t="array" ref="I13">IFERROR(INDEX(evictions_state_consolidated_da!$D$1:$AQ$223,MATCH($A13&amp;1,evictions_state_consolidated_da!$D$1:$D$223&amp;evictions_state_consolidated_da!$X$1:$X$223,0),MATCH(I$1,evictions_state_consolidated_da!$D$1:$AQ$1,0)),"")</f>
        <v>53</v>
      </c>
      <c r="J13" s="12">
        <f t="array" ref="J13">IFERROR(INDEX(evictions_state_consolidated_da!$D$1:$AQ$223,MATCH($A13&amp;1,evictions_state_consolidated_da!$D$1:$D$223&amp;evictions_state_consolidated_da!$X$1:$X$223,0),MATCH(J$1,evictions_state_consolidated_da!$D$1:$AQ$1,0)),"")</f>
        <v>1.035874439</v>
      </c>
      <c r="K13" s="11">
        <f t="array" ref="K13">IFERROR(INDEX(evictions_state_consolidated_da!$D$1:$AQ$223,MATCH($A13&amp;1,evictions_state_consolidated_da!$D$1:$D$223&amp;evictions_state_consolidated_da!$AF$1:$AF$223,0),MATCH(K$1,evictions_state_consolidated_da!$D$1:$AQ$1,0)),"")</f>
        <v>43905</v>
      </c>
      <c r="L13" s="9">
        <f t="array" ref="L13">IFERROR(INDEX(evictions_state_consolidated_da!$D$1:$AQ$223,MATCH($A13&amp;1,evictions_state_consolidated_da!$D$1:$D$223&amp;evictions_state_consolidated_da!$AF$1:$AF$223,0),MATCH(L$1,evictions_state_consolidated_da!$D$1:$AQ$1,0)),"")</f>
        <v>43906</v>
      </c>
      <c r="M13" s="10">
        <f t="array" ref="M13">IFERROR(INDEX(evictions_state_consolidated_da!$D$1:$AQ$223,MATCH($A13&amp;1,evictions_state_consolidated_da!$D$1:$D$223&amp;evictions_state_consolidated_da!$AF$1:$AF$223,0),MATCH(M$1,evictions_state_consolidated_da!$D$1:$AQ$1,0)),"")</f>
        <v>1</v>
      </c>
      <c r="N13" s="13">
        <f t="array" ref="N13">IFERROR(INDEX(evictions_state_consolidated_da!$D$1:$AQ$223,MATCH($A13&amp;1,evictions_state_consolidated_da!$D$1:$D$223&amp;evictions_state_consolidated_da!$AF$1:$AF$223,0),MATCH(N$1,evictions_state_consolidated_da!$D$1:$AQ$1,0)),"")</f>
        <v>3.5</v>
      </c>
      <c r="O13" s="10">
        <f t="shared" si="2"/>
        <v>1</v>
      </c>
      <c r="P13" s="11" t="str">
        <f t="array" ref="P13">IFERROR(INDEX(evictions_state_consolidated_da!$D$1:$AQ$223,MATCH($A13&amp;1,evictions_state_consolidated_da!$D$1:$D$223&amp;evictions_state_consolidated_da!$AM$1:$AM$223,0),MATCH(P$1,evictions_state_consolidated_da!$D$1:$AQ$1,0)),"")</f>
        <v/>
      </c>
      <c r="Q13" s="9" t="str">
        <f t="array" ref="Q13">IFERROR(INDEX(evictions_state_consolidated_da!$D$1:$AQ$223,MATCH($A13&amp;1,evictions_state_consolidated_da!$D$1:$D$223&amp;evictions_state_consolidated_da!$AM$1:$AM$223,0),MATCH(Q$1,evictions_state_consolidated_da!$D$1:$AQ$1,0)),"")</f>
        <v/>
      </c>
      <c r="R13" s="10" t="str">
        <f t="array" ref="R13">IFERROR(INDEX(evictions_state_consolidated_da!$D$1:$AQ$223,MATCH($A13&amp;1,evictions_state_consolidated_da!$D$1:$D$223&amp;evictions_state_consolidated_da!$AM$1:$AM$223,0),MATCH(R$1,evictions_state_consolidated_da!$D$1:$AQ$1,0)),"")</f>
        <v/>
      </c>
      <c r="S13" s="10">
        <f t="shared" si="3"/>
        <v>0</v>
      </c>
    </row>
    <row r="14">
      <c r="A14" s="8" t="s">
        <v>38</v>
      </c>
      <c r="B14" s="9">
        <f t="array" ref="B14">INDEX(evictions_state_consolidated_da!$D$1:$AQ$223,MATCH($A14&amp;1,evictions_state_consolidated_da!$D$1:$D$223&amp;evictions_state_consolidated_da!$S$1:$S$223,0),MATCH(B$1,evictions_state_consolidated_da!$D$1:$AQ$1,0))</f>
        <v>43905</v>
      </c>
      <c r="C14" s="9">
        <f t="array" ref="C14">INDEX(evictions_state_consolidated_da!$D$1:$AQ$223,MATCH($A14&amp;1,evictions_state_consolidated_da!$D$1:$D$223&amp;evictions_state_consolidated_da!$S$1:$S$223,0),MATCH(C$1,evictions_state_consolidated_da!$D$1:$AQ$1,0))</f>
        <v>43997</v>
      </c>
      <c r="D14" s="10">
        <f t="array" ref="D14">INDEX(evictions_state_consolidated_da!$D$1:$AQ$223,MATCH($A14&amp;1,evictions_state_consolidated_da!$D$1:$D$223&amp;evictions_state_consolidated_da!$S$1:$S$223,0),MATCH(D$1,evictions_state_consolidated_da!$D$1:$AQ$1,0))</f>
        <v>67</v>
      </c>
      <c r="E14" s="10">
        <f t="array" ref="E14">INDEX(evictions_state_consolidated_da!$D$1:$AQ$223,MATCH($A14&amp;1,evictions_state_consolidated_da!$D$1:$D$223&amp;evictions_state_consolidated_da!$S$1:$S$223,0),MATCH(E$1,evictions_state_consolidated_da!$D$1:$AQ$1,0))</f>
        <v>92</v>
      </c>
      <c r="F14" s="10">
        <f t="shared" si="1"/>
        <v>25</v>
      </c>
      <c r="G14" s="11" t="str">
        <f t="array" ref="G14">IFERROR(INDEX(evictions_state_consolidated_da!$D$1:$AQ$223,MATCH($A14&amp;1,evictions_state_consolidated_da!$D$1:$D$223&amp;evictions_state_consolidated_da!$X$1:$X$223,0),MATCH(G$1,evictions_state_consolidated_da!$D$1:$AQ$1,0)),"")</f>
        <v/>
      </c>
      <c r="H14" s="9" t="str">
        <f t="array" ref="H14">IFERROR(INDEX(evictions_state_consolidated_da!$D$1:$AQ$223,MATCH($A14&amp;1,evictions_state_consolidated_da!$D$1:$D$223&amp;evictions_state_consolidated_da!$X$1:$X$223,0),MATCH(H$1,evictions_state_consolidated_da!$D$1:$AQ$1,0)),"")</f>
        <v/>
      </c>
      <c r="I14" s="10" t="str">
        <f t="array" ref="I14">IFERROR(INDEX(evictions_state_consolidated_da!$D$1:$AQ$223,MATCH($A14&amp;1,evictions_state_consolidated_da!$D$1:$D$223&amp;evictions_state_consolidated_da!$X$1:$X$223,0),MATCH(I$1,evictions_state_consolidated_da!$D$1:$AQ$1,0)),"")</f>
        <v/>
      </c>
      <c r="J14" s="12" t="str">
        <f t="array" ref="J14">IFERROR(INDEX(evictions_state_consolidated_da!$D$1:$AQ$223,MATCH($A14&amp;1,evictions_state_consolidated_da!$D$1:$D$223&amp;evictions_state_consolidated_da!$X$1:$X$223,0),MATCH(J$1,evictions_state_consolidated_da!$D$1:$AQ$1,0)),"")</f>
        <v/>
      </c>
      <c r="K14" s="11" t="str">
        <f t="array" ref="K14">IFERROR(INDEX(evictions_state_consolidated_da!$D$1:$AQ$223,MATCH($A14&amp;1,evictions_state_consolidated_da!$D$1:$D$223&amp;evictions_state_consolidated_da!$AF$1:$AF$223,0),MATCH(K$1,evictions_state_consolidated_da!$D$1:$AQ$1,0)),"")</f>
        <v/>
      </c>
      <c r="L14" s="9" t="str">
        <f t="array" ref="L14">IFERROR(INDEX(evictions_state_consolidated_da!$D$1:$AQ$223,MATCH($A14&amp;1,evictions_state_consolidated_da!$D$1:$D$223&amp;evictions_state_consolidated_da!$AF$1:$AF$223,0),MATCH(L$1,evictions_state_consolidated_da!$D$1:$AQ$1,0)),"")</f>
        <v/>
      </c>
      <c r="M14" s="10" t="str">
        <f t="array" ref="M14">IFERROR(INDEX(evictions_state_consolidated_da!$D$1:$AQ$223,MATCH($A14&amp;1,evictions_state_consolidated_da!$D$1:$D$223&amp;evictions_state_consolidated_da!$AF$1:$AF$223,0),MATCH(M$1,evictions_state_consolidated_da!$D$1:$AQ$1,0)),"")</f>
        <v/>
      </c>
      <c r="N14" s="13" t="str">
        <f t="array" ref="N14">IFERROR(INDEX(evictions_state_consolidated_da!$D$1:$AQ$223,MATCH($A14&amp;1,evictions_state_consolidated_da!$D$1:$D$223&amp;evictions_state_consolidated_da!$AF$1:$AF$223,0),MATCH(N$1,evictions_state_consolidated_da!$D$1:$AQ$1,0)),"")</f>
        <v/>
      </c>
      <c r="O14" s="10">
        <f t="shared" si="2"/>
        <v>0</v>
      </c>
      <c r="P14" s="11" t="str">
        <f t="array" ref="P14">IFERROR(INDEX(evictions_state_consolidated_da!$D$1:$AQ$223,MATCH($A14&amp;1,evictions_state_consolidated_da!$D$1:$D$223&amp;evictions_state_consolidated_da!$AM$1:$AM$223,0),MATCH(P$1,evictions_state_consolidated_da!$D$1:$AQ$1,0)),"")</f>
        <v/>
      </c>
      <c r="Q14" s="9" t="str">
        <f t="array" ref="Q14">IFERROR(INDEX(evictions_state_consolidated_da!$D$1:$AQ$223,MATCH($A14&amp;1,evictions_state_consolidated_da!$D$1:$D$223&amp;evictions_state_consolidated_da!$AM$1:$AM$223,0),MATCH(Q$1,evictions_state_consolidated_da!$D$1:$AQ$1,0)),"")</f>
        <v/>
      </c>
      <c r="R14" s="10" t="str">
        <f t="array" ref="R14">IFERROR(INDEX(evictions_state_consolidated_da!$D$1:$AQ$223,MATCH($A14&amp;1,evictions_state_consolidated_da!$D$1:$D$223&amp;evictions_state_consolidated_da!$AM$1:$AM$223,0),MATCH(R$1,evictions_state_consolidated_da!$D$1:$AQ$1,0)),"")</f>
        <v/>
      </c>
      <c r="S14" s="10">
        <f t="shared" si="3"/>
        <v>0</v>
      </c>
    </row>
    <row r="15">
      <c r="A15" s="8" t="s">
        <v>39</v>
      </c>
      <c r="B15" s="9">
        <f t="array" ref="B15">INDEX(evictions_state_consolidated_da!$D$1:$AQ$223,MATCH($A15&amp;1,evictions_state_consolidated_da!$D$1:$D$223&amp;evictions_state_consolidated_da!$S$1:$S$223,0),MATCH(B$1,evictions_state_consolidated_da!$D$1:$AQ$1,0))</f>
        <v>43908</v>
      </c>
      <c r="C15" s="9">
        <f t="array" ref="C15">INDEX(evictions_state_consolidated_da!$D$1:$AQ$223,MATCH($A15&amp;1,evictions_state_consolidated_da!$D$1:$D$223&amp;evictions_state_consolidated_da!$S$1:$S$223,0),MATCH(C$1,evictions_state_consolidated_da!$D$1:$AQ$1,0))</f>
        <v>43966</v>
      </c>
      <c r="D15" s="10">
        <f t="array" ref="D15">INDEX(evictions_state_consolidated_da!$D$1:$AQ$223,MATCH($A15&amp;1,evictions_state_consolidated_da!$D$1:$D$223&amp;evictions_state_consolidated_da!$S$1:$S$223,0),MATCH(D$1,evictions_state_consolidated_da!$D$1:$AQ$1,0))</f>
        <v>58</v>
      </c>
      <c r="E15" s="10">
        <f t="array" ref="E15">INDEX(evictions_state_consolidated_da!$D$1:$AQ$223,MATCH($A15&amp;1,evictions_state_consolidated_da!$D$1:$D$223&amp;evictions_state_consolidated_da!$S$1:$S$223,0),MATCH(E$1,evictions_state_consolidated_da!$D$1:$AQ$1,0))</f>
        <v>58</v>
      </c>
      <c r="F15" s="10">
        <f t="shared" si="1"/>
        <v>0</v>
      </c>
      <c r="G15" s="11" t="str">
        <f t="array" ref="G15">IFERROR(INDEX(evictions_state_consolidated_da!$D$1:$AQ$223,MATCH($A15&amp;1,evictions_state_consolidated_da!$D$1:$D$223&amp;evictions_state_consolidated_da!$X$1:$X$223,0),MATCH(G$1,evictions_state_consolidated_da!$D$1:$AQ$1,0)),"")</f>
        <v/>
      </c>
      <c r="H15" s="9" t="str">
        <f t="array" ref="H15">IFERROR(INDEX(evictions_state_consolidated_da!$D$1:$AQ$223,MATCH($A15&amp;1,evictions_state_consolidated_da!$D$1:$D$223&amp;evictions_state_consolidated_da!$X$1:$X$223,0),MATCH(H$1,evictions_state_consolidated_da!$D$1:$AQ$1,0)),"")</f>
        <v/>
      </c>
      <c r="I15" s="10" t="str">
        <f t="array" ref="I15">IFERROR(INDEX(evictions_state_consolidated_da!$D$1:$AQ$223,MATCH($A15&amp;1,evictions_state_consolidated_da!$D$1:$D$223&amp;evictions_state_consolidated_da!$X$1:$X$223,0),MATCH(I$1,evictions_state_consolidated_da!$D$1:$AQ$1,0)),"")</f>
        <v/>
      </c>
      <c r="J15" s="12" t="str">
        <f t="array" ref="J15">IFERROR(INDEX(evictions_state_consolidated_da!$D$1:$AQ$223,MATCH($A15&amp;1,evictions_state_consolidated_da!$D$1:$D$223&amp;evictions_state_consolidated_da!$X$1:$X$223,0),MATCH(J$1,evictions_state_consolidated_da!$D$1:$AQ$1,0)),"")</f>
        <v/>
      </c>
      <c r="K15" s="11" t="str">
        <f t="array" ref="K15">IFERROR(INDEX(evictions_state_consolidated_da!$D$1:$AQ$223,MATCH($A15&amp;1,evictions_state_consolidated_da!$D$1:$D$223&amp;evictions_state_consolidated_da!$AF$1:$AF$223,0),MATCH(K$1,evictions_state_consolidated_da!$D$1:$AQ$1,0)),"")</f>
        <v/>
      </c>
      <c r="L15" s="9" t="str">
        <f t="array" ref="L15">IFERROR(INDEX(evictions_state_consolidated_da!$D$1:$AQ$223,MATCH($A15&amp;1,evictions_state_consolidated_da!$D$1:$D$223&amp;evictions_state_consolidated_da!$AF$1:$AF$223,0),MATCH(L$1,evictions_state_consolidated_da!$D$1:$AQ$1,0)),"")</f>
        <v/>
      </c>
      <c r="M15" s="10" t="str">
        <f t="array" ref="M15">IFERROR(INDEX(evictions_state_consolidated_da!$D$1:$AQ$223,MATCH($A15&amp;1,evictions_state_consolidated_da!$D$1:$D$223&amp;evictions_state_consolidated_da!$AF$1:$AF$223,0),MATCH(M$1,evictions_state_consolidated_da!$D$1:$AQ$1,0)),"")</f>
        <v/>
      </c>
      <c r="N15" s="13" t="str">
        <f t="array" ref="N15">IFERROR(INDEX(evictions_state_consolidated_da!$D$1:$AQ$223,MATCH($A15&amp;1,evictions_state_consolidated_da!$D$1:$D$223&amp;evictions_state_consolidated_da!$AF$1:$AF$223,0),MATCH(N$1,evictions_state_consolidated_da!$D$1:$AQ$1,0)),"")</f>
        <v/>
      </c>
      <c r="O15" s="10">
        <f t="shared" si="2"/>
        <v>0</v>
      </c>
      <c r="P15" s="11" t="str">
        <f t="array" ref="P15">IFERROR(INDEX(evictions_state_consolidated_da!$D$1:$AQ$223,MATCH($A15&amp;1,evictions_state_consolidated_da!$D$1:$D$223&amp;evictions_state_consolidated_da!$AM$1:$AM$223,0),MATCH(P$1,evictions_state_consolidated_da!$D$1:$AQ$1,0)),"")</f>
        <v/>
      </c>
      <c r="Q15" s="9" t="str">
        <f t="array" ref="Q15">IFERROR(INDEX(evictions_state_consolidated_da!$D$1:$AQ$223,MATCH($A15&amp;1,evictions_state_consolidated_da!$D$1:$D$223&amp;evictions_state_consolidated_da!$AM$1:$AM$223,0),MATCH(Q$1,evictions_state_consolidated_da!$D$1:$AQ$1,0)),"")</f>
        <v/>
      </c>
      <c r="R15" s="10" t="str">
        <f t="array" ref="R15">IFERROR(INDEX(evictions_state_consolidated_da!$D$1:$AQ$223,MATCH($A15&amp;1,evictions_state_consolidated_da!$D$1:$D$223&amp;evictions_state_consolidated_da!$AM$1:$AM$223,0),MATCH(R$1,evictions_state_consolidated_da!$D$1:$AQ$1,0)),"")</f>
        <v/>
      </c>
      <c r="S15" s="10">
        <f t="shared" si="3"/>
        <v>0</v>
      </c>
    </row>
    <row r="16">
      <c r="A16" s="8" t="s">
        <v>40</v>
      </c>
      <c r="B16" s="9">
        <f t="array" ref="B16">INDEX(evictions_state_consolidated_da!$D$1:$AQ$223,MATCH($A16&amp;1,evictions_state_consolidated_da!$D$1:$D$223&amp;evictions_state_consolidated_da!$S$1:$S$223,0),MATCH(B$1,evictions_state_consolidated_da!$D$1:$AQ$1,0))</f>
        <v>43907</v>
      </c>
      <c r="C16" s="9">
        <f t="array" ref="C16">INDEX(evictions_state_consolidated_da!$D$1:$AQ$223,MATCH($A16&amp;1,evictions_state_consolidated_da!$D$1:$D$223&amp;evictions_state_consolidated_da!$S$1:$S$223,0),MATCH(C$1,evictions_state_consolidated_da!$D$1:$AQ$1,0))</f>
        <v>43997</v>
      </c>
      <c r="D16" s="10">
        <f t="array" ref="D16">INDEX(evictions_state_consolidated_da!$D$1:$AQ$223,MATCH($A16&amp;1,evictions_state_consolidated_da!$D$1:$D$223&amp;evictions_state_consolidated_da!$S$1:$S$223,0),MATCH(D$1,evictions_state_consolidated_da!$D$1:$AQ$1,0))</f>
        <v>90</v>
      </c>
      <c r="E16" s="10">
        <f t="array" ref="E16">INDEX(evictions_state_consolidated_da!$D$1:$AQ$223,MATCH($A16&amp;1,evictions_state_consolidated_da!$D$1:$D$223&amp;evictions_state_consolidated_da!$S$1:$S$223,0),MATCH(E$1,evictions_state_consolidated_da!$D$1:$AQ$1,0))</f>
        <v>90</v>
      </c>
      <c r="F16" s="10">
        <f t="shared" si="1"/>
        <v>0</v>
      </c>
      <c r="G16" s="11">
        <f t="array" ref="G16">IFERROR(INDEX(evictions_state_consolidated_da!$D$1:$AQ$223,MATCH($A16&amp;1,evictions_state_consolidated_da!$D$1:$D$223&amp;evictions_state_consolidated_da!$X$1:$X$223,0),MATCH(G$1,evictions_state_consolidated_da!$D$1:$AQ$1,0)),"")</f>
        <v>43923</v>
      </c>
      <c r="H16" s="9">
        <f t="array" ref="H16">IFERROR(INDEX(evictions_state_consolidated_da!$D$1:$AQ$223,MATCH($A16&amp;1,evictions_state_consolidated_da!$D$1:$D$223&amp;evictions_state_consolidated_da!$X$1:$X$223,0),MATCH(H$1,evictions_state_consolidated_da!$D$1:$AQ$1,0)),"")</f>
        <v>43997</v>
      </c>
      <c r="I16" s="10">
        <f t="array" ref="I16">IFERROR(INDEX(evictions_state_consolidated_da!$D$1:$AQ$223,MATCH($A16&amp;1,evictions_state_consolidated_da!$D$1:$D$223&amp;evictions_state_consolidated_da!$X$1:$X$223,0),MATCH(I$1,evictions_state_consolidated_da!$D$1:$AQ$1,0)),"")</f>
        <v>42</v>
      </c>
      <c r="J16" s="12">
        <f t="array" ref="J16">IFERROR(INDEX(evictions_state_consolidated_da!$D$1:$AQ$223,MATCH($A16&amp;1,evictions_state_consolidated_da!$D$1:$D$223&amp;evictions_state_consolidated_da!$X$1:$X$223,0),MATCH(J$1,evictions_state_consolidated_da!$D$1:$AQ$1,0)),"")</f>
        <v>1.136125654</v>
      </c>
      <c r="K16" s="11">
        <f t="array" ref="K16">IFERROR(INDEX(evictions_state_consolidated_da!$D$1:$AQ$223,MATCH($A16&amp;1,evictions_state_consolidated_da!$D$1:$D$223&amp;evictions_state_consolidated_da!$AF$1:$AF$223,0),MATCH(K$1,evictions_state_consolidated_da!$D$1:$AQ$1,0)),"")</f>
        <v>43914</v>
      </c>
      <c r="L16" s="9">
        <f t="array" ref="L16">IFERROR(INDEX(evictions_state_consolidated_da!$D$1:$AQ$223,MATCH($A16&amp;1,evictions_state_consolidated_da!$D$1:$D$223&amp;evictions_state_consolidated_da!$AF$1:$AF$223,0),MATCH(L$1,evictions_state_consolidated_da!$D$1:$AQ$1,0)),"")</f>
        <v>43997</v>
      </c>
      <c r="M16" s="10">
        <f t="array" ref="M16">IFERROR(INDEX(evictions_state_consolidated_da!$D$1:$AQ$223,MATCH($A16&amp;1,evictions_state_consolidated_da!$D$1:$D$223&amp;evictions_state_consolidated_da!$AF$1:$AF$223,0),MATCH(M$1,evictions_state_consolidated_da!$D$1:$AQ$1,0)),"")</f>
        <v>65</v>
      </c>
      <c r="N16" s="13">
        <f t="array" ref="N16">IFERROR(INDEX(evictions_state_consolidated_da!$D$1:$AQ$223,MATCH($A16&amp;1,evictions_state_consolidated_da!$D$1:$D$223&amp;evictions_state_consolidated_da!$AF$1:$AF$223,0),MATCH(N$1,evictions_state_consolidated_da!$D$1:$AQ$1,0)),"")</f>
        <v>1.5</v>
      </c>
      <c r="O16" s="10">
        <f t="shared" si="2"/>
        <v>1</v>
      </c>
      <c r="P16" s="11" t="str">
        <f t="array" ref="P16">IFERROR(INDEX(evictions_state_consolidated_da!$D$1:$AQ$223,MATCH($A16&amp;1,evictions_state_consolidated_da!$D$1:$D$223&amp;evictions_state_consolidated_da!$AM$1:$AM$223,0),MATCH(P$1,evictions_state_consolidated_da!$D$1:$AQ$1,0)),"")</f>
        <v/>
      </c>
      <c r="Q16" s="9" t="str">
        <f t="array" ref="Q16">IFERROR(INDEX(evictions_state_consolidated_da!$D$1:$AQ$223,MATCH($A16&amp;1,evictions_state_consolidated_da!$D$1:$D$223&amp;evictions_state_consolidated_da!$AM$1:$AM$223,0),MATCH(Q$1,evictions_state_consolidated_da!$D$1:$AQ$1,0)),"")</f>
        <v/>
      </c>
      <c r="R16" s="10" t="str">
        <f t="array" ref="R16">IFERROR(INDEX(evictions_state_consolidated_da!$D$1:$AQ$223,MATCH($A16&amp;1,evictions_state_consolidated_da!$D$1:$D$223&amp;evictions_state_consolidated_da!$AM$1:$AM$223,0),MATCH(R$1,evictions_state_consolidated_da!$D$1:$AQ$1,0)),"")</f>
        <v/>
      </c>
      <c r="S16" s="10">
        <f t="shared" si="3"/>
        <v>0</v>
      </c>
    </row>
    <row r="17">
      <c r="A17" s="8" t="s">
        <v>41</v>
      </c>
      <c r="B17" s="9">
        <f t="array" ref="B17">INDEX(evictions_state_consolidated_da!$D$1:$AQ$223,MATCH($A17&amp;1,evictions_state_consolidated_da!$D$1:$D$223&amp;evictions_state_consolidated_da!$S$1:$S$223,0),MATCH(B$1,evictions_state_consolidated_da!$D$1:$AQ$1,0))</f>
        <v>43904</v>
      </c>
      <c r="C17" s="9">
        <f t="array" ref="C17">INDEX(evictions_state_consolidated_da!$D$1:$AQ$223,MATCH($A17&amp;1,evictions_state_consolidated_da!$D$1:$D$223&amp;evictions_state_consolidated_da!$S$1:$S$223,0),MATCH(C$1,evictions_state_consolidated_da!$D$1:$AQ$1,0))</f>
        <v>43997</v>
      </c>
      <c r="D17" s="10">
        <f t="array" ref="D17">INDEX(evictions_state_consolidated_da!$D$1:$AQ$223,MATCH($A17&amp;1,evictions_state_consolidated_da!$D$1:$D$223&amp;evictions_state_consolidated_da!$S$1:$S$223,0),MATCH(D$1,evictions_state_consolidated_da!$D$1:$AQ$1,0))</f>
        <v>93</v>
      </c>
      <c r="E17" s="10">
        <f t="array" ref="E17">INDEX(evictions_state_consolidated_da!$D$1:$AQ$223,MATCH($A17&amp;1,evictions_state_consolidated_da!$D$1:$D$223&amp;evictions_state_consolidated_da!$S$1:$S$223,0),MATCH(E$1,evictions_state_consolidated_da!$D$1:$AQ$1,0))</f>
        <v>93</v>
      </c>
      <c r="F17" s="10">
        <f t="shared" si="1"/>
        <v>0</v>
      </c>
      <c r="G17" s="11">
        <f t="array" ref="G17">IFERROR(INDEX(evictions_state_consolidated_da!$D$1:$AQ$223,MATCH($A17&amp;1,evictions_state_consolidated_da!$D$1:$D$223&amp;evictions_state_consolidated_da!$X$1:$X$223,0),MATCH(G$1,evictions_state_consolidated_da!$D$1:$AQ$1,0)),"")</f>
        <v>43904</v>
      </c>
      <c r="H17" s="9">
        <f t="array" ref="H17">IFERROR(INDEX(evictions_state_consolidated_da!$D$1:$AQ$223,MATCH($A17&amp;1,evictions_state_consolidated_da!$D$1:$D$223&amp;evictions_state_consolidated_da!$X$1:$X$223,0),MATCH(H$1,evictions_state_consolidated_da!$D$1:$AQ$1,0)),"")</f>
        <v>43997</v>
      </c>
      <c r="I17" s="10">
        <f t="array" ref="I17">IFERROR(INDEX(evictions_state_consolidated_da!$D$1:$AQ$223,MATCH($A17&amp;1,evictions_state_consolidated_da!$D$1:$D$223&amp;evictions_state_consolidated_da!$X$1:$X$223,0),MATCH(I$1,evictions_state_consolidated_da!$D$1:$AQ$1,0)),"")</f>
        <v>37</v>
      </c>
      <c r="J17" s="12">
        <f t="array" ref="J17">IFERROR(INDEX(evictions_state_consolidated_da!$D$1:$AQ$223,MATCH($A17&amp;1,evictions_state_consolidated_da!$D$1:$D$223&amp;evictions_state_consolidated_da!$X$1:$X$223,0),MATCH(J$1,evictions_state_consolidated_da!$D$1:$AQ$1,0)),"")</f>
        <v>0.5454545455</v>
      </c>
      <c r="K17" s="11">
        <f t="array" ref="K17">IFERROR(INDEX(evictions_state_consolidated_da!$D$1:$AQ$223,MATCH($A17&amp;1,evictions_state_consolidated_da!$D$1:$D$223&amp;evictions_state_consolidated_da!$AF$1:$AF$223,0),MATCH(K$1,evictions_state_consolidated_da!$D$1:$AQ$1,0)),"")</f>
        <v>43951</v>
      </c>
      <c r="L17" s="9">
        <f t="array" ref="L17">IFERROR(INDEX(evictions_state_consolidated_da!$D$1:$AQ$223,MATCH($A17&amp;1,evictions_state_consolidated_da!$D$1:$D$223&amp;evictions_state_consolidated_da!$AF$1:$AF$223,0),MATCH(L$1,evictions_state_consolidated_da!$D$1:$AQ$1,0)),"")</f>
        <v>43976</v>
      </c>
      <c r="M17" s="10">
        <f t="array" ref="M17">IFERROR(INDEX(evictions_state_consolidated_da!$D$1:$AQ$223,MATCH($A17&amp;1,evictions_state_consolidated_da!$D$1:$D$223&amp;evictions_state_consolidated_da!$AF$1:$AF$223,0),MATCH(M$1,evictions_state_consolidated_da!$D$1:$AQ$1,0)),"")</f>
        <v>11</v>
      </c>
      <c r="N17" s="13">
        <f t="array" ref="N17">IFERROR(INDEX(evictions_state_consolidated_da!$D$1:$AQ$223,MATCH($A17&amp;1,evictions_state_consolidated_da!$D$1:$D$223&amp;evictions_state_consolidated_da!$AF$1:$AF$223,0),MATCH(N$1,evictions_state_consolidated_da!$D$1:$AQ$1,0)),"")</f>
        <v>1</v>
      </c>
      <c r="O17" s="10">
        <f t="shared" si="2"/>
        <v>1</v>
      </c>
      <c r="P17" s="11" t="str">
        <f t="array" ref="P17">IFERROR(INDEX(evictions_state_consolidated_da!$D$1:$AQ$223,MATCH($A17&amp;1,evictions_state_consolidated_da!$D$1:$D$223&amp;evictions_state_consolidated_da!$AM$1:$AM$223,0),MATCH(P$1,evictions_state_consolidated_da!$D$1:$AQ$1,0)),"")</f>
        <v/>
      </c>
      <c r="Q17" s="9" t="str">
        <f t="array" ref="Q17">IFERROR(INDEX(evictions_state_consolidated_da!$D$1:$AQ$223,MATCH($A17&amp;1,evictions_state_consolidated_da!$D$1:$D$223&amp;evictions_state_consolidated_da!$AM$1:$AM$223,0),MATCH(Q$1,evictions_state_consolidated_da!$D$1:$AQ$1,0)),"")</f>
        <v/>
      </c>
      <c r="R17" s="10" t="str">
        <f t="array" ref="R17">IFERROR(INDEX(evictions_state_consolidated_da!$D$1:$AQ$223,MATCH($A17&amp;1,evictions_state_consolidated_da!$D$1:$D$223&amp;evictions_state_consolidated_da!$AM$1:$AM$223,0),MATCH(R$1,evictions_state_consolidated_da!$D$1:$AQ$1,0)),"")</f>
        <v/>
      </c>
      <c r="S17" s="10">
        <f t="shared" si="3"/>
        <v>0</v>
      </c>
    </row>
    <row r="18">
      <c r="A18" s="8" t="s">
        <v>42</v>
      </c>
      <c r="B18" s="9">
        <f t="array" ref="B18">INDEX(evictions_state_consolidated_da!$D$1:$AQ$223,MATCH($A18&amp;1,evictions_state_consolidated_da!$D$1:$D$223&amp;evictions_state_consolidated_da!$S$1:$S$223,0),MATCH(B$1,evictions_state_consolidated_da!$D$1:$AQ$1,0))</f>
        <v>43907</v>
      </c>
      <c r="C18" s="9">
        <f t="array" ref="C18">INDEX(evictions_state_consolidated_da!$D$1:$AQ$223,MATCH($A18&amp;1,evictions_state_consolidated_da!$D$1:$D$223&amp;evictions_state_consolidated_da!$S$1:$S$223,0),MATCH(C$1,evictions_state_consolidated_da!$D$1:$AQ$1,0))</f>
        <v>43997</v>
      </c>
      <c r="D18" s="10">
        <f t="array" ref="D18">INDEX(evictions_state_consolidated_da!$D$1:$AQ$223,MATCH($A18&amp;1,evictions_state_consolidated_da!$D$1:$D$223&amp;evictions_state_consolidated_da!$S$1:$S$223,0),MATCH(D$1,evictions_state_consolidated_da!$D$1:$AQ$1,0))</f>
        <v>90</v>
      </c>
      <c r="E18" s="10">
        <f t="array" ref="E18">INDEX(evictions_state_consolidated_da!$D$1:$AQ$223,MATCH($A18&amp;1,evictions_state_consolidated_da!$D$1:$D$223&amp;evictions_state_consolidated_da!$S$1:$S$223,0),MATCH(E$1,evictions_state_consolidated_da!$D$1:$AQ$1,0))</f>
        <v>90</v>
      </c>
      <c r="F18" s="10">
        <f t="shared" si="1"/>
        <v>0</v>
      </c>
      <c r="G18" s="11">
        <f t="array" ref="G18">IFERROR(INDEX(evictions_state_consolidated_da!$D$1:$AQ$223,MATCH($A18&amp;1,evictions_state_consolidated_da!$D$1:$D$223&amp;evictions_state_consolidated_da!$X$1:$X$223,0),MATCH(G$1,evictions_state_consolidated_da!$D$1:$AQ$1,0)),"")</f>
        <v>43907</v>
      </c>
      <c r="H18" s="9">
        <f t="array" ref="H18">IFERROR(INDEX(evictions_state_consolidated_da!$D$1:$AQ$223,MATCH($A18&amp;1,evictions_state_consolidated_da!$D$1:$D$223&amp;evictions_state_consolidated_da!$X$1:$X$223,0),MATCH(H$1,evictions_state_consolidated_da!$D$1:$AQ$1,0)),"")</f>
        <v>43997</v>
      </c>
      <c r="I18" s="10">
        <f t="array" ref="I18">IFERROR(INDEX(evictions_state_consolidated_da!$D$1:$AQ$223,MATCH($A18&amp;1,evictions_state_consolidated_da!$D$1:$D$223&amp;evictions_state_consolidated_da!$X$1:$X$223,0),MATCH(I$1,evictions_state_consolidated_da!$D$1:$AQ$1,0)),"")</f>
        <v>90</v>
      </c>
      <c r="J18" s="12">
        <f t="array" ref="J18">IFERROR(INDEX(evictions_state_consolidated_da!$D$1:$AQ$223,MATCH($A18&amp;1,evictions_state_consolidated_da!$D$1:$D$223&amp;evictions_state_consolidated_da!$X$1:$X$223,0),MATCH(J$1,evictions_state_consolidated_da!$D$1:$AQ$1,0)),"")</f>
        <v>1.631578947</v>
      </c>
      <c r="K18" s="11">
        <f t="array" ref="K18">IFERROR(INDEX(evictions_state_consolidated_da!$D$1:$AQ$223,MATCH($A18&amp;1,evictions_state_consolidated_da!$D$1:$D$223&amp;evictions_state_consolidated_da!$AF$1:$AF$223,0),MATCH(K$1,evictions_state_consolidated_da!$D$1:$AQ$1,0)),"")</f>
        <v>43938</v>
      </c>
      <c r="L18" s="9">
        <f t="array" ref="L18">IFERROR(INDEX(evictions_state_consolidated_da!$D$1:$AQ$223,MATCH($A18&amp;1,evictions_state_consolidated_da!$D$1:$D$223&amp;evictions_state_consolidated_da!$AF$1:$AF$223,0),MATCH(L$1,evictions_state_consolidated_da!$D$1:$AQ$1,0)),"")</f>
        <v>43997</v>
      </c>
      <c r="M18" s="10">
        <f t="array" ref="M18">IFERROR(INDEX(evictions_state_consolidated_da!$D$1:$AQ$223,MATCH($A18&amp;1,evictions_state_consolidated_da!$D$1:$D$223&amp;evictions_state_consolidated_da!$AF$1:$AF$223,0),MATCH(M$1,evictions_state_consolidated_da!$D$1:$AQ$1,0)),"")</f>
        <v>54</v>
      </c>
      <c r="N18" s="13">
        <f t="array" ref="N18">IFERROR(INDEX(evictions_state_consolidated_da!$D$1:$AQ$223,MATCH($A18&amp;1,evictions_state_consolidated_da!$D$1:$D$223&amp;evictions_state_consolidated_da!$AF$1:$AF$223,0),MATCH(N$1,evictions_state_consolidated_da!$D$1:$AQ$1,0)),"")</f>
        <v>3</v>
      </c>
      <c r="O18" s="10">
        <f t="shared" si="2"/>
        <v>1</v>
      </c>
      <c r="P18" s="11" t="str">
        <f t="array" ref="P18">IFERROR(INDEX(evictions_state_consolidated_da!$D$1:$AQ$223,MATCH($A18&amp;1,evictions_state_consolidated_da!$D$1:$D$223&amp;evictions_state_consolidated_da!$AM$1:$AM$223,0),MATCH(P$1,evictions_state_consolidated_da!$D$1:$AQ$1,0)),"")</f>
        <v/>
      </c>
      <c r="Q18" s="9" t="str">
        <f t="array" ref="Q18">IFERROR(INDEX(evictions_state_consolidated_da!$D$1:$AQ$223,MATCH($A18&amp;1,evictions_state_consolidated_da!$D$1:$D$223&amp;evictions_state_consolidated_da!$AM$1:$AM$223,0),MATCH(Q$1,evictions_state_consolidated_da!$D$1:$AQ$1,0)),"")</f>
        <v/>
      </c>
      <c r="R18" s="10" t="str">
        <f t="array" ref="R18">IFERROR(INDEX(evictions_state_consolidated_da!$D$1:$AQ$223,MATCH($A18&amp;1,evictions_state_consolidated_da!$D$1:$D$223&amp;evictions_state_consolidated_da!$AM$1:$AM$223,0),MATCH(R$1,evictions_state_consolidated_da!$D$1:$AQ$1,0)),"")</f>
        <v/>
      </c>
      <c r="S18" s="10">
        <f t="shared" si="3"/>
        <v>0</v>
      </c>
    </row>
    <row r="19">
      <c r="A19" s="8" t="s">
        <v>43</v>
      </c>
      <c r="B19" s="9">
        <f t="array" ref="B19">INDEX(evictions_state_consolidated_da!$D$1:$AQ$223,MATCH($A19&amp;1,evictions_state_consolidated_da!$D$1:$D$223&amp;evictions_state_consolidated_da!$S$1:$S$223,0),MATCH(B$1,evictions_state_consolidated_da!$D$1:$AQ$1,0))</f>
        <v>43906</v>
      </c>
      <c r="C19" s="9">
        <f t="array" ref="C19">INDEX(evictions_state_consolidated_da!$D$1:$AQ$223,MATCH($A19&amp;1,evictions_state_consolidated_da!$D$1:$D$223&amp;evictions_state_consolidated_da!$S$1:$S$223,0),MATCH(C$1,evictions_state_consolidated_da!$D$1:$AQ$1,0))</f>
        <v>43997</v>
      </c>
      <c r="D19" s="10">
        <f t="array" ref="D19">INDEX(evictions_state_consolidated_da!$D$1:$AQ$223,MATCH($A19&amp;1,evictions_state_consolidated_da!$D$1:$D$223&amp;evictions_state_consolidated_da!$S$1:$S$223,0),MATCH(D$1,evictions_state_consolidated_da!$D$1:$AQ$1,0))</f>
        <v>90</v>
      </c>
      <c r="E19" s="10">
        <f t="array" ref="E19">INDEX(evictions_state_consolidated_da!$D$1:$AQ$223,MATCH($A19&amp;1,evictions_state_consolidated_da!$D$1:$D$223&amp;evictions_state_consolidated_da!$S$1:$S$223,0),MATCH(E$1,evictions_state_consolidated_da!$D$1:$AQ$1,0))</f>
        <v>91</v>
      </c>
      <c r="F19" s="10">
        <f t="shared" si="1"/>
        <v>1</v>
      </c>
      <c r="G19" s="11" t="str">
        <f t="array" ref="G19">IFERROR(INDEX(evictions_state_consolidated_da!$D$1:$AQ$223,MATCH($A19&amp;1,evictions_state_consolidated_da!$D$1:$D$223&amp;evictions_state_consolidated_da!$X$1:$X$223,0),MATCH(G$1,evictions_state_consolidated_da!$D$1:$AQ$1,0)),"")</f>
        <v/>
      </c>
      <c r="H19" s="9" t="str">
        <f t="array" ref="H19">IFERROR(INDEX(evictions_state_consolidated_da!$D$1:$AQ$223,MATCH($A19&amp;1,evictions_state_consolidated_da!$D$1:$D$223&amp;evictions_state_consolidated_da!$X$1:$X$223,0),MATCH(H$1,evictions_state_consolidated_da!$D$1:$AQ$1,0)),"")</f>
        <v/>
      </c>
      <c r="I19" s="10" t="str">
        <f t="array" ref="I19">IFERROR(INDEX(evictions_state_consolidated_da!$D$1:$AQ$223,MATCH($A19&amp;1,evictions_state_consolidated_da!$D$1:$D$223&amp;evictions_state_consolidated_da!$X$1:$X$223,0),MATCH(I$1,evictions_state_consolidated_da!$D$1:$AQ$1,0)),"")</f>
        <v/>
      </c>
      <c r="J19" s="12" t="str">
        <f t="array" ref="J19">IFERROR(INDEX(evictions_state_consolidated_da!$D$1:$AQ$223,MATCH($A19&amp;1,evictions_state_consolidated_da!$D$1:$D$223&amp;evictions_state_consolidated_da!$X$1:$X$223,0),MATCH(J$1,evictions_state_consolidated_da!$D$1:$AQ$1,0)),"")</f>
        <v/>
      </c>
      <c r="K19" s="11" t="str">
        <f t="array" ref="K19">IFERROR(INDEX(evictions_state_consolidated_da!$D$1:$AQ$223,MATCH($A19&amp;1,evictions_state_consolidated_da!$D$1:$D$223&amp;evictions_state_consolidated_da!$AF$1:$AF$223,0),MATCH(K$1,evictions_state_consolidated_da!$D$1:$AQ$1,0)),"")</f>
        <v/>
      </c>
      <c r="L19" s="9" t="str">
        <f t="array" ref="L19">IFERROR(INDEX(evictions_state_consolidated_da!$D$1:$AQ$223,MATCH($A19&amp;1,evictions_state_consolidated_da!$D$1:$D$223&amp;evictions_state_consolidated_da!$AF$1:$AF$223,0),MATCH(L$1,evictions_state_consolidated_da!$D$1:$AQ$1,0)),"")</f>
        <v/>
      </c>
      <c r="M19" s="10" t="str">
        <f t="array" ref="M19">IFERROR(INDEX(evictions_state_consolidated_da!$D$1:$AQ$223,MATCH($A19&amp;1,evictions_state_consolidated_da!$D$1:$D$223&amp;evictions_state_consolidated_da!$AF$1:$AF$223,0),MATCH(M$1,evictions_state_consolidated_da!$D$1:$AQ$1,0)),"")</f>
        <v/>
      </c>
      <c r="N19" s="13" t="str">
        <f t="array" ref="N19">IFERROR(INDEX(evictions_state_consolidated_da!$D$1:$AQ$223,MATCH($A19&amp;1,evictions_state_consolidated_da!$D$1:$D$223&amp;evictions_state_consolidated_da!$AF$1:$AF$223,0),MATCH(N$1,evictions_state_consolidated_da!$D$1:$AQ$1,0)),"")</f>
        <v/>
      </c>
      <c r="O19" s="10">
        <f t="shared" si="2"/>
        <v>0</v>
      </c>
      <c r="P19" s="11">
        <f t="array" ref="P19">IFERROR(INDEX(evictions_state_consolidated_da!$D$1:$AQ$223,MATCH($A19&amp;1,evictions_state_consolidated_da!$D$1:$D$223&amp;evictions_state_consolidated_da!$AM$1:$AM$223,0),MATCH(P$1,evictions_state_consolidated_da!$D$1:$AQ$1,0)),"")</f>
        <v>43955</v>
      </c>
      <c r="Q19" s="9">
        <f t="array" ref="Q19">IFERROR(INDEX(evictions_state_consolidated_da!$D$1:$AQ$223,MATCH($A19&amp;1,evictions_state_consolidated_da!$D$1:$D$223&amp;evictions_state_consolidated_da!$AM$1:$AM$223,0),MATCH(Q$1,evictions_state_consolidated_da!$D$1:$AQ$1,0)),"")</f>
        <v>43997</v>
      </c>
      <c r="R19" s="10">
        <f t="array" ref="R19">IFERROR(INDEX(evictions_state_consolidated_da!$D$1:$AQ$223,MATCH($A19&amp;1,evictions_state_consolidated_da!$D$1:$D$223&amp;evictions_state_consolidated_da!$AM$1:$AM$223,0),MATCH(R$1,evictions_state_consolidated_da!$D$1:$AQ$1,0)),"")</f>
        <v>42</v>
      </c>
      <c r="S19" s="10">
        <f t="shared" si="3"/>
        <v>1</v>
      </c>
    </row>
    <row r="20">
      <c r="A20" s="8" t="s">
        <v>44</v>
      </c>
      <c r="B20" s="9">
        <f t="array" ref="B20">INDEX(evictions_state_consolidated_da!$D$1:$AQ$223,MATCH($A20&amp;1,evictions_state_consolidated_da!$D$1:$D$223&amp;evictions_state_consolidated_da!$S$1:$S$223,0),MATCH(B$1,evictions_state_consolidated_da!$D$1:$AQ$1,0))</f>
        <v>43907</v>
      </c>
      <c r="C20" s="9">
        <f t="array" ref="C20">INDEX(evictions_state_consolidated_da!$D$1:$AQ$223,MATCH($A20&amp;1,evictions_state_consolidated_da!$D$1:$D$223&amp;evictions_state_consolidated_da!$S$1:$S$223,0),MATCH(C$1,evictions_state_consolidated_da!$D$1:$AQ$1,0))</f>
        <v>43997</v>
      </c>
      <c r="D20" s="10">
        <f t="array" ref="D20">INDEX(evictions_state_consolidated_da!$D$1:$AQ$223,MATCH($A20&amp;1,evictions_state_consolidated_da!$D$1:$D$223&amp;evictions_state_consolidated_da!$S$1:$S$223,0),MATCH(D$1,evictions_state_consolidated_da!$D$1:$AQ$1,0))</f>
        <v>90</v>
      </c>
      <c r="E20" s="10">
        <f t="array" ref="E20">INDEX(evictions_state_consolidated_da!$D$1:$AQ$223,MATCH($A20&amp;1,evictions_state_consolidated_da!$D$1:$D$223&amp;evictions_state_consolidated_da!$S$1:$S$223,0),MATCH(E$1,evictions_state_consolidated_da!$D$1:$AQ$1,0))</f>
        <v>90</v>
      </c>
      <c r="F20" s="10">
        <f t="shared" si="1"/>
        <v>0</v>
      </c>
      <c r="G20" s="11">
        <f t="array" ref="G20">IFERROR(INDEX(evictions_state_consolidated_da!$D$1:$AQ$223,MATCH($A20&amp;1,evictions_state_consolidated_da!$D$1:$D$223&amp;evictions_state_consolidated_da!$X$1:$X$223,0),MATCH(G$1,evictions_state_consolidated_da!$D$1:$AQ$1,0)),"")</f>
        <v>43907</v>
      </c>
      <c r="H20" s="9">
        <f t="array" ref="H20">IFERROR(INDEX(evictions_state_consolidated_da!$D$1:$AQ$223,MATCH($A20&amp;1,evictions_state_consolidated_da!$D$1:$D$223&amp;evictions_state_consolidated_da!$X$1:$X$223,0),MATCH(H$1,evictions_state_consolidated_da!$D$1:$AQ$1,0)),"")</f>
        <v>43997</v>
      </c>
      <c r="I20" s="10">
        <f t="array" ref="I20">IFERROR(INDEX(evictions_state_consolidated_da!$D$1:$AQ$223,MATCH($A20&amp;1,evictions_state_consolidated_da!$D$1:$D$223&amp;evictions_state_consolidated_da!$X$1:$X$223,0),MATCH(I$1,evictions_state_consolidated_da!$D$1:$AQ$1,0)),"")</f>
        <v>90</v>
      </c>
      <c r="J20" s="12">
        <f t="array" ref="J20">IFERROR(INDEX(evictions_state_consolidated_da!$D$1:$AQ$223,MATCH($A20&amp;1,evictions_state_consolidated_da!$D$1:$D$223&amp;evictions_state_consolidated_da!$X$1:$X$223,0),MATCH(J$1,evictions_state_consolidated_da!$D$1:$AQ$1,0)),"")</f>
        <v>1.650510204</v>
      </c>
      <c r="K20" s="11">
        <f t="array" ref="K20">IFERROR(INDEX(evictions_state_consolidated_da!$D$1:$AQ$223,MATCH($A20&amp;1,evictions_state_consolidated_da!$D$1:$D$223&amp;evictions_state_consolidated_da!$AF$1:$AF$223,0),MATCH(K$1,evictions_state_consolidated_da!$D$1:$AQ$1,0)),"")</f>
        <v>43944</v>
      </c>
      <c r="L20" s="9">
        <f t="array" ref="L20">IFERROR(INDEX(evictions_state_consolidated_da!$D$1:$AQ$223,MATCH($A20&amp;1,evictions_state_consolidated_da!$D$1:$D$223&amp;evictions_state_consolidated_da!$AF$1:$AF$223,0),MATCH(L$1,evictions_state_consolidated_da!$D$1:$AQ$1,0)),"")</f>
        <v>43997</v>
      </c>
      <c r="M20" s="10">
        <f t="array" ref="M20">IFERROR(INDEX(evictions_state_consolidated_da!$D$1:$AQ$223,MATCH($A20&amp;1,evictions_state_consolidated_da!$D$1:$D$223&amp;evictions_state_consolidated_da!$AF$1:$AF$223,0),MATCH(M$1,evictions_state_consolidated_da!$D$1:$AQ$1,0)),"")</f>
        <v>53</v>
      </c>
      <c r="N20" s="13">
        <f t="array" ref="N20">IFERROR(INDEX(evictions_state_consolidated_da!$D$1:$AQ$223,MATCH($A20&amp;1,evictions_state_consolidated_da!$D$1:$D$223&amp;evictions_state_consolidated_da!$AF$1:$AF$223,0),MATCH(N$1,evictions_state_consolidated_da!$D$1:$AQ$1,0)),"")</f>
        <v>3</v>
      </c>
      <c r="O20" s="10">
        <f t="shared" si="2"/>
        <v>1</v>
      </c>
      <c r="P20" s="11">
        <f t="array" ref="P20">IFERROR(INDEX(evictions_state_consolidated_da!$D$1:$AQ$223,MATCH($A20&amp;1,evictions_state_consolidated_da!$D$1:$D$223&amp;evictions_state_consolidated_da!$AM$1:$AM$223,0),MATCH(P$1,evictions_state_consolidated_da!$D$1:$AQ$1,0)),"")</f>
        <v>43917</v>
      </c>
      <c r="Q20" s="9">
        <f t="array" ref="Q20">IFERROR(INDEX(evictions_state_consolidated_da!$D$1:$AQ$223,MATCH($A20&amp;1,evictions_state_consolidated_da!$D$1:$D$223&amp;evictions_state_consolidated_da!$AM$1:$AM$223,0),MATCH(Q$1,evictions_state_consolidated_da!$D$1:$AQ$1,0)),"")</f>
        <v>43997</v>
      </c>
      <c r="R20" s="10">
        <f t="array" ref="R20">IFERROR(INDEX(evictions_state_consolidated_da!$D$1:$AQ$223,MATCH($A20&amp;1,evictions_state_consolidated_da!$D$1:$D$223&amp;evictions_state_consolidated_da!$AM$1:$AM$223,0),MATCH(R$1,evictions_state_consolidated_da!$D$1:$AQ$1,0)),"")</f>
        <v>80</v>
      </c>
      <c r="S20" s="10">
        <f t="shared" si="3"/>
        <v>1</v>
      </c>
    </row>
    <row r="21">
      <c r="A21" s="8" t="s">
        <v>45</v>
      </c>
      <c r="B21" s="9">
        <f t="array" ref="B21">INDEX(evictions_state_consolidated_da!$D$1:$AQ$223,MATCH($A21&amp;1,evictions_state_consolidated_da!$D$1:$D$223&amp;evictions_state_consolidated_da!$S$1:$S$223,0),MATCH(B$1,evictions_state_consolidated_da!$D$1:$AQ$1,0))</f>
        <v>43906</v>
      </c>
      <c r="C21" s="9">
        <f t="array" ref="C21">INDEX(evictions_state_consolidated_da!$D$1:$AQ$223,MATCH($A21&amp;1,evictions_state_consolidated_da!$D$1:$D$223&amp;evictions_state_consolidated_da!$S$1:$S$223,0),MATCH(C$1,evictions_state_consolidated_da!$D$1:$AQ$1,0))</f>
        <v>43997</v>
      </c>
      <c r="D21" s="10">
        <f t="array" ref="D21">INDEX(evictions_state_consolidated_da!$D$1:$AQ$223,MATCH($A21&amp;1,evictions_state_consolidated_da!$D$1:$D$223&amp;evictions_state_consolidated_da!$S$1:$S$223,0),MATCH(D$1,evictions_state_consolidated_da!$D$1:$AQ$1,0))</f>
        <v>49</v>
      </c>
      <c r="E21" s="10">
        <f t="array" ref="E21">INDEX(evictions_state_consolidated_da!$D$1:$AQ$223,MATCH($A21&amp;1,evictions_state_consolidated_da!$D$1:$D$223&amp;evictions_state_consolidated_da!$S$1:$S$223,0),MATCH(E$1,evictions_state_consolidated_da!$D$1:$AQ$1,0))</f>
        <v>91</v>
      </c>
      <c r="F21" s="10">
        <f t="shared" si="1"/>
        <v>42</v>
      </c>
      <c r="G21" s="11">
        <f t="array" ref="G21">IFERROR(INDEX(evictions_state_consolidated_da!$D$1:$AQ$223,MATCH($A21&amp;1,evictions_state_consolidated_da!$D$1:$D$223&amp;evictions_state_consolidated_da!$X$1:$X$223,0),MATCH(G$1,evictions_state_consolidated_da!$D$1:$AQ$1,0)),"")</f>
        <v>43909</v>
      </c>
      <c r="H21" s="9">
        <f t="array" ref="H21">IFERROR(INDEX(evictions_state_consolidated_da!$D$1:$AQ$223,MATCH($A21&amp;1,evictions_state_consolidated_da!$D$1:$D$223&amp;evictions_state_consolidated_da!$X$1:$X$223,0),MATCH(H$1,evictions_state_consolidated_da!$D$1:$AQ$1,0)),"")</f>
        <v>43997</v>
      </c>
      <c r="I21" s="10">
        <f t="array" ref="I21">IFERROR(INDEX(evictions_state_consolidated_da!$D$1:$AQ$223,MATCH($A21&amp;1,evictions_state_consolidated_da!$D$1:$D$223&amp;evictions_state_consolidated_da!$X$1:$X$223,0),MATCH(I$1,evictions_state_consolidated_da!$D$1:$AQ$1,0)),"")</f>
        <v>88</v>
      </c>
      <c r="J21" s="12">
        <f t="array" ref="J21">IFERROR(INDEX(evictions_state_consolidated_da!$D$1:$AQ$223,MATCH($A21&amp;1,evictions_state_consolidated_da!$D$1:$D$223&amp;evictions_state_consolidated_da!$X$1:$X$223,0),MATCH(J$1,evictions_state_consolidated_da!$D$1:$AQ$1,0)),"")</f>
        <v>0.9085545723</v>
      </c>
      <c r="K21" s="11">
        <f t="array" ref="K21">IFERROR(INDEX(evictions_state_consolidated_da!$D$1:$AQ$223,MATCH($A21&amp;1,evictions_state_consolidated_da!$D$1:$D$223&amp;evictions_state_consolidated_da!$AF$1:$AF$223,0),MATCH(K$1,evictions_state_consolidated_da!$D$1:$AQ$1,0)),"")</f>
        <v>43915</v>
      </c>
      <c r="L21" s="9">
        <f t="array" ref="L21">IFERROR(INDEX(evictions_state_consolidated_da!$D$1:$AQ$223,MATCH($A21&amp;1,evictions_state_consolidated_da!$D$1:$D$223&amp;evictions_state_consolidated_da!$AF$1:$AF$223,0),MATCH(L$1,evictions_state_consolidated_da!$D$1:$AQ$1,0)),"")</f>
        <v>43997</v>
      </c>
      <c r="M21" s="10">
        <f t="array" ref="M21">IFERROR(INDEX(evictions_state_consolidated_da!$D$1:$AQ$223,MATCH($A21&amp;1,evictions_state_consolidated_da!$D$1:$D$223&amp;evictions_state_consolidated_da!$AF$1:$AF$223,0),MATCH(M$1,evictions_state_consolidated_da!$D$1:$AQ$1,0)),"")</f>
        <v>9</v>
      </c>
      <c r="N21" s="13">
        <f t="array" ref="N21">IFERROR(INDEX(evictions_state_consolidated_da!$D$1:$AQ$223,MATCH($A21&amp;1,evictions_state_consolidated_da!$D$1:$D$223&amp;evictions_state_consolidated_da!$AF$1:$AF$223,0),MATCH(N$1,evictions_state_consolidated_da!$D$1:$AQ$1,0)),"")</f>
        <v>1</v>
      </c>
      <c r="O21" s="10">
        <f t="shared" si="2"/>
        <v>1</v>
      </c>
      <c r="P21" s="11" t="str">
        <f t="array" ref="P21">IFERROR(INDEX(evictions_state_consolidated_da!$D$1:$AQ$223,MATCH($A21&amp;1,evictions_state_consolidated_da!$D$1:$D$223&amp;evictions_state_consolidated_da!$AM$1:$AM$223,0),MATCH(P$1,evictions_state_consolidated_da!$D$1:$AQ$1,0)),"")</f>
        <v/>
      </c>
      <c r="Q21" s="9" t="str">
        <f t="array" ref="Q21">IFERROR(INDEX(evictions_state_consolidated_da!$D$1:$AQ$223,MATCH($A21&amp;1,evictions_state_consolidated_da!$D$1:$D$223&amp;evictions_state_consolidated_da!$AM$1:$AM$223,0),MATCH(Q$1,evictions_state_consolidated_da!$D$1:$AQ$1,0)),"")</f>
        <v/>
      </c>
      <c r="R21" s="10" t="str">
        <f t="array" ref="R21">IFERROR(INDEX(evictions_state_consolidated_da!$D$1:$AQ$223,MATCH($A21&amp;1,evictions_state_consolidated_da!$D$1:$D$223&amp;evictions_state_consolidated_da!$AM$1:$AM$223,0),MATCH(R$1,evictions_state_consolidated_da!$D$1:$AQ$1,0)),"")</f>
        <v/>
      </c>
      <c r="S21" s="10">
        <f t="shared" si="3"/>
        <v>0</v>
      </c>
    </row>
    <row r="22">
      <c r="A22" s="8" t="s">
        <v>46</v>
      </c>
      <c r="B22" s="9">
        <f t="array" ref="B22">INDEX(evictions_state_consolidated_da!$D$1:$AQ$223,MATCH($A22&amp;1,evictions_state_consolidated_da!$D$1:$D$223&amp;evictions_state_consolidated_da!$S$1:$S$223,0),MATCH(B$1,evictions_state_consolidated_da!$D$1:$AQ$1,0))</f>
        <v>43907</v>
      </c>
      <c r="C22" s="9">
        <f t="array" ref="C22">INDEX(evictions_state_consolidated_da!$D$1:$AQ$223,MATCH($A22&amp;1,evictions_state_consolidated_da!$D$1:$D$223&amp;evictions_state_consolidated_da!$S$1:$S$223,0),MATCH(C$1,evictions_state_consolidated_da!$D$1:$AQ$1,0))</f>
        <v>43997</v>
      </c>
      <c r="D22" s="10">
        <f t="array" ref="D22">INDEX(evictions_state_consolidated_da!$D$1:$AQ$223,MATCH($A22&amp;1,evictions_state_consolidated_da!$D$1:$D$223&amp;evictions_state_consolidated_da!$S$1:$S$223,0),MATCH(D$1,evictions_state_consolidated_da!$D$1:$AQ$1,0))</f>
        <v>90</v>
      </c>
      <c r="E22" s="10">
        <f t="array" ref="E22">INDEX(evictions_state_consolidated_da!$D$1:$AQ$223,MATCH($A22&amp;1,evictions_state_consolidated_da!$D$1:$D$223&amp;evictions_state_consolidated_da!$S$1:$S$223,0),MATCH(E$1,evictions_state_consolidated_da!$D$1:$AQ$1,0))</f>
        <v>90</v>
      </c>
      <c r="F22" s="10">
        <f t="shared" si="1"/>
        <v>0</v>
      </c>
      <c r="G22" s="11">
        <f t="array" ref="G22">IFERROR(INDEX(evictions_state_consolidated_da!$D$1:$AQ$223,MATCH($A22&amp;1,evictions_state_consolidated_da!$D$1:$D$223&amp;evictions_state_consolidated_da!$X$1:$X$223,0),MATCH(G$1,evictions_state_consolidated_da!$D$1:$AQ$1,0)),"")</f>
        <v>43907</v>
      </c>
      <c r="H22" s="9">
        <f t="array" ref="H22">IFERROR(INDEX(evictions_state_consolidated_da!$D$1:$AQ$223,MATCH($A22&amp;1,evictions_state_consolidated_da!$D$1:$D$223&amp;evictions_state_consolidated_da!$X$1:$X$223,0),MATCH(H$1,evictions_state_consolidated_da!$D$1:$AQ$1,0)),"")</f>
        <v>43997</v>
      </c>
      <c r="I22" s="10">
        <f t="array" ref="I22">IFERROR(INDEX(evictions_state_consolidated_da!$D$1:$AQ$223,MATCH($A22&amp;1,evictions_state_consolidated_da!$D$1:$D$223&amp;evictions_state_consolidated_da!$X$1:$X$223,0),MATCH(I$1,evictions_state_consolidated_da!$D$1:$AQ$1,0)),"")</f>
        <v>74</v>
      </c>
      <c r="J22" s="12">
        <f t="array" ref="J22">IFERROR(INDEX(evictions_state_consolidated_da!$D$1:$AQ$223,MATCH($A22&amp;1,evictions_state_consolidated_da!$D$1:$D$223&amp;evictions_state_consolidated_da!$X$1:$X$223,0),MATCH(J$1,evictions_state_consolidated_da!$D$1:$AQ$1,0)),"")</f>
        <v>0.910472973</v>
      </c>
      <c r="K22" s="11">
        <f t="array" ref="K22">IFERROR(INDEX(evictions_state_consolidated_da!$D$1:$AQ$223,MATCH($A22&amp;1,evictions_state_consolidated_da!$D$1:$D$223&amp;evictions_state_consolidated_da!$AF$1:$AF$223,0),MATCH(K$1,evictions_state_consolidated_da!$D$1:$AQ$1,0)),"")</f>
        <v>43923</v>
      </c>
      <c r="L22" s="9">
        <f t="array" ref="L22">IFERROR(INDEX(evictions_state_consolidated_da!$D$1:$AQ$223,MATCH($A22&amp;1,evictions_state_consolidated_da!$D$1:$D$223&amp;evictions_state_consolidated_da!$AF$1:$AF$223,0),MATCH(L$1,evictions_state_consolidated_da!$D$1:$AQ$1,0)),"")</f>
        <v>43966</v>
      </c>
      <c r="M22" s="10">
        <f t="array" ref="M22">IFERROR(INDEX(evictions_state_consolidated_da!$D$1:$AQ$223,MATCH($A22&amp;1,evictions_state_consolidated_da!$D$1:$D$223&amp;evictions_state_consolidated_da!$AF$1:$AF$223,0),MATCH(M$1,evictions_state_consolidated_da!$D$1:$AQ$1,0)),"")</f>
        <v>42</v>
      </c>
      <c r="N22" s="13">
        <f t="array" ref="N22">IFERROR(INDEX(evictions_state_consolidated_da!$D$1:$AQ$223,MATCH($A22&amp;1,evictions_state_consolidated_da!$D$1:$D$223&amp;evictions_state_consolidated_da!$AF$1:$AF$223,0),MATCH(N$1,evictions_state_consolidated_da!$D$1:$AQ$1,0)),"")</f>
        <v>2</v>
      </c>
      <c r="O22" s="10">
        <f t="shared" si="2"/>
        <v>1</v>
      </c>
      <c r="P22" s="11" t="str">
        <f t="array" ref="P22">IFERROR(INDEX(evictions_state_consolidated_da!$D$1:$AQ$223,MATCH($A22&amp;1,evictions_state_consolidated_da!$D$1:$D$223&amp;evictions_state_consolidated_da!$AM$1:$AM$223,0),MATCH(P$1,evictions_state_consolidated_da!$D$1:$AQ$1,0)),"")</f>
        <v/>
      </c>
      <c r="Q22" s="9" t="str">
        <f t="array" ref="Q22">IFERROR(INDEX(evictions_state_consolidated_da!$D$1:$AQ$223,MATCH($A22&amp;1,evictions_state_consolidated_da!$D$1:$D$223&amp;evictions_state_consolidated_da!$AM$1:$AM$223,0),MATCH(Q$1,evictions_state_consolidated_da!$D$1:$AQ$1,0)),"")</f>
        <v/>
      </c>
      <c r="R22" s="10" t="str">
        <f t="array" ref="R22">IFERROR(INDEX(evictions_state_consolidated_da!$D$1:$AQ$223,MATCH($A22&amp;1,evictions_state_consolidated_da!$D$1:$D$223&amp;evictions_state_consolidated_da!$AM$1:$AM$223,0),MATCH(R$1,evictions_state_consolidated_da!$D$1:$AQ$1,0)),"")</f>
        <v/>
      </c>
      <c r="S22" s="10">
        <f t="shared" si="3"/>
        <v>0</v>
      </c>
    </row>
    <row r="23">
      <c r="A23" s="8" t="s">
        <v>47</v>
      </c>
      <c r="B23" s="9">
        <f t="array" ref="B23">INDEX(evictions_state_consolidated_da!$D$1:$AQ$223,MATCH($A23&amp;1,evictions_state_consolidated_da!$D$1:$D$223&amp;evictions_state_consolidated_da!$S$1:$S$223,0),MATCH(B$1,evictions_state_consolidated_da!$D$1:$AQ$1,0))</f>
        <v>43908</v>
      </c>
      <c r="C23" s="9">
        <f t="array" ref="C23">INDEX(evictions_state_consolidated_da!$D$1:$AQ$223,MATCH($A23&amp;1,evictions_state_consolidated_da!$D$1:$D$223&amp;evictions_state_consolidated_da!$S$1:$S$223,0),MATCH(C$1,evictions_state_consolidated_da!$D$1:$AQ$1,0))</f>
        <v>43997</v>
      </c>
      <c r="D23" s="10">
        <f t="array" ref="D23">INDEX(evictions_state_consolidated_da!$D$1:$AQ$223,MATCH($A23&amp;1,evictions_state_consolidated_da!$D$1:$D$223&amp;evictions_state_consolidated_da!$S$1:$S$223,0),MATCH(D$1,evictions_state_consolidated_da!$D$1:$AQ$1,0))</f>
        <v>89</v>
      </c>
      <c r="E23" s="10">
        <f t="array" ref="E23">INDEX(evictions_state_consolidated_da!$D$1:$AQ$223,MATCH($A23&amp;1,evictions_state_consolidated_da!$D$1:$D$223&amp;evictions_state_consolidated_da!$S$1:$S$223,0),MATCH(E$1,evictions_state_consolidated_da!$D$1:$AQ$1,0))</f>
        <v>89</v>
      </c>
      <c r="F23" s="10">
        <f t="shared" si="1"/>
        <v>0</v>
      </c>
      <c r="G23" s="11">
        <f t="array" ref="G23">IFERROR(INDEX(evictions_state_consolidated_da!$D$1:$AQ$223,MATCH($A23&amp;1,evictions_state_consolidated_da!$D$1:$D$223&amp;evictions_state_consolidated_da!$X$1:$X$223,0),MATCH(G$1,evictions_state_consolidated_da!$D$1:$AQ$1,0)),"")</f>
        <v>43913</v>
      </c>
      <c r="H23" s="9">
        <f t="array" ref="H23">IFERROR(INDEX(evictions_state_consolidated_da!$D$1:$AQ$223,MATCH($A23&amp;1,evictions_state_consolidated_da!$D$1:$D$223&amp;evictions_state_consolidated_da!$X$1:$X$223,0),MATCH(H$1,evictions_state_consolidated_da!$D$1:$AQ$1,0)),"")</f>
        <v>43997</v>
      </c>
      <c r="I23" s="10">
        <f t="array" ref="I23">IFERROR(INDEX(evictions_state_consolidated_da!$D$1:$AQ$223,MATCH($A23&amp;1,evictions_state_consolidated_da!$D$1:$D$223&amp;evictions_state_consolidated_da!$X$1:$X$223,0),MATCH(I$1,evictions_state_consolidated_da!$D$1:$AQ$1,0)),"")</f>
        <v>84</v>
      </c>
      <c r="J23" s="12">
        <f t="array" ref="J23">IFERROR(INDEX(evictions_state_consolidated_da!$D$1:$AQ$223,MATCH($A23&amp;1,evictions_state_consolidated_da!$D$1:$D$223&amp;evictions_state_consolidated_da!$X$1:$X$223,0),MATCH(J$1,evictions_state_consolidated_da!$D$1:$AQ$1,0)),"")</f>
        <v>3</v>
      </c>
      <c r="K23" s="11">
        <f t="array" ref="K23">IFERROR(INDEX(evictions_state_consolidated_da!$D$1:$AQ$223,MATCH($A23&amp;1,evictions_state_consolidated_da!$D$1:$D$223&amp;evictions_state_consolidated_da!$AF$1:$AF$223,0),MATCH(K$1,evictions_state_consolidated_da!$D$1:$AQ$1,0)),"")</f>
        <v>43913</v>
      </c>
      <c r="L23" s="9">
        <f t="array" ref="L23">IFERROR(INDEX(evictions_state_consolidated_da!$D$1:$AQ$223,MATCH($A23&amp;1,evictions_state_consolidated_da!$D$1:$D$223&amp;evictions_state_consolidated_da!$AF$1:$AF$223,0),MATCH(L$1,evictions_state_consolidated_da!$D$1:$AQ$1,0)),"")</f>
        <v>43997</v>
      </c>
      <c r="M23" s="10">
        <f t="array" ref="M23">IFERROR(INDEX(evictions_state_consolidated_da!$D$1:$AQ$223,MATCH($A23&amp;1,evictions_state_consolidated_da!$D$1:$D$223&amp;evictions_state_consolidated_da!$AF$1:$AF$223,0),MATCH(M$1,evictions_state_consolidated_da!$D$1:$AQ$1,0)),"")</f>
        <v>69</v>
      </c>
      <c r="N23" s="13">
        <f t="array" ref="N23">IFERROR(INDEX(evictions_state_consolidated_da!$D$1:$AQ$223,MATCH($A23&amp;1,evictions_state_consolidated_da!$D$1:$D$223&amp;evictions_state_consolidated_da!$AF$1:$AF$223,0),MATCH(N$1,evictions_state_consolidated_da!$D$1:$AQ$1,0)),"")</f>
        <v>3</v>
      </c>
      <c r="O23" s="10">
        <f t="shared" si="2"/>
        <v>1</v>
      </c>
      <c r="P23" s="11" t="str">
        <f t="array" ref="P23">IFERROR(INDEX(evictions_state_consolidated_da!$D$1:$AQ$223,MATCH($A23&amp;1,evictions_state_consolidated_da!$D$1:$D$223&amp;evictions_state_consolidated_da!$AM$1:$AM$223,0),MATCH(P$1,evictions_state_consolidated_da!$D$1:$AQ$1,0)),"")</f>
        <v/>
      </c>
      <c r="Q23" s="9" t="str">
        <f t="array" ref="Q23">IFERROR(INDEX(evictions_state_consolidated_da!$D$1:$AQ$223,MATCH($A23&amp;1,evictions_state_consolidated_da!$D$1:$D$223&amp;evictions_state_consolidated_da!$AM$1:$AM$223,0),MATCH(Q$1,evictions_state_consolidated_da!$D$1:$AQ$1,0)),"")</f>
        <v/>
      </c>
      <c r="R23" s="10" t="str">
        <f t="array" ref="R23">IFERROR(INDEX(evictions_state_consolidated_da!$D$1:$AQ$223,MATCH($A23&amp;1,evictions_state_consolidated_da!$D$1:$D$223&amp;evictions_state_consolidated_da!$AM$1:$AM$223,0),MATCH(R$1,evictions_state_consolidated_da!$D$1:$AQ$1,0)),"")</f>
        <v/>
      </c>
      <c r="S23" s="10">
        <f t="shared" si="3"/>
        <v>0</v>
      </c>
    </row>
    <row r="24">
      <c r="A24" s="8" t="s">
        <v>48</v>
      </c>
      <c r="B24" s="9">
        <f t="array" ref="B24">INDEX(evictions_state_consolidated_da!$D$1:$AQ$223,MATCH($A24&amp;1,evictions_state_consolidated_da!$D$1:$D$223&amp;evictions_state_consolidated_da!$S$1:$S$223,0),MATCH(B$1,evictions_state_consolidated_da!$D$1:$AQ$1,0))</f>
        <v>43906</v>
      </c>
      <c r="C24" s="9">
        <f t="array" ref="C24">INDEX(evictions_state_consolidated_da!$D$1:$AQ$223,MATCH($A24&amp;1,evictions_state_consolidated_da!$D$1:$D$223&amp;evictions_state_consolidated_da!$S$1:$S$223,0),MATCH(C$1,evictions_state_consolidated_da!$D$1:$AQ$1,0))</f>
        <v>43997</v>
      </c>
      <c r="D24" s="10">
        <f t="array" ref="D24">INDEX(evictions_state_consolidated_da!$D$1:$AQ$223,MATCH($A24&amp;1,evictions_state_consolidated_da!$D$1:$D$223&amp;evictions_state_consolidated_da!$S$1:$S$223,0),MATCH(D$1,evictions_state_consolidated_da!$D$1:$AQ$1,0))</f>
        <v>90</v>
      </c>
      <c r="E24" s="10">
        <f t="array" ref="E24">INDEX(evictions_state_consolidated_da!$D$1:$AQ$223,MATCH($A24&amp;1,evictions_state_consolidated_da!$D$1:$D$223&amp;evictions_state_consolidated_da!$S$1:$S$223,0),MATCH(E$1,evictions_state_consolidated_da!$D$1:$AQ$1,0))</f>
        <v>91</v>
      </c>
      <c r="F24" s="10">
        <f t="shared" si="1"/>
        <v>1</v>
      </c>
      <c r="G24" s="11">
        <f t="array" ref="G24">IFERROR(INDEX(evictions_state_consolidated_da!$D$1:$AQ$223,MATCH($A24&amp;1,evictions_state_consolidated_da!$D$1:$D$223&amp;evictions_state_consolidated_da!$X$1:$X$223,0),MATCH(G$1,evictions_state_consolidated_da!$D$1:$AQ$1,0)),"")</f>
        <v>43915</v>
      </c>
      <c r="H24" s="9">
        <f t="array" ref="H24">IFERROR(INDEX(evictions_state_consolidated_da!$D$1:$AQ$223,MATCH($A24&amp;1,evictions_state_consolidated_da!$D$1:$D$223&amp;evictions_state_consolidated_da!$X$1:$X$223,0),MATCH(H$1,evictions_state_consolidated_da!$D$1:$AQ$1,0)),"")</f>
        <v>43997</v>
      </c>
      <c r="I24" s="10">
        <f t="array" ref="I24">IFERROR(INDEX(evictions_state_consolidated_da!$D$1:$AQ$223,MATCH($A24&amp;1,evictions_state_consolidated_da!$D$1:$D$223&amp;evictions_state_consolidated_da!$X$1:$X$223,0),MATCH(I$1,evictions_state_consolidated_da!$D$1:$AQ$1,0)),"")</f>
        <v>82</v>
      </c>
      <c r="J24" s="12">
        <f t="array" ref="J24">IFERROR(INDEX(evictions_state_consolidated_da!$D$1:$AQ$223,MATCH($A24&amp;1,evictions_state_consolidated_da!$D$1:$D$223&amp;evictions_state_consolidated_da!$X$1:$X$223,0),MATCH(J$1,evictions_state_consolidated_da!$D$1:$AQ$1,0)),"")</f>
        <v>2.784883721</v>
      </c>
      <c r="K24" s="11">
        <f t="array" ref="K24">IFERROR(INDEX(evictions_state_consolidated_da!$D$1:$AQ$223,MATCH($A24&amp;1,evictions_state_consolidated_da!$D$1:$D$223&amp;evictions_state_consolidated_da!$AF$1:$AF$223,0),MATCH(K$1,evictions_state_consolidated_da!$D$1:$AQ$1,0)),"")</f>
        <v>43906</v>
      </c>
      <c r="L24" s="9">
        <f t="array" ref="L24">IFERROR(INDEX(evictions_state_consolidated_da!$D$1:$AQ$223,MATCH($A24&amp;1,evictions_state_consolidated_da!$D$1:$D$223&amp;evictions_state_consolidated_da!$AF$1:$AF$223,0),MATCH(L$1,evictions_state_consolidated_da!$D$1:$AQ$1,0)),"")</f>
        <v>43997</v>
      </c>
      <c r="M24" s="10">
        <f t="array" ref="M24">IFERROR(INDEX(evictions_state_consolidated_da!$D$1:$AQ$223,MATCH($A24&amp;1,evictions_state_consolidated_da!$D$1:$D$223&amp;evictions_state_consolidated_da!$AF$1:$AF$223,0),MATCH(M$1,evictions_state_consolidated_da!$D$1:$AQ$1,0)),"")</f>
        <v>90</v>
      </c>
      <c r="N24" s="13">
        <f t="array" ref="N24">IFERROR(INDEX(evictions_state_consolidated_da!$D$1:$AQ$223,MATCH($A24&amp;1,evictions_state_consolidated_da!$D$1:$D$223&amp;evictions_state_consolidated_da!$AF$1:$AF$223,0),MATCH(N$1,evictions_state_consolidated_da!$D$1:$AQ$1,0)),"")</f>
        <v>3.5</v>
      </c>
      <c r="O24" s="10">
        <f t="shared" si="2"/>
        <v>1</v>
      </c>
      <c r="P24" s="11">
        <f t="array" ref="P24">IFERROR(INDEX(evictions_state_consolidated_da!$D$1:$AQ$223,MATCH($A24&amp;1,evictions_state_consolidated_da!$D$1:$D$223&amp;evictions_state_consolidated_da!$AM$1:$AM$223,0),MATCH(P$1,evictions_state_consolidated_da!$D$1:$AQ$1,0)),"")</f>
        <v>43983</v>
      </c>
      <c r="Q24" s="9">
        <f t="array" ref="Q24">IFERROR(INDEX(evictions_state_consolidated_da!$D$1:$AQ$223,MATCH($A24&amp;1,evictions_state_consolidated_da!$D$1:$D$223&amp;evictions_state_consolidated_da!$AM$1:$AM$223,0),MATCH(Q$1,evictions_state_consolidated_da!$D$1:$AQ$1,0)),"")</f>
        <v>43997</v>
      </c>
      <c r="R24" s="10">
        <f t="array" ref="R24">IFERROR(INDEX(evictions_state_consolidated_da!$D$1:$AQ$223,MATCH($A24&amp;1,evictions_state_consolidated_da!$D$1:$D$223&amp;evictions_state_consolidated_da!$AM$1:$AM$223,0),MATCH(R$1,evictions_state_consolidated_da!$D$1:$AQ$1,0)),"")</f>
        <v>14</v>
      </c>
      <c r="S24" s="10">
        <f t="shared" si="3"/>
        <v>1</v>
      </c>
    </row>
    <row r="25">
      <c r="A25" s="8" t="s">
        <v>49</v>
      </c>
      <c r="B25" s="9">
        <f t="array" ref="B25">INDEX(evictions_state_consolidated_da!$D$1:$AQ$223,MATCH($A25&amp;1,evictions_state_consolidated_da!$D$1:$D$223&amp;evictions_state_consolidated_da!$S$1:$S$223,0),MATCH(B$1,evictions_state_consolidated_da!$D$1:$AQ$1,0))</f>
        <v>43907</v>
      </c>
      <c r="C25" s="9">
        <f t="array" ref="C25">INDEX(evictions_state_consolidated_da!$D$1:$AQ$223,MATCH($A25&amp;1,evictions_state_consolidated_da!$D$1:$D$223&amp;evictions_state_consolidated_da!$S$1:$S$223,0),MATCH(C$1,evictions_state_consolidated_da!$D$1:$AQ$1,0))</f>
        <v>43997</v>
      </c>
      <c r="D25" s="10">
        <f t="array" ref="D25">INDEX(evictions_state_consolidated_da!$D$1:$AQ$223,MATCH($A25&amp;1,evictions_state_consolidated_da!$D$1:$D$223&amp;evictions_state_consolidated_da!$S$1:$S$223,0),MATCH(D$1,evictions_state_consolidated_da!$D$1:$AQ$1,0))</f>
        <v>89</v>
      </c>
      <c r="E25" s="10">
        <f t="array" ref="E25">INDEX(evictions_state_consolidated_da!$D$1:$AQ$223,MATCH($A25&amp;1,evictions_state_consolidated_da!$D$1:$D$223&amp;evictions_state_consolidated_da!$S$1:$S$223,0),MATCH(E$1,evictions_state_consolidated_da!$D$1:$AQ$1,0))</f>
        <v>90</v>
      </c>
      <c r="F25" s="10">
        <f t="shared" si="1"/>
        <v>1</v>
      </c>
      <c r="G25" s="11">
        <f t="array" ref="G25">IFERROR(INDEX(evictions_state_consolidated_da!$D$1:$AQ$223,MATCH($A25&amp;1,evictions_state_consolidated_da!$D$1:$D$223&amp;evictions_state_consolidated_da!$X$1:$X$223,0),MATCH(G$1,evictions_state_consolidated_da!$D$1:$AQ$1,0)),"")</f>
        <v>43902</v>
      </c>
      <c r="H25" s="9">
        <f t="array" ref="H25">IFERROR(INDEX(evictions_state_consolidated_da!$D$1:$AQ$223,MATCH($A25&amp;1,evictions_state_consolidated_da!$D$1:$D$223&amp;evictions_state_consolidated_da!$X$1:$X$223,0),MATCH(H$1,evictions_state_consolidated_da!$D$1:$AQ$1,0)),"")</f>
        <v>43990</v>
      </c>
      <c r="I25" s="10">
        <f t="array" ref="I25">IFERROR(INDEX(evictions_state_consolidated_da!$D$1:$AQ$223,MATCH($A25&amp;1,evictions_state_consolidated_da!$D$1:$D$223&amp;evictions_state_consolidated_da!$X$1:$X$223,0),MATCH(I$1,evictions_state_consolidated_da!$D$1:$AQ$1,0)),"")</f>
        <v>88</v>
      </c>
      <c r="J25" s="12">
        <f t="array" ref="J25">IFERROR(INDEX(evictions_state_consolidated_da!$D$1:$AQ$223,MATCH($A25&amp;1,evictions_state_consolidated_da!$D$1:$D$223&amp;evictions_state_consolidated_da!$X$1:$X$223,0),MATCH(J$1,evictions_state_consolidated_da!$D$1:$AQ$1,0)),"")</f>
        <v>0.7616033755</v>
      </c>
      <c r="K25" s="11">
        <f t="array" ref="K25">IFERROR(INDEX(evictions_state_consolidated_da!$D$1:$AQ$223,MATCH($A25&amp;1,evictions_state_consolidated_da!$D$1:$D$223&amp;evictions_state_consolidated_da!$AF$1:$AF$223,0),MATCH(K$1,evictions_state_consolidated_da!$D$1:$AQ$1,0)),"")</f>
        <v>43927</v>
      </c>
      <c r="L25" s="9">
        <f t="array" ref="L25">IFERROR(INDEX(evictions_state_consolidated_da!$D$1:$AQ$223,MATCH($A25&amp;1,evictions_state_consolidated_da!$D$1:$D$223&amp;evictions_state_consolidated_da!$AF$1:$AF$223,0),MATCH(L$1,evictions_state_consolidated_da!$D$1:$AQ$1,0)),"")</f>
        <v>43955</v>
      </c>
      <c r="M25" s="10">
        <f t="array" ref="M25">IFERROR(INDEX(evictions_state_consolidated_da!$D$1:$AQ$223,MATCH($A25&amp;1,evictions_state_consolidated_da!$D$1:$D$223&amp;evictions_state_consolidated_da!$AF$1:$AF$223,0),MATCH(M$1,evictions_state_consolidated_da!$D$1:$AQ$1,0)),"")</f>
        <v>23</v>
      </c>
      <c r="N25" s="13">
        <f t="array" ref="N25">IFERROR(INDEX(evictions_state_consolidated_da!$D$1:$AQ$223,MATCH($A25&amp;1,evictions_state_consolidated_da!$D$1:$D$223&amp;evictions_state_consolidated_da!$AF$1:$AF$223,0),MATCH(N$1,evictions_state_consolidated_da!$D$1:$AQ$1,0)),"")</f>
        <v>2.5</v>
      </c>
      <c r="O25" s="10">
        <f t="shared" si="2"/>
        <v>1</v>
      </c>
      <c r="P25" s="11" t="str">
        <f t="array" ref="P25">IFERROR(INDEX(evictions_state_consolidated_da!$D$1:$AQ$223,MATCH($A25&amp;1,evictions_state_consolidated_da!$D$1:$D$223&amp;evictions_state_consolidated_da!$AM$1:$AM$223,0),MATCH(P$1,evictions_state_consolidated_da!$D$1:$AQ$1,0)),"")</f>
        <v/>
      </c>
      <c r="Q25" s="9" t="str">
        <f t="array" ref="Q25">IFERROR(INDEX(evictions_state_consolidated_da!$D$1:$AQ$223,MATCH($A25&amp;1,evictions_state_consolidated_da!$D$1:$D$223&amp;evictions_state_consolidated_da!$AM$1:$AM$223,0),MATCH(Q$1,evictions_state_consolidated_da!$D$1:$AQ$1,0)),"")</f>
        <v/>
      </c>
      <c r="R25" s="10" t="str">
        <f t="array" ref="R25">IFERROR(INDEX(evictions_state_consolidated_da!$D$1:$AQ$223,MATCH($A25&amp;1,evictions_state_consolidated_da!$D$1:$D$223&amp;evictions_state_consolidated_da!$AM$1:$AM$223,0),MATCH(R$1,evictions_state_consolidated_da!$D$1:$AQ$1,0)),"")</f>
        <v/>
      </c>
      <c r="S25" s="10">
        <f t="shared" si="3"/>
        <v>0</v>
      </c>
    </row>
    <row r="26">
      <c r="A26" s="8" t="s">
        <v>50</v>
      </c>
      <c r="B26" s="9">
        <f t="array" ref="B26">INDEX(evictions_state_consolidated_da!$D$1:$AQ$223,MATCH($A26&amp;1,evictions_state_consolidated_da!$D$1:$D$223&amp;evictions_state_consolidated_da!$S$1:$S$223,0),MATCH(B$1,evictions_state_consolidated_da!$D$1:$AQ$1,0))</f>
        <v>43908</v>
      </c>
      <c r="C26" s="9">
        <f t="array" ref="C26">INDEX(evictions_state_consolidated_da!$D$1:$AQ$223,MATCH($A26&amp;1,evictions_state_consolidated_da!$D$1:$D$223&amp;evictions_state_consolidated_da!$S$1:$S$223,0),MATCH(C$1,evictions_state_consolidated_da!$D$1:$AQ$1,0))</f>
        <v>43997</v>
      </c>
      <c r="D26" s="10">
        <f t="array" ref="D26">INDEX(evictions_state_consolidated_da!$D$1:$AQ$223,MATCH($A26&amp;1,evictions_state_consolidated_da!$D$1:$D$223&amp;evictions_state_consolidated_da!$S$1:$S$223,0),MATCH(D$1,evictions_state_consolidated_da!$D$1:$AQ$1,0))</f>
        <v>89</v>
      </c>
      <c r="E26" s="10">
        <f t="array" ref="E26">INDEX(evictions_state_consolidated_da!$D$1:$AQ$223,MATCH($A26&amp;1,evictions_state_consolidated_da!$D$1:$D$223&amp;evictions_state_consolidated_da!$S$1:$S$223,0),MATCH(E$1,evictions_state_consolidated_da!$D$1:$AQ$1,0))</f>
        <v>89</v>
      </c>
      <c r="F26" s="10">
        <f t="shared" si="1"/>
        <v>0</v>
      </c>
      <c r="G26" s="11">
        <f t="array" ref="G26">IFERROR(INDEX(evictions_state_consolidated_da!$D$1:$AQ$223,MATCH($A26&amp;1,evictions_state_consolidated_da!$D$1:$D$223&amp;evictions_state_consolidated_da!$X$1:$X$223,0),MATCH(G$1,evictions_state_consolidated_da!$D$1:$AQ$1,0)),"")</f>
        <v>43908</v>
      </c>
      <c r="H26" s="9">
        <f t="array" ref="H26">IFERROR(INDEX(evictions_state_consolidated_da!$D$1:$AQ$223,MATCH($A26&amp;1,evictions_state_consolidated_da!$D$1:$D$223&amp;evictions_state_consolidated_da!$X$1:$X$223,0),MATCH(H$1,evictions_state_consolidated_da!$D$1:$AQ$1,0)),"")</f>
        <v>43997</v>
      </c>
      <c r="I26" s="10">
        <f t="array" ref="I26">IFERROR(INDEX(evictions_state_consolidated_da!$D$1:$AQ$223,MATCH($A26&amp;1,evictions_state_consolidated_da!$D$1:$D$223&amp;evictions_state_consolidated_da!$X$1:$X$223,0),MATCH(I$1,evictions_state_consolidated_da!$D$1:$AQ$1,0)),"")</f>
        <v>25</v>
      </c>
      <c r="J26" s="12">
        <f t="array" ref="J26">IFERROR(INDEX(evictions_state_consolidated_da!$D$1:$AQ$223,MATCH($A26&amp;1,evictions_state_consolidated_da!$D$1:$D$223&amp;evictions_state_consolidated_da!$X$1:$X$223,0),MATCH(J$1,evictions_state_consolidated_da!$D$1:$AQ$1,0)),"")</f>
        <v>2.5</v>
      </c>
      <c r="K26" s="11">
        <f t="array" ref="K26">IFERROR(INDEX(evictions_state_consolidated_da!$D$1:$AQ$223,MATCH($A26&amp;1,evictions_state_consolidated_da!$D$1:$D$223&amp;evictions_state_consolidated_da!$AF$1:$AF$223,0),MATCH(K$1,evictions_state_consolidated_da!$D$1:$AQ$1,0)),"")</f>
        <v>43908</v>
      </c>
      <c r="L26" s="9">
        <f t="array" ref="L26">IFERROR(INDEX(evictions_state_consolidated_da!$D$1:$AQ$223,MATCH($A26&amp;1,evictions_state_consolidated_da!$D$1:$D$223&amp;evictions_state_consolidated_da!$AF$1:$AF$223,0),MATCH(L$1,evictions_state_consolidated_da!$D$1:$AQ$1,0)),"")</f>
        <v>43997</v>
      </c>
      <c r="M26" s="10">
        <f t="array" ref="M26">IFERROR(INDEX(evictions_state_consolidated_da!$D$1:$AQ$223,MATCH($A26&amp;1,evictions_state_consolidated_da!$D$1:$D$223&amp;evictions_state_consolidated_da!$AF$1:$AF$223,0),MATCH(M$1,evictions_state_consolidated_da!$D$1:$AQ$1,0)),"")</f>
        <v>89</v>
      </c>
      <c r="N26" s="13">
        <f t="array" ref="N26">IFERROR(INDEX(evictions_state_consolidated_da!$D$1:$AQ$223,MATCH($A26&amp;1,evictions_state_consolidated_da!$D$1:$D$223&amp;evictions_state_consolidated_da!$AF$1:$AF$223,0),MATCH(N$1,evictions_state_consolidated_da!$D$1:$AQ$1,0)),"")</f>
        <v>2.5</v>
      </c>
      <c r="O26" s="10">
        <f t="shared" si="2"/>
        <v>1</v>
      </c>
      <c r="P26" s="11" t="str">
        <f t="array" ref="P26">IFERROR(INDEX(evictions_state_consolidated_da!$D$1:$AQ$223,MATCH($A26&amp;1,evictions_state_consolidated_da!$D$1:$D$223&amp;evictions_state_consolidated_da!$AM$1:$AM$223,0),MATCH(P$1,evictions_state_consolidated_da!$D$1:$AQ$1,0)),"")</f>
        <v/>
      </c>
      <c r="Q26" s="9" t="str">
        <f t="array" ref="Q26">IFERROR(INDEX(evictions_state_consolidated_da!$D$1:$AQ$223,MATCH($A26&amp;1,evictions_state_consolidated_da!$D$1:$D$223&amp;evictions_state_consolidated_da!$AM$1:$AM$223,0),MATCH(Q$1,evictions_state_consolidated_da!$D$1:$AQ$1,0)),"")</f>
        <v/>
      </c>
      <c r="R26" s="10" t="str">
        <f t="array" ref="R26">IFERROR(INDEX(evictions_state_consolidated_da!$D$1:$AQ$223,MATCH($A26&amp;1,evictions_state_consolidated_da!$D$1:$D$223&amp;evictions_state_consolidated_da!$AM$1:$AM$223,0),MATCH(R$1,evictions_state_consolidated_da!$D$1:$AQ$1,0)),"")</f>
        <v/>
      </c>
      <c r="S26" s="10">
        <f t="shared" si="3"/>
        <v>0</v>
      </c>
    </row>
    <row r="27">
      <c r="A27" s="8" t="s">
        <v>51</v>
      </c>
      <c r="B27" s="9">
        <f t="array" ref="B27">INDEX(evictions_state_consolidated_da!$D$1:$AQ$223,MATCH($A27&amp;1,evictions_state_consolidated_da!$D$1:$D$223&amp;evictions_state_consolidated_da!$S$1:$S$223,0),MATCH(B$1,evictions_state_consolidated_da!$D$1:$AQ$1,0))</f>
        <v>42920</v>
      </c>
      <c r="C27" s="9">
        <f t="array" ref="C27">INDEX(evictions_state_consolidated_da!$D$1:$AQ$223,MATCH($A27&amp;1,evictions_state_consolidated_da!$D$1:$D$223&amp;evictions_state_consolidated_da!$S$1:$S$223,0),MATCH(C$1,evictions_state_consolidated_da!$D$1:$AQ$1,0))</f>
        <v>43997</v>
      </c>
      <c r="D27" s="10">
        <f t="array" ref="D27">INDEX(evictions_state_consolidated_da!$D$1:$AQ$223,MATCH($A27&amp;1,evictions_state_consolidated_da!$D$1:$D$223&amp;evictions_state_consolidated_da!$S$1:$S$223,0),MATCH(D$1,evictions_state_consolidated_da!$D$1:$AQ$1,0))</f>
        <v>1077</v>
      </c>
      <c r="E27" s="10">
        <f t="array" ref="E27">INDEX(evictions_state_consolidated_da!$D$1:$AQ$223,MATCH($A27&amp;1,evictions_state_consolidated_da!$D$1:$D$223&amp;evictions_state_consolidated_da!$S$1:$S$223,0),MATCH(E$1,evictions_state_consolidated_da!$D$1:$AQ$1,0))</f>
        <v>1077</v>
      </c>
      <c r="F27" s="10">
        <f t="shared" si="1"/>
        <v>0</v>
      </c>
      <c r="G27" s="11">
        <f t="array" ref="G27">IFERROR(INDEX(evictions_state_consolidated_da!$D$1:$AQ$223,MATCH($A27&amp;1,evictions_state_consolidated_da!$D$1:$D$223&amp;evictions_state_consolidated_da!$X$1:$X$223,0),MATCH(G$1,evictions_state_consolidated_da!$D$1:$AQ$1,0)),"")</f>
        <v>43906</v>
      </c>
      <c r="H27" s="9">
        <f t="array" ref="H27">IFERROR(INDEX(evictions_state_consolidated_da!$D$1:$AQ$223,MATCH($A27&amp;1,evictions_state_consolidated_da!$D$1:$D$223&amp;evictions_state_consolidated_da!$X$1:$X$223,0),MATCH(H$1,evictions_state_consolidated_da!$D$1:$AQ$1,0)),"")</f>
        <v>43997</v>
      </c>
      <c r="I27" s="10">
        <f t="array" ref="I27">IFERROR(INDEX(evictions_state_consolidated_da!$D$1:$AQ$223,MATCH($A27&amp;1,evictions_state_consolidated_da!$D$1:$D$223&amp;evictions_state_consolidated_da!$X$1:$X$223,0),MATCH(I$1,evictions_state_consolidated_da!$D$1:$AQ$1,0)),"")</f>
        <v>73</v>
      </c>
      <c r="J27" s="12">
        <f t="array" ref="J27">IFERROR(INDEX(evictions_state_consolidated_da!$D$1:$AQ$223,MATCH($A27&amp;1,evictions_state_consolidated_da!$D$1:$D$223&amp;evictions_state_consolidated_da!$X$1:$X$223,0),MATCH(J$1,evictions_state_consolidated_da!$D$1:$AQ$1,0)),"")</f>
        <v>0.9156171285</v>
      </c>
      <c r="K27" s="11">
        <f t="array" ref="K27">IFERROR(INDEX(evictions_state_consolidated_da!$D$1:$AQ$223,MATCH($A27&amp;1,evictions_state_consolidated_da!$D$1:$D$223&amp;evictions_state_consolidated_da!$AF$1:$AF$223,0),MATCH(K$1,evictions_state_consolidated_da!$D$1:$AQ$1,0)),"")</f>
        <v>43908</v>
      </c>
      <c r="L27" s="9">
        <f t="array" ref="L27">IFERROR(INDEX(evictions_state_consolidated_da!$D$1:$AQ$223,MATCH($A27&amp;1,evictions_state_consolidated_da!$D$1:$D$223&amp;evictions_state_consolidated_da!$AF$1:$AF$223,0),MATCH(L$1,evictions_state_consolidated_da!$D$1:$AQ$1,0)),"")</f>
        <v>43924</v>
      </c>
      <c r="M27" s="10">
        <f t="array" ref="M27">IFERROR(INDEX(evictions_state_consolidated_da!$D$1:$AQ$223,MATCH($A27&amp;1,evictions_state_consolidated_da!$D$1:$D$223&amp;evictions_state_consolidated_da!$AF$1:$AF$223,0),MATCH(M$1,evictions_state_consolidated_da!$D$1:$AQ$1,0)),"")</f>
        <v>16</v>
      </c>
      <c r="N27" s="13">
        <f t="array" ref="N27">IFERROR(INDEX(evictions_state_consolidated_da!$D$1:$AQ$223,MATCH($A27&amp;1,evictions_state_consolidated_da!$D$1:$D$223&amp;evictions_state_consolidated_da!$AF$1:$AF$223,0),MATCH(N$1,evictions_state_consolidated_da!$D$1:$AQ$1,0)),"")</f>
        <v>3</v>
      </c>
      <c r="O27" s="10">
        <f t="shared" si="2"/>
        <v>1</v>
      </c>
      <c r="P27" s="11">
        <f t="array" ref="P27">IFERROR(INDEX(evictions_state_consolidated_da!$D$1:$AQ$223,MATCH($A27&amp;1,evictions_state_consolidated_da!$D$1:$D$223&amp;evictions_state_consolidated_da!$AM$1:$AM$223,0),MATCH(P$1,evictions_state_consolidated_da!$D$1:$AQ$1,0)),"")</f>
        <v>43973</v>
      </c>
      <c r="Q27" s="9">
        <f t="array" ref="Q27">IFERROR(INDEX(evictions_state_consolidated_da!$D$1:$AQ$223,MATCH($A27&amp;1,evictions_state_consolidated_da!$D$1:$D$223&amp;evictions_state_consolidated_da!$AM$1:$AM$223,0),MATCH(Q$1,evictions_state_consolidated_da!$D$1:$AQ$1,0)),"")</f>
        <v>43997</v>
      </c>
      <c r="R27" s="10">
        <f t="array" ref="R27">IFERROR(INDEX(evictions_state_consolidated_da!$D$1:$AQ$223,MATCH($A27&amp;1,evictions_state_consolidated_da!$D$1:$D$223&amp;evictions_state_consolidated_da!$AM$1:$AM$223,0),MATCH(R$1,evictions_state_consolidated_da!$D$1:$AQ$1,0)),"")</f>
        <v>24</v>
      </c>
      <c r="S27" s="10">
        <f t="shared" si="3"/>
        <v>1</v>
      </c>
    </row>
    <row r="28">
      <c r="A28" s="8" t="s">
        <v>52</v>
      </c>
      <c r="B28" s="9">
        <f t="array" ref="B28">INDEX(evictions_state_consolidated_da!$D$1:$AQ$223,MATCH($A28&amp;1,evictions_state_consolidated_da!$D$1:$D$223&amp;evictions_state_consolidated_da!$S$1:$S$223,0),MATCH(B$1,evictions_state_consolidated_da!$D$1:$AQ$1,0))</f>
        <v>43907</v>
      </c>
      <c r="C28" s="9">
        <f t="array" ref="C28">INDEX(evictions_state_consolidated_da!$D$1:$AQ$223,MATCH($A28&amp;1,evictions_state_consolidated_da!$D$1:$D$223&amp;evictions_state_consolidated_da!$S$1:$S$223,0),MATCH(C$1,evictions_state_consolidated_da!$D$1:$AQ$1,0))</f>
        <v>43997</v>
      </c>
      <c r="D28" s="10">
        <f t="array" ref="D28">INDEX(evictions_state_consolidated_da!$D$1:$AQ$223,MATCH($A28&amp;1,evictions_state_consolidated_da!$D$1:$D$223&amp;evictions_state_consolidated_da!$S$1:$S$223,0),MATCH(D$1,evictions_state_consolidated_da!$D$1:$AQ$1,0))</f>
        <v>90</v>
      </c>
      <c r="E28" s="10">
        <f t="array" ref="E28">INDEX(evictions_state_consolidated_da!$D$1:$AQ$223,MATCH($A28&amp;1,evictions_state_consolidated_da!$D$1:$D$223&amp;evictions_state_consolidated_da!$S$1:$S$223,0),MATCH(E$1,evictions_state_consolidated_da!$D$1:$AQ$1,0))</f>
        <v>90</v>
      </c>
      <c r="F28" s="10">
        <f t="shared" si="1"/>
        <v>0</v>
      </c>
      <c r="G28" s="11">
        <f t="array" ref="G28">IFERROR(INDEX(evictions_state_consolidated_da!$D$1:$AQ$223,MATCH($A28&amp;1,evictions_state_consolidated_da!$D$1:$D$223&amp;evictions_state_consolidated_da!$X$1:$X$223,0),MATCH(G$1,evictions_state_consolidated_da!$D$1:$AQ$1,0)),"")</f>
        <v>43959</v>
      </c>
      <c r="H28" s="9">
        <f t="array" ref="H28">IFERROR(INDEX(evictions_state_consolidated_da!$D$1:$AQ$223,MATCH($A28&amp;1,evictions_state_consolidated_da!$D$1:$D$223&amp;evictions_state_consolidated_da!$X$1:$X$223,0),MATCH(H$1,evictions_state_consolidated_da!$D$1:$AQ$1,0)),"")</f>
        <v>43997</v>
      </c>
      <c r="I28" s="10">
        <f t="array" ref="I28">IFERROR(INDEX(evictions_state_consolidated_da!$D$1:$AQ$223,MATCH($A28&amp;1,evictions_state_consolidated_da!$D$1:$D$223&amp;evictions_state_consolidated_da!$X$1:$X$223,0),MATCH(I$1,evictions_state_consolidated_da!$D$1:$AQ$1,0)),"")</f>
        <v>38</v>
      </c>
      <c r="J28" s="12">
        <f t="array" ref="J28">IFERROR(INDEX(evictions_state_consolidated_da!$D$1:$AQ$223,MATCH($A28&amp;1,evictions_state_consolidated_da!$D$1:$D$223&amp;evictions_state_consolidated_da!$X$1:$X$223,0),MATCH(J$1,evictions_state_consolidated_da!$D$1:$AQ$1,0)),"")</f>
        <v>3.65</v>
      </c>
      <c r="K28" s="11">
        <f t="array" ref="K28">IFERROR(INDEX(evictions_state_consolidated_da!$D$1:$AQ$223,MATCH($A28&amp;1,evictions_state_consolidated_da!$D$1:$D$223&amp;evictions_state_consolidated_da!$AF$1:$AF$223,0),MATCH(K$1,evictions_state_consolidated_da!$D$1:$AQ$1,0)),"")</f>
        <v>43959</v>
      </c>
      <c r="L28" s="9">
        <f t="array" ref="L28">IFERROR(INDEX(evictions_state_consolidated_da!$D$1:$AQ$223,MATCH($A28&amp;1,evictions_state_consolidated_da!$D$1:$D$223&amp;evictions_state_consolidated_da!$AF$1:$AF$223,0),MATCH(L$1,evictions_state_consolidated_da!$D$1:$AQ$1,0)),"")</f>
        <v>43997</v>
      </c>
      <c r="M28" s="10">
        <f t="array" ref="M28">IFERROR(INDEX(evictions_state_consolidated_da!$D$1:$AQ$223,MATCH($A28&amp;1,evictions_state_consolidated_da!$D$1:$D$223&amp;evictions_state_consolidated_da!$AF$1:$AF$223,0),MATCH(M$1,evictions_state_consolidated_da!$D$1:$AQ$1,0)),"")</f>
        <v>18</v>
      </c>
      <c r="N28" s="13">
        <f t="array" ref="N28">IFERROR(INDEX(evictions_state_consolidated_da!$D$1:$AQ$223,MATCH($A28&amp;1,evictions_state_consolidated_da!$D$1:$D$223&amp;evictions_state_consolidated_da!$AF$1:$AF$223,0),MATCH(N$1,evictions_state_consolidated_da!$D$1:$AQ$1,0)),"")</f>
        <v>6.5</v>
      </c>
      <c r="O28" s="10">
        <f t="shared" si="2"/>
        <v>1</v>
      </c>
      <c r="P28" s="11" t="str">
        <f t="array" ref="P28">IFERROR(INDEX(evictions_state_consolidated_da!$D$1:$AQ$223,MATCH($A28&amp;1,evictions_state_consolidated_da!$D$1:$D$223&amp;evictions_state_consolidated_da!$AM$1:$AM$223,0),MATCH(P$1,evictions_state_consolidated_da!$D$1:$AQ$1,0)),"")</f>
        <v/>
      </c>
      <c r="Q28" s="9" t="str">
        <f t="array" ref="Q28">IFERROR(INDEX(evictions_state_consolidated_da!$D$1:$AQ$223,MATCH($A28&amp;1,evictions_state_consolidated_da!$D$1:$D$223&amp;evictions_state_consolidated_da!$AM$1:$AM$223,0),MATCH(Q$1,evictions_state_consolidated_da!$D$1:$AQ$1,0)),"")</f>
        <v/>
      </c>
      <c r="R28" s="10" t="str">
        <f t="array" ref="R28">IFERROR(INDEX(evictions_state_consolidated_da!$D$1:$AQ$223,MATCH($A28&amp;1,evictions_state_consolidated_da!$D$1:$D$223&amp;evictions_state_consolidated_da!$AM$1:$AM$223,0),MATCH(R$1,evictions_state_consolidated_da!$D$1:$AQ$1,0)),"")</f>
        <v/>
      </c>
      <c r="S28" s="10">
        <f t="shared" si="3"/>
        <v>0</v>
      </c>
    </row>
    <row r="29">
      <c r="A29" s="8" t="s">
        <v>53</v>
      </c>
      <c r="B29" s="9">
        <f t="array" ref="B29">INDEX(evictions_state_consolidated_da!$D$1:$AQ$223,MATCH($A29&amp;1,evictions_state_consolidated_da!$D$1:$D$223&amp;evictions_state_consolidated_da!$S$1:$S$223,0),MATCH(B$1,evictions_state_consolidated_da!$D$1:$AQ$1,0))</f>
        <v>43908</v>
      </c>
      <c r="C29" s="9">
        <f t="array" ref="C29">INDEX(evictions_state_consolidated_da!$D$1:$AQ$223,MATCH($A29&amp;1,evictions_state_consolidated_da!$D$1:$D$223&amp;evictions_state_consolidated_da!$S$1:$S$223,0),MATCH(C$1,evictions_state_consolidated_da!$D$1:$AQ$1,0))</f>
        <v>43997</v>
      </c>
      <c r="D29" s="10">
        <f t="array" ref="D29">INDEX(evictions_state_consolidated_da!$D$1:$AQ$223,MATCH($A29&amp;1,evictions_state_consolidated_da!$D$1:$D$223&amp;evictions_state_consolidated_da!$S$1:$S$223,0),MATCH(D$1,evictions_state_consolidated_da!$D$1:$AQ$1,0))</f>
        <v>89</v>
      </c>
      <c r="E29" s="10">
        <f t="array" ref="E29">INDEX(evictions_state_consolidated_da!$D$1:$AQ$223,MATCH($A29&amp;1,evictions_state_consolidated_da!$D$1:$D$223&amp;evictions_state_consolidated_da!$S$1:$S$223,0),MATCH(E$1,evictions_state_consolidated_da!$D$1:$AQ$1,0))</f>
        <v>89</v>
      </c>
      <c r="F29" s="10">
        <f t="shared" si="1"/>
        <v>0</v>
      </c>
      <c r="G29" s="11">
        <f t="array" ref="G29">IFERROR(INDEX(evictions_state_consolidated_da!$D$1:$AQ$223,MATCH($A29&amp;1,evictions_state_consolidated_da!$D$1:$D$223&amp;evictions_state_consolidated_da!$X$1:$X$223,0),MATCH(G$1,evictions_state_consolidated_da!$D$1:$AQ$1,0)),"")</f>
        <v>43908</v>
      </c>
      <c r="H29" s="9">
        <f t="array" ref="H29">IFERROR(INDEX(evictions_state_consolidated_da!$D$1:$AQ$223,MATCH($A29&amp;1,evictions_state_consolidated_da!$D$1:$D$223&amp;evictions_state_consolidated_da!$X$1:$X$223,0),MATCH(H$1,evictions_state_consolidated_da!$D$1:$AQ$1,0)),"")</f>
        <v>43997</v>
      </c>
      <c r="I29" s="10">
        <f t="array" ref="I29">IFERROR(INDEX(evictions_state_consolidated_da!$D$1:$AQ$223,MATCH($A29&amp;1,evictions_state_consolidated_da!$D$1:$D$223&amp;evictions_state_consolidated_da!$X$1:$X$223,0),MATCH(I$1,evictions_state_consolidated_da!$D$1:$AQ$1,0)),"")</f>
        <v>84</v>
      </c>
      <c r="J29" s="12">
        <f t="array" ref="J29">IFERROR(INDEX(evictions_state_consolidated_da!$D$1:$AQ$223,MATCH($A29&amp;1,evictions_state_consolidated_da!$D$1:$D$223&amp;evictions_state_consolidated_da!$X$1:$X$223,0),MATCH(J$1,evictions_state_consolidated_da!$D$1:$AQ$1,0)),"")</f>
        <v>0.7815198618</v>
      </c>
      <c r="K29" s="11">
        <f t="array" ref="K29">IFERROR(INDEX(evictions_state_consolidated_da!$D$1:$AQ$223,MATCH($A29&amp;1,evictions_state_consolidated_da!$D$1:$D$223&amp;evictions_state_consolidated_da!$AF$1:$AF$223,0),MATCH(K$1,evictions_state_consolidated_da!$D$1:$AQ$1,0)),"")</f>
        <v>43910</v>
      </c>
      <c r="L29" s="9">
        <f t="array" ref="L29">IFERROR(INDEX(evictions_state_consolidated_da!$D$1:$AQ$223,MATCH($A29&amp;1,evictions_state_consolidated_da!$D$1:$D$223&amp;evictions_state_consolidated_da!$AF$1:$AF$223,0),MATCH(L$1,evictions_state_consolidated_da!$D$1:$AQ$1,0)),"")</f>
        <v>43997</v>
      </c>
      <c r="M29" s="10">
        <f t="array" ref="M29">IFERROR(INDEX(evictions_state_consolidated_da!$D$1:$AQ$223,MATCH($A29&amp;1,evictions_state_consolidated_da!$D$1:$D$223&amp;evictions_state_consolidated_da!$AF$1:$AF$223,0),MATCH(M$1,evictions_state_consolidated_da!$D$1:$AQ$1,0)),"")</f>
        <v>66</v>
      </c>
      <c r="N29" s="13">
        <f t="array" ref="N29">IFERROR(INDEX(evictions_state_consolidated_da!$D$1:$AQ$223,MATCH($A29&amp;1,evictions_state_consolidated_da!$D$1:$D$223&amp;evictions_state_consolidated_da!$AF$1:$AF$223,0),MATCH(N$1,evictions_state_consolidated_da!$D$1:$AQ$1,0)),"")</f>
        <v>2</v>
      </c>
      <c r="O29" s="10">
        <f t="shared" si="2"/>
        <v>1</v>
      </c>
      <c r="P29" s="11">
        <f t="array" ref="P29">IFERROR(INDEX(evictions_state_consolidated_da!$D$1:$AQ$223,MATCH($A29&amp;1,evictions_state_consolidated_da!$D$1:$D$223&amp;evictions_state_consolidated_da!$AM$1:$AM$223,0),MATCH(P$1,evictions_state_consolidated_da!$D$1:$AQ$1,0)),"")</f>
        <v>43937</v>
      </c>
      <c r="Q29" s="9">
        <f t="array" ref="Q29">IFERROR(INDEX(evictions_state_consolidated_da!$D$1:$AQ$223,MATCH($A29&amp;1,evictions_state_consolidated_da!$D$1:$D$223&amp;evictions_state_consolidated_da!$AM$1:$AM$223,0),MATCH(Q$1,evictions_state_consolidated_da!$D$1:$AQ$1,0)),"")</f>
        <v>43997</v>
      </c>
      <c r="R29" s="10">
        <f t="array" ref="R29">IFERROR(INDEX(evictions_state_consolidated_da!$D$1:$AQ$223,MATCH($A29&amp;1,evictions_state_consolidated_da!$D$1:$D$223&amp;evictions_state_consolidated_da!$AM$1:$AM$223,0),MATCH(R$1,evictions_state_consolidated_da!$D$1:$AQ$1,0)),"")</f>
        <v>60</v>
      </c>
      <c r="S29" s="10">
        <f t="shared" si="3"/>
        <v>1</v>
      </c>
    </row>
    <row r="30">
      <c r="A30" s="8" t="s">
        <v>54</v>
      </c>
      <c r="B30" s="9">
        <f t="array" ref="B30">INDEX(evictions_state_consolidated_da!$D$1:$AQ$223,MATCH($A30&amp;1,evictions_state_consolidated_da!$D$1:$D$223&amp;evictions_state_consolidated_da!$S$1:$S$223,0),MATCH(B$1,evictions_state_consolidated_da!$D$1:$AQ$1,0))</f>
        <v>43906</v>
      </c>
      <c r="C30" s="9">
        <f t="array" ref="C30">INDEX(evictions_state_consolidated_da!$D$1:$AQ$223,MATCH($A30&amp;1,evictions_state_consolidated_da!$D$1:$D$223&amp;evictions_state_consolidated_da!$S$1:$S$223,0),MATCH(C$1,evictions_state_consolidated_da!$D$1:$AQ$1,0))</f>
        <v>43997</v>
      </c>
      <c r="D30" s="10">
        <f t="array" ref="D30">INDEX(evictions_state_consolidated_da!$D$1:$AQ$223,MATCH($A30&amp;1,evictions_state_consolidated_da!$D$1:$D$223&amp;evictions_state_consolidated_da!$S$1:$S$223,0),MATCH(D$1,evictions_state_consolidated_da!$D$1:$AQ$1,0))</f>
        <v>91</v>
      </c>
      <c r="E30" s="10">
        <f t="array" ref="E30">INDEX(evictions_state_consolidated_da!$D$1:$AQ$223,MATCH($A30&amp;1,evictions_state_consolidated_da!$D$1:$D$223&amp;evictions_state_consolidated_da!$S$1:$S$223,0),MATCH(E$1,evictions_state_consolidated_da!$D$1:$AQ$1,0))</f>
        <v>91</v>
      </c>
      <c r="F30" s="10">
        <f t="shared" si="1"/>
        <v>0</v>
      </c>
      <c r="G30" s="11">
        <f t="array" ref="G30">IFERROR(INDEX(evictions_state_consolidated_da!$D$1:$AQ$223,MATCH($A30&amp;1,evictions_state_consolidated_da!$D$1:$D$223&amp;evictions_state_consolidated_da!$X$1:$X$223,0),MATCH(G$1,evictions_state_consolidated_da!$D$1:$AQ$1,0)),"")</f>
        <v>43914</v>
      </c>
      <c r="H30" s="9">
        <f t="array" ref="H30">IFERROR(INDEX(evictions_state_consolidated_da!$D$1:$AQ$223,MATCH($A30&amp;1,evictions_state_consolidated_da!$D$1:$D$223&amp;evictions_state_consolidated_da!$X$1:$X$223,0),MATCH(H$1,evictions_state_consolidated_da!$D$1:$AQ$1,0)),"")</f>
        <v>43997</v>
      </c>
      <c r="I30" s="10">
        <f t="array" ref="I30">IFERROR(INDEX(evictions_state_consolidated_da!$D$1:$AQ$223,MATCH($A30&amp;1,evictions_state_consolidated_da!$D$1:$D$223&amp;evictions_state_consolidated_da!$X$1:$X$223,0),MATCH(I$1,evictions_state_consolidated_da!$D$1:$AQ$1,0)),"")</f>
        <v>83</v>
      </c>
      <c r="J30" s="12">
        <f t="array" ref="J30">IFERROR(INDEX(evictions_state_consolidated_da!$D$1:$AQ$223,MATCH($A30&amp;1,evictions_state_consolidated_da!$D$1:$D$223&amp;evictions_state_consolidated_da!$X$1:$X$223,0),MATCH(J$1,evictions_state_consolidated_da!$D$1:$AQ$1,0)),"")</f>
        <v>1.342391304</v>
      </c>
      <c r="K30" s="11">
        <f t="array" ref="K30">IFERROR(INDEX(evictions_state_consolidated_da!$D$1:$AQ$223,MATCH($A30&amp;1,evictions_state_consolidated_da!$D$1:$D$223&amp;evictions_state_consolidated_da!$AF$1:$AF$223,0),MATCH(K$1,evictions_state_consolidated_da!$D$1:$AQ$1,0)),"")</f>
        <v>43914</v>
      </c>
      <c r="L30" s="9">
        <f t="array" ref="L30">IFERROR(INDEX(evictions_state_consolidated_da!$D$1:$AQ$223,MATCH($A30&amp;1,evictions_state_consolidated_da!$D$1:$D$223&amp;evictions_state_consolidated_da!$AF$1:$AF$223,0),MATCH(L$1,evictions_state_consolidated_da!$D$1:$AQ$1,0)),"")</f>
        <v>43997</v>
      </c>
      <c r="M30" s="10">
        <f t="array" ref="M30">IFERROR(INDEX(evictions_state_consolidated_da!$D$1:$AQ$223,MATCH($A30&amp;1,evictions_state_consolidated_da!$D$1:$D$223&amp;evictions_state_consolidated_da!$AF$1:$AF$223,0),MATCH(M$1,evictions_state_consolidated_da!$D$1:$AQ$1,0)),"")</f>
        <v>83</v>
      </c>
      <c r="N30" s="13">
        <f t="array" ref="N30">IFERROR(INDEX(evictions_state_consolidated_da!$D$1:$AQ$223,MATCH($A30&amp;1,evictions_state_consolidated_da!$D$1:$D$223&amp;evictions_state_consolidated_da!$AF$1:$AF$223,0),MATCH(N$1,evictions_state_consolidated_da!$D$1:$AQ$1,0)),"")</f>
        <v>2</v>
      </c>
      <c r="O30" s="10">
        <f t="shared" si="2"/>
        <v>1</v>
      </c>
      <c r="P30" s="11" t="str">
        <f t="array" ref="P30">IFERROR(INDEX(evictions_state_consolidated_da!$D$1:$AQ$223,MATCH($A30&amp;1,evictions_state_consolidated_da!$D$1:$D$223&amp;evictions_state_consolidated_da!$AM$1:$AM$223,0),MATCH(P$1,evictions_state_consolidated_da!$D$1:$AQ$1,0)),"")</f>
        <v/>
      </c>
      <c r="Q30" s="9" t="str">
        <f t="array" ref="Q30">IFERROR(INDEX(evictions_state_consolidated_da!$D$1:$AQ$223,MATCH($A30&amp;1,evictions_state_consolidated_da!$D$1:$D$223&amp;evictions_state_consolidated_da!$AM$1:$AM$223,0),MATCH(Q$1,evictions_state_consolidated_da!$D$1:$AQ$1,0)),"")</f>
        <v/>
      </c>
      <c r="R30" s="10" t="str">
        <f t="array" ref="R30">IFERROR(INDEX(evictions_state_consolidated_da!$D$1:$AQ$223,MATCH($A30&amp;1,evictions_state_consolidated_da!$D$1:$D$223&amp;evictions_state_consolidated_da!$AM$1:$AM$223,0),MATCH(R$1,evictions_state_consolidated_da!$D$1:$AQ$1,0)),"")</f>
        <v/>
      </c>
      <c r="S30" s="10">
        <f t="shared" si="3"/>
        <v>0</v>
      </c>
    </row>
    <row r="31">
      <c r="A31" s="8" t="s">
        <v>55</v>
      </c>
      <c r="B31" s="9">
        <f t="array" ref="B31">INDEX(evictions_state_consolidated_da!$D$1:$AQ$223,MATCH($A31&amp;1,evictions_state_consolidated_da!$D$1:$D$223&amp;evictions_state_consolidated_da!$S$1:$S$223,0),MATCH(B$1,evictions_state_consolidated_da!$D$1:$AQ$1,0))</f>
        <v>43903</v>
      </c>
      <c r="C31" s="9">
        <f t="array" ref="C31">INDEX(evictions_state_consolidated_da!$D$1:$AQ$223,MATCH($A31&amp;1,evictions_state_consolidated_da!$D$1:$D$223&amp;evictions_state_consolidated_da!$S$1:$S$223,0),MATCH(C$1,evictions_state_consolidated_da!$D$1:$AQ$1,0))</f>
        <v>43997</v>
      </c>
      <c r="D31" s="10">
        <f t="array" ref="D31">INDEX(evictions_state_consolidated_da!$D$1:$AQ$223,MATCH($A31&amp;1,evictions_state_consolidated_da!$D$1:$D$223&amp;evictions_state_consolidated_da!$S$1:$S$223,0),MATCH(D$1,evictions_state_consolidated_da!$D$1:$AQ$1,0))</f>
        <v>94</v>
      </c>
      <c r="E31" s="10">
        <f t="array" ref="E31">INDEX(evictions_state_consolidated_da!$D$1:$AQ$223,MATCH($A31&amp;1,evictions_state_consolidated_da!$D$1:$D$223&amp;evictions_state_consolidated_da!$S$1:$S$223,0),MATCH(E$1,evictions_state_consolidated_da!$D$1:$AQ$1,0))</f>
        <v>94</v>
      </c>
      <c r="F31" s="10">
        <f t="shared" si="1"/>
        <v>0</v>
      </c>
      <c r="G31" s="11">
        <f t="array" ref="G31">IFERROR(INDEX(evictions_state_consolidated_da!$D$1:$AQ$223,MATCH($A31&amp;1,evictions_state_consolidated_da!$D$1:$D$223&amp;evictions_state_consolidated_da!$X$1:$X$223,0),MATCH(G$1,evictions_state_consolidated_da!$D$1:$AQ$1,0)),"")</f>
        <v>43924</v>
      </c>
      <c r="H31" s="9">
        <f t="array" ref="H31">IFERROR(INDEX(evictions_state_consolidated_da!$D$1:$AQ$223,MATCH($A31&amp;1,evictions_state_consolidated_da!$D$1:$D$223&amp;evictions_state_consolidated_da!$X$1:$X$223,0),MATCH(H$1,evictions_state_consolidated_da!$D$1:$AQ$1,0)),"")</f>
        <v>43983</v>
      </c>
      <c r="I31" s="10">
        <f t="array" ref="I31">IFERROR(INDEX(evictions_state_consolidated_da!$D$1:$AQ$223,MATCH($A31&amp;1,evictions_state_consolidated_da!$D$1:$D$223&amp;evictions_state_consolidated_da!$X$1:$X$223,0),MATCH(I$1,evictions_state_consolidated_da!$D$1:$AQ$1,0)),"")</f>
        <v>18</v>
      </c>
      <c r="J31" s="12">
        <f t="array" ref="J31">IFERROR(INDEX(evictions_state_consolidated_da!$D$1:$AQ$223,MATCH($A31&amp;1,evictions_state_consolidated_da!$D$1:$D$223&amp;evictions_state_consolidated_da!$X$1:$X$223,0),MATCH(J$1,evictions_state_consolidated_da!$D$1:$AQ$1,0)),"")</f>
        <v>1.804597701</v>
      </c>
      <c r="K31" s="11">
        <f t="array" ref="K31">IFERROR(INDEX(evictions_state_consolidated_da!$D$1:$AQ$223,MATCH($A31&amp;1,evictions_state_consolidated_da!$D$1:$D$223&amp;evictions_state_consolidated_da!$AF$1:$AF$223,0),MATCH(K$1,evictions_state_consolidated_da!$D$1:$AQ$1,0)),"")</f>
        <v>43924</v>
      </c>
      <c r="L31" s="9">
        <f t="array" ref="L31">IFERROR(INDEX(evictions_state_consolidated_da!$D$1:$AQ$223,MATCH($A31&amp;1,evictions_state_consolidated_da!$D$1:$D$223&amp;evictions_state_consolidated_da!$AF$1:$AF$223,0),MATCH(L$1,evictions_state_consolidated_da!$D$1:$AQ$1,0)),"")</f>
        <v>43983</v>
      </c>
      <c r="M31" s="10">
        <f t="array" ref="M31">IFERROR(INDEX(evictions_state_consolidated_da!$D$1:$AQ$223,MATCH($A31&amp;1,evictions_state_consolidated_da!$D$1:$D$223&amp;evictions_state_consolidated_da!$AF$1:$AF$223,0),MATCH(M$1,evictions_state_consolidated_da!$D$1:$AQ$1,0)),"")</f>
        <v>59</v>
      </c>
      <c r="N31" s="13">
        <f t="array" ref="N31">IFERROR(INDEX(evictions_state_consolidated_da!$D$1:$AQ$223,MATCH($A31&amp;1,evictions_state_consolidated_da!$D$1:$D$223&amp;evictions_state_consolidated_da!$AF$1:$AF$223,0),MATCH(N$1,evictions_state_consolidated_da!$D$1:$AQ$1,0)),"")</f>
        <v>2</v>
      </c>
      <c r="O31" s="10">
        <f t="shared" si="2"/>
        <v>1</v>
      </c>
      <c r="P31" s="11" t="str">
        <f t="array" ref="P31">IFERROR(INDEX(evictions_state_consolidated_da!$D$1:$AQ$223,MATCH($A31&amp;1,evictions_state_consolidated_da!$D$1:$D$223&amp;evictions_state_consolidated_da!$AM$1:$AM$223,0),MATCH(P$1,evictions_state_consolidated_da!$D$1:$AQ$1,0)),"")</f>
        <v/>
      </c>
      <c r="Q31" s="9" t="str">
        <f t="array" ref="Q31">IFERROR(INDEX(evictions_state_consolidated_da!$D$1:$AQ$223,MATCH($A31&amp;1,evictions_state_consolidated_da!$D$1:$D$223&amp;evictions_state_consolidated_da!$AM$1:$AM$223,0),MATCH(Q$1,evictions_state_consolidated_da!$D$1:$AQ$1,0)),"")</f>
        <v/>
      </c>
      <c r="R31" s="10" t="str">
        <f t="array" ref="R31">IFERROR(INDEX(evictions_state_consolidated_da!$D$1:$AQ$223,MATCH($A31&amp;1,evictions_state_consolidated_da!$D$1:$D$223&amp;evictions_state_consolidated_da!$AM$1:$AM$223,0),MATCH(R$1,evictions_state_consolidated_da!$D$1:$AQ$1,0)),"")</f>
        <v/>
      </c>
      <c r="S31" s="10">
        <f t="shared" si="3"/>
        <v>0</v>
      </c>
    </row>
    <row r="32">
      <c r="A32" s="8" t="s">
        <v>56</v>
      </c>
      <c r="B32" s="9">
        <f t="array" ref="B32">INDEX(evictions_state_consolidated_da!$D$1:$AQ$223,MATCH($A32&amp;1,evictions_state_consolidated_da!$D$1:$D$223&amp;evictions_state_consolidated_da!$S$1:$S$223,0),MATCH(B$1,evictions_state_consolidated_da!$D$1:$AQ$1,0))</f>
        <v>43907</v>
      </c>
      <c r="C32" s="9">
        <f t="array" ref="C32">INDEX(evictions_state_consolidated_da!$D$1:$AQ$223,MATCH($A32&amp;1,evictions_state_consolidated_da!$D$1:$D$223&amp;evictions_state_consolidated_da!$S$1:$S$223,0),MATCH(C$1,evictions_state_consolidated_da!$D$1:$AQ$1,0))</f>
        <v>43997</v>
      </c>
      <c r="D32" s="10">
        <f t="array" ref="D32">INDEX(evictions_state_consolidated_da!$D$1:$AQ$223,MATCH($A32&amp;1,evictions_state_consolidated_da!$D$1:$D$223&amp;evictions_state_consolidated_da!$S$1:$S$223,0),MATCH(D$1,evictions_state_consolidated_da!$D$1:$AQ$1,0))</f>
        <v>89</v>
      </c>
      <c r="E32" s="10">
        <f t="array" ref="E32">INDEX(evictions_state_consolidated_da!$D$1:$AQ$223,MATCH($A32&amp;1,evictions_state_consolidated_da!$D$1:$D$223&amp;evictions_state_consolidated_da!$S$1:$S$223,0),MATCH(E$1,evictions_state_consolidated_da!$D$1:$AQ$1,0))</f>
        <v>90</v>
      </c>
      <c r="F32" s="10">
        <f t="shared" si="1"/>
        <v>1</v>
      </c>
      <c r="G32" s="11" t="str">
        <f t="array" ref="G32">IFERROR(INDEX(evictions_state_consolidated_da!$D$1:$AQ$223,MATCH($A32&amp;1,evictions_state_consolidated_da!$D$1:$D$223&amp;evictions_state_consolidated_da!$X$1:$X$223,0),MATCH(G$1,evictions_state_consolidated_da!$D$1:$AQ$1,0)),"")</f>
        <v/>
      </c>
      <c r="H32" s="9" t="str">
        <f t="array" ref="H32">IFERROR(INDEX(evictions_state_consolidated_da!$D$1:$AQ$223,MATCH($A32&amp;1,evictions_state_consolidated_da!$D$1:$D$223&amp;evictions_state_consolidated_da!$X$1:$X$223,0),MATCH(H$1,evictions_state_consolidated_da!$D$1:$AQ$1,0)),"")</f>
        <v/>
      </c>
      <c r="I32" s="10" t="str">
        <f t="array" ref="I32">IFERROR(INDEX(evictions_state_consolidated_da!$D$1:$AQ$223,MATCH($A32&amp;1,evictions_state_consolidated_da!$D$1:$D$223&amp;evictions_state_consolidated_da!$X$1:$X$223,0),MATCH(I$1,evictions_state_consolidated_da!$D$1:$AQ$1,0)),"")</f>
        <v/>
      </c>
      <c r="J32" s="12" t="str">
        <f t="array" ref="J32">IFERROR(INDEX(evictions_state_consolidated_da!$D$1:$AQ$223,MATCH($A32&amp;1,evictions_state_consolidated_da!$D$1:$D$223&amp;evictions_state_consolidated_da!$X$1:$X$223,0),MATCH(J$1,evictions_state_consolidated_da!$D$1:$AQ$1,0)),"")</f>
        <v/>
      </c>
      <c r="K32" s="11" t="str">
        <f t="array" ref="K32">IFERROR(INDEX(evictions_state_consolidated_da!$D$1:$AQ$223,MATCH($A32&amp;1,evictions_state_consolidated_da!$D$1:$D$223&amp;evictions_state_consolidated_da!$AF$1:$AF$223,0),MATCH(K$1,evictions_state_consolidated_da!$D$1:$AQ$1,0)),"")</f>
        <v/>
      </c>
      <c r="L32" s="9" t="str">
        <f t="array" ref="L32">IFERROR(INDEX(evictions_state_consolidated_da!$D$1:$AQ$223,MATCH($A32&amp;1,evictions_state_consolidated_da!$D$1:$D$223&amp;evictions_state_consolidated_da!$AF$1:$AF$223,0),MATCH(L$1,evictions_state_consolidated_da!$D$1:$AQ$1,0)),"")</f>
        <v/>
      </c>
      <c r="M32" s="10" t="str">
        <f t="array" ref="M32">IFERROR(INDEX(evictions_state_consolidated_da!$D$1:$AQ$223,MATCH($A32&amp;1,evictions_state_consolidated_da!$D$1:$D$223&amp;evictions_state_consolidated_da!$AF$1:$AF$223,0),MATCH(M$1,evictions_state_consolidated_da!$D$1:$AQ$1,0)),"")</f>
        <v/>
      </c>
      <c r="N32" s="13" t="str">
        <f t="array" ref="N32">IFERROR(INDEX(evictions_state_consolidated_da!$D$1:$AQ$223,MATCH($A32&amp;1,evictions_state_consolidated_da!$D$1:$D$223&amp;evictions_state_consolidated_da!$AF$1:$AF$223,0),MATCH(N$1,evictions_state_consolidated_da!$D$1:$AQ$1,0)),"")</f>
        <v/>
      </c>
      <c r="O32" s="10">
        <f t="shared" si="2"/>
        <v>0</v>
      </c>
      <c r="P32" s="11" t="str">
        <f t="array" ref="P32">IFERROR(INDEX(evictions_state_consolidated_da!$D$1:$AQ$223,MATCH($A32&amp;1,evictions_state_consolidated_da!$D$1:$D$223&amp;evictions_state_consolidated_da!$AM$1:$AM$223,0),MATCH(P$1,evictions_state_consolidated_da!$D$1:$AQ$1,0)),"")</f>
        <v/>
      </c>
      <c r="Q32" s="9" t="str">
        <f t="array" ref="Q32">IFERROR(INDEX(evictions_state_consolidated_da!$D$1:$AQ$223,MATCH($A32&amp;1,evictions_state_consolidated_da!$D$1:$D$223&amp;evictions_state_consolidated_da!$AM$1:$AM$223,0),MATCH(Q$1,evictions_state_consolidated_da!$D$1:$AQ$1,0)),"")</f>
        <v/>
      </c>
      <c r="R32" s="10" t="str">
        <f t="array" ref="R32">IFERROR(INDEX(evictions_state_consolidated_da!$D$1:$AQ$223,MATCH($A32&amp;1,evictions_state_consolidated_da!$D$1:$D$223&amp;evictions_state_consolidated_da!$AM$1:$AM$223,0),MATCH(R$1,evictions_state_consolidated_da!$D$1:$AQ$1,0)),"")</f>
        <v/>
      </c>
      <c r="S32" s="10">
        <f t="shared" si="3"/>
        <v>0</v>
      </c>
    </row>
    <row r="33">
      <c r="A33" s="8" t="s">
        <v>57</v>
      </c>
      <c r="B33" s="9">
        <f t="array" ref="B33">INDEX(evictions_state_consolidated_da!$D$1:$AQ$223,MATCH($A33&amp;1,evictions_state_consolidated_da!$D$1:$D$223&amp;evictions_state_consolidated_da!$S$1:$S$223,0),MATCH(B$1,evictions_state_consolidated_da!$D$1:$AQ$1,0))</f>
        <v>43920</v>
      </c>
      <c r="C33" s="9">
        <f t="array" ref="C33">INDEX(evictions_state_consolidated_da!$D$1:$AQ$223,MATCH($A33&amp;1,evictions_state_consolidated_da!$D$1:$D$223&amp;evictions_state_consolidated_da!$S$1:$S$223,0),MATCH(C$1,evictions_state_consolidated_da!$D$1:$AQ$1,0))</f>
        <v>43997</v>
      </c>
      <c r="D33" s="10">
        <f t="array" ref="D33">INDEX(evictions_state_consolidated_da!$D$1:$AQ$223,MATCH($A33&amp;1,evictions_state_consolidated_da!$D$1:$D$223&amp;evictions_state_consolidated_da!$S$1:$S$223,0),MATCH(D$1,evictions_state_consolidated_da!$D$1:$AQ$1,0))</f>
        <v>77</v>
      </c>
      <c r="E33" s="10">
        <f t="array" ref="E33">INDEX(evictions_state_consolidated_da!$D$1:$AQ$223,MATCH($A33&amp;1,evictions_state_consolidated_da!$D$1:$D$223&amp;evictions_state_consolidated_da!$S$1:$S$223,0),MATCH(E$1,evictions_state_consolidated_da!$D$1:$AQ$1,0))</f>
        <v>77</v>
      </c>
      <c r="F33" s="10">
        <f t="shared" si="1"/>
        <v>0</v>
      </c>
      <c r="G33" s="11">
        <f t="array" ref="G33">IFERROR(INDEX(evictions_state_consolidated_da!$D$1:$AQ$223,MATCH($A33&amp;1,evictions_state_consolidated_da!$D$1:$D$223&amp;evictions_state_consolidated_da!$X$1:$X$223,0),MATCH(G$1,evictions_state_consolidated_da!$D$1:$AQ$1,0)),"")</f>
        <v>43917</v>
      </c>
      <c r="H33" s="9">
        <f t="array" ref="H33">IFERROR(INDEX(evictions_state_consolidated_da!$D$1:$AQ$223,MATCH($A33&amp;1,evictions_state_consolidated_da!$D$1:$D$223&amp;evictions_state_consolidated_da!$X$1:$X$223,0),MATCH(H$1,evictions_state_consolidated_da!$D$1:$AQ$1,0)),"")</f>
        <v>43931</v>
      </c>
      <c r="I33" s="10">
        <f t="array" ref="I33">IFERROR(INDEX(evictions_state_consolidated_da!$D$1:$AQ$223,MATCH($A33&amp;1,evictions_state_consolidated_da!$D$1:$D$223&amp;evictions_state_consolidated_da!$X$1:$X$223,0),MATCH(I$1,evictions_state_consolidated_da!$D$1:$AQ$1,0)),"")</f>
        <v>14</v>
      </c>
      <c r="J33" s="12">
        <f t="array" ref="J33">IFERROR(INDEX(evictions_state_consolidated_da!$D$1:$AQ$223,MATCH($A33&amp;1,evictions_state_consolidated_da!$D$1:$D$223&amp;evictions_state_consolidated_da!$X$1:$X$223,0),MATCH(J$1,evictions_state_consolidated_da!$D$1:$AQ$1,0)),"")</f>
        <v>0.5</v>
      </c>
      <c r="K33" s="11">
        <f t="array" ref="K33">IFERROR(INDEX(evictions_state_consolidated_da!$D$1:$AQ$223,MATCH($A33&amp;1,evictions_state_consolidated_da!$D$1:$D$223&amp;evictions_state_consolidated_da!$AF$1:$AF$223,0),MATCH(K$1,evictions_state_consolidated_da!$D$1:$AQ$1,0)),"")</f>
        <v>43917</v>
      </c>
      <c r="L33" s="9">
        <f t="array" ref="L33">IFERROR(INDEX(evictions_state_consolidated_da!$D$1:$AQ$223,MATCH($A33&amp;1,evictions_state_consolidated_da!$D$1:$D$223&amp;evictions_state_consolidated_da!$AF$1:$AF$223,0),MATCH(L$1,evictions_state_consolidated_da!$D$1:$AQ$1,0)),"")</f>
        <v>43931</v>
      </c>
      <c r="M33" s="10">
        <f t="array" ref="M33">IFERROR(INDEX(evictions_state_consolidated_da!$D$1:$AQ$223,MATCH($A33&amp;1,evictions_state_consolidated_da!$D$1:$D$223&amp;evictions_state_consolidated_da!$AF$1:$AF$223,0),MATCH(M$1,evictions_state_consolidated_da!$D$1:$AQ$1,0)),"")</f>
        <v>14</v>
      </c>
      <c r="N33" s="13">
        <f t="array" ref="N33">IFERROR(INDEX(evictions_state_consolidated_da!$D$1:$AQ$223,MATCH($A33&amp;1,evictions_state_consolidated_da!$D$1:$D$223&amp;evictions_state_consolidated_da!$AF$1:$AF$223,0),MATCH(N$1,evictions_state_consolidated_da!$D$1:$AQ$1,0)),"")</f>
        <v>0.5</v>
      </c>
      <c r="O33" s="10">
        <f t="shared" si="2"/>
        <v>1</v>
      </c>
      <c r="P33" s="11" t="str">
        <f t="array" ref="P33">IFERROR(INDEX(evictions_state_consolidated_da!$D$1:$AQ$223,MATCH($A33&amp;1,evictions_state_consolidated_da!$D$1:$D$223&amp;evictions_state_consolidated_da!$AM$1:$AM$223,0),MATCH(P$1,evictions_state_consolidated_da!$D$1:$AQ$1,0)),"")</f>
        <v/>
      </c>
      <c r="Q33" s="9" t="str">
        <f t="array" ref="Q33">IFERROR(INDEX(evictions_state_consolidated_da!$D$1:$AQ$223,MATCH($A33&amp;1,evictions_state_consolidated_da!$D$1:$D$223&amp;evictions_state_consolidated_da!$AM$1:$AM$223,0),MATCH(Q$1,evictions_state_consolidated_da!$D$1:$AQ$1,0)),"")</f>
        <v/>
      </c>
      <c r="R33" s="10" t="str">
        <f t="array" ref="R33">IFERROR(INDEX(evictions_state_consolidated_da!$D$1:$AQ$223,MATCH($A33&amp;1,evictions_state_consolidated_da!$D$1:$D$223&amp;evictions_state_consolidated_da!$AM$1:$AM$223,0),MATCH(R$1,evictions_state_consolidated_da!$D$1:$AQ$1,0)),"")</f>
        <v/>
      </c>
      <c r="S33" s="10">
        <f t="shared" si="3"/>
        <v>0</v>
      </c>
    </row>
    <row r="34">
      <c r="A34" s="8" t="s">
        <v>58</v>
      </c>
      <c r="B34" s="9">
        <f t="array" ref="B34">INDEX(evictions_state_consolidated_da!$D$1:$AQ$223,MATCH($A34&amp;1,evictions_state_consolidated_da!$D$1:$D$223&amp;evictions_state_consolidated_da!$S$1:$S$223,0),MATCH(B$1,evictions_state_consolidated_da!$D$1:$AQ$1,0))</f>
        <v>43927</v>
      </c>
      <c r="C34" s="9">
        <f t="array" ref="C34">INDEX(evictions_state_consolidated_da!$D$1:$AQ$223,MATCH($A34&amp;1,evictions_state_consolidated_da!$D$1:$D$223&amp;evictions_state_consolidated_da!$S$1:$S$223,0),MATCH(C$1,evictions_state_consolidated_da!$D$1:$AQ$1,0))</f>
        <v>43997</v>
      </c>
      <c r="D34" s="10">
        <f t="array" ref="D34">INDEX(evictions_state_consolidated_da!$D$1:$AQ$223,MATCH($A34&amp;1,evictions_state_consolidated_da!$D$1:$D$223&amp;evictions_state_consolidated_da!$S$1:$S$223,0),MATCH(D$1,evictions_state_consolidated_da!$D$1:$AQ$1,0))</f>
        <v>70</v>
      </c>
      <c r="E34" s="10">
        <f t="array" ref="E34">INDEX(evictions_state_consolidated_da!$D$1:$AQ$223,MATCH($A34&amp;1,evictions_state_consolidated_da!$D$1:$D$223&amp;evictions_state_consolidated_da!$S$1:$S$223,0),MATCH(E$1,evictions_state_consolidated_da!$D$1:$AQ$1,0))</f>
        <v>70</v>
      </c>
      <c r="F34" s="10">
        <f t="shared" si="1"/>
        <v>0</v>
      </c>
      <c r="G34" s="11" t="str">
        <f t="array" ref="G34">IFERROR(INDEX(evictions_state_consolidated_da!$D$1:$AQ$223,MATCH($A34&amp;1,evictions_state_consolidated_da!$D$1:$D$223&amp;evictions_state_consolidated_da!$X$1:$X$223,0),MATCH(G$1,evictions_state_consolidated_da!$D$1:$AQ$1,0)),"")</f>
        <v/>
      </c>
      <c r="H34" s="9" t="str">
        <f t="array" ref="H34">IFERROR(INDEX(evictions_state_consolidated_da!$D$1:$AQ$223,MATCH($A34&amp;1,evictions_state_consolidated_da!$D$1:$D$223&amp;evictions_state_consolidated_da!$X$1:$X$223,0),MATCH(H$1,evictions_state_consolidated_da!$D$1:$AQ$1,0)),"")</f>
        <v/>
      </c>
      <c r="I34" s="10" t="str">
        <f t="array" ref="I34">IFERROR(INDEX(evictions_state_consolidated_da!$D$1:$AQ$223,MATCH($A34&amp;1,evictions_state_consolidated_da!$D$1:$D$223&amp;evictions_state_consolidated_da!$X$1:$X$223,0),MATCH(I$1,evictions_state_consolidated_da!$D$1:$AQ$1,0)),"")</f>
        <v/>
      </c>
      <c r="J34" s="12" t="str">
        <f t="array" ref="J34">IFERROR(INDEX(evictions_state_consolidated_da!$D$1:$AQ$223,MATCH($A34&amp;1,evictions_state_consolidated_da!$D$1:$D$223&amp;evictions_state_consolidated_da!$X$1:$X$223,0),MATCH(J$1,evictions_state_consolidated_da!$D$1:$AQ$1,0)),"")</f>
        <v/>
      </c>
      <c r="K34" s="11" t="str">
        <f t="array" ref="K34">IFERROR(INDEX(evictions_state_consolidated_da!$D$1:$AQ$223,MATCH($A34&amp;1,evictions_state_consolidated_da!$D$1:$D$223&amp;evictions_state_consolidated_da!$AF$1:$AF$223,0),MATCH(K$1,evictions_state_consolidated_da!$D$1:$AQ$1,0)),"")</f>
        <v/>
      </c>
      <c r="L34" s="9" t="str">
        <f t="array" ref="L34">IFERROR(INDEX(evictions_state_consolidated_da!$D$1:$AQ$223,MATCH($A34&amp;1,evictions_state_consolidated_da!$D$1:$D$223&amp;evictions_state_consolidated_da!$AF$1:$AF$223,0),MATCH(L$1,evictions_state_consolidated_da!$D$1:$AQ$1,0)),"")</f>
        <v/>
      </c>
      <c r="M34" s="10" t="str">
        <f t="array" ref="M34">IFERROR(INDEX(evictions_state_consolidated_da!$D$1:$AQ$223,MATCH($A34&amp;1,evictions_state_consolidated_da!$D$1:$D$223&amp;evictions_state_consolidated_da!$AF$1:$AF$223,0),MATCH(M$1,evictions_state_consolidated_da!$D$1:$AQ$1,0)),"")</f>
        <v/>
      </c>
      <c r="N34" s="13" t="str">
        <f t="array" ref="N34">IFERROR(INDEX(evictions_state_consolidated_da!$D$1:$AQ$223,MATCH($A34&amp;1,evictions_state_consolidated_da!$D$1:$D$223&amp;evictions_state_consolidated_da!$AF$1:$AF$223,0),MATCH(N$1,evictions_state_consolidated_da!$D$1:$AQ$1,0)),"")</f>
        <v/>
      </c>
      <c r="O34" s="10">
        <f t="shared" si="2"/>
        <v>0</v>
      </c>
      <c r="P34" s="11" t="str">
        <f t="array" ref="P34">IFERROR(INDEX(evictions_state_consolidated_da!$D$1:$AQ$223,MATCH($A34&amp;1,evictions_state_consolidated_da!$D$1:$D$223&amp;evictions_state_consolidated_da!$AM$1:$AM$223,0),MATCH(P$1,evictions_state_consolidated_da!$D$1:$AQ$1,0)),"")</f>
        <v/>
      </c>
      <c r="Q34" s="9" t="str">
        <f t="array" ref="Q34">IFERROR(INDEX(evictions_state_consolidated_da!$D$1:$AQ$223,MATCH($A34&amp;1,evictions_state_consolidated_da!$D$1:$D$223&amp;evictions_state_consolidated_da!$AM$1:$AM$223,0),MATCH(Q$1,evictions_state_consolidated_da!$D$1:$AQ$1,0)),"")</f>
        <v/>
      </c>
      <c r="R34" s="10" t="str">
        <f t="array" ref="R34">IFERROR(INDEX(evictions_state_consolidated_da!$D$1:$AQ$223,MATCH($A34&amp;1,evictions_state_consolidated_da!$D$1:$D$223&amp;evictions_state_consolidated_da!$AM$1:$AM$223,0),MATCH(R$1,evictions_state_consolidated_da!$D$1:$AQ$1,0)),"")</f>
        <v/>
      </c>
      <c r="S34" s="10">
        <f t="shared" si="3"/>
        <v>0</v>
      </c>
    </row>
    <row r="35">
      <c r="A35" s="8" t="s">
        <v>59</v>
      </c>
      <c r="B35" s="9">
        <f t="array" ref="B35">INDEX(evictions_state_consolidated_da!$D$1:$AQ$223,MATCH($A35&amp;1,evictions_state_consolidated_da!$D$1:$D$223&amp;evictions_state_consolidated_da!$S$1:$S$223,0),MATCH(B$1,evictions_state_consolidated_da!$D$1:$AQ$1,0))</f>
        <v>43919</v>
      </c>
      <c r="C35" s="9">
        <f t="array" ref="C35">INDEX(evictions_state_consolidated_da!$D$1:$AQ$223,MATCH($A35&amp;1,evictions_state_consolidated_da!$D$1:$D$223&amp;evictions_state_consolidated_da!$S$1:$S$223,0),MATCH(C$1,evictions_state_consolidated_da!$D$1:$AQ$1,0))</f>
        <v>43997</v>
      </c>
      <c r="D35" s="10">
        <f t="array" ref="D35">INDEX(evictions_state_consolidated_da!$D$1:$AQ$223,MATCH($A35&amp;1,evictions_state_consolidated_da!$D$1:$D$223&amp;evictions_state_consolidated_da!$S$1:$S$223,0),MATCH(D$1,evictions_state_consolidated_da!$D$1:$AQ$1,0))</f>
        <v>78</v>
      </c>
      <c r="E35" s="10">
        <f t="array" ref="E35">INDEX(evictions_state_consolidated_da!$D$1:$AQ$223,MATCH($A35&amp;1,evictions_state_consolidated_da!$D$1:$D$223&amp;evictions_state_consolidated_da!$S$1:$S$223,0),MATCH(E$1,evictions_state_consolidated_da!$D$1:$AQ$1,0))</f>
        <v>78</v>
      </c>
      <c r="F35" s="10">
        <f t="shared" si="1"/>
        <v>0</v>
      </c>
      <c r="G35" s="11" t="str">
        <f t="array" ref="G35">IFERROR(INDEX(evictions_state_consolidated_da!$D$1:$AQ$223,MATCH($A35&amp;1,evictions_state_consolidated_da!$D$1:$D$223&amp;evictions_state_consolidated_da!$X$1:$X$223,0),MATCH(G$1,evictions_state_consolidated_da!$D$1:$AQ$1,0)),"")</f>
        <v/>
      </c>
      <c r="H35" s="9" t="str">
        <f t="array" ref="H35">IFERROR(INDEX(evictions_state_consolidated_da!$D$1:$AQ$223,MATCH($A35&amp;1,evictions_state_consolidated_da!$D$1:$D$223&amp;evictions_state_consolidated_da!$X$1:$X$223,0),MATCH(H$1,evictions_state_consolidated_da!$D$1:$AQ$1,0)),"")</f>
        <v/>
      </c>
      <c r="I35" s="10" t="str">
        <f t="array" ref="I35">IFERROR(INDEX(evictions_state_consolidated_da!$D$1:$AQ$223,MATCH($A35&amp;1,evictions_state_consolidated_da!$D$1:$D$223&amp;evictions_state_consolidated_da!$X$1:$X$223,0),MATCH(I$1,evictions_state_consolidated_da!$D$1:$AQ$1,0)),"")</f>
        <v/>
      </c>
      <c r="J35" s="12" t="str">
        <f t="array" ref="J35">IFERROR(INDEX(evictions_state_consolidated_da!$D$1:$AQ$223,MATCH($A35&amp;1,evictions_state_consolidated_da!$D$1:$D$223&amp;evictions_state_consolidated_da!$X$1:$X$223,0),MATCH(J$1,evictions_state_consolidated_da!$D$1:$AQ$1,0)),"")</f>
        <v/>
      </c>
      <c r="K35" s="11" t="str">
        <f t="array" ref="K35">IFERROR(INDEX(evictions_state_consolidated_da!$D$1:$AQ$223,MATCH($A35&amp;1,evictions_state_consolidated_da!$D$1:$D$223&amp;evictions_state_consolidated_da!$AF$1:$AF$223,0),MATCH(K$1,evictions_state_consolidated_da!$D$1:$AQ$1,0)),"")</f>
        <v/>
      </c>
      <c r="L35" s="9" t="str">
        <f t="array" ref="L35">IFERROR(INDEX(evictions_state_consolidated_da!$D$1:$AQ$223,MATCH($A35&amp;1,evictions_state_consolidated_da!$D$1:$D$223&amp;evictions_state_consolidated_da!$AF$1:$AF$223,0),MATCH(L$1,evictions_state_consolidated_da!$D$1:$AQ$1,0)),"")</f>
        <v/>
      </c>
      <c r="M35" s="10" t="str">
        <f t="array" ref="M35">IFERROR(INDEX(evictions_state_consolidated_da!$D$1:$AQ$223,MATCH($A35&amp;1,evictions_state_consolidated_da!$D$1:$D$223&amp;evictions_state_consolidated_da!$AF$1:$AF$223,0),MATCH(M$1,evictions_state_consolidated_da!$D$1:$AQ$1,0)),"")</f>
        <v/>
      </c>
      <c r="N35" s="13" t="str">
        <f t="array" ref="N35">IFERROR(INDEX(evictions_state_consolidated_da!$D$1:$AQ$223,MATCH($A35&amp;1,evictions_state_consolidated_da!$D$1:$D$223&amp;evictions_state_consolidated_da!$AF$1:$AF$223,0),MATCH(N$1,evictions_state_consolidated_da!$D$1:$AQ$1,0)),"")</f>
        <v/>
      </c>
      <c r="O35" s="10">
        <f t="shared" si="2"/>
        <v>0</v>
      </c>
      <c r="P35" s="11" t="str">
        <f t="array" ref="P35">IFERROR(INDEX(evictions_state_consolidated_da!$D$1:$AQ$223,MATCH($A35&amp;1,evictions_state_consolidated_da!$D$1:$D$223&amp;evictions_state_consolidated_da!$AM$1:$AM$223,0),MATCH(P$1,evictions_state_consolidated_da!$D$1:$AQ$1,0)),"")</f>
        <v/>
      </c>
      <c r="Q35" s="9" t="str">
        <f t="array" ref="Q35">IFERROR(INDEX(evictions_state_consolidated_da!$D$1:$AQ$223,MATCH($A35&amp;1,evictions_state_consolidated_da!$D$1:$D$223&amp;evictions_state_consolidated_da!$AM$1:$AM$223,0),MATCH(Q$1,evictions_state_consolidated_da!$D$1:$AQ$1,0)),"")</f>
        <v/>
      </c>
      <c r="R35" s="10" t="str">
        <f t="array" ref="R35">IFERROR(INDEX(evictions_state_consolidated_da!$D$1:$AQ$223,MATCH($A35&amp;1,evictions_state_consolidated_da!$D$1:$D$223&amp;evictions_state_consolidated_da!$AM$1:$AM$223,0),MATCH(R$1,evictions_state_consolidated_da!$D$1:$AQ$1,0)),"")</f>
        <v/>
      </c>
      <c r="S35" s="10">
        <f t="shared" si="3"/>
        <v>0</v>
      </c>
    </row>
    <row r="36">
      <c r="A36" s="8" t="s">
        <v>60</v>
      </c>
      <c r="B36" s="9">
        <f t="array" ref="B36">INDEX(evictions_state_consolidated_da!$D$1:$AQ$223,MATCH($A36&amp;1,evictions_state_consolidated_da!$D$1:$D$223&amp;evictions_state_consolidated_da!$S$1:$S$223,0),MATCH(B$1,evictions_state_consolidated_da!$D$1:$AQ$1,0))</f>
        <v>43906</v>
      </c>
      <c r="C36" s="9">
        <f t="array" ref="C36">INDEX(evictions_state_consolidated_da!$D$1:$AQ$223,MATCH($A36&amp;1,evictions_state_consolidated_da!$D$1:$D$223&amp;evictions_state_consolidated_da!$S$1:$S$223,0),MATCH(C$1,evictions_state_consolidated_da!$D$1:$AQ$1,0))</f>
        <v>43997</v>
      </c>
      <c r="D36" s="10">
        <f t="array" ref="D36">INDEX(evictions_state_consolidated_da!$D$1:$AQ$223,MATCH($A36&amp;1,evictions_state_consolidated_da!$D$1:$D$223&amp;evictions_state_consolidated_da!$S$1:$S$223,0),MATCH(D$1,evictions_state_consolidated_da!$D$1:$AQ$1,0))</f>
        <v>90</v>
      </c>
      <c r="E36" s="10">
        <f t="array" ref="E36">INDEX(evictions_state_consolidated_da!$D$1:$AQ$223,MATCH($A36&amp;1,evictions_state_consolidated_da!$D$1:$D$223&amp;evictions_state_consolidated_da!$S$1:$S$223,0),MATCH(E$1,evictions_state_consolidated_da!$D$1:$AQ$1,0))</f>
        <v>91</v>
      </c>
      <c r="F36" s="10">
        <f t="shared" si="1"/>
        <v>1</v>
      </c>
      <c r="G36" s="11">
        <f t="array" ref="G36">IFERROR(INDEX(evictions_state_consolidated_da!$D$1:$AQ$223,MATCH($A36&amp;1,evictions_state_consolidated_da!$D$1:$D$223&amp;evictions_state_consolidated_da!$X$1:$X$223,0),MATCH(G$1,evictions_state_consolidated_da!$D$1:$AQ$1,0)),"")</f>
        <v>43966</v>
      </c>
      <c r="H36" s="9">
        <f t="array" ref="H36">IFERROR(INDEX(evictions_state_consolidated_da!$D$1:$AQ$223,MATCH($A36&amp;1,evictions_state_consolidated_da!$D$1:$D$223&amp;evictions_state_consolidated_da!$X$1:$X$223,0),MATCH(H$1,evictions_state_consolidated_da!$D$1:$AQ$1,0)),"")</f>
        <v>43997</v>
      </c>
      <c r="I36" s="10">
        <f t="array" ref="I36">IFERROR(INDEX(evictions_state_consolidated_da!$D$1:$AQ$223,MATCH($A36&amp;1,evictions_state_consolidated_da!$D$1:$D$223&amp;evictions_state_consolidated_da!$X$1:$X$223,0),MATCH(I$1,evictions_state_consolidated_da!$D$1:$AQ$1,0)),"")</f>
        <v>21</v>
      </c>
      <c r="J36" s="12">
        <f t="array" ref="J36">IFERROR(INDEX(evictions_state_consolidated_da!$D$1:$AQ$223,MATCH($A36&amp;1,evictions_state_consolidated_da!$D$1:$D$223&amp;evictions_state_consolidated_da!$X$1:$X$223,0),MATCH(J$1,evictions_state_consolidated_da!$D$1:$AQ$1,0)),"")</f>
        <v>0.9818181818</v>
      </c>
      <c r="K36" s="11">
        <f t="array" ref="K36">IFERROR(INDEX(evictions_state_consolidated_da!$D$1:$AQ$223,MATCH($A36&amp;1,evictions_state_consolidated_da!$D$1:$D$223&amp;evictions_state_consolidated_da!$AF$1:$AF$223,0),MATCH(K$1,evictions_state_consolidated_da!$D$1:$AQ$1,0)),"")</f>
        <v>43977</v>
      </c>
      <c r="L36" s="9">
        <f t="array" ref="L36">IFERROR(INDEX(evictions_state_consolidated_da!$D$1:$AQ$223,MATCH($A36&amp;1,evictions_state_consolidated_da!$D$1:$D$223&amp;evictions_state_consolidated_da!$AF$1:$AF$223,0),MATCH(L$1,evictions_state_consolidated_da!$D$1:$AQ$1,0)),"")</f>
        <v>43997</v>
      </c>
      <c r="M36" s="10">
        <f t="array" ref="M36">IFERROR(INDEX(evictions_state_consolidated_da!$D$1:$AQ$223,MATCH($A36&amp;1,evictions_state_consolidated_da!$D$1:$D$223&amp;evictions_state_consolidated_da!$AF$1:$AF$223,0),MATCH(M$1,evictions_state_consolidated_da!$D$1:$AQ$1,0)),"")</f>
        <v>20</v>
      </c>
      <c r="N36" s="13">
        <f t="array" ref="N36">IFERROR(INDEX(evictions_state_consolidated_da!$D$1:$AQ$223,MATCH($A36&amp;1,evictions_state_consolidated_da!$D$1:$D$223&amp;evictions_state_consolidated_da!$AF$1:$AF$223,0),MATCH(N$1,evictions_state_consolidated_da!$D$1:$AQ$1,0)),"")</f>
        <v>2.5</v>
      </c>
      <c r="O36" s="10">
        <f t="shared" si="2"/>
        <v>1</v>
      </c>
      <c r="P36" s="11" t="str">
        <f t="array" ref="P36">IFERROR(INDEX(evictions_state_consolidated_da!$D$1:$AQ$223,MATCH($A36&amp;1,evictions_state_consolidated_da!$D$1:$D$223&amp;evictions_state_consolidated_da!$AM$1:$AM$223,0),MATCH(P$1,evictions_state_consolidated_da!$D$1:$AQ$1,0)),"")</f>
        <v/>
      </c>
      <c r="Q36" s="9" t="str">
        <f t="array" ref="Q36">IFERROR(INDEX(evictions_state_consolidated_da!$D$1:$AQ$223,MATCH($A36&amp;1,evictions_state_consolidated_da!$D$1:$D$223&amp;evictions_state_consolidated_da!$AM$1:$AM$223,0),MATCH(Q$1,evictions_state_consolidated_da!$D$1:$AQ$1,0)),"")</f>
        <v/>
      </c>
      <c r="R36" s="10" t="str">
        <f t="array" ref="R36">IFERROR(INDEX(evictions_state_consolidated_da!$D$1:$AQ$223,MATCH($A36&amp;1,evictions_state_consolidated_da!$D$1:$D$223&amp;evictions_state_consolidated_da!$AM$1:$AM$223,0),MATCH(R$1,evictions_state_consolidated_da!$D$1:$AQ$1,0)),"")</f>
        <v/>
      </c>
      <c r="S36" s="10">
        <f t="shared" si="3"/>
        <v>0</v>
      </c>
    </row>
    <row r="37">
      <c r="A37" s="8" t="s">
        <v>61</v>
      </c>
      <c r="B37" s="9">
        <f t="array" ref="B37">INDEX(evictions_state_consolidated_da!$D$1:$AQ$223,MATCH($A37&amp;1,evictions_state_consolidated_da!$D$1:$D$223&amp;evictions_state_consolidated_da!$S$1:$S$223,0),MATCH(B$1,evictions_state_consolidated_da!$D$1:$AQ$1,0))</f>
        <v>43905</v>
      </c>
      <c r="C37" s="9">
        <f t="array" ref="C37">INDEX(evictions_state_consolidated_da!$D$1:$AQ$223,MATCH($A37&amp;1,evictions_state_consolidated_da!$D$1:$D$223&amp;evictions_state_consolidated_da!$S$1:$S$223,0),MATCH(C$1,evictions_state_consolidated_da!$D$1:$AQ$1,0))</f>
        <v>43997</v>
      </c>
      <c r="D37" s="10">
        <f t="array" ref="D37">INDEX(evictions_state_consolidated_da!$D$1:$AQ$223,MATCH($A37&amp;1,evictions_state_consolidated_da!$D$1:$D$223&amp;evictions_state_consolidated_da!$S$1:$S$223,0),MATCH(D$1,evictions_state_consolidated_da!$D$1:$AQ$1,0))</f>
        <v>91</v>
      </c>
      <c r="E37" s="10">
        <f t="array" ref="E37">INDEX(evictions_state_consolidated_da!$D$1:$AQ$223,MATCH($A37&amp;1,evictions_state_consolidated_da!$D$1:$D$223&amp;evictions_state_consolidated_da!$S$1:$S$223,0),MATCH(E$1,evictions_state_consolidated_da!$D$1:$AQ$1,0))</f>
        <v>92</v>
      </c>
      <c r="F37" s="10">
        <f t="shared" si="1"/>
        <v>1</v>
      </c>
      <c r="G37" s="11">
        <f t="array" ref="G37">IFERROR(INDEX(evictions_state_consolidated_da!$D$1:$AQ$223,MATCH($A37&amp;1,evictions_state_consolidated_da!$D$1:$D$223&amp;evictions_state_consolidated_da!$X$1:$X$223,0),MATCH(G$1,evictions_state_consolidated_da!$D$1:$AQ$1,0)),"")</f>
        <v>43909</v>
      </c>
      <c r="H37" s="9">
        <f t="array" ref="H37">IFERROR(INDEX(evictions_state_consolidated_da!$D$1:$AQ$223,MATCH($A37&amp;1,evictions_state_consolidated_da!$D$1:$D$223&amp;evictions_state_consolidated_da!$X$1:$X$223,0),MATCH(H$1,evictions_state_consolidated_da!$D$1:$AQ$1,0)),"")</f>
        <v>43997</v>
      </c>
      <c r="I37" s="10">
        <f t="array" ref="I37">IFERROR(INDEX(evictions_state_consolidated_da!$D$1:$AQ$223,MATCH($A37&amp;1,evictions_state_consolidated_da!$D$1:$D$223&amp;evictions_state_consolidated_da!$X$1:$X$223,0),MATCH(I$1,evictions_state_consolidated_da!$D$1:$AQ$1,0)),"")</f>
        <v>88</v>
      </c>
      <c r="J37" s="12">
        <f t="array" ref="J37">IFERROR(INDEX(evictions_state_consolidated_da!$D$1:$AQ$223,MATCH($A37&amp;1,evictions_state_consolidated_da!$D$1:$D$223&amp;evictions_state_consolidated_da!$X$1:$X$223,0),MATCH(J$1,evictions_state_consolidated_da!$D$1:$AQ$1,0)),"")</f>
        <v>2.431578947</v>
      </c>
      <c r="K37" s="11">
        <f t="array" ref="K37">IFERROR(INDEX(evictions_state_consolidated_da!$D$1:$AQ$223,MATCH($A37&amp;1,evictions_state_consolidated_da!$D$1:$D$223&amp;evictions_state_consolidated_da!$AF$1:$AF$223,0),MATCH(K$1,evictions_state_consolidated_da!$D$1:$AQ$1,0)),"")</f>
        <v>43906</v>
      </c>
      <c r="L37" s="9">
        <f t="array" ref="L37">IFERROR(INDEX(evictions_state_consolidated_da!$D$1:$AQ$223,MATCH($A37&amp;1,evictions_state_consolidated_da!$D$1:$D$223&amp;evictions_state_consolidated_da!$AF$1:$AF$223,0),MATCH(L$1,evictions_state_consolidated_da!$D$1:$AQ$1,0)),"")</f>
        <v>43917</v>
      </c>
      <c r="M37" s="10">
        <f t="array" ref="M37">IFERROR(INDEX(evictions_state_consolidated_da!$D$1:$AQ$223,MATCH($A37&amp;1,evictions_state_consolidated_da!$D$1:$D$223&amp;evictions_state_consolidated_da!$AF$1:$AF$223,0),MATCH(M$1,evictions_state_consolidated_da!$D$1:$AQ$1,0)),"")</f>
        <v>1</v>
      </c>
      <c r="N37" s="13">
        <f t="array" ref="N37">IFERROR(INDEX(evictions_state_consolidated_da!$D$1:$AQ$223,MATCH($A37&amp;1,evictions_state_consolidated_da!$D$1:$D$223&amp;evictions_state_consolidated_da!$AF$1:$AF$223,0),MATCH(N$1,evictions_state_consolidated_da!$D$1:$AQ$1,0)),"")</f>
        <v>4</v>
      </c>
      <c r="O37" s="10">
        <f t="shared" si="2"/>
        <v>1</v>
      </c>
      <c r="P37" s="11" t="str">
        <f t="array" ref="P37">IFERROR(INDEX(evictions_state_consolidated_da!$D$1:$AQ$223,MATCH($A37&amp;1,evictions_state_consolidated_da!$D$1:$D$223&amp;evictions_state_consolidated_da!$AM$1:$AM$223,0),MATCH(P$1,evictions_state_consolidated_da!$D$1:$AQ$1,0)),"")</f>
        <v/>
      </c>
      <c r="Q37" s="9" t="str">
        <f t="array" ref="Q37">IFERROR(INDEX(evictions_state_consolidated_da!$D$1:$AQ$223,MATCH($A37&amp;1,evictions_state_consolidated_da!$D$1:$D$223&amp;evictions_state_consolidated_da!$AM$1:$AM$223,0),MATCH(Q$1,evictions_state_consolidated_da!$D$1:$AQ$1,0)),"")</f>
        <v/>
      </c>
      <c r="R37" s="10" t="str">
        <f t="array" ref="R37">IFERROR(INDEX(evictions_state_consolidated_da!$D$1:$AQ$223,MATCH($A37&amp;1,evictions_state_consolidated_da!$D$1:$D$223&amp;evictions_state_consolidated_da!$AM$1:$AM$223,0),MATCH(R$1,evictions_state_consolidated_da!$D$1:$AQ$1,0)),"")</f>
        <v/>
      </c>
      <c r="S37" s="10">
        <f t="shared" si="3"/>
        <v>0</v>
      </c>
    </row>
    <row r="38">
      <c r="A38" s="8" t="s">
        <v>62</v>
      </c>
      <c r="B38" s="9">
        <f t="array" ref="B38">INDEX(evictions_state_consolidated_da!$D$1:$AQ$223,MATCH($A38&amp;1,evictions_state_consolidated_da!$D$1:$D$223&amp;evictions_state_consolidated_da!$S$1:$S$223,0),MATCH(B$1,evictions_state_consolidated_da!$D$1:$AQ$1,0))</f>
        <v>43907</v>
      </c>
      <c r="C38" s="9">
        <f t="array" ref="C38">INDEX(evictions_state_consolidated_da!$D$1:$AQ$223,MATCH($A38&amp;1,evictions_state_consolidated_da!$D$1:$D$223&amp;evictions_state_consolidated_da!$S$1:$S$223,0),MATCH(C$1,evictions_state_consolidated_da!$D$1:$AQ$1,0))</f>
        <v>43997</v>
      </c>
      <c r="D38" s="10">
        <f t="array" ref="D38">INDEX(evictions_state_consolidated_da!$D$1:$AQ$223,MATCH($A38&amp;1,evictions_state_consolidated_da!$D$1:$D$223&amp;evictions_state_consolidated_da!$S$1:$S$223,0),MATCH(D$1,evictions_state_consolidated_da!$D$1:$AQ$1,0))</f>
        <v>90</v>
      </c>
      <c r="E38" s="10">
        <f t="array" ref="E38">INDEX(evictions_state_consolidated_da!$D$1:$AQ$223,MATCH($A38&amp;1,evictions_state_consolidated_da!$D$1:$D$223&amp;evictions_state_consolidated_da!$S$1:$S$223,0),MATCH(E$1,evictions_state_consolidated_da!$D$1:$AQ$1,0))</f>
        <v>90</v>
      </c>
      <c r="F38" s="10">
        <f t="shared" si="1"/>
        <v>0</v>
      </c>
      <c r="G38" s="11" t="str">
        <f t="array" ref="G38">IFERROR(INDEX(evictions_state_consolidated_da!$D$1:$AQ$223,MATCH($A38&amp;1,evictions_state_consolidated_da!$D$1:$D$223&amp;evictions_state_consolidated_da!$X$1:$X$223,0),MATCH(G$1,evictions_state_consolidated_da!$D$1:$AQ$1,0)),"")</f>
        <v/>
      </c>
      <c r="H38" s="9" t="str">
        <f t="array" ref="H38">IFERROR(INDEX(evictions_state_consolidated_da!$D$1:$AQ$223,MATCH($A38&amp;1,evictions_state_consolidated_da!$D$1:$D$223&amp;evictions_state_consolidated_da!$X$1:$X$223,0),MATCH(H$1,evictions_state_consolidated_da!$D$1:$AQ$1,0)),"")</f>
        <v/>
      </c>
      <c r="I38" s="10" t="str">
        <f t="array" ref="I38">IFERROR(INDEX(evictions_state_consolidated_da!$D$1:$AQ$223,MATCH($A38&amp;1,evictions_state_consolidated_da!$D$1:$D$223&amp;evictions_state_consolidated_da!$X$1:$X$223,0),MATCH(I$1,evictions_state_consolidated_da!$D$1:$AQ$1,0)),"")</f>
        <v/>
      </c>
      <c r="J38" s="12" t="str">
        <f t="array" ref="J38">IFERROR(INDEX(evictions_state_consolidated_da!$D$1:$AQ$223,MATCH($A38&amp;1,evictions_state_consolidated_da!$D$1:$D$223&amp;evictions_state_consolidated_da!$X$1:$X$223,0),MATCH(J$1,evictions_state_consolidated_da!$D$1:$AQ$1,0)),"")</f>
        <v/>
      </c>
      <c r="K38" s="11" t="str">
        <f t="array" ref="K38">IFERROR(INDEX(evictions_state_consolidated_da!$D$1:$AQ$223,MATCH($A38&amp;1,evictions_state_consolidated_da!$D$1:$D$223&amp;evictions_state_consolidated_da!$AF$1:$AF$223,0),MATCH(K$1,evictions_state_consolidated_da!$D$1:$AQ$1,0)),"")</f>
        <v/>
      </c>
      <c r="L38" s="9" t="str">
        <f t="array" ref="L38">IFERROR(INDEX(evictions_state_consolidated_da!$D$1:$AQ$223,MATCH($A38&amp;1,evictions_state_consolidated_da!$D$1:$D$223&amp;evictions_state_consolidated_da!$AF$1:$AF$223,0),MATCH(L$1,evictions_state_consolidated_da!$D$1:$AQ$1,0)),"")</f>
        <v/>
      </c>
      <c r="M38" s="10" t="str">
        <f t="array" ref="M38">IFERROR(INDEX(evictions_state_consolidated_da!$D$1:$AQ$223,MATCH($A38&amp;1,evictions_state_consolidated_da!$D$1:$D$223&amp;evictions_state_consolidated_da!$AF$1:$AF$223,0),MATCH(M$1,evictions_state_consolidated_da!$D$1:$AQ$1,0)),"")</f>
        <v/>
      </c>
      <c r="N38" s="13" t="str">
        <f t="array" ref="N38">IFERROR(INDEX(evictions_state_consolidated_da!$D$1:$AQ$223,MATCH($A38&amp;1,evictions_state_consolidated_da!$D$1:$D$223&amp;evictions_state_consolidated_da!$AF$1:$AF$223,0),MATCH(N$1,evictions_state_consolidated_da!$D$1:$AQ$1,0)),"")</f>
        <v/>
      </c>
      <c r="O38" s="10">
        <f t="shared" si="2"/>
        <v>0</v>
      </c>
      <c r="P38" s="11" t="str">
        <f t="array" ref="P38">IFERROR(INDEX(evictions_state_consolidated_da!$D$1:$AQ$223,MATCH($A38&amp;1,evictions_state_consolidated_da!$D$1:$D$223&amp;evictions_state_consolidated_da!$AM$1:$AM$223,0),MATCH(P$1,evictions_state_consolidated_da!$D$1:$AQ$1,0)),"")</f>
        <v/>
      </c>
      <c r="Q38" s="9" t="str">
        <f t="array" ref="Q38">IFERROR(INDEX(evictions_state_consolidated_da!$D$1:$AQ$223,MATCH($A38&amp;1,evictions_state_consolidated_da!$D$1:$D$223&amp;evictions_state_consolidated_da!$AM$1:$AM$223,0),MATCH(Q$1,evictions_state_consolidated_da!$D$1:$AQ$1,0)),"")</f>
        <v/>
      </c>
      <c r="R38" s="10" t="str">
        <f t="array" ref="R38">IFERROR(INDEX(evictions_state_consolidated_da!$D$1:$AQ$223,MATCH($A38&amp;1,evictions_state_consolidated_da!$D$1:$D$223&amp;evictions_state_consolidated_da!$AM$1:$AM$223,0),MATCH(R$1,evictions_state_consolidated_da!$D$1:$AQ$1,0)),"")</f>
        <v/>
      </c>
      <c r="S38" s="10">
        <f t="shared" si="3"/>
        <v>0</v>
      </c>
    </row>
    <row r="39">
      <c r="A39" s="8" t="s">
        <v>63</v>
      </c>
      <c r="B39" s="9">
        <f t="array" ref="B39">INDEX(evictions_state_consolidated_da!$D$1:$AQ$223,MATCH($A39&amp;1,evictions_state_consolidated_da!$D$1:$D$223&amp;evictions_state_consolidated_da!$S$1:$S$223,0),MATCH(B$1,evictions_state_consolidated_da!$D$1:$AQ$1,0))</f>
        <v>43906</v>
      </c>
      <c r="C39" s="9">
        <f t="array" ref="C39">INDEX(evictions_state_consolidated_da!$D$1:$AQ$223,MATCH($A39&amp;1,evictions_state_consolidated_da!$D$1:$D$223&amp;evictions_state_consolidated_da!$S$1:$S$223,0),MATCH(C$1,evictions_state_consolidated_da!$D$1:$AQ$1,0))</f>
        <v>43997</v>
      </c>
      <c r="D39" s="10">
        <f t="array" ref="D39">INDEX(evictions_state_consolidated_da!$D$1:$AQ$223,MATCH($A39&amp;1,evictions_state_consolidated_da!$D$1:$D$223&amp;evictions_state_consolidated_da!$S$1:$S$223,0),MATCH(D$1,evictions_state_consolidated_da!$D$1:$AQ$1,0))</f>
        <v>91</v>
      </c>
      <c r="E39" s="10">
        <f t="array" ref="E39">INDEX(evictions_state_consolidated_da!$D$1:$AQ$223,MATCH($A39&amp;1,evictions_state_consolidated_da!$D$1:$D$223&amp;evictions_state_consolidated_da!$S$1:$S$223,0),MATCH(E$1,evictions_state_consolidated_da!$D$1:$AQ$1,0))</f>
        <v>91</v>
      </c>
      <c r="F39" s="10">
        <f t="shared" si="1"/>
        <v>0</v>
      </c>
      <c r="G39" s="11" t="str">
        <f t="array" ref="G39">IFERROR(INDEX(evictions_state_consolidated_da!$D$1:$AQ$223,MATCH($A39&amp;1,evictions_state_consolidated_da!$D$1:$D$223&amp;evictions_state_consolidated_da!$X$1:$X$223,0),MATCH(G$1,evictions_state_consolidated_da!$D$1:$AQ$1,0)),"")</f>
        <v/>
      </c>
      <c r="H39" s="9" t="str">
        <f t="array" ref="H39">IFERROR(INDEX(evictions_state_consolidated_da!$D$1:$AQ$223,MATCH($A39&amp;1,evictions_state_consolidated_da!$D$1:$D$223&amp;evictions_state_consolidated_da!$X$1:$X$223,0),MATCH(H$1,evictions_state_consolidated_da!$D$1:$AQ$1,0)),"")</f>
        <v/>
      </c>
      <c r="I39" s="10" t="str">
        <f t="array" ref="I39">IFERROR(INDEX(evictions_state_consolidated_da!$D$1:$AQ$223,MATCH($A39&amp;1,evictions_state_consolidated_da!$D$1:$D$223&amp;evictions_state_consolidated_da!$X$1:$X$223,0),MATCH(I$1,evictions_state_consolidated_da!$D$1:$AQ$1,0)),"")</f>
        <v/>
      </c>
      <c r="J39" s="12" t="str">
        <f t="array" ref="J39">IFERROR(INDEX(evictions_state_consolidated_da!$D$1:$AQ$223,MATCH($A39&amp;1,evictions_state_consolidated_da!$D$1:$D$223&amp;evictions_state_consolidated_da!$X$1:$X$223,0),MATCH(J$1,evictions_state_consolidated_da!$D$1:$AQ$1,0)),"")</f>
        <v/>
      </c>
      <c r="K39" s="11" t="str">
        <f t="array" ref="K39">IFERROR(INDEX(evictions_state_consolidated_da!$D$1:$AQ$223,MATCH($A39&amp;1,evictions_state_consolidated_da!$D$1:$D$223&amp;evictions_state_consolidated_da!$AF$1:$AF$223,0),MATCH(K$1,evictions_state_consolidated_da!$D$1:$AQ$1,0)),"")</f>
        <v/>
      </c>
      <c r="L39" s="9" t="str">
        <f t="array" ref="L39">IFERROR(INDEX(evictions_state_consolidated_da!$D$1:$AQ$223,MATCH($A39&amp;1,evictions_state_consolidated_da!$D$1:$D$223&amp;evictions_state_consolidated_da!$AF$1:$AF$223,0),MATCH(L$1,evictions_state_consolidated_da!$D$1:$AQ$1,0)),"")</f>
        <v/>
      </c>
      <c r="M39" s="10" t="str">
        <f t="array" ref="M39">IFERROR(INDEX(evictions_state_consolidated_da!$D$1:$AQ$223,MATCH($A39&amp;1,evictions_state_consolidated_da!$D$1:$D$223&amp;evictions_state_consolidated_da!$AF$1:$AF$223,0),MATCH(M$1,evictions_state_consolidated_da!$D$1:$AQ$1,0)),"")</f>
        <v/>
      </c>
      <c r="N39" s="13" t="str">
        <f t="array" ref="N39">IFERROR(INDEX(evictions_state_consolidated_da!$D$1:$AQ$223,MATCH($A39&amp;1,evictions_state_consolidated_da!$D$1:$D$223&amp;evictions_state_consolidated_da!$AF$1:$AF$223,0),MATCH(N$1,evictions_state_consolidated_da!$D$1:$AQ$1,0)),"")</f>
        <v/>
      </c>
      <c r="O39" s="10">
        <f t="shared" si="2"/>
        <v>0</v>
      </c>
      <c r="P39" s="11" t="str">
        <f t="array" ref="P39">IFERROR(INDEX(evictions_state_consolidated_da!$D$1:$AQ$223,MATCH($A39&amp;1,evictions_state_consolidated_da!$D$1:$D$223&amp;evictions_state_consolidated_da!$AM$1:$AM$223,0),MATCH(P$1,evictions_state_consolidated_da!$D$1:$AQ$1,0)),"")</f>
        <v/>
      </c>
      <c r="Q39" s="9" t="str">
        <f t="array" ref="Q39">IFERROR(INDEX(evictions_state_consolidated_da!$D$1:$AQ$223,MATCH($A39&amp;1,evictions_state_consolidated_da!$D$1:$D$223&amp;evictions_state_consolidated_da!$AM$1:$AM$223,0),MATCH(Q$1,evictions_state_consolidated_da!$D$1:$AQ$1,0)),"")</f>
        <v/>
      </c>
      <c r="R39" s="10" t="str">
        <f t="array" ref="R39">IFERROR(INDEX(evictions_state_consolidated_da!$D$1:$AQ$223,MATCH($A39&amp;1,evictions_state_consolidated_da!$D$1:$D$223&amp;evictions_state_consolidated_da!$AM$1:$AM$223,0),MATCH(R$1,evictions_state_consolidated_da!$D$1:$AQ$1,0)),"")</f>
        <v/>
      </c>
      <c r="S39" s="10">
        <f t="shared" si="3"/>
        <v>0</v>
      </c>
    </row>
    <row r="40">
      <c r="A40" s="8" t="s">
        <v>64</v>
      </c>
      <c r="B40" s="9">
        <f t="array" ref="B40">INDEX(evictions_state_consolidated_da!$D$1:$AQ$223,MATCH($A40&amp;1,evictions_state_consolidated_da!$D$1:$D$223&amp;evictions_state_consolidated_da!$S$1:$S$223,0),MATCH(B$1,evictions_state_consolidated_da!$D$1:$AQ$1,0))</f>
        <v>43905</v>
      </c>
      <c r="C40" s="9">
        <f t="array" ref="C40">INDEX(evictions_state_consolidated_da!$D$1:$AQ$223,MATCH($A40&amp;1,evictions_state_consolidated_da!$D$1:$D$223&amp;evictions_state_consolidated_da!$S$1:$S$223,0),MATCH(C$1,evictions_state_consolidated_da!$D$1:$AQ$1,0))</f>
        <v>43997</v>
      </c>
      <c r="D40" s="10">
        <f t="array" ref="D40">INDEX(evictions_state_consolidated_da!$D$1:$AQ$223,MATCH($A40&amp;1,evictions_state_consolidated_da!$D$1:$D$223&amp;evictions_state_consolidated_da!$S$1:$S$223,0),MATCH(D$1,evictions_state_consolidated_da!$D$1:$AQ$1,0))</f>
        <v>92</v>
      </c>
      <c r="E40" s="10">
        <f t="array" ref="E40">INDEX(evictions_state_consolidated_da!$D$1:$AQ$223,MATCH($A40&amp;1,evictions_state_consolidated_da!$D$1:$D$223&amp;evictions_state_consolidated_da!$S$1:$S$223,0),MATCH(E$1,evictions_state_consolidated_da!$D$1:$AQ$1,0))</f>
        <v>92</v>
      </c>
      <c r="F40" s="10">
        <f t="shared" si="1"/>
        <v>0</v>
      </c>
      <c r="G40" s="11">
        <f t="array" ref="G40">IFERROR(INDEX(evictions_state_consolidated_da!$D$1:$AQ$223,MATCH($A40&amp;1,evictions_state_consolidated_da!$D$1:$D$223&amp;evictions_state_consolidated_da!$X$1:$X$223,0),MATCH(G$1,evictions_state_consolidated_da!$D$1:$AQ$1,0)),"")</f>
        <v>43981</v>
      </c>
      <c r="H40" s="9">
        <f t="array" ref="H40">IFERROR(INDEX(evictions_state_consolidated_da!$D$1:$AQ$223,MATCH($A40&amp;1,evictions_state_consolidated_da!$D$1:$D$223&amp;evictions_state_consolidated_da!$X$1:$X$223,0),MATCH(H$1,evictions_state_consolidated_da!$D$1:$AQ$1,0)),"")</f>
        <v>43997</v>
      </c>
      <c r="I40" s="10">
        <f t="array" ref="I40">IFERROR(INDEX(evictions_state_consolidated_da!$D$1:$AQ$223,MATCH($A40&amp;1,evictions_state_consolidated_da!$D$1:$D$223&amp;evictions_state_consolidated_da!$X$1:$X$223,0),MATCH(I$1,evictions_state_consolidated_da!$D$1:$AQ$1,0)),"")</f>
        <v>16</v>
      </c>
      <c r="J40" s="12">
        <f t="array" ref="J40">IFERROR(INDEX(evictions_state_consolidated_da!$D$1:$AQ$223,MATCH($A40&amp;1,evictions_state_consolidated_da!$D$1:$D$223&amp;evictions_state_consolidated_da!$X$1:$X$223,0),MATCH(J$1,evictions_state_consolidated_da!$D$1:$AQ$1,0)),"")</f>
        <v>3</v>
      </c>
      <c r="K40" s="11">
        <f t="array" ref="K40">IFERROR(INDEX(evictions_state_consolidated_da!$D$1:$AQ$223,MATCH($A40&amp;1,evictions_state_consolidated_da!$D$1:$D$223&amp;evictions_state_consolidated_da!$AF$1:$AF$223,0),MATCH(K$1,evictions_state_consolidated_da!$D$1:$AQ$1,0)),"")</f>
        <v>43981</v>
      </c>
      <c r="L40" s="9">
        <f t="array" ref="L40">IFERROR(INDEX(evictions_state_consolidated_da!$D$1:$AQ$223,MATCH($A40&amp;1,evictions_state_consolidated_da!$D$1:$D$223&amp;evictions_state_consolidated_da!$AF$1:$AF$223,0),MATCH(L$1,evictions_state_consolidated_da!$D$1:$AQ$1,0)),"")</f>
        <v>43997</v>
      </c>
      <c r="M40" s="10">
        <f t="array" ref="M40">IFERROR(INDEX(evictions_state_consolidated_da!$D$1:$AQ$223,MATCH($A40&amp;1,evictions_state_consolidated_da!$D$1:$D$223&amp;evictions_state_consolidated_da!$AF$1:$AF$223,0),MATCH(M$1,evictions_state_consolidated_da!$D$1:$AQ$1,0)),"")</f>
        <v>16</v>
      </c>
      <c r="N40" s="13">
        <f t="array" ref="N40">IFERROR(INDEX(evictions_state_consolidated_da!$D$1:$AQ$223,MATCH($A40&amp;1,evictions_state_consolidated_da!$D$1:$D$223&amp;evictions_state_consolidated_da!$AF$1:$AF$223,0),MATCH(N$1,evictions_state_consolidated_da!$D$1:$AQ$1,0)),"")</f>
        <v>3.5</v>
      </c>
      <c r="O40" s="10">
        <f t="shared" si="2"/>
        <v>1</v>
      </c>
      <c r="P40" s="11">
        <f t="array" ref="P40">IFERROR(INDEX(evictions_state_consolidated_da!$D$1:$AQ$223,MATCH($A40&amp;1,evictions_state_consolidated_da!$D$1:$D$223&amp;evictions_state_consolidated_da!$AM$1:$AM$223,0),MATCH(P$1,evictions_state_consolidated_da!$D$1:$AQ$1,0)),"")</f>
        <v>43981</v>
      </c>
      <c r="Q40" s="9">
        <f t="array" ref="Q40">IFERROR(INDEX(evictions_state_consolidated_da!$D$1:$AQ$223,MATCH($A40&amp;1,evictions_state_consolidated_da!$D$1:$D$223&amp;evictions_state_consolidated_da!$AM$1:$AM$223,0),MATCH(Q$1,evictions_state_consolidated_da!$D$1:$AQ$1,0)),"")</f>
        <v>43997</v>
      </c>
      <c r="R40" s="10">
        <f t="array" ref="R40">IFERROR(INDEX(evictions_state_consolidated_da!$D$1:$AQ$223,MATCH($A40&amp;1,evictions_state_consolidated_da!$D$1:$D$223&amp;evictions_state_consolidated_da!$AM$1:$AM$223,0),MATCH(R$1,evictions_state_consolidated_da!$D$1:$AQ$1,0)),"")</f>
        <v>16</v>
      </c>
      <c r="S40" s="10">
        <f t="shared" si="3"/>
        <v>1</v>
      </c>
    </row>
    <row r="41">
      <c r="A41" s="8" t="s">
        <v>65</v>
      </c>
      <c r="B41" s="9">
        <f t="array" ref="B41">INDEX(evictions_state_consolidated_da!$D$1:$AQ$223,MATCH($A41&amp;1,evictions_state_consolidated_da!$D$1:$D$223&amp;evictions_state_consolidated_da!$S$1:$S$223,0),MATCH(B$1,evictions_state_consolidated_da!$D$1:$AQ$1,0))</f>
        <v>43906</v>
      </c>
      <c r="C41" s="9">
        <f t="array" ref="C41">INDEX(evictions_state_consolidated_da!$D$1:$AQ$223,MATCH($A41&amp;1,evictions_state_consolidated_da!$D$1:$D$223&amp;evictions_state_consolidated_da!$S$1:$S$223,0),MATCH(C$1,evictions_state_consolidated_da!$D$1:$AQ$1,0))</f>
        <v>43997</v>
      </c>
      <c r="D41" s="10">
        <f t="array" ref="D41">INDEX(evictions_state_consolidated_da!$D$1:$AQ$223,MATCH($A41&amp;1,evictions_state_consolidated_da!$D$1:$D$223&amp;evictions_state_consolidated_da!$S$1:$S$223,0),MATCH(D$1,evictions_state_consolidated_da!$D$1:$AQ$1,0))</f>
        <v>91</v>
      </c>
      <c r="E41" s="10">
        <f t="array" ref="E41">INDEX(evictions_state_consolidated_da!$D$1:$AQ$223,MATCH($A41&amp;1,evictions_state_consolidated_da!$D$1:$D$223&amp;evictions_state_consolidated_da!$S$1:$S$223,0),MATCH(E$1,evictions_state_consolidated_da!$D$1:$AQ$1,0))</f>
        <v>91</v>
      </c>
      <c r="F41" s="10">
        <f t="shared" si="1"/>
        <v>0</v>
      </c>
      <c r="G41" s="11">
        <f t="array" ref="G41">IFERROR(INDEX(evictions_state_consolidated_da!$D$1:$AQ$223,MATCH($A41&amp;1,evictions_state_consolidated_da!$D$1:$D$223&amp;evictions_state_consolidated_da!$X$1:$X$223,0),MATCH(G$1,evictions_state_consolidated_da!$D$1:$AQ$1,0)),"")</f>
        <v>43906</v>
      </c>
      <c r="H41" s="9">
        <f t="array" ref="H41">IFERROR(INDEX(evictions_state_consolidated_da!$D$1:$AQ$223,MATCH($A41&amp;1,evictions_state_consolidated_da!$D$1:$D$223&amp;evictions_state_consolidated_da!$X$1:$X$223,0),MATCH(H$1,evictions_state_consolidated_da!$D$1:$AQ$1,0)),"")</f>
        <v>43997</v>
      </c>
      <c r="I41" s="10">
        <f t="array" ref="I41">IFERROR(INDEX(evictions_state_consolidated_da!$D$1:$AQ$223,MATCH($A41&amp;1,evictions_state_consolidated_da!$D$1:$D$223&amp;evictions_state_consolidated_da!$X$1:$X$223,0),MATCH(I$1,evictions_state_consolidated_da!$D$1:$AQ$1,0)),"")</f>
        <v>91</v>
      </c>
      <c r="J41" s="12">
        <f t="array" ref="J41">IFERROR(INDEX(evictions_state_consolidated_da!$D$1:$AQ$223,MATCH($A41&amp;1,evictions_state_consolidated_da!$D$1:$D$223&amp;evictions_state_consolidated_da!$X$1:$X$223,0),MATCH(J$1,evictions_state_consolidated_da!$D$1:$AQ$1,0)),"")</f>
        <v>0.6003861004</v>
      </c>
      <c r="K41" s="11">
        <f t="array" ref="K41">IFERROR(INDEX(evictions_state_consolidated_da!$D$1:$AQ$223,MATCH($A41&amp;1,evictions_state_consolidated_da!$D$1:$D$223&amp;evictions_state_consolidated_da!$AF$1:$AF$223,0),MATCH(K$1,evictions_state_consolidated_da!$D$1:$AQ$1,0)),"")</f>
        <v>43945</v>
      </c>
      <c r="L41" s="9">
        <f t="array" ref="L41">IFERROR(INDEX(evictions_state_consolidated_da!$D$1:$AQ$223,MATCH($A41&amp;1,evictions_state_consolidated_da!$D$1:$D$223&amp;evictions_state_consolidated_da!$AF$1:$AF$223,0),MATCH(L$1,evictions_state_consolidated_da!$D$1:$AQ$1,0)),"")</f>
        <v>43997</v>
      </c>
      <c r="M41" s="10">
        <f t="array" ref="M41">IFERROR(INDEX(evictions_state_consolidated_da!$D$1:$AQ$223,MATCH($A41&amp;1,evictions_state_consolidated_da!$D$1:$D$223&amp;evictions_state_consolidated_da!$AF$1:$AF$223,0),MATCH(M$1,evictions_state_consolidated_da!$D$1:$AQ$1,0)),"")</f>
        <v>26</v>
      </c>
      <c r="N41" s="13">
        <f t="array" ref="N41">IFERROR(INDEX(evictions_state_consolidated_da!$D$1:$AQ$223,MATCH($A41&amp;1,evictions_state_consolidated_da!$D$1:$D$223&amp;evictions_state_consolidated_da!$AF$1:$AF$223,0),MATCH(N$1,evictions_state_consolidated_da!$D$1:$AQ$1,0)),"")</f>
        <v>1</v>
      </c>
      <c r="O41" s="10">
        <f t="shared" si="2"/>
        <v>1</v>
      </c>
      <c r="P41" s="11" t="str">
        <f t="array" ref="P41">IFERROR(INDEX(evictions_state_consolidated_da!$D$1:$AQ$223,MATCH($A41&amp;1,evictions_state_consolidated_da!$D$1:$D$223&amp;evictions_state_consolidated_da!$AM$1:$AM$223,0),MATCH(P$1,evictions_state_consolidated_da!$D$1:$AQ$1,0)),"")</f>
        <v/>
      </c>
      <c r="Q41" s="9" t="str">
        <f t="array" ref="Q41">IFERROR(INDEX(evictions_state_consolidated_da!$D$1:$AQ$223,MATCH($A41&amp;1,evictions_state_consolidated_da!$D$1:$D$223&amp;evictions_state_consolidated_da!$AM$1:$AM$223,0),MATCH(Q$1,evictions_state_consolidated_da!$D$1:$AQ$1,0)),"")</f>
        <v/>
      </c>
      <c r="R41" s="10" t="str">
        <f t="array" ref="R41">IFERROR(INDEX(evictions_state_consolidated_da!$D$1:$AQ$223,MATCH($A41&amp;1,evictions_state_consolidated_da!$D$1:$D$223&amp;evictions_state_consolidated_da!$AM$1:$AM$223,0),MATCH(R$1,evictions_state_consolidated_da!$D$1:$AQ$1,0)),"")</f>
        <v/>
      </c>
      <c r="S41" s="10">
        <f t="shared" si="3"/>
        <v>0</v>
      </c>
    </row>
    <row r="42">
      <c r="A42" s="8" t="s">
        <v>66</v>
      </c>
      <c r="B42" s="9">
        <f t="array" ref="B42">INDEX(evictions_state_consolidated_da!$D$1:$AQ$223,MATCH($A42&amp;1,evictions_state_consolidated_da!$D$1:$D$223&amp;evictions_state_consolidated_da!$S$1:$S$223,0),MATCH(B$1,evictions_state_consolidated_da!$D$1:$AQ$1,0))</f>
        <v>43899</v>
      </c>
      <c r="C42" s="9">
        <f t="array" ref="C42">INDEX(evictions_state_consolidated_da!$D$1:$AQ$223,MATCH($A42&amp;1,evictions_state_consolidated_da!$D$1:$D$223&amp;evictions_state_consolidated_da!$S$1:$S$223,0),MATCH(C$1,evictions_state_consolidated_da!$D$1:$AQ$1,0))</f>
        <v>43997</v>
      </c>
      <c r="D42" s="10">
        <f t="array" ref="D42">INDEX(evictions_state_consolidated_da!$D$1:$AQ$223,MATCH($A42&amp;1,evictions_state_consolidated_da!$D$1:$D$223&amp;evictions_state_consolidated_da!$S$1:$S$223,0),MATCH(D$1,evictions_state_consolidated_da!$D$1:$AQ$1,0))</f>
        <v>98</v>
      </c>
      <c r="E42" s="10">
        <f t="array" ref="E42">INDEX(evictions_state_consolidated_da!$D$1:$AQ$223,MATCH($A42&amp;1,evictions_state_consolidated_da!$D$1:$D$223&amp;evictions_state_consolidated_da!$S$1:$S$223,0),MATCH(E$1,evictions_state_consolidated_da!$D$1:$AQ$1,0))</f>
        <v>98</v>
      </c>
      <c r="F42" s="10">
        <f t="shared" si="1"/>
        <v>0</v>
      </c>
      <c r="G42" s="11" t="str">
        <f t="array" ref="G42">IFERROR(INDEX(evictions_state_consolidated_da!$D$1:$AQ$223,MATCH($A42&amp;1,evictions_state_consolidated_da!$D$1:$D$223&amp;evictions_state_consolidated_da!$X$1:$X$223,0),MATCH(G$1,evictions_state_consolidated_da!$D$1:$AQ$1,0)),"")</f>
        <v/>
      </c>
      <c r="H42" s="9" t="str">
        <f t="array" ref="H42">IFERROR(INDEX(evictions_state_consolidated_da!$D$1:$AQ$223,MATCH($A42&amp;1,evictions_state_consolidated_da!$D$1:$D$223&amp;evictions_state_consolidated_da!$X$1:$X$223,0),MATCH(H$1,evictions_state_consolidated_da!$D$1:$AQ$1,0)),"")</f>
        <v/>
      </c>
      <c r="I42" s="10" t="str">
        <f t="array" ref="I42">IFERROR(INDEX(evictions_state_consolidated_da!$D$1:$AQ$223,MATCH($A42&amp;1,evictions_state_consolidated_da!$D$1:$D$223&amp;evictions_state_consolidated_da!$X$1:$X$223,0),MATCH(I$1,evictions_state_consolidated_da!$D$1:$AQ$1,0)),"")</f>
        <v/>
      </c>
      <c r="J42" s="12" t="str">
        <f t="array" ref="J42">IFERROR(INDEX(evictions_state_consolidated_da!$D$1:$AQ$223,MATCH($A42&amp;1,evictions_state_consolidated_da!$D$1:$D$223&amp;evictions_state_consolidated_da!$X$1:$X$223,0),MATCH(J$1,evictions_state_consolidated_da!$D$1:$AQ$1,0)),"")</f>
        <v/>
      </c>
      <c r="K42" s="11" t="str">
        <f t="array" ref="K42">IFERROR(INDEX(evictions_state_consolidated_da!$D$1:$AQ$223,MATCH($A42&amp;1,evictions_state_consolidated_da!$D$1:$D$223&amp;evictions_state_consolidated_da!$AF$1:$AF$223,0),MATCH(K$1,evictions_state_consolidated_da!$D$1:$AQ$1,0)),"")</f>
        <v/>
      </c>
      <c r="L42" s="9" t="str">
        <f t="array" ref="L42">IFERROR(INDEX(evictions_state_consolidated_da!$D$1:$AQ$223,MATCH($A42&amp;1,evictions_state_consolidated_da!$D$1:$D$223&amp;evictions_state_consolidated_da!$AF$1:$AF$223,0),MATCH(L$1,evictions_state_consolidated_da!$D$1:$AQ$1,0)),"")</f>
        <v/>
      </c>
      <c r="M42" s="10" t="str">
        <f t="array" ref="M42">IFERROR(INDEX(evictions_state_consolidated_da!$D$1:$AQ$223,MATCH($A42&amp;1,evictions_state_consolidated_da!$D$1:$D$223&amp;evictions_state_consolidated_da!$AF$1:$AF$223,0),MATCH(M$1,evictions_state_consolidated_da!$D$1:$AQ$1,0)),"")</f>
        <v/>
      </c>
      <c r="N42" s="13" t="str">
        <f t="array" ref="N42">IFERROR(INDEX(evictions_state_consolidated_da!$D$1:$AQ$223,MATCH($A42&amp;1,evictions_state_consolidated_da!$D$1:$D$223&amp;evictions_state_consolidated_da!$AF$1:$AF$223,0),MATCH(N$1,evictions_state_consolidated_da!$D$1:$AQ$1,0)),"")</f>
        <v/>
      </c>
      <c r="O42" s="10">
        <f t="shared" si="2"/>
        <v>0</v>
      </c>
      <c r="P42" s="11" t="str">
        <f t="array" ref="P42">IFERROR(INDEX(evictions_state_consolidated_da!$D$1:$AQ$223,MATCH($A42&amp;1,evictions_state_consolidated_da!$D$1:$D$223&amp;evictions_state_consolidated_da!$AM$1:$AM$223,0),MATCH(P$1,evictions_state_consolidated_da!$D$1:$AQ$1,0)),"")</f>
        <v/>
      </c>
      <c r="Q42" s="9" t="str">
        <f t="array" ref="Q42">IFERROR(INDEX(evictions_state_consolidated_da!$D$1:$AQ$223,MATCH($A42&amp;1,evictions_state_consolidated_da!$D$1:$D$223&amp;evictions_state_consolidated_da!$AM$1:$AM$223,0),MATCH(Q$1,evictions_state_consolidated_da!$D$1:$AQ$1,0)),"")</f>
        <v/>
      </c>
      <c r="R42" s="10" t="str">
        <f t="array" ref="R42">IFERROR(INDEX(evictions_state_consolidated_da!$D$1:$AQ$223,MATCH($A42&amp;1,evictions_state_consolidated_da!$D$1:$D$223&amp;evictions_state_consolidated_da!$AM$1:$AM$223,0),MATCH(R$1,evictions_state_consolidated_da!$D$1:$AQ$1,0)),"")</f>
        <v/>
      </c>
      <c r="S42" s="10">
        <f t="shared" si="3"/>
        <v>0</v>
      </c>
    </row>
    <row r="43">
      <c r="A43" s="8" t="s">
        <v>67</v>
      </c>
      <c r="B43" s="9">
        <f t="array" ref="B43">INDEX(evictions_state_consolidated_da!$D$1:$AQ$223,MATCH($A43&amp;1,evictions_state_consolidated_da!$D$1:$D$223&amp;evictions_state_consolidated_da!$S$1:$S$223,0),MATCH(B$1,evictions_state_consolidated_da!$D$1:$AQ$1,0))</f>
        <v>43906</v>
      </c>
      <c r="C43" s="9">
        <f t="array" ref="C43">INDEX(evictions_state_consolidated_da!$D$1:$AQ$223,MATCH($A43&amp;1,evictions_state_consolidated_da!$D$1:$D$223&amp;evictions_state_consolidated_da!$S$1:$S$223,0),MATCH(C$1,evictions_state_consolidated_da!$D$1:$AQ$1,0))</f>
        <v>43997</v>
      </c>
      <c r="D43" s="10">
        <f t="array" ref="D43">INDEX(evictions_state_consolidated_da!$D$1:$AQ$223,MATCH($A43&amp;1,evictions_state_consolidated_da!$D$1:$D$223&amp;evictions_state_consolidated_da!$S$1:$S$223,0),MATCH(D$1,evictions_state_consolidated_da!$D$1:$AQ$1,0))</f>
        <v>91</v>
      </c>
      <c r="E43" s="10">
        <f t="array" ref="E43">INDEX(evictions_state_consolidated_da!$D$1:$AQ$223,MATCH($A43&amp;1,evictions_state_consolidated_da!$D$1:$D$223&amp;evictions_state_consolidated_da!$S$1:$S$223,0),MATCH(E$1,evictions_state_consolidated_da!$D$1:$AQ$1,0))</f>
        <v>91</v>
      </c>
      <c r="F43" s="10">
        <f t="shared" si="1"/>
        <v>0</v>
      </c>
      <c r="G43" s="11" t="str">
        <f t="array" ref="G43">IFERROR(INDEX(evictions_state_consolidated_da!$D$1:$AQ$223,MATCH($A43&amp;1,evictions_state_consolidated_da!$D$1:$D$223&amp;evictions_state_consolidated_da!$X$1:$X$223,0),MATCH(G$1,evictions_state_consolidated_da!$D$1:$AQ$1,0)),"")</f>
        <v/>
      </c>
      <c r="H43" s="9" t="str">
        <f t="array" ref="H43">IFERROR(INDEX(evictions_state_consolidated_da!$D$1:$AQ$223,MATCH($A43&amp;1,evictions_state_consolidated_da!$D$1:$D$223&amp;evictions_state_consolidated_da!$X$1:$X$223,0),MATCH(H$1,evictions_state_consolidated_da!$D$1:$AQ$1,0)),"")</f>
        <v/>
      </c>
      <c r="I43" s="10" t="str">
        <f t="array" ref="I43">IFERROR(INDEX(evictions_state_consolidated_da!$D$1:$AQ$223,MATCH($A43&amp;1,evictions_state_consolidated_da!$D$1:$D$223&amp;evictions_state_consolidated_da!$X$1:$X$223,0),MATCH(I$1,evictions_state_consolidated_da!$D$1:$AQ$1,0)),"")</f>
        <v/>
      </c>
      <c r="J43" s="12" t="str">
        <f t="array" ref="J43">IFERROR(INDEX(evictions_state_consolidated_da!$D$1:$AQ$223,MATCH($A43&amp;1,evictions_state_consolidated_da!$D$1:$D$223&amp;evictions_state_consolidated_da!$X$1:$X$223,0),MATCH(J$1,evictions_state_consolidated_da!$D$1:$AQ$1,0)),"")</f>
        <v/>
      </c>
      <c r="K43" s="11" t="str">
        <f t="array" ref="K43">IFERROR(INDEX(evictions_state_consolidated_da!$D$1:$AQ$223,MATCH($A43&amp;1,evictions_state_consolidated_da!$D$1:$D$223&amp;evictions_state_consolidated_da!$AF$1:$AF$223,0),MATCH(K$1,evictions_state_consolidated_da!$D$1:$AQ$1,0)),"")</f>
        <v/>
      </c>
      <c r="L43" s="9" t="str">
        <f t="array" ref="L43">IFERROR(INDEX(evictions_state_consolidated_da!$D$1:$AQ$223,MATCH($A43&amp;1,evictions_state_consolidated_da!$D$1:$D$223&amp;evictions_state_consolidated_da!$AF$1:$AF$223,0),MATCH(L$1,evictions_state_consolidated_da!$D$1:$AQ$1,0)),"")</f>
        <v/>
      </c>
      <c r="M43" s="10" t="str">
        <f t="array" ref="M43">IFERROR(INDEX(evictions_state_consolidated_da!$D$1:$AQ$223,MATCH($A43&amp;1,evictions_state_consolidated_da!$D$1:$D$223&amp;evictions_state_consolidated_da!$AF$1:$AF$223,0),MATCH(M$1,evictions_state_consolidated_da!$D$1:$AQ$1,0)),"")</f>
        <v/>
      </c>
      <c r="N43" s="13" t="str">
        <f t="array" ref="N43">IFERROR(INDEX(evictions_state_consolidated_da!$D$1:$AQ$223,MATCH($A43&amp;1,evictions_state_consolidated_da!$D$1:$D$223&amp;evictions_state_consolidated_da!$AF$1:$AF$223,0),MATCH(N$1,evictions_state_consolidated_da!$D$1:$AQ$1,0)),"")</f>
        <v/>
      </c>
      <c r="O43" s="10">
        <f t="shared" si="2"/>
        <v>0</v>
      </c>
      <c r="P43" s="11">
        <f t="array" ref="P43">IFERROR(INDEX(evictions_state_consolidated_da!$D$1:$AQ$223,MATCH($A43&amp;1,evictions_state_consolidated_da!$D$1:$D$223&amp;evictions_state_consolidated_da!$AM$1:$AM$223,0),MATCH(P$1,evictions_state_consolidated_da!$D$1:$AQ$1,0)),"")</f>
        <v>43952</v>
      </c>
      <c r="Q43" s="9">
        <f t="array" ref="Q43">IFERROR(INDEX(evictions_state_consolidated_da!$D$1:$AQ$223,MATCH($A43&amp;1,evictions_state_consolidated_da!$D$1:$D$223&amp;evictions_state_consolidated_da!$AM$1:$AM$223,0),MATCH(Q$1,evictions_state_consolidated_da!$D$1:$AQ$1,0)),"")</f>
        <v>43997</v>
      </c>
      <c r="R43" s="10">
        <f t="array" ref="R43">IFERROR(INDEX(evictions_state_consolidated_da!$D$1:$AQ$223,MATCH($A43&amp;1,evictions_state_consolidated_da!$D$1:$D$223&amp;evictions_state_consolidated_da!$AM$1:$AM$223,0),MATCH(R$1,evictions_state_consolidated_da!$D$1:$AQ$1,0)),"")</f>
        <v>45</v>
      </c>
      <c r="S43" s="10">
        <f t="shared" si="3"/>
        <v>1</v>
      </c>
    </row>
    <row r="44">
      <c r="A44" s="8" t="s">
        <v>68</v>
      </c>
      <c r="B44" s="9">
        <f t="array" ref="B44">INDEX(evictions_state_consolidated_da!$D$1:$AQ$223,MATCH($A44&amp;1,evictions_state_consolidated_da!$D$1:$D$223&amp;evictions_state_consolidated_da!$S$1:$S$223,0),MATCH(B$1,evictions_state_consolidated_da!$D$1:$AQ$1,0))</f>
        <v>43912</v>
      </c>
      <c r="C44" s="9">
        <f t="array" ref="C44">INDEX(evictions_state_consolidated_da!$D$1:$AQ$223,MATCH($A44&amp;1,evictions_state_consolidated_da!$D$1:$D$223&amp;evictions_state_consolidated_da!$S$1:$S$223,0),MATCH(C$1,evictions_state_consolidated_da!$D$1:$AQ$1,0))</f>
        <v>43997</v>
      </c>
      <c r="D44" s="10">
        <f t="array" ref="D44">INDEX(evictions_state_consolidated_da!$D$1:$AQ$223,MATCH($A44&amp;1,evictions_state_consolidated_da!$D$1:$D$223&amp;evictions_state_consolidated_da!$S$1:$S$223,0),MATCH(D$1,evictions_state_consolidated_da!$D$1:$AQ$1,0))</f>
        <v>85</v>
      </c>
      <c r="E44" s="10">
        <f t="array" ref="E44">INDEX(evictions_state_consolidated_da!$D$1:$AQ$223,MATCH($A44&amp;1,evictions_state_consolidated_da!$D$1:$D$223&amp;evictions_state_consolidated_da!$S$1:$S$223,0),MATCH(E$1,evictions_state_consolidated_da!$D$1:$AQ$1,0))</f>
        <v>85</v>
      </c>
      <c r="F44" s="10">
        <f t="shared" si="1"/>
        <v>0</v>
      </c>
      <c r="G44" s="11" t="str">
        <f t="array" ref="G44">IFERROR(INDEX(evictions_state_consolidated_da!$D$1:$AQ$223,MATCH($A44&amp;1,evictions_state_consolidated_da!$D$1:$D$223&amp;evictions_state_consolidated_da!$X$1:$X$223,0),MATCH(G$1,evictions_state_consolidated_da!$D$1:$AQ$1,0)),"")</f>
        <v/>
      </c>
      <c r="H44" s="9" t="str">
        <f t="array" ref="H44">IFERROR(INDEX(evictions_state_consolidated_da!$D$1:$AQ$223,MATCH($A44&amp;1,evictions_state_consolidated_da!$D$1:$D$223&amp;evictions_state_consolidated_da!$X$1:$X$223,0),MATCH(H$1,evictions_state_consolidated_da!$D$1:$AQ$1,0)),"")</f>
        <v/>
      </c>
      <c r="I44" s="10" t="str">
        <f t="array" ref="I44">IFERROR(INDEX(evictions_state_consolidated_da!$D$1:$AQ$223,MATCH($A44&amp;1,evictions_state_consolidated_da!$D$1:$D$223&amp;evictions_state_consolidated_da!$X$1:$X$223,0),MATCH(I$1,evictions_state_consolidated_da!$D$1:$AQ$1,0)),"")</f>
        <v/>
      </c>
      <c r="J44" s="12" t="str">
        <f t="array" ref="J44">IFERROR(INDEX(evictions_state_consolidated_da!$D$1:$AQ$223,MATCH($A44&amp;1,evictions_state_consolidated_da!$D$1:$D$223&amp;evictions_state_consolidated_da!$X$1:$X$223,0),MATCH(J$1,evictions_state_consolidated_da!$D$1:$AQ$1,0)),"")</f>
        <v/>
      </c>
      <c r="K44" s="11" t="str">
        <f t="array" ref="K44">IFERROR(INDEX(evictions_state_consolidated_da!$D$1:$AQ$223,MATCH($A44&amp;1,evictions_state_consolidated_da!$D$1:$D$223&amp;evictions_state_consolidated_da!$AF$1:$AF$223,0),MATCH(K$1,evictions_state_consolidated_da!$D$1:$AQ$1,0)),"")</f>
        <v/>
      </c>
      <c r="L44" s="9" t="str">
        <f t="array" ref="L44">IFERROR(INDEX(evictions_state_consolidated_da!$D$1:$AQ$223,MATCH($A44&amp;1,evictions_state_consolidated_da!$D$1:$D$223&amp;evictions_state_consolidated_da!$AF$1:$AF$223,0),MATCH(L$1,evictions_state_consolidated_da!$D$1:$AQ$1,0)),"")</f>
        <v/>
      </c>
      <c r="M44" s="10" t="str">
        <f t="array" ref="M44">IFERROR(INDEX(evictions_state_consolidated_da!$D$1:$AQ$223,MATCH($A44&amp;1,evictions_state_consolidated_da!$D$1:$D$223&amp;evictions_state_consolidated_da!$AF$1:$AF$223,0),MATCH(M$1,evictions_state_consolidated_da!$D$1:$AQ$1,0)),"")</f>
        <v/>
      </c>
      <c r="N44" s="13" t="str">
        <f t="array" ref="N44">IFERROR(INDEX(evictions_state_consolidated_da!$D$1:$AQ$223,MATCH($A44&amp;1,evictions_state_consolidated_da!$D$1:$D$223&amp;evictions_state_consolidated_da!$AF$1:$AF$223,0),MATCH(N$1,evictions_state_consolidated_da!$D$1:$AQ$1,0)),"")</f>
        <v/>
      </c>
      <c r="O44" s="10">
        <f t="shared" si="2"/>
        <v>0</v>
      </c>
      <c r="P44" s="11" t="str">
        <f t="array" ref="P44">IFERROR(INDEX(evictions_state_consolidated_da!$D$1:$AQ$223,MATCH($A44&amp;1,evictions_state_consolidated_da!$D$1:$D$223&amp;evictions_state_consolidated_da!$AM$1:$AM$223,0),MATCH(P$1,evictions_state_consolidated_da!$D$1:$AQ$1,0)),"")</f>
        <v/>
      </c>
      <c r="Q44" s="9" t="str">
        <f t="array" ref="Q44">IFERROR(INDEX(evictions_state_consolidated_da!$D$1:$AQ$223,MATCH($A44&amp;1,evictions_state_consolidated_da!$D$1:$D$223&amp;evictions_state_consolidated_da!$AM$1:$AM$223,0),MATCH(Q$1,evictions_state_consolidated_da!$D$1:$AQ$1,0)),"")</f>
        <v/>
      </c>
      <c r="R44" s="10" t="str">
        <f t="array" ref="R44">IFERROR(INDEX(evictions_state_consolidated_da!$D$1:$AQ$223,MATCH($A44&amp;1,evictions_state_consolidated_da!$D$1:$D$223&amp;evictions_state_consolidated_da!$AM$1:$AM$223,0),MATCH(R$1,evictions_state_consolidated_da!$D$1:$AQ$1,0)),"")</f>
        <v/>
      </c>
      <c r="S44" s="10">
        <f t="shared" si="3"/>
        <v>0</v>
      </c>
    </row>
    <row r="45">
      <c r="A45" s="8" t="s">
        <v>69</v>
      </c>
      <c r="B45" s="9">
        <f t="array" ref="B45">INDEX(evictions_state_consolidated_da!$D$1:$AQ$223,MATCH($A45&amp;1,evictions_state_consolidated_da!$D$1:$D$223&amp;evictions_state_consolidated_da!$S$1:$S$223,0),MATCH(B$1,evictions_state_consolidated_da!$D$1:$AQ$1,0))</f>
        <v>43903</v>
      </c>
      <c r="C45" s="9">
        <f t="array" ref="C45">INDEX(evictions_state_consolidated_da!$D$1:$AQ$223,MATCH($A45&amp;1,evictions_state_consolidated_da!$D$1:$D$223&amp;evictions_state_consolidated_da!$S$1:$S$223,0),MATCH(C$1,evictions_state_consolidated_da!$D$1:$AQ$1,0))</f>
        <v>43997</v>
      </c>
      <c r="D45" s="10">
        <f t="array" ref="D45">INDEX(evictions_state_consolidated_da!$D$1:$AQ$223,MATCH($A45&amp;1,evictions_state_consolidated_da!$D$1:$D$223&amp;evictions_state_consolidated_da!$S$1:$S$223,0),MATCH(D$1,evictions_state_consolidated_da!$D$1:$AQ$1,0))</f>
        <v>94</v>
      </c>
      <c r="E45" s="10">
        <f t="array" ref="E45">INDEX(evictions_state_consolidated_da!$D$1:$AQ$223,MATCH($A45&amp;1,evictions_state_consolidated_da!$D$1:$D$223&amp;evictions_state_consolidated_da!$S$1:$S$223,0),MATCH(E$1,evictions_state_consolidated_da!$D$1:$AQ$1,0))</f>
        <v>94</v>
      </c>
      <c r="F45" s="10">
        <f t="shared" si="1"/>
        <v>0</v>
      </c>
      <c r="G45" s="11">
        <f t="array" ref="G45">IFERROR(INDEX(evictions_state_consolidated_da!$D$1:$AQ$223,MATCH($A45&amp;1,evictions_state_consolidated_da!$D$1:$D$223&amp;evictions_state_consolidated_da!$X$1:$X$223,0),MATCH(G$1,evictions_state_consolidated_da!$D$1:$AQ$1,0)),"")</f>
        <v>43962</v>
      </c>
      <c r="H45" s="9">
        <f t="array" ref="H45">IFERROR(INDEX(evictions_state_consolidated_da!$D$1:$AQ$223,MATCH($A45&amp;1,evictions_state_consolidated_da!$D$1:$D$223&amp;evictions_state_consolidated_da!$X$1:$X$223,0),MATCH(H$1,evictions_state_consolidated_da!$D$1:$AQ$1,0)),"")</f>
        <v>43997</v>
      </c>
      <c r="I45" s="10">
        <f t="array" ref="I45">IFERROR(INDEX(evictions_state_consolidated_da!$D$1:$AQ$223,MATCH($A45&amp;1,evictions_state_consolidated_da!$D$1:$D$223&amp;evictions_state_consolidated_da!$X$1:$X$223,0),MATCH(I$1,evictions_state_consolidated_da!$D$1:$AQ$1,0)),"")</f>
        <v>35</v>
      </c>
      <c r="J45" s="12">
        <f t="array" ref="J45">IFERROR(INDEX(evictions_state_consolidated_da!$D$1:$AQ$223,MATCH($A45&amp;1,evictions_state_consolidated_da!$D$1:$D$223&amp;evictions_state_consolidated_da!$X$1:$X$223,0),MATCH(J$1,evictions_state_consolidated_da!$D$1:$AQ$1,0)),"")</f>
        <v>1.583333333</v>
      </c>
      <c r="K45" s="11">
        <f t="array" ref="K45">IFERROR(INDEX(evictions_state_consolidated_da!$D$1:$AQ$223,MATCH($A45&amp;1,evictions_state_consolidated_da!$D$1:$D$223&amp;evictions_state_consolidated_da!$AF$1:$AF$223,0),MATCH(K$1,evictions_state_consolidated_da!$D$1:$AQ$1,0)),"")</f>
        <v>43962</v>
      </c>
      <c r="L45" s="9">
        <f t="array" ref="L45">IFERROR(INDEX(evictions_state_consolidated_da!$D$1:$AQ$223,MATCH($A45&amp;1,evictions_state_consolidated_da!$D$1:$D$223&amp;evictions_state_consolidated_da!$AF$1:$AF$223,0),MATCH(L$1,evictions_state_consolidated_da!$D$1:$AQ$1,0)),"")</f>
        <v>43997</v>
      </c>
      <c r="M45" s="10">
        <f t="array" ref="M45">IFERROR(INDEX(evictions_state_consolidated_da!$D$1:$AQ$223,MATCH($A45&amp;1,evictions_state_consolidated_da!$D$1:$D$223&amp;evictions_state_consolidated_da!$AF$1:$AF$223,0),MATCH(M$1,evictions_state_consolidated_da!$D$1:$AQ$1,0)),"")</f>
        <v>10</v>
      </c>
      <c r="N45" s="13">
        <f t="array" ref="N45">IFERROR(INDEX(evictions_state_consolidated_da!$D$1:$AQ$223,MATCH($A45&amp;1,evictions_state_consolidated_da!$D$1:$D$223&amp;evictions_state_consolidated_da!$AF$1:$AF$223,0),MATCH(N$1,evictions_state_consolidated_da!$D$1:$AQ$1,0)),"")</f>
        <v>2</v>
      </c>
      <c r="O45" s="10">
        <f t="shared" si="2"/>
        <v>1</v>
      </c>
      <c r="P45" s="11" t="str">
        <f t="array" ref="P45">IFERROR(INDEX(evictions_state_consolidated_da!$D$1:$AQ$223,MATCH($A45&amp;1,evictions_state_consolidated_da!$D$1:$D$223&amp;evictions_state_consolidated_da!$AM$1:$AM$223,0),MATCH(P$1,evictions_state_consolidated_da!$D$1:$AQ$1,0)),"")</f>
        <v/>
      </c>
      <c r="Q45" s="9" t="str">
        <f t="array" ref="Q45">IFERROR(INDEX(evictions_state_consolidated_da!$D$1:$AQ$223,MATCH($A45&amp;1,evictions_state_consolidated_da!$D$1:$D$223&amp;evictions_state_consolidated_da!$AM$1:$AM$223,0),MATCH(Q$1,evictions_state_consolidated_da!$D$1:$AQ$1,0)),"")</f>
        <v/>
      </c>
      <c r="R45" s="10" t="str">
        <f t="array" ref="R45">IFERROR(INDEX(evictions_state_consolidated_da!$D$1:$AQ$223,MATCH($A45&amp;1,evictions_state_consolidated_da!$D$1:$D$223&amp;evictions_state_consolidated_da!$AM$1:$AM$223,0),MATCH(R$1,evictions_state_consolidated_da!$D$1:$AQ$1,0)),"")</f>
        <v/>
      </c>
      <c r="S45" s="10">
        <f t="shared" si="3"/>
        <v>0</v>
      </c>
    </row>
    <row r="46">
      <c r="A46" s="8" t="s">
        <v>70</v>
      </c>
      <c r="B46" s="9">
        <f t="array" ref="B46">INDEX(evictions_state_consolidated_da!$D$1:$AQ$223,MATCH($A46&amp;1,evictions_state_consolidated_da!$D$1:$D$223&amp;evictions_state_consolidated_da!$S$1:$S$223,0),MATCH(B$1,evictions_state_consolidated_da!$D$1:$AQ$1,0))</f>
        <v>43906</v>
      </c>
      <c r="C46" s="9">
        <f t="array" ref="C46">INDEX(evictions_state_consolidated_da!$D$1:$AQ$223,MATCH($A46&amp;1,evictions_state_consolidated_da!$D$1:$D$223&amp;evictions_state_consolidated_da!$S$1:$S$223,0),MATCH(C$1,evictions_state_consolidated_da!$D$1:$AQ$1,0))</f>
        <v>43997</v>
      </c>
      <c r="D46" s="10">
        <f t="array" ref="D46">INDEX(evictions_state_consolidated_da!$D$1:$AQ$223,MATCH($A46&amp;1,evictions_state_consolidated_da!$D$1:$D$223&amp;evictions_state_consolidated_da!$S$1:$S$223,0),MATCH(D$1,evictions_state_consolidated_da!$D$1:$AQ$1,0))</f>
        <v>53</v>
      </c>
      <c r="E46" s="10">
        <f t="array" ref="E46">INDEX(evictions_state_consolidated_da!$D$1:$AQ$223,MATCH($A46&amp;1,evictions_state_consolidated_da!$D$1:$D$223&amp;evictions_state_consolidated_da!$S$1:$S$223,0),MATCH(E$1,evictions_state_consolidated_da!$D$1:$AQ$1,0))</f>
        <v>91</v>
      </c>
      <c r="F46" s="10">
        <f t="shared" si="1"/>
        <v>38</v>
      </c>
      <c r="G46" s="11">
        <f t="array" ref="G46">IFERROR(INDEX(evictions_state_consolidated_da!$D$1:$AQ$223,MATCH($A46&amp;1,evictions_state_consolidated_da!$D$1:$D$223&amp;evictions_state_consolidated_da!$X$1:$X$223,0),MATCH(G$1,evictions_state_consolidated_da!$D$1:$AQ$1,0)),"")</f>
        <v>43984</v>
      </c>
      <c r="H46" s="9">
        <f t="array" ref="H46">IFERROR(INDEX(evictions_state_consolidated_da!$D$1:$AQ$223,MATCH($A46&amp;1,evictions_state_consolidated_da!$D$1:$D$223&amp;evictions_state_consolidated_da!$X$1:$X$223,0),MATCH(H$1,evictions_state_consolidated_da!$D$1:$AQ$1,0)),"")</f>
        <v>43997</v>
      </c>
      <c r="I46" s="10">
        <f t="array" ref="I46">IFERROR(INDEX(evictions_state_consolidated_da!$D$1:$AQ$223,MATCH($A46&amp;1,evictions_state_consolidated_da!$D$1:$D$223&amp;evictions_state_consolidated_da!$X$1:$X$223,0),MATCH(I$1,evictions_state_consolidated_da!$D$1:$AQ$1,0)),"")</f>
        <v>13</v>
      </c>
      <c r="J46" s="12">
        <f t="array" ref="J46">IFERROR(INDEX(evictions_state_consolidated_da!$D$1:$AQ$223,MATCH($A46&amp;1,evictions_state_consolidated_da!$D$1:$D$223&amp;evictions_state_consolidated_da!$X$1:$X$223,0),MATCH(J$1,evictions_state_consolidated_da!$D$1:$AQ$1,0)),"")</f>
        <v>1.5</v>
      </c>
      <c r="K46" s="11">
        <f t="array" ref="K46">IFERROR(INDEX(evictions_state_consolidated_da!$D$1:$AQ$223,MATCH($A46&amp;1,evictions_state_consolidated_da!$D$1:$D$223&amp;evictions_state_consolidated_da!$AF$1:$AF$223,0),MATCH(K$1,evictions_state_consolidated_da!$D$1:$AQ$1,0)),"")</f>
        <v>43984</v>
      </c>
      <c r="L46" s="9">
        <f t="array" ref="L46">IFERROR(INDEX(evictions_state_consolidated_da!$D$1:$AQ$223,MATCH($A46&amp;1,evictions_state_consolidated_da!$D$1:$D$223&amp;evictions_state_consolidated_da!$AF$1:$AF$223,0),MATCH(L$1,evictions_state_consolidated_da!$D$1:$AQ$1,0)),"")</f>
        <v>43997</v>
      </c>
      <c r="M46" s="10">
        <f t="array" ref="M46">IFERROR(INDEX(evictions_state_consolidated_da!$D$1:$AQ$223,MATCH($A46&amp;1,evictions_state_consolidated_da!$D$1:$D$223&amp;evictions_state_consolidated_da!$AF$1:$AF$223,0),MATCH(M$1,evictions_state_consolidated_da!$D$1:$AQ$1,0)),"")</f>
        <v>13</v>
      </c>
      <c r="N46" s="13">
        <f t="array" ref="N46">IFERROR(INDEX(evictions_state_consolidated_da!$D$1:$AQ$223,MATCH($A46&amp;1,evictions_state_consolidated_da!$D$1:$D$223&amp;evictions_state_consolidated_da!$AF$1:$AF$223,0),MATCH(N$1,evictions_state_consolidated_da!$D$1:$AQ$1,0)),"")</f>
        <v>1.5</v>
      </c>
      <c r="O46" s="10">
        <f t="shared" si="2"/>
        <v>1</v>
      </c>
      <c r="P46" s="11">
        <f t="array" ref="P46">IFERROR(INDEX(evictions_state_consolidated_da!$D$1:$AQ$223,MATCH($A46&amp;1,evictions_state_consolidated_da!$D$1:$D$223&amp;evictions_state_consolidated_da!$AM$1:$AM$223,0),MATCH(P$1,evictions_state_consolidated_da!$D$1:$AQ$1,0)),"")</f>
        <v>43984</v>
      </c>
      <c r="Q46" s="9">
        <f t="array" ref="Q46">IFERROR(INDEX(evictions_state_consolidated_da!$D$1:$AQ$223,MATCH($A46&amp;1,evictions_state_consolidated_da!$D$1:$D$223&amp;evictions_state_consolidated_da!$AM$1:$AM$223,0),MATCH(Q$1,evictions_state_consolidated_da!$D$1:$AQ$1,0)),"")</f>
        <v>43997</v>
      </c>
      <c r="R46" s="10">
        <f t="array" ref="R46">IFERROR(INDEX(evictions_state_consolidated_da!$D$1:$AQ$223,MATCH($A46&amp;1,evictions_state_consolidated_da!$D$1:$D$223&amp;evictions_state_consolidated_da!$AM$1:$AM$223,0),MATCH(R$1,evictions_state_consolidated_da!$D$1:$AQ$1,0)),"")</f>
        <v>13</v>
      </c>
      <c r="S46" s="10">
        <f t="shared" si="3"/>
        <v>1</v>
      </c>
    </row>
    <row r="47">
      <c r="A47" s="8" t="s">
        <v>71</v>
      </c>
      <c r="B47" s="9">
        <f t="array" ref="B47">INDEX(evictions_state_consolidated_da!$D$1:$AQ$223,MATCH($A47&amp;1,evictions_state_consolidated_da!$D$1:$D$223&amp;evictions_state_consolidated_da!$S$1:$S$223,0),MATCH(B$1,evictions_state_consolidated_da!$D$1:$AQ$1,0))</f>
        <v>43906</v>
      </c>
      <c r="C47" s="9">
        <f t="array" ref="C47">INDEX(evictions_state_consolidated_da!$D$1:$AQ$223,MATCH($A47&amp;1,evictions_state_consolidated_da!$D$1:$D$223&amp;evictions_state_consolidated_da!$S$1:$S$223,0),MATCH(C$1,evictions_state_consolidated_da!$D$1:$AQ$1,0))</f>
        <v>43997</v>
      </c>
      <c r="D47" s="10">
        <f t="array" ref="D47">INDEX(evictions_state_consolidated_da!$D$1:$AQ$223,MATCH($A47&amp;1,evictions_state_consolidated_da!$D$1:$D$223&amp;evictions_state_consolidated_da!$S$1:$S$223,0),MATCH(D$1,evictions_state_consolidated_da!$D$1:$AQ$1,0))</f>
        <v>91</v>
      </c>
      <c r="E47" s="10">
        <f t="array" ref="E47">INDEX(evictions_state_consolidated_da!$D$1:$AQ$223,MATCH($A47&amp;1,evictions_state_consolidated_da!$D$1:$D$223&amp;evictions_state_consolidated_da!$S$1:$S$223,0),MATCH(E$1,evictions_state_consolidated_da!$D$1:$AQ$1,0))</f>
        <v>91</v>
      </c>
      <c r="F47" s="10">
        <f t="shared" si="1"/>
        <v>0</v>
      </c>
      <c r="G47" s="11">
        <f t="array" ref="G47">IFERROR(INDEX(evictions_state_consolidated_da!$D$1:$AQ$223,MATCH($A47&amp;1,evictions_state_consolidated_da!$D$1:$D$223&amp;evictions_state_consolidated_da!$X$1:$X$223,0),MATCH(G$1,evictions_state_consolidated_da!$D$1:$AQ$1,0)),"")</f>
        <v>43963</v>
      </c>
      <c r="H47" s="9">
        <f t="array" ref="H47">IFERROR(INDEX(evictions_state_consolidated_da!$D$1:$AQ$223,MATCH($A47&amp;1,evictions_state_consolidated_da!$D$1:$D$223&amp;evictions_state_consolidated_da!$X$1:$X$223,0),MATCH(H$1,evictions_state_consolidated_da!$D$1:$AQ$1,0)),"")</f>
        <v>43997</v>
      </c>
      <c r="I47" s="10">
        <f t="array" ref="I47">IFERROR(INDEX(evictions_state_consolidated_da!$D$1:$AQ$223,MATCH($A47&amp;1,evictions_state_consolidated_da!$D$1:$D$223&amp;evictions_state_consolidated_da!$X$1:$X$223,0),MATCH(I$1,evictions_state_consolidated_da!$D$1:$AQ$1,0)),"")</f>
        <v>34</v>
      </c>
      <c r="J47" s="12">
        <f t="array" ref="J47">IFERROR(INDEX(evictions_state_consolidated_da!$D$1:$AQ$223,MATCH($A47&amp;1,evictions_state_consolidated_da!$D$1:$D$223&amp;evictions_state_consolidated_da!$X$1:$X$223,0),MATCH(J$1,evictions_state_consolidated_da!$D$1:$AQ$1,0)),"")</f>
        <v>1.5</v>
      </c>
      <c r="K47" s="11">
        <f t="array" ref="K47">IFERROR(INDEX(evictions_state_consolidated_da!$D$1:$AQ$223,MATCH($A47&amp;1,evictions_state_consolidated_da!$D$1:$D$223&amp;evictions_state_consolidated_da!$AF$1:$AF$223,0),MATCH(K$1,evictions_state_consolidated_da!$D$1:$AQ$1,0)),"")</f>
        <v>43963</v>
      </c>
      <c r="L47" s="9">
        <f t="array" ref="L47">IFERROR(INDEX(evictions_state_consolidated_da!$D$1:$AQ$223,MATCH($A47&amp;1,evictions_state_consolidated_da!$D$1:$D$223&amp;evictions_state_consolidated_da!$AF$1:$AF$223,0),MATCH(L$1,evictions_state_consolidated_da!$D$1:$AQ$1,0)),"")</f>
        <v>43997</v>
      </c>
      <c r="M47" s="10">
        <f t="array" ref="M47">IFERROR(INDEX(evictions_state_consolidated_da!$D$1:$AQ$223,MATCH($A47&amp;1,evictions_state_consolidated_da!$D$1:$D$223&amp;evictions_state_consolidated_da!$AF$1:$AF$223,0),MATCH(M$1,evictions_state_consolidated_da!$D$1:$AQ$1,0)),"")</f>
        <v>34</v>
      </c>
      <c r="N47" s="13">
        <f t="array" ref="N47">IFERROR(INDEX(evictions_state_consolidated_da!$D$1:$AQ$223,MATCH($A47&amp;1,evictions_state_consolidated_da!$D$1:$D$223&amp;evictions_state_consolidated_da!$AF$1:$AF$223,0),MATCH(N$1,evictions_state_consolidated_da!$D$1:$AQ$1,0)),"")</f>
        <v>1.5</v>
      </c>
      <c r="O47" s="10">
        <f t="shared" si="2"/>
        <v>1</v>
      </c>
      <c r="P47" s="11">
        <f t="array" ref="P47">IFERROR(INDEX(evictions_state_consolidated_da!$D$1:$AQ$223,MATCH($A47&amp;1,evictions_state_consolidated_da!$D$1:$D$223&amp;evictions_state_consolidated_da!$AM$1:$AM$223,0),MATCH(P$1,evictions_state_consolidated_da!$D$1:$AQ$1,0)),"")</f>
        <v>43951</v>
      </c>
      <c r="Q47" s="9">
        <f t="array" ref="Q47">IFERROR(INDEX(evictions_state_consolidated_da!$D$1:$AQ$223,MATCH($A47&amp;1,evictions_state_consolidated_da!$D$1:$D$223&amp;evictions_state_consolidated_da!$AM$1:$AM$223,0),MATCH(Q$1,evictions_state_consolidated_da!$D$1:$AQ$1,0)),"")</f>
        <v>43997</v>
      </c>
      <c r="R47" s="10">
        <f t="array" ref="R47">IFERROR(INDEX(evictions_state_consolidated_da!$D$1:$AQ$223,MATCH($A47&amp;1,evictions_state_consolidated_da!$D$1:$D$223&amp;evictions_state_consolidated_da!$AM$1:$AM$223,0),MATCH(R$1,evictions_state_consolidated_da!$D$1:$AQ$1,0)),"")</f>
        <v>46</v>
      </c>
      <c r="S47" s="10">
        <f t="shared" si="3"/>
        <v>1</v>
      </c>
    </row>
    <row r="48">
      <c r="A48" s="8" t="s">
        <v>72</v>
      </c>
      <c r="B48" s="9">
        <f t="array" ref="B48">INDEX(evictions_state_consolidated_da!$D$1:$AQ$223,MATCH($A48&amp;1,evictions_state_consolidated_da!$D$1:$D$223&amp;evictions_state_consolidated_da!$S$1:$S$223,0),MATCH(B$1,evictions_state_consolidated_da!$D$1:$AQ$1,0))</f>
        <v>43903</v>
      </c>
      <c r="C48" s="9">
        <f t="array" ref="C48">INDEX(evictions_state_consolidated_da!$D$1:$AQ$223,MATCH($A48&amp;1,evictions_state_consolidated_da!$D$1:$D$223&amp;evictions_state_consolidated_da!$S$1:$S$223,0),MATCH(C$1,evictions_state_consolidated_da!$D$1:$AQ$1,0))</f>
        <v>43997</v>
      </c>
      <c r="D48" s="10">
        <f t="array" ref="D48">INDEX(evictions_state_consolidated_da!$D$1:$AQ$223,MATCH($A48&amp;1,evictions_state_consolidated_da!$D$1:$D$223&amp;evictions_state_consolidated_da!$S$1:$S$223,0),MATCH(D$1,evictions_state_consolidated_da!$D$1:$AQ$1,0))</f>
        <v>94</v>
      </c>
      <c r="E48" s="10">
        <f t="array" ref="E48">INDEX(evictions_state_consolidated_da!$D$1:$AQ$223,MATCH($A48&amp;1,evictions_state_consolidated_da!$D$1:$D$223&amp;evictions_state_consolidated_da!$S$1:$S$223,0),MATCH(E$1,evictions_state_consolidated_da!$D$1:$AQ$1,0))</f>
        <v>94</v>
      </c>
      <c r="F48" s="10">
        <f t="shared" si="1"/>
        <v>0</v>
      </c>
      <c r="G48" s="11">
        <f t="array" ref="G48">IFERROR(INDEX(evictions_state_consolidated_da!$D$1:$AQ$223,MATCH($A48&amp;1,evictions_state_consolidated_da!$D$1:$D$223&amp;evictions_state_consolidated_da!$X$1:$X$223,0),MATCH(G$1,evictions_state_consolidated_da!$D$1:$AQ$1,0)),"")</f>
        <v>43903</v>
      </c>
      <c r="H48" s="9">
        <f t="array" ref="H48">IFERROR(INDEX(evictions_state_consolidated_da!$D$1:$AQ$223,MATCH($A48&amp;1,evictions_state_consolidated_da!$D$1:$D$223&amp;evictions_state_consolidated_da!$X$1:$X$223,0),MATCH(H$1,evictions_state_consolidated_da!$D$1:$AQ$1,0)),"")</f>
        <v>43997</v>
      </c>
      <c r="I48" s="10">
        <f t="array" ref="I48">IFERROR(INDEX(evictions_state_consolidated_da!$D$1:$AQ$223,MATCH($A48&amp;1,evictions_state_consolidated_da!$D$1:$D$223&amp;evictions_state_consolidated_da!$X$1:$X$223,0),MATCH(I$1,evictions_state_consolidated_da!$D$1:$AQ$1,0)),"")</f>
        <v>94</v>
      </c>
      <c r="J48" s="12">
        <f t="array" ref="J48">IFERROR(INDEX(evictions_state_consolidated_da!$D$1:$AQ$223,MATCH($A48&amp;1,evictions_state_consolidated_da!$D$1:$D$223&amp;evictions_state_consolidated_da!$X$1:$X$223,0),MATCH(J$1,evictions_state_consolidated_da!$D$1:$AQ$1,0)),"")</f>
        <v>0</v>
      </c>
      <c r="K48" s="11">
        <f t="array" ref="K48">IFERROR(INDEX(evictions_state_consolidated_da!$D$1:$AQ$223,MATCH($A48&amp;1,evictions_state_consolidated_da!$D$1:$D$223&amp;evictions_state_consolidated_da!$AF$1:$AF$223,0),MATCH(K$1,evictions_state_consolidated_da!$D$1:$AQ$1,0)),"")</f>
        <v>43903</v>
      </c>
      <c r="L48" s="9">
        <f t="array" ref="L48">IFERROR(INDEX(evictions_state_consolidated_da!$D$1:$AQ$223,MATCH($A48&amp;1,evictions_state_consolidated_da!$D$1:$D$223&amp;evictions_state_consolidated_da!$AF$1:$AF$223,0),MATCH(L$1,evictions_state_consolidated_da!$D$1:$AQ$1,0)),"")</f>
        <v>43997</v>
      </c>
      <c r="M48" s="10">
        <f t="array" ref="M48">IFERROR(INDEX(evictions_state_consolidated_da!$D$1:$AQ$223,MATCH($A48&amp;1,evictions_state_consolidated_da!$D$1:$D$223&amp;evictions_state_consolidated_da!$AF$1:$AF$223,0),MATCH(M$1,evictions_state_consolidated_da!$D$1:$AQ$1,0)),"")</f>
        <v>94</v>
      </c>
      <c r="N48" s="13">
        <f t="array" ref="N48">IFERROR(INDEX(evictions_state_consolidated_da!$D$1:$AQ$223,MATCH($A48&amp;1,evictions_state_consolidated_da!$D$1:$D$223&amp;evictions_state_consolidated_da!$AF$1:$AF$223,0),MATCH(N$1,evictions_state_consolidated_da!$D$1:$AQ$1,0)),"")</f>
        <v>0</v>
      </c>
      <c r="O48" s="10">
        <f t="shared" si="2"/>
        <v>1</v>
      </c>
      <c r="P48" s="11" t="str">
        <f t="array" ref="P48">IFERROR(INDEX(evictions_state_consolidated_da!$D$1:$AQ$223,MATCH($A48&amp;1,evictions_state_consolidated_da!$D$1:$D$223&amp;evictions_state_consolidated_da!$AM$1:$AM$223,0),MATCH(P$1,evictions_state_consolidated_da!$D$1:$AQ$1,0)),"")</f>
        <v/>
      </c>
      <c r="Q48" s="9" t="str">
        <f t="array" ref="Q48">IFERROR(INDEX(evictions_state_consolidated_da!$D$1:$AQ$223,MATCH($A48&amp;1,evictions_state_consolidated_da!$D$1:$D$223&amp;evictions_state_consolidated_da!$AM$1:$AM$223,0),MATCH(Q$1,evictions_state_consolidated_da!$D$1:$AQ$1,0)),"")</f>
        <v/>
      </c>
      <c r="R48" s="10" t="str">
        <f t="array" ref="R48">IFERROR(INDEX(evictions_state_consolidated_da!$D$1:$AQ$223,MATCH($A48&amp;1,evictions_state_consolidated_da!$D$1:$D$223&amp;evictions_state_consolidated_da!$AM$1:$AM$223,0),MATCH(R$1,evictions_state_consolidated_da!$D$1:$AQ$1,0)),"")</f>
        <v/>
      </c>
      <c r="S48" s="10">
        <f t="shared" si="3"/>
        <v>0</v>
      </c>
    </row>
    <row r="49">
      <c r="A49" s="8" t="s">
        <v>73</v>
      </c>
      <c r="B49" s="9">
        <f t="array" ref="B49">INDEX(evictions_state_consolidated_da!$D$1:$AQ$223,MATCH($A49&amp;1,evictions_state_consolidated_da!$D$1:$D$223&amp;evictions_state_consolidated_da!$S$1:$S$223,0),MATCH(B$1,evictions_state_consolidated_da!$D$1:$AQ$1,0))</f>
        <v>43903</v>
      </c>
      <c r="C49" s="9">
        <f t="array" ref="C49">INDEX(evictions_state_consolidated_da!$D$1:$AQ$223,MATCH($A49&amp;1,evictions_state_consolidated_da!$D$1:$D$223&amp;evictions_state_consolidated_da!$S$1:$S$223,0),MATCH(C$1,evictions_state_consolidated_da!$D$1:$AQ$1,0))</f>
        <v>43982</v>
      </c>
      <c r="D49" s="10">
        <f t="array" ref="D49">INDEX(evictions_state_consolidated_da!$D$1:$AQ$223,MATCH($A49&amp;1,evictions_state_consolidated_da!$D$1:$D$223&amp;evictions_state_consolidated_da!$S$1:$S$223,0),MATCH(D$1,evictions_state_consolidated_da!$D$1:$AQ$1,0))</f>
        <v>79</v>
      </c>
      <c r="E49" s="10">
        <f t="array" ref="E49">INDEX(evictions_state_consolidated_da!$D$1:$AQ$223,MATCH($A49&amp;1,evictions_state_consolidated_da!$D$1:$D$223&amp;evictions_state_consolidated_da!$S$1:$S$223,0),MATCH(E$1,evictions_state_consolidated_da!$D$1:$AQ$1,0))</f>
        <v>79</v>
      </c>
      <c r="F49" s="10">
        <f t="shared" si="1"/>
        <v>0</v>
      </c>
      <c r="G49" s="11">
        <f t="array" ref="G49">IFERROR(INDEX(evictions_state_consolidated_da!$D$1:$AQ$223,MATCH($A49&amp;1,evictions_state_consolidated_da!$D$1:$D$223&amp;evictions_state_consolidated_da!$X$1:$X$223,0),MATCH(G$1,evictions_state_consolidated_da!$D$1:$AQ$1,0)),"")</f>
        <v>43903</v>
      </c>
      <c r="H49" s="9">
        <f t="array" ref="H49">IFERROR(INDEX(evictions_state_consolidated_da!$D$1:$AQ$223,MATCH($A49&amp;1,evictions_state_consolidated_da!$D$1:$D$223&amp;evictions_state_consolidated_da!$X$1:$X$223,0),MATCH(H$1,evictions_state_consolidated_da!$D$1:$AQ$1,0)),"")</f>
        <v>43982</v>
      </c>
      <c r="I49" s="10">
        <f t="array" ref="I49">IFERROR(INDEX(evictions_state_consolidated_da!$D$1:$AQ$223,MATCH($A49&amp;1,evictions_state_consolidated_da!$D$1:$D$223&amp;evictions_state_consolidated_da!$X$1:$X$223,0),MATCH(I$1,evictions_state_consolidated_da!$D$1:$AQ$1,0)),"")</f>
        <v>37</v>
      </c>
      <c r="J49" s="12">
        <f t="array" ref="J49">IFERROR(INDEX(evictions_state_consolidated_da!$D$1:$AQ$223,MATCH($A49&amp;1,evictions_state_consolidated_da!$D$1:$D$223&amp;evictions_state_consolidated_da!$X$1:$X$223,0),MATCH(J$1,evictions_state_consolidated_da!$D$1:$AQ$1,0)),"")</f>
        <v>1.445054945</v>
      </c>
      <c r="K49" s="11">
        <f t="array" ref="K49">IFERROR(INDEX(evictions_state_consolidated_da!$D$1:$AQ$223,MATCH($A49&amp;1,evictions_state_consolidated_da!$D$1:$D$223&amp;evictions_state_consolidated_da!$AF$1:$AF$223,0),MATCH(K$1,evictions_state_consolidated_da!$D$1:$AQ$1,0)),"")</f>
        <v>43915</v>
      </c>
      <c r="L49" s="9">
        <f t="array" ref="L49">IFERROR(INDEX(evictions_state_consolidated_da!$D$1:$AQ$223,MATCH($A49&amp;1,evictions_state_consolidated_da!$D$1:$D$223&amp;evictions_state_consolidated_da!$AF$1:$AF$223,0),MATCH(L$1,evictions_state_consolidated_da!$D$1:$AQ$1,0)),"")</f>
        <v>43982</v>
      </c>
      <c r="M49" s="10">
        <f t="array" ref="M49">IFERROR(INDEX(evictions_state_consolidated_da!$D$1:$AQ$223,MATCH($A49&amp;1,evictions_state_consolidated_da!$D$1:$D$223&amp;evictions_state_consolidated_da!$AF$1:$AF$223,0),MATCH(M$1,evictions_state_consolidated_da!$D$1:$AQ$1,0)),"")</f>
        <v>43</v>
      </c>
      <c r="N49" s="13">
        <f t="array" ref="N49">IFERROR(INDEX(evictions_state_consolidated_da!$D$1:$AQ$223,MATCH($A49&amp;1,evictions_state_consolidated_da!$D$1:$D$223&amp;evictions_state_consolidated_da!$AF$1:$AF$223,0),MATCH(N$1,evictions_state_consolidated_da!$D$1:$AQ$1,0)),"")</f>
        <v>2.5</v>
      </c>
      <c r="O49" s="10">
        <f t="shared" si="2"/>
        <v>1</v>
      </c>
      <c r="P49" s="11" t="str">
        <f t="array" ref="P49">IFERROR(INDEX(evictions_state_consolidated_da!$D$1:$AQ$223,MATCH($A49&amp;1,evictions_state_consolidated_da!$D$1:$D$223&amp;evictions_state_consolidated_da!$AM$1:$AM$223,0),MATCH(P$1,evictions_state_consolidated_da!$D$1:$AQ$1,0)),"")</f>
        <v/>
      </c>
      <c r="Q49" s="9" t="str">
        <f t="array" ref="Q49">IFERROR(INDEX(evictions_state_consolidated_da!$D$1:$AQ$223,MATCH($A49&amp;1,evictions_state_consolidated_da!$D$1:$D$223&amp;evictions_state_consolidated_da!$AM$1:$AM$223,0),MATCH(Q$1,evictions_state_consolidated_da!$D$1:$AQ$1,0)),"")</f>
        <v/>
      </c>
      <c r="R49" s="10" t="str">
        <f t="array" ref="R49">IFERROR(INDEX(evictions_state_consolidated_da!$D$1:$AQ$223,MATCH($A49&amp;1,evictions_state_consolidated_da!$D$1:$D$223&amp;evictions_state_consolidated_da!$AM$1:$AM$223,0),MATCH(R$1,evictions_state_consolidated_da!$D$1:$AQ$1,0)),"")</f>
        <v/>
      </c>
      <c r="S49" s="10">
        <f t="shared" si="3"/>
        <v>0</v>
      </c>
    </row>
    <row r="50">
      <c r="A50" s="8" t="s">
        <v>74</v>
      </c>
      <c r="B50" s="9">
        <f t="array" ref="B50">INDEX(evictions_state_consolidated_da!$D$1:$AQ$223,MATCH($A50&amp;1,evictions_state_consolidated_da!$D$1:$D$223&amp;evictions_state_consolidated_da!$S$1:$S$223,0),MATCH(B$1,evictions_state_consolidated_da!$D$1:$AQ$1,0))</f>
        <v>43903</v>
      </c>
      <c r="C50" s="9">
        <f t="array" ref="C50">INDEX(evictions_state_consolidated_da!$D$1:$AQ$223,MATCH($A50&amp;1,evictions_state_consolidated_da!$D$1:$D$223&amp;evictions_state_consolidated_da!$S$1:$S$223,0),MATCH(C$1,evictions_state_consolidated_da!$D$1:$AQ$1,0))</f>
        <v>43997</v>
      </c>
      <c r="D50" s="10">
        <f t="array" ref="D50">INDEX(evictions_state_consolidated_da!$D$1:$AQ$223,MATCH($A50&amp;1,evictions_state_consolidated_da!$D$1:$D$223&amp;evictions_state_consolidated_da!$S$1:$S$223,0),MATCH(D$1,evictions_state_consolidated_da!$D$1:$AQ$1,0))</f>
        <v>94</v>
      </c>
      <c r="E50" s="10">
        <f t="array" ref="E50">INDEX(evictions_state_consolidated_da!$D$1:$AQ$223,MATCH($A50&amp;1,evictions_state_consolidated_da!$D$1:$D$223&amp;evictions_state_consolidated_da!$S$1:$S$223,0),MATCH(E$1,evictions_state_consolidated_da!$D$1:$AQ$1,0))</f>
        <v>94</v>
      </c>
      <c r="F50" s="10">
        <f t="shared" si="1"/>
        <v>0</v>
      </c>
      <c r="G50" s="11">
        <f t="array" ref="G50">IFERROR(INDEX(evictions_state_consolidated_da!$D$1:$AQ$223,MATCH($A50&amp;1,evictions_state_consolidated_da!$D$1:$D$223&amp;evictions_state_consolidated_da!$X$1:$X$223,0),MATCH(G$1,evictions_state_consolidated_da!$D$1:$AQ$1,0)),"")</f>
        <v>43903</v>
      </c>
      <c r="H50" s="9">
        <f t="array" ref="H50">IFERROR(INDEX(evictions_state_consolidated_da!$D$1:$AQ$223,MATCH($A50&amp;1,evictions_state_consolidated_da!$D$1:$D$223&amp;evictions_state_consolidated_da!$X$1:$X$223,0),MATCH(H$1,evictions_state_consolidated_da!$D$1:$AQ$1,0)),"")</f>
        <v>43997</v>
      </c>
      <c r="I50" s="10">
        <f t="array" ref="I50">IFERROR(INDEX(evictions_state_consolidated_da!$D$1:$AQ$223,MATCH($A50&amp;1,evictions_state_consolidated_da!$D$1:$D$223&amp;evictions_state_consolidated_da!$X$1:$X$223,0),MATCH(I$1,evictions_state_consolidated_da!$D$1:$AQ$1,0)),"")</f>
        <v>75</v>
      </c>
      <c r="J50" s="12">
        <f t="array" ref="J50">IFERROR(INDEX(evictions_state_consolidated_da!$D$1:$AQ$223,MATCH($A50&amp;1,evictions_state_consolidated_da!$D$1:$D$223&amp;evictions_state_consolidated_da!$X$1:$X$223,0),MATCH(J$1,evictions_state_consolidated_da!$D$1:$AQ$1,0)),"")</f>
        <v>1.330601093</v>
      </c>
      <c r="K50" s="11">
        <f t="array" ref="K50">IFERROR(INDEX(evictions_state_consolidated_da!$D$1:$AQ$223,MATCH($A50&amp;1,evictions_state_consolidated_da!$D$1:$D$223&amp;evictions_state_consolidated_da!$AF$1:$AF$223,0),MATCH(K$1,evictions_state_consolidated_da!$D$1:$AQ$1,0)),"")</f>
        <v>43948</v>
      </c>
      <c r="L50" s="9">
        <f t="array" ref="L50">IFERROR(INDEX(evictions_state_consolidated_da!$D$1:$AQ$223,MATCH($A50&amp;1,evictions_state_consolidated_da!$D$1:$D$223&amp;evictions_state_consolidated_da!$AF$1:$AF$223,0),MATCH(L$1,evictions_state_consolidated_da!$D$1:$AQ$1,0)),"")</f>
        <v>43983</v>
      </c>
      <c r="M50" s="10">
        <f t="array" ref="M50">IFERROR(INDEX(evictions_state_consolidated_da!$D$1:$AQ$223,MATCH($A50&amp;1,evictions_state_consolidated_da!$D$1:$D$223&amp;evictions_state_consolidated_da!$AF$1:$AF$223,0),MATCH(M$1,evictions_state_consolidated_da!$D$1:$AQ$1,0)),"")</f>
        <v>17</v>
      </c>
      <c r="N50" s="13">
        <f t="array" ref="N50">IFERROR(INDEX(evictions_state_consolidated_da!$D$1:$AQ$223,MATCH($A50&amp;1,evictions_state_consolidated_da!$D$1:$D$223&amp;evictions_state_consolidated_da!$AF$1:$AF$223,0),MATCH(N$1,evictions_state_consolidated_da!$D$1:$AQ$1,0)),"")</f>
        <v>3.5</v>
      </c>
      <c r="O50" s="10">
        <f t="shared" si="2"/>
        <v>1</v>
      </c>
      <c r="P50" s="11">
        <f t="array" ref="P50">IFERROR(INDEX(evictions_state_consolidated_da!$D$1:$AQ$223,MATCH($A50&amp;1,evictions_state_consolidated_da!$D$1:$D$223&amp;evictions_state_consolidated_da!$AM$1:$AM$223,0),MATCH(P$1,evictions_state_consolidated_da!$D$1:$AQ$1,0)),"")</f>
        <v>43965</v>
      </c>
      <c r="Q50" s="9">
        <f t="array" ref="Q50">IFERROR(INDEX(evictions_state_consolidated_da!$D$1:$AQ$223,MATCH($A50&amp;1,evictions_state_consolidated_da!$D$1:$D$223&amp;evictions_state_consolidated_da!$AM$1:$AM$223,0),MATCH(Q$1,evictions_state_consolidated_da!$D$1:$AQ$1,0)),"")</f>
        <v>43997</v>
      </c>
      <c r="R50" s="10">
        <f t="array" ref="R50">IFERROR(INDEX(evictions_state_consolidated_da!$D$1:$AQ$223,MATCH($A50&amp;1,evictions_state_consolidated_da!$D$1:$D$223&amp;evictions_state_consolidated_da!$AM$1:$AM$223,0),MATCH(R$1,evictions_state_consolidated_da!$D$1:$AQ$1,0)),"")</f>
        <v>32</v>
      </c>
      <c r="S50" s="10">
        <f t="shared" si="3"/>
        <v>1</v>
      </c>
    </row>
    <row r="51">
      <c r="A51" s="8" t="s">
        <v>75</v>
      </c>
      <c r="B51" s="9">
        <f t="array" ref="B51">INDEX(evictions_state_consolidated_da!$D$1:$AQ$223,MATCH($A51&amp;1,evictions_state_consolidated_da!$D$1:$D$223&amp;evictions_state_consolidated_da!$S$1:$S$223,0),MATCH(B$1,evictions_state_consolidated_da!$D$1:$AQ$1,0))</f>
        <v>43903</v>
      </c>
      <c r="C51" s="9">
        <f t="array" ref="C51">INDEX(evictions_state_consolidated_da!$D$1:$AQ$223,MATCH($A51&amp;1,evictions_state_consolidated_da!$D$1:$D$223&amp;evictions_state_consolidated_da!$S$1:$S$223,0),MATCH(C$1,evictions_state_consolidated_da!$D$1:$AQ$1,0))</f>
        <v>43997</v>
      </c>
      <c r="D51" s="10">
        <f t="array" ref="D51">INDEX(evictions_state_consolidated_da!$D$1:$AQ$223,MATCH($A51&amp;1,evictions_state_consolidated_da!$D$1:$D$223&amp;evictions_state_consolidated_da!$S$1:$S$223,0),MATCH(D$1,evictions_state_consolidated_da!$D$1:$AQ$1,0))</f>
        <v>94</v>
      </c>
      <c r="E51" s="10">
        <f t="array" ref="E51">INDEX(evictions_state_consolidated_da!$D$1:$AQ$223,MATCH($A51&amp;1,evictions_state_consolidated_da!$D$1:$D$223&amp;evictions_state_consolidated_da!$S$1:$S$223,0),MATCH(E$1,evictions_state_consolidated_da!$D$1:$AQ$1,0))</f>
        <v>94</v>
      </c>
      <c r="F51" s="10">
        <f t="shared" si="1"/>
        <v>0</v>
      </c>
      <c r="G51" s="11">
        <f t="array" ref="G51">IFERROR(INDEX(evictions_state_consolidated_da!$D$1:$AQ$223,MATCH($A51&amp;1,evictions_state_consolidated_da!$D$1:$D$223&amp;evictions_state_consolidated_da!$X$1:$X$223,0),MATCH(G$1,evictions_state_consolidated_da!$D$1:$AQ$1,0)),"")</f>
        <v>43903</v>
      </c>
      <c r="H51" s="9">
        <f t="array" ref="H51">IFERROR(INDEX(evictions_state_consolidated_da!$D$1:$AQ$223,MATCH($A51&amp;1,evictions_state_consolidated_da!$D$1:$D$223&amp;evictions_state_consolidated_da!$X$1:$X$223,0),MATCH(H$1,evictions_state_consolidated_da!$D$1:$AQ$1,0)),"")</f>
        <v>43997</v>
      </c>
      <c r="I51" s="10">
        <f t="array" ref="I51">IFERROR(INDEX(evictions_state_consolidated_da!$D$1:$AQ$223,MATCH($A51&amp;1,evictions_state_consolidated_da!$D$1:$D$223&amp;evictions_state_consolidated_da!$X$1:$X$223,0),MATCH(I$1,evictions_state_consolidated_da!$D$1:$AQ$1,0)),"")</f>
        <v>86</v>
      </c>
      <c r="J51" s="12">
        <f t="array" ref="J51">IFERROR(INDEX(evictions_state_consolidated_da!$D$1:$AQ$223,MATCH($A51&amp;1,evictions_state_consolidated_da!$D$1:$D$223&amp;evictions_state_consolidated_da!$X$1:$X$223,0),MATCH(J$1,evictions_state_consolidated_da!$D$1:$AQ$1,0)),"")</f>
        <v>0.5983606557</v>
      </c>
      <c r="K51" s="11">
        <f t="array" ref="K51">IFERROR(INDEX(evictions_state_consolidated_da!$D$1:$AQ$223,MATCH($A51&amp;1,evictions_state_consolidated_da!$D$1:$D$223&amp;evictions_state_consolidated_da!$AF$1:$AF$223,0),MATCH(K$1,evictions_state_consolidated_da!$D$1:$AQ$1,0)),"")</f>
        <v>43922</v>
      </c>
      <c r="L51" s="9">
        <f t="array" ref="L51">IFERROR(INDEX(evictions_state_consolidated_da!$D$1:$AQ$223,MATCH($A51&amp;1,evictions_state_consolidated_da!$D$1:$D$223&amp;evictions_state_consolidated_da!$AF$1:$AF$223,0),MATCH(L$1,evictions_state_consolidated_da!$D$1:$AQ$1,0)),"")</f>
        <v>43966</v>
      </c>
      <c r="M51" s="10">
        <f t="array" ref="M51">IFERROR(INDEX(evictions_state_consolidated_da!$D$1:$AQ$223,MATCH($A51&amp;1,evictions_state_consolidated_da!$D$1:$D$223&amp;evictions_state_consolidated_da!$AF$1:$AF$223,0),MATCH(M$1,evictions_state_consolidated_da!$D$1:$AQ$1,0)),"")</f>
        <v>44</v>
      </c>
      <c r="N51" s="13">
        <f t="array" ref="N51">IFERROR(INDEX(evictions_state_consolidated_da!$D$1:$AQ$223,MATCH($A51&amp;1,evictions_state_consolidated_da!$D$1:$D$223&amp;evictions_state_consolidated_da!$AF$1:$AF$223,0),MATCH(N$1,evictions_state_consolidated_da!$D$1:$AQ$1,0)),"")</f>
        <v>1</v>
      </c>
      <c r="O51" s="10">
        <f t="shared" si="2"/>
        <v>1</v>
      </c>
      <c r="P51" s="11" t="str">
        <f t="array" ref="P51">IFERROR(INDEX(evictions_state_consolidated_da!$D$1:$AQ$223,MATCH($A51&amp;1,evictions_state_consolidated_da!$D$1:$D$223&amp;evictions_state_consolidated_da!$AM$1:$AM$223,0),MATCH(P$1,evictions_state_consolidated_da!$D$1:$AQ$1,0)),"")</f>
        <v/>
      </c>
      <c r="Q51" s="9" t="str">
        <f t="array" ref="Q51">IFERROR(INDEX(evictions_state_consolidated_da!$D$1:$AQ$223,MATCH($A51&amp;1,evictions_state_consolidated_da!$D$1:$D$223&amp;evictions_state_consolidated_da!$AM$1:$AM$223,0),MATCH(Q$1,evictions_state_consolidated_da!$D$1:$AQ$1,0)),"")</f>
        <v/>
      </c>
      <c r="R51" s="10" t="str">
        <f t="array" ref="R51">IFERROR(INDEX(evictions_state_consolidated_da!$D$1:$AQ$223,MATCH($A51&amp;1,evictions_state_consolidated_da!$D$1:$D$223&amp;evictions_state_consolidated_da!$AM$1:$AM$223,0),MATCH(R$1,evictions_state_consolidated_da!$D$1:$AQ$1,0)),"")</f>
        <v/>
      </c>
      <c r="S51" s="10">
        <f t="shared" si="3"/>
        <v>0</v>
      </c>
    </row>
    <row r="52">
      <c r="A52" s="8" t="s">
        <v>76</v>
      </c>
      <c r="B52" s="9">
        <f t="array" ref="B52">INDEX(evictions_state_consolidated_da!$D$1:$AQ$223,MATCH($A52&amp;1,evictions_state_consolidated_da!$D$1:$D$223&amp;evictions_state_consolidated_da!$S$1:$S$223,0),MATCH(B$1,evictions_state_consolidated_da!$D$1:$AQ$1,0))</f>
        <v>43906</v>
      </c>
      <c r="C52" s="9">
        <f t="array" ref="C52">INDEX(evictions_state_consolidated_da!$D$1:$AQ$223,MATCH($A52&amp;1,evictions_state_consolidated_da!$D$1:$D$223&amp;evictions_state_consolidated_da!$S$1:$S$223,0),MATCH(C$1,evictions_state_consolidated_da!$D$1:$AQ$1,0))</f>
        <v>43997</v>
      </c>
      <c r="D52" s="10">
        <f t="array" ref="D52">INDEX(evictions_state_consolidated_da!$D$1:$AQ$223,MATCH($A52&amp;1,evictions_state_consolidated_da!$D$1:$D$223&amp;evictions_state_consolidated_da!$S$1:$S$223,0),MATCH(D$1,evictions_state_consolidated_da!$D$1:$AQ$1,0))</f>
        <v>91</v>
      </c>
      <c r="E52" s="10">
        <f t="array" ref="E52">INDEX(evictions_state_consolidated_da!$D$1:$AQ$223,MATCH($A52&amp;1,evictions_state_consolidated_da!$D$1:$D$223&amp;evictions_state_consolidated_da!$S$1:$S$223,0),MATCH(E$1,evictions_state_consolidated_da!$D$1:$AQ$1,0))</f>
        <v>91</v>
      </c>
      <c r="F52" s="10">
        <f t="shared" si="1"/>
        <v>0</v>
      </c>
      <c r="G52" s="11" t="str">
        <f t="array" ref="G52">IFERROR(INDEX(evictions_state_consolidated_da!$D$1:$AQ$223,MATCH($A52&amp;1,evictions_state_consolidated_da!$D$1:$D$223&amp;evictions_state_consolidated_da!$X$1:$X$223,0),MATCH(G$1,evictions_state_consolidated_da!$D$1:$AQ$1,0)),"")</f>
        <v/>
      </c>
      <c r="H52" s="9" t="str">
        <f t="array" ref="H52">IFERROR(INDEX(evictions_state_consolidated_da!$D$1:$AQ$223,MATCH($A52&amp;1,evictions_state_consolidated_da!$D$1:$D$223&amp;evictions_state_consolidated_da!$X$1:$X$223,0),MATCH(H$1,evictions_state_consolidated_da!$D$1:$AQ$1,0)),"")</f>
        <v/>
      </c>
      <c r="I52" s="10" t="str">
        <f t="array" ref="I52">IFERROR(INDEX(evictions_state_consolidated_da!$D$1:$AQ$223,MATCH($A52&amp;1,evictions_state_consolidated_da!$D$1:$D$223&amp;evictions_state_consolidated_da!$X$1:$X$223,0),MATCH(I$1,evictions_state_consolidated_da!$D$1:$AQ$1,0)),"")</f>
        <v/>
      </c>
      <c r="J52" s="12" t="str">
        <f t="array" ref="J52">IFERROR(INDEX(evictions_state_consolidated_da!$D$1:$AQ$223,MATCH($A52&amp;1,evictions_state_consolidated_da!$D$1:$D$223&amp;evictions_state_consolidated_da!$X$1:$X$223,0),MATCH(J$1,evictions_state_consolidated_da!$D$1:$AQ$1,0)),"")</f>
        <v/>
      </c>
      <c r="K52" s="11" t="str">
        <f t="array" ref="K52">IFERROR(INDEX(evictions_state_consolidated_da!$D$1:$AQ$223,MATCH($A52&amp;1,evictions_state_consolidated_da!$D$1:$D$223&amp;evictions_state_consolidated_da!$AF$1:$AF$223,0),MATCH(K$1,evictions_state_consolidated_da!$D$1:$AQ$1,0)),"")</f>
        <v/>
      </c>
      <c r="L52" s="9" t="str">
        <f t="array" ref="L52">IFERROR(INDEX(evictions_state_consolidated_da!$D$1:$AQ$223,MATCH($A52&amp;1,evictions_state_consolidated_da!$D$1:$D$223&amp;evictions_state_consolidated_da!$AF$1:$AF$223,0),MATCH(L$1,evictions_state_consolidated_da!$D$1:$AQ$1,0)),"")</f>
        <v/>
      </c>
      <c r="M52" s="10" t="str">
        <f t="array" ref="M52">IFERROR(INDEX(evictions_state_consolidated_da!$D$1:$AQ$223,MATCH($A52&amp;1,evictions_state_consolidated_da!$D$1:$D$223&amp;evictions_state_consolidated_da!$AF$1:$AF$223,0),MATCH(M$1,evictions_state_consolidated_da!$D$1:$AQ$1,0)),"")</f>
        <v/>
      </c>
      <c r="N52" s="13" t="str">
        <f t="array" ref="N52">IFERROR(INDEX(evictions_state_consolidated_da!$D$1:$AQ$223,MATCH($A52&amp;1,evictions_state_consolidated_da!$D$1:$D$223&amp;evictions_state_consolidated_da!$AF$1:$AF$223,0),MATCH(N$1,evictions_state_consolidated_da!$D$1:$AQ$1,0)),"")</f>
        <v/>
      </c>
      <c r="O52" s="10">
        <f t="shared" si="2"/>
        <v>0</v>
      </c>
      <c r="P52" s="11" t="str">
        <f t="array" ref="P52">IFERROR(INDEX(evictions_state_consolidated_da!$D$1:$AQ$223,MATCH($A52&amp;1,evictions_state_consolidated_da!$D$1:$D$223&amp;evictions_state_consolidated_da!$AM$1:$AM$223,0),MATCH(P$1,evictions_state_consolidated_da!$D$1:$AQ$1,0)),"")</f>
        <v/>
      </c>
      <c r="Q52" s="9" t="str">
        <f t="array" ref="Q52">IFERROR(INDEX(evictions_state_consolidated_da!$D$1:$AQ$223,MATCH($A52&amp;1,evictions_state_consolidated_da!$D$1:$D$223&amp;evictions_state_consolidated_da!$AM$1:$AM$223,0),MATCH(Q$1,evictions_state_consolidated_da!$D$1:$AQ$1,0)),"")</f>
        <v/>
      </c>
      <c r="R52" s="10" t="str">
        <f t="array" ref="R52">IFERROR(INDEX(evictions_state_consolidated_da!$D$1:$AQ$223,MATCH($A52&amp;1,evictions_state_consolidated_da!$D$1:$D$223&amp;evictions_state_consolidated_da!$AM$1:$AM$223,0),MATCH(R$1,evictions_state_consolidated_da!$D$1:$AQ$1,0)),"")</f>
        <v/>
      </c>
      <c r="S52" s="10">
        <f t="shared" si="3"/>
        <v>0</v>
      </c>
    </row>
    <row r="53">
      <c r="A53" s="8" t="s">
        <v>77</v>
      </c>
      <c r="B53" s="9">
        <f t="array" ref="B53">INDEX(evictions_state_consolidated_da!$D$1:$AQ$223,MATCH($A53&amp;1,evictions_state_consolidated_da!$D$1:$D$223&amp;evictions_state_consolidated_da!$S$1:$S$223,0),MATCH(B$1,evictions_state_consolidated_da!$D$1:$AQ$1,0))</f>
        <v>43906</v>
      </c>
      <c r="C53" s="9">
        <f t="array" ref="C53">INDEX(evictions_state_consolidated_da!$D$1:$AQ$223,MATCH($A53&amp;1,evictions_state_consolidated_da!$D$1:$D$223&amp;evictions_state_consolidated_da!$S$1:$S$223,0),MATCH(C$1,evictions_state_consolidated_da!$D$1:$AQ$1,0))</f>
        <v>43997</v>
      </c>
      <c r="D53" s="10">
        <f t="array" ref="D53">INDEX(evictions_state_consolidated_da!$D$1:$AQ$223,MATCH($A53&amp;1,evictions_state_consolidated_da!$D$1:$D$223&amp;evictions_state_consolidated_da!$S$1:$S$223,0),MATCH(D$1,evictions_state_consolidated_da!$D$1:$AQ$1,0))</f>
        <v>89</v>
      </c>
      <c r="E53" s="10">
        <f t="array" ref="E53">INDEX(evictions_state_consolidated_da!$D$1:$AQ$223,MATCH($A53&amp;1,evictions_state_consolidated_da!$D$1:$D$223&amp;evictions_state_consolidated_da!$S$1:$S$223,0),MATCH(E$1,evictions_state_consolidated_da!$D$1:$AQ$1,0))</f>
        <v>91</v>
      </c>
      <c r="F53" s="10">
        <f t="shared" si="1"/>
        <v>2</v>
      </c>
      <c r="G53" s="11">
        <f t="array" ref="G53">IFERROR(INDEX(evictions_state_consolidated_da!$D$1:$AQ$223,MATCH($A53&amp;1,evictions_state_consolidated_da!$D$1:$D$223&amp;evictions_state_consolidated_da!$X$1:$X$223,0),MATCH(G$1,evictions_state_consolidated_da!$D$1:$AQ$1,0)),"")</f>
        <v>43943</v>
      </c>
      <c r="H53" s="9">
        <f t="array" ref="H53">IFERROR(INDEX(evictions_state_consolidated_da!$D$1:$AQ$223,MATCH($A53&amp;1,evictions_state_consolidated_da!$D$1:$D$223&amp;evictions_state_consolidated_da!$X$1:$X$223,0),MATCH(H$1,evictions_state_consolidated_da!$D$1:$AQ$1,0)),"")</f>
        <v>43997</v>
      </c>
      <c r="I53" s="10">
        <f t="array" ref="I53">IFERROR(INDEX(evictions_state_consolidated_da!$D$1:$AQ$223,MATCH($A53&amp;1,evictions_state_consolidated_da!$D$1:$D$223&amp;evictions_state_consolidated_da!$X$1:$X$223,0),MATCH(I$1,evictions_state_consolidated_da!$D$1:$AQ$1,0)),"")</f>
        <v>54</v>
      </c>
      <c r="J53" s="12">
        <f t="array" ref="J53">IFERROR(INDEX(evictions_state_consolidated_da!$D$1:$AQ$223,MATCH($A53&amp;1,evictions_state_consolidated_da!$D$1:$D$223&amp;evictions_state_consolidated_da!$X$1:$X$223,0),MATCH(J$1,evictions_state_consolidated_da!$D$1:$AQ$1,0)),"")</f>
        <v>1.015463918</v>
      </c>
      <c r="K53" s="11">
        <f t="array" ref="K53">IFERROR(INDEX(evictions_state_consolidated_da!$D$1:$AQ$223,MATCH($A53&amp;1,evictions_state_consolidated_da!$D$1:$D$223&amp;evictions_state_consolidated_da!$AF$1:$AF$223,0),MATCH(K$1,evictions_state_consolidated_da!$D$1:$AQ$1,0)),"")</f>
        <v>43927</v>
      </c>
      <c r="L53" s="9">
        <f t="array" ref="L53">IFERROR(INDEX(evictions_state_consolidated_da!$D$1:$AQ$223,MATCH($A53&amp;1,evictions_state_consolidated_da!$D$1:$D$223&amp;evictions_state_consolidated_da!$AF$1:$AF$223,0),MATCH(L$1,evictions_state_consolidated_da!$D$1:$AQ$1,0)),"")</f>
        <v>43997</v>
      </c>
      <c r="M53" s="10">
        <f t="array" ref="M53">IFERROR(INDEX(evictions_state_consolidated_da!$D$1:$AQ$223,MATCH($A53&amp;1,evictions_state_consolidated_da!$D$1:$D$223&amp;evictions_state_consolidated_da!$AF$1:$AF$223,0),MATCH(M$1,evictions_state_consolidated_da!$D$1:$AQ$1,0)),"")</f>
        <v>23</v>
      </c>
      <c r="N53" s="13">
        <f t="array" ref="N53">IFERROR(INDEX(evictions_state_consolidated_da!$D$1:$AQ$223,MATCH($A53&amp;1,evictions_state_consolidated_da!$D$1:$D$223&amp;evictions_state_consolidated_da!$AF$1:$AF$223,0),MATCH(N$1,evictions_state_consolidated_da!$D$1:$AQ$1,0)),"")</f>
        <v>3.5</v>
      </c>
      <c r="O53" s="10">
        <f t="shared" si="2"/>
        <v>1</v>
      </c>
      <c r="P53" s="11" t="str">
        <f t="array" ref="P53">IFERROR(INDEX(evictions_state_consolidated_da!$D$1:$AQ$223,MATCH($A53&amp;1,evictions_state_consolidated_da!$D$1:$D$223&amp;evictions_state_consolidated_da!$AM$1:$AM$223,0),MATCH(P$1,evictions_state_consolidated_da!$D$1:$AQ$1,0)),"")</f>
        <v/>
      </c>
      <c r="Q53" s="9" t="str">
        <f t="array" ref="Q53">IFERROR(INDEX(evictions_state_consolidated_da!$D$1:$AQ$223,MATCH($A53&amp;1,evictions_state_consolidated_da!$D$1:$D$223&amp;evictions_state_consolidated_da!$AM$1:$AM$223,0),MATCH(Q$1,evictions_state_consolidated_da!$D$1:$AQ$1,0)),"")</f>
        <v/>
      </c>
      <c r="R53" s="10" t="str">
        <f t="array" ref="R53">IFERROR(INDEX(evictions_state_consolidated_da!$D$1:$AQ$223,MATCH($A53&amp;1,evictions_state_consolidated_da!$D$1:$D$223&amp;evictions_state_consolidated_da!$AM$1:$AM$223,0),MATCH(R$1,evictions_state_consolidated_da!$D$1:$AQ$1,0)),"")</f>
        <v/>
      </c>
      <c r="S53" s="10">
        <f t="shared" si="3"/>
        <v>0</v>
      </c>
    </row>
    <row r="54">
      <c r="A54" s="8" t="s">
        <v>78</v>
      </c>
      <c r="B54" s="9">
        <f t="array" ref="B54">INDEX(evictions_state_consolidated_da!$D$1:$AQ$223,MATCH($A54&amp;1,evictions_state_consolidated_da!$D$1:$D$223&amp;evictions_state_consolidated_da!$S$1:$S$223,0),MATCH(B$1,evictions_state_consolidated_da!$D$1:$AQ$1,0))</f>
        <v>43908</v>
      </c>
      <c r="C54" s="9">
        <f t="array" ref="C54">INDEX(evictions_state_consolidated_da!$D$1:$AQ$223,MATCH($A54&amp;1,evictions_state_consolidated_da!$D$1:$D$223&amp;evictions_state_consolidated_da!$S$1:$S$223,0),MATCH(C$1,evictions_state_consolidated_da!$D$1:$AQ$1,0))</f>
        <v>43997</v>
      </c>
      <c r="D54" s="10">
        <f t="array" ref="D54">INDEX(evictions_state_consolidated_da!$D$1:$AQ$223,MATCH($A54&amp;1,evictions_state_consolidated_da!$D$1:$D$223&amp;evictions_state_consolidated_da!$S$1:$S$223,0),MATCH(D$1,evictions_state_consolidated_da!$D$1:$AQ$1,0))</f>
        <v>89</v>
      </c>
      <c r="E54" s="10">
        <f t="array" ref="E54">INDEX(evictions_state_consolidated_da!$D$1:$AQ$223,MATCH($A54&amp;1,evictions_state_consolidated_da!$D$1:$D$223&amp;evictions_state_consolidated_da!$S$1:$S$223,0),MATCH(E$1,evictions_state_consolidated_da!$D$1:$AQ$1,0))</f>
        <v>89</v>
      </c>
      <c r="F54" s="10">
        <f t="shared" si="1"/>
        <v>0</v>
      </c>
      <c r="G54" s="11">
        <f t="array" ref="G54">IFERROR(INDEX(evictions_state_consolidated_da!$D$1:$AQ$223,MATCH($A54&amp;1,evictions_state_consolidated_da!$D$1:$D$223&amp;evictions_state_consolidated_da!$X$1:$X$223,0),MATCH(G$1,evictions_state_consolidated_da!$D$1:$AQ$1,0)),"")</f>
        <v>43908</v>
      </c>
      <c r="H54" s="9">
        <f t="array" ref="H54">IFERROR(INDEX(evictions_state_consolidated_da!$D$1:$AQ$223,MATCH($A54&amp;1,evictions_state_consolidated_da!$D$1:$D$223&amp;evictions_state_consolidated_da!$X$1:$X$223,0),MATCH(H$1,evictions_state_consolidated_da!$D$1:$AQ$1,0)),"")</f>
        <v>43997</v>
      </c>
      <c r="I54" s="10">
        <f t="array" ref="I54">IFERROR(INDEX(evictions_state_consolidated_da!$D$1:$AQ$223,MATCH($A54&amp;1,evictions_state_consolidated_da!$D$1:$D$223&amp;evictions_state_consolidated_da!$X$1:$X$223,0),MATCH(I$1,evictions_state_consolidated_da!$D$1:$AQ$1,0)),"")</f>
        <v>47</v>
      </c>
      <c r="J54" s="12">
        <f t="array" ref="J54">IFERROR(INDEX(evictions_state_consolidated_da!$D$1:$AQ$223,MATCH($A54&amp;1,evictions_state_consolidated_da!$D$1:$D$223&amp;evictions_state_consolidated_da!$X$1:$X$223,0),MATCH(J$1,evictions_state_consolidated_da!$D$1:$AQ$1,0)),"")</f>
        <v>2.675925926</v>
      </c>
      <c r="K54" s="11">
        <f t="array" ref="K54">IFERROR(INDEX(evictions_state_consolidated_da!$D$1:$AQ$223,MATCH($A54&amp;1,evictions_state_consolidated_da!$D$1:$D$223&amp;evictions_state_consolidated_da!$AF$1:$AF$223,0),MATCH(K$1,evictions_state_consolidated_da!$D$1:$AQ$1,0)),"")</f>
        <v>43908</v>
      </c>
      <c r="L54" s="9">
        <f t="array" ref="L54">IFERROR(INDEX(evictions_state_consolidated_da!$D$1:$AQ$223,MATCH($A54&amp;1,evictions_state_consolidated_da!$D$1:$D$223&amp;evictions_state_consolidated_da!$AF$1:$AF$223,0),MATCH(L$1,evictions_state_consolidated_da!$D$1:$AQ$1,0)),"")</f>
        <v>43938</v>
      </c>
      <c r="M54" s="10">
        <f t="array" ref="M54">IFERROR(INDEX(evictions_state_consolidated_da!$D$1:$AQ$223,MATCH($A54&amp;1,evictions_state_consolidated_da!$D$1:$D$223&amp;evictions_state_consolidated_da!$AF$1:$AF$223,0),MATCH(M$1,evictions_state_consolidated_da!$D$1:$AQ$1,0)),"")</f>
        <v>15</v>
      </c>
      <c r="N54" s="13">
        <f t="array" ref="N54">IFERROR(INDEX(evictions_state_consolidated_da!$D$1:$AQ$223,MATCH($A54&amp;1,evictions_state_consolidated_da!$D$1:$D$223&amp;evictions_state_consolidated_da!$AF$1:$AF$223,0),MATCH(N$1,evictions_state_consolidated_da!$D$1:$AQ$1,0)),"")</f>
        <v>4</v>
      </c>
      <c r="O54" s="10">
        <f t="shared" si="2"/>
        <v>1</v>
      </c>
      <c r="P54" s="11" t="str">
        <f t="array" ref="P54">IFERROR(INDEX(evictions_state_consolidated_da!$D$1:$AQ$223,MATCH($A54&amp;1,evictions_state_consolidated_da!$D$1:$D$223&amp;evictions_state_consolidated_da!$AM$1:$AM$223,0),MATCH(P$1,evictions_state_consolidated_da!$D$1:$AQ$1,0)),"")</f>
        <v/>
      </c>
      <c r="Q54" s="9" t="str">
        <f t="array" ref="Q54">IFERROR(INDEX(evictions_state_consolidated_da!$D$1:$AQ$223,MATCH($A54&amp;1,evictions_state_consolidated_da!$D$1:$D$223&amp;evictions_state_consolidated_da!$AM$1:$AM$223,0),MATCH(Q$1,evictions_state_consolidated_da!$D$1:$AQ$1,0)),"")</f>
        <v/>
      </c>
      <c r="R54" s="10" t="str">
        <f t="array" ref="R54">IFERROR(INDEX(evictions_state_consolidated_da!$D$1:$AQ$223,MATCH($A54&amp;1,evictions_state_consolidated_da!$D$1:$D$223&amp;evictions_state_consolidated_da!$AM$1:$AM$223,0),MATCH(R$1,evictions_state_consolidated_da!$D$1:$AQ$1,0)),"")</f>
        <v/>
      </c>
      <c r="S54" s="10">
        <f t="shared" si="3"/>
        <v>0</v>
      </c>
    </row>
    <row r="55">
      <c r="A55" s="8" t="s">
        <v>79</v>
      </c>
      <c r="B55" s="9">
        <f t="array" ref="B55">INDEX(evictions_state_consolidated_da!$D$1:$AQ$223,MATCH($A55&amp;1,evictions_state_consolidated_da!$D$1:$D$223&amp;evictions_state_consolidated_da!$S$1:$S$223,0),MATCH(B$1,evictions_state_consolidated_da!$D$1:$AQ$1,0))</f>
        <v>43912</v>
      </c>
      <c r="C55" s="9">
        <f t="array" ref="C55">INDEX(evictions_state_consolidated_da!$D$1:$AQ$223,MATCH($A55&amp;1,evictions_state_consolidated_da!$D$1:$D$223&amp;evictions_state_consolidated_da!$S$1:$S$223,0),MATCH(C$1,evictions_state_consolidated_da!$D$1:$AQ$1,0))</f>
        <v>43966</v>
      </c>
      <c r="D55" s="10">
        <f t="array" ref="D55">INDEX(evictions_state_consolidated_da!$D$1:$AQ$223,MATCH($A55&amp;1,evictions_state_consolidated_da!$D$1:$D$223&amp;evictions_state_consolidated_da!$S$1:$S$223,0),MATCH(D$1,evictions_state_consolidated_da!$D$1:$AQ$1,0))</f>
        <v>54</v>
      </c>
      <c r="E55" s="10">
        <f t="array" ref="E55">INDEX(evictions_state_consolidated_da!$D$1:$AQ$223,MATCH($A55&amp;1,evictions_state_consolidated_da!$D$1:$D$223&amp;evictions_state_consolidated_da!$S$1:$S$223,0),MATCH(E$1,evictions_state_consolidated_da!$D$1:$AQ$1,0))</f>
        <v>54</v>
      </c>
      <c r="F55" s="10">
        <f t="shared" si="1"/>
        <v>0</v>
      </c>
      <c r="G55" s="11" t="str">
        <f t="array" ref="G55">IFERROR(INDEX(evictions_state_consolidated_da!$D$1:$AQ$223,MATCH($A55&amp;1,evictions_state_consolidated_da!$D$1:$D$223&amp;evictions_state_consolidated_da!$X$1:$X$223,0),MATCH(G$1,evictions_state_consolidated_da!$D$1:$AQ$1,0)),"")</f>
        <v/>
      </c>
      <c r="H55" s="9" t="str">
        <f t="array" ref="H55">IFERROR(INDEX(evictions_state_consolidated_da!$D$1:$AQ$223,MATCH($A55&amp;1,evictions_state_consolidated_da!$D$1:$D$223&amp;evictions_state_consolidated_da!$X$1:$X$223,0),MATCH(H$1,evictions_state_consolidated_da!$D$1:$AQ$1,0)),"")</f>
        <v/>
      </c>
      <c r="I55" s="10" t="str">
        <f t="array" ref="I55">IFERROR(INDEX(evictions_state_consolidated_da!$D$1:$AQ$223,MATCH($A55&amp;1,evictions_state_consolidated_da!$D$1:$D$223&amp;evictions_state_consolidated_da!$X$1:$X$223,0),MATCH(I$1,evictions_state_consolidated_da!$D$1:$AQ$1,0)),"")</f>
        <v/>
      </c>
      <c r="J55" s="12" t="str">
        <f t="array" ref="J55">IFERROR(INDEX(evictions_state_consolidated_da!$D$1:$AQ$223,MATCH($A55&amp;1,evictions_state_consolidated_da!$D$1:$D$223&amp;evictions_state_consolidated_da!$X$1:$X$223,0),MATCH(J$1,evictions_state_consolidated_da!$D$1:$AQ$1,0)),"")</f>
        <v/>
      </c>
      <c r="K55" s="11" t="str">
        <f t="array" ref="K55">IFERROR(INDEX(evictions_state_consolidated_da!$D$1:$AQ$223,MATCH($A55&amp;1,evictions_state_consolidated_da!$D$1:$D$223&amp;evictions_state_consolidated_da!$AF$1:$AF$223,0),MATCH(K$1,evictions_state_consolidated_da!$D$1:$AQ$1,0)),"")</f>
        <v/>
      </c>
      <c r="L55" s="9" t="str">
        <f t="array" ref="L55">IFERROR(INDEX(evictions_state_consolidated_da!$D$1:$AQ$223,MATCH($A55&amp;1,evictions_state_consolidated_da!$D$1:$D$223&amp;evictions_state_consolidated_da!$AF$1:$AF$223,0),MATCH(L$1,evictions_state_consolidated_da!$D$1:$AQ$1,0)),"")</f>
        <v/>
      </c>
      <c r="M55" s="10" t="str">
        <f t="array" ref="M55">IFERROR(INDEX(evictions_state_consolidated_da!$D$1:$AQ$223,MATCH($A55&amp;1,evictions_state_consolidated_da!$D$1:$D$223&amp;evictions_state_consolidated_da!$AF$1:$AF$223,0),MATCH(M$1,evictions_state_consolidated_da!$D$1:$AQ$1,0)),"")</f>
        <v/>
      </c>
      <c r="N55" s="13" t="str">
        <f t="array" ref="N55">IFERROR(INDEX(evictions_state_consolidated_da!$D$1:$AQ$223,MATCH($A55&amp;1,evictions_state_consolidated_da!$D$1:$D$223&amp;evictions_state_consolidated_da!$AF$1:$AF$223,0),MATCH(N$1,evictions_state_consolidated_da!$D$1:$AQ$1,0)),"")</f>
        <v/>
      </c>
      <c r="O55" s="10">
        <f t="shared" si="2"/>
        <v>0</v>
      </c>
      <c r="P55" s="11" t="str">
        <f t="array" ref="P55">IFERROR(INDEX(evictions_state_consolidated_da!$D$1:$AQ$223,MATCH($A55&amp;1,evictions_state_consolidated_da!$D$1:$D$223&amp;evictions_state_consolidated_da!$AM$1:$AM$223,0),MATCH(P$1,evictions_state_consolidated_da!$D$1:$AQ$1,0)),"")</f>
        <v/>
      </c>
      <c r="Q55" s="9" t="str">
        <f t="array" ref="Q55">IFERROR(INDEX(evictions_state_consolidated_da!$D$1:$AQ$223,MATCH($A55&amp;1,evictions_state_consolidated_da!$D$1:$D$223&amp;evictions_state_consolidated_da!$AM$1:$AM$223,0),MATCH(Q$1,evictions_state_consolidated_da!$D$1:$AQ$1,0)),"")</f>
        <v/>
      </c>
      <c r="R55" s="10" t="str">
        <f t="array" ref="R55">IFERROR(INDEX(evictions_state_consolidated_da!$D$1:$AQ$223,MATCH($A55&amp;1,evictions_state_consolidated_da!$D$1:$D$223&amp;evictions_state_consolidated_da!$AM$1:$AM$223,0),MATCH(R$1,evictions_state_consolidated_da!$D$1:$AQ$1,0)),"")</f>
        <v/>
      </c>
      <c r="S55" s="10">
        <f t="shared" si="3"/>
        <v>0</v>
      </c>
    </row>
    <row r="56">
      <c r="A56" s="8" t="s">
        <v>80</v>
      </c>
      <c r="B56" s="9">
        <f t="array" ref="B56">INDEX(evictions_state_consolidated_da!$D$1:$AQ$223,MATCH($A56&amp;1,evictions_state_consolidated_da!$D$1:$D$223&amp;evictions_state_consolidated_da!$S$1:$S$223,0),MATCH(B$1,evictions_state_consolidated_da!$D$1:$AQ$1,0))</f>
        <v>43912</v>
      </c>
      <c r="C56" s="9">
        <f t="array" ref="C56">INDEX(evictions_state_consolidated_da!$D$1:$AQ$223,MATCH($A56&amp;1,evictions_state_consolidated_da!$D$1:$D$223&amp;evictions_state_consolidated_da!$S$1:$S$223,0),MATCH(C$1,evictions_state_consolidated_da!$D$1:$AQ$1,0))</f>
        <v>43997</v>
      </c>
      <c r="D56" s="10">
        <f t="array" ref="D56">INDEX(evictions_state_consolidated_da!$D$1:$AQ$223,MATCH($A56&amp;1,evictions_state_consolidated_da!$D$1:$D$223&amp;evictions_state_consolidated_da!$S$1:$S$223,0),MATCH(D$1,evictions_state_consolidated_da!$D$1:$AQ$1,0))</f>
        <v>85</v>
      </c>
      <c r="E56" s="10">
        <f t="array" ref="E56">INDEX(evictions_state_consolidated_da!$D$1:$AQ$223,MATCH($A56&amp;1,evictions_state_consolidated_da!$D$1:$D$223&amp;evictions_state_consolidated_da!$S$1:$S$223,0),MATCH(E$1,evictions_state_consolidated_da!$D$1:$AQ$1,0))</f>
        <v>85</v>
      </c>
      <c r="F56" s="10">
        <f t="shared" si="1"/>
        <v>0</v>
      </c>
      <c r="G56" s="11">
        <f t="array" ref="G56">IFERROR(INDEX(evictions_state_consolidated_da!$D$1:$AQ$223,MATCH($A56&amp;1,evictions_state_consolidated_da!$D$1:$D$223&amp;evictions_state_consolidated_da!$X$1:$X$223,0),MATCH(G$1,evictions_state_consolidated_da!$D$1:$AQ$1,0)),"")</f>
        <v>43912</v>
      </c>
      <c r="H56" s="9">
        <f t="array" ref="H56">IFERROR(INDEX(evictions_state_consolidated_da!$D$1:$AQ$223,MATCH($A56&amp;1,evictions_state_consolidated_da!$D$1:$D$223&amp;evictions_state_consolidated_da!$X$1:$X$223,0),MATCH(H$1,evictions_state_consolidated_da!$D$1:$AQ$1,0)),"")</f>
        <v>43997</v>
      </c>
      <c r="I56" s="10">
        <f t="array" ref="I56">IFERROR(INDEX(evictions_state_consolidated_da!$D$1:$AQ$223,MATCH($A56&amp;1,evictions_state_consolidated_da!$D$1:$D$223&amp;evictions_state_consolidated_da!$X$1:$X$223,0),MATCH(I$1,evictions_state_consolidated_da!$D$1:$AQ$1,0)),"")</f>
        <v>63</v>
      </c>
      <c r="J56" s="12">
        <f t="array" ref="J56">IFERROR(INDEX(evictions_state_consolidated_da!$D$1:$AQ$223,MATCH($A56&amp;1,evictions_state_consolidated_da!$D$1:$D$223&amp;evictions_state_consolidated_da!$X$1:$X$223,0),MATCH(J$1,evictions_state_consolidated_da!$D$1:$AQ$1,0)),"")</f>
        <v>1.689903846</v>
      </c>
      <c r="K56" s="11">
        <f t="array" ref="K56">IFERROR(INDEX(evictions_state_consolidated_da!$D$1:$AQ$223,MATCH($A56&amp;1,evictions_state_consolidated_da!$D$1:$D$223&amp;evictions_state_consolidated_da!$AF$1:$AF$223,0),MATCH(K$1,evictions_state_consolidated_da!$D$1:$AQ$1,0)),"")</f>
        <v>43917</v>
      </c>
      <c r="L56" s="9">
        <f t="array" ref="L56">IFERROR(INDEX(evictions_state_consolidated_da!$D$1:$AQ$223,MATCH($A56&amp;1,evictions_state_consolidated_da!$D$1:$D$223&amp;evictions_state_consolidated_da!$AF$1:$AF$223,0),MATCH(L$1,evictions_state_consolidated_da!$D$1:$AQ$1,0)),"")</f>
        <v>43979</v>
      </c>
      <c r="M56" s="10">
        <f t="array" ref="M56">IFERROR(INDEX(evictions_state_consolidated_da!$D$1:$AQ$223,MATCH($A56&amp;1,evictions_state_consolidated_da!$D$1:$D$223&amp;evictions_state_consolidated_da!$AF$1:$AF$223,0),MATCH(M$1,evictions_state_consolidated_da!$D$1:$AQ$1,0)),"")</f>
        <v>62</v>
      </c>
      <c r="N56" s="13">
        <f t="array" ref="N56">IFERROR(INDEX(evictions_state_consolidated_da!$D$1:$AQ$223,MATCH($A56&amp;1,evictions_state_consolidated_da!$D$1:$D$223&amp;evictions_state_consolidated_da!$AF$1:$AF$223,0),MATCH(N$1,evictions_state_consolidated_da!$D$1:$AQ$1,0)),"")</f>
        <v>4</v>
      </c>
      <c r="O56" s="10">
        <f t="shared" si="2"/>
        <v>1</v>
      </c>
      <c r="P56" s="11" t="str">
        <f t="array" ref="P56">IFERROR(INDEX(evictions_state_consolidated_da!$D$1:$AQ$223,MATCH($A56&amp;1,evictions_state_consolidated_da!$D$1:$D$223&amp;evictions_state_consolidated_da!$AM$1:$AM$223,0),MATCH(P$1,evictions_state_consolidated_da!$D$1:$AQ$1,0)),"")</f>
        <v/>
      </c>
      <c r="Q56" s="9" t="str">
        <f t="array" ref="Q56">IFERROR(INDEX(evictions_state_consolidated_da!$D$1:$AQ$223,MATCH($A56&amp;1,evictions_state_consolidated_da!$D$1:$D$223&amp;evictions_state_consolidated_da!$AM$1:$AM$223,0),MATCH(Q$1,evictions_state_consolidated_da!$D$1:$AQ$1,0)),"")</f>
        <v/>
      </c>
      <c r="R56" s="10" t="str">
        <f t="array" ref="R56">IFERROR(INDEX(evictions_state_consolidated_da!$D$1:$AQ$223,MATCH($A56&amp;1,evictions_state_consolidated_da!$D$1:$D$223&amp;evictions_state_consolidated_da!$AM$1:$AM$223,0),MATCH(R$1,evictions_state_consolidated_da!$D$1:$AQ$1,0)),"")</f>
        <v/>
      </c>
      <c r="S56" s="10">
        <f t="shared" si="3"/>
        <v>0</v>
      </c>
    </row>
    <row r="57">
      <c r="A57" s="14" t="s">
        <v>81</v>
      </c>
      <c r="B57" s="9">
        <f t="array" ref="B57">INDEX(evictions_state_consolidated_da!$D$1:$AQ$223,MATCH($A57&amp;1,evictions_state_consolidated_da!$D$1:$D$223&amp;evictions_state_consolidated_da!$S$1:$S$223,0),MATCH(B$1,evictions_state_consolidated_da!$D$1:$AQ$1,0))</f>
        <v>43908</v>
      </c>
      <c r="C57" s="9">
        <f t="array" ref="C57">INDEX(evictions_state_consolidated_da!$D$1:$AQ$223,MATCH($A57&amp;1,evictions_state_consolidated_da!$D$1:$D$223&amp;evictions_state_consolidated_da!$S$1:$S$223,0),MATCH(C$1,evictions_state_consolidated_da!$D$1:$AQ$1,0))</f>
        <v>43997</v>
      </c>
      <c r="D57" s="10">
        <f t="array" ref="D57">INDEX(evictions_state_consolidated_da!$D$1:$AQ$223,MATCH($A57&amp;1,evictions_state_consolidated_da!$D$1:$D$223&amp;evictions_state_consolidated_da!$S$1:$S$223,0),MATCH(D$1,evictions_state_consolidated_da!$D$1:$AQ$1,0))</f>
        <v>89</v>
      </c>
      <c r="E57" s="10">
        <f t="array" ref="E57">INDEX(evictions_state_consolidated_da!$D$1:$AQ$223,MATCH($A57&amp;1,evictions_state_consolidated_da!$D$1:$D$223&amp;evictions_state_consolidated_da!$S$1:$S$223,0),MATCH(E$1,evictions_state_consolidated_da!$D$1:$AQ$1,0))</f>
        <v>89</v>
      </c>
      <c r="F57" s="10">
        <f t="shared" si="1"/>
        <v>0</v>
      </c>
      <c r="G57" s="11">
        <f t="array" ref="G57">IFERROR(INDEX(evictions_state_consolidated_da!$D$1:$AQ$223,MATCH($A57&amp;1,evictions_state_consolidated_da!$D$1:$D$223&amp;evictions_state_consolidated_da!$X$1:$X$223,0),MATCH(G$1,evictions_state_consolidated_da!$D$1:$AQ$1,0)),"")</f>
        <v>43908</v>
      </c>
      <c r="H57" s="9">
        <f t="array" ref="H57">IFERROR(INDEX(evictions_state_consolidated_da!$D$1:$AQ$223,MATCH($A57&amp;1,evictions_state_consolidated_da!$D$1:$D$223&amp;evictions_state_consolidated_da!$X$1:$X$223,0),MATCH(H$1,evictions_state_consolidated_da!$D$1:$AQ$1,0)),"")</f>
        <v>43997</v>
      </c>
      <c r="I57" s="10">
        <f t="array" ref="I57">IFERROR(INDEX(evictions_state_consolidated_da!$D$1:$AQ$223,MATCH($A57&amp;1,evictions_state_consolidated_da!$D$1:$D$223&amp;evictions_state_consolidated_da!$X$1:$X$223,0),MATCH(I$1,evictions_state_consolidated_da!$D$1:$AQ$1,0)),"")</f>
        <v>31</v>
      </c>
      <c r="J57" s="12">
        <f t="array" ref="J57">IFERROR(INDEX(evictions_state_consolidated_da!$D$1:$AQ$223,MATCH($A57&amp;1,evictions_state_consolidated_da!$D$1:$D$223&amp;evictions_state_consolidated_da!$X$1:$X$223,0),MATCH(J$1,evictions_state_consolidated_da!$D$1:$AQ$1,0)),"")</f>
        <v>0.5</v>
      </c>
      <c r="K57" s="11">
        <f t="array" ref="K57">IFERROR(INDEX(evictions_state_consolidated_da!$D$1:$AQ$223,MATCH($A57&amp;1,evictions_state_consolidated_da!$D$1:$D$223&amp;evictions_state_consolidated_da!$AF$1:$AF$223,0),MATCH(K$1,evictions_state_consolidated_da!$D$1:$AQ$1,0)),"")</f>
        <v>43908</v>
      </c>
      <c r="L57" s="15">
        <f t="array" ref="L57">IFERROR(INDEX(evictions_state_consolidated_da!$D$1:$AQ$223,MATCH($A57&amp;1,evictions_state_consolidated_da!$D$1:$D$223&amp;evictions_state_consolidated_da!$AF$1:$AF$223,0),MATCH(L$1,evictions_state_consolidated_da!$D$1:$AQ$1,0)),"")</f>
        <v>43997</v>
      </c>
      <c r="M57" s="16">
        <f t="array" ref="M57">IFERROR(INDEX(evictions_state_consolidated_da!$D$1:$AQ$223,MATCH($A57&amp;1,evictions_state_consolidated_da!$D$1:$D$223&amp;evictions_state_consolidated_da!$AF$1:$AF$223,0),MATCH(M$1,evictions_state_consolidated_da!$D$1:$AQ$1,0)),"")</f>
        <v>89</v>
      </c>
      <c r="N57" s="17">
        <f t="array" ref="N57">IFERROR(INDEX(evictions_state_consolidated_da!$D$1:$AQ$223,MATCH($A57&amp;1,evictions_state_consolidated_da!$D$1:$D$223&amp;evictions_state_consolidated_da!$AF$1:$AF$223,0),MATCH(N$1,evictions_state_consolidated_da!$D$1:$AQ$1,0)),"")</f>
        <v>0.5</v>
      </c>
      <c r="O57" s="10">
        <f t="shared" si="2"/>
        <v>1</v>
      </c>
      <c r="P57" s="18" t="str">
        <f t="array" ref="P57">IFERROR(INDEX(evictions_state_consolidated_da!$D$1:$AQ$223,MATCH($A57&amp;1,evictions_state_consolidated_da!$D$1:$D$223&amp;evictions_state_consolidated_da!$AM$1:$AM$223,0),MATCH(P$1,evictions_state_consolidated_da!$D$1:$AQ$1,0)),"")</f>
        <v/>
      </c>
      <c r="Q57" s="15" t="str">
        <f t="array" ref="Q57">IFERROR(INDEX(evictions_state_consolidated_da!$D$1:$AQ$223,MATCH($A57&amp;1,evictions_state_consolidated_da!$D$1:$D$223&amp;evictions_state_consolidated_da!$AM$1:$AM$223,0),MATCH(Q$1,evictions_state_consolidated_da!$D$1:$AQ$1,0)),"")</f>
        <v/>
      </c>
      <c r="R57" s="16" t="str">
        <f t="array" ref="R57">IFERROR(INDEX(evictions_state_consolidated_da!$D$1:$AQ$223,MATCH($A57&amp;1,evictions_state_consolidated_da!$D$1:$D$223&amp;evictions_state_consolidated_da!$AM$1:$AM$223,0),MATCH(R$1,evictions_state_consolidated_da!$D$1:$AQ$1,0)),"")</f>
        <v/>
      </c>
      <c r="S57" s="10">
        <f t="shared" si="3"/>
        <v>0</v>
      </c>
    </row>
    <row r="58" ht="7.5" customHeight="1">
      <c r="A58" s="6"/>
      <c r="B58" s="19"/>
      <c r="C58" s="19"/>
      <c r="D58" s="19"/>
      <c r="E58" s="6"/>
      <c r="F58" s="19"/>
      <c r="G58" s="19"/>
      <c r="H58" s="19"/>
      <c r="I58" s="19"/>
      <c r="J58" s="19"/>
      <c r="K58" s="19"/>
      <c r="L58" s="6"/>
      <c r="M58" s="6"/>
      <c r="N58" s="6"/>
      <c r="O58" s="6"/>
      <c r="P58" s="6"/>
      <c r="Q58" s="6"/>
      <c r="R58" s="6"/>
    </row>
  </sheetData>
  <mergeCells count="5">
    <mergeCell ref="A3:R3"/>
    <mergeCell ref="B4:F4"/>
    <mergeCell ref="G4:J4"/>
    <mergeCell ref="K4:N4"/>
    <mergeCell ref="P4:R4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Right="0"/>
  </sheetPr>
  <sheetViews>
    <sheetView workbookViewId="0"/>
  </sheetViews>
  <sheetFormatPr customHeight="1" defaultColWidth="14.43" defaultRowHeight="15.75" outlineLevelRow="1"/>
  <cols>
    <col customWidth="1" min="1" max="1" width="25.86"/>
    <col customWidth="1" min="4" max="4" width="25.43"/>
    <col customWidth="1" min="5" max="5" width="25.86"/>
    <col customWidth="1" min="6" max="6" width="16.57"/>
  </cols>
  <sheetData>
    <row r="1" hidden="1" outlineLevel="1">
      <c r="B1" s="1" t="s">
        <v>82</v>
      </c>
      <c r="C1" s="1" t="s">
        <v>82</v>
      </c>
      <c r="D1" s="1" t="s">
        <v>82</v>
      </c>
      <c r="E1" s="1" t="s">
        <v>82</v>
      </c>
      <c r="F1" s="1" t="s">
        <v>82</v>
      </c>
    </row>
    <row r="2" hidden="1" outlineLevel="1">
      <c r="B2" s="2" t="s">
        <v>83</v>
      </c>
      <c r="C2" s="1" t="s">
        <v>16</v>
      </c>
      <c r="D2" s="1" t="s">
        <v>84</v>
      </c>
      <c r="E2" s="1" t="s">
        <v>85</v>
      </c>
      <c r="F2" s="1" t="s">
        <v>86</v>
      </c>
    </row>
    <row r="3" collapsed="1"/>
    <row r="4">
      <c r="A4" s="3" t="s">
        <v>87</v>
      </c>
    </row>
    <row r="5">
      <c r="A5" s="7" t="s">
        <v>22</v>
      </c>
      <c r="B5" s="5" t="s">
        <v>88</v>
      </c>
      <c r="C5" s="5" t="s">
        <v>89</v>
      </c>
      <c r="D5" s="5" t="s">
        <v>90</v>
      </c>
      <c r="E5" s="5" t="s">
        <v>91</v>
      </c>
      <c r="F5" s="5" t="s">
        <v>92</v>
      </c>
    </row>
    <row r="6">
      <c r="A6" s="8" t="s">
        <v>30</v>
      </c>
      <c r="B6" s="10" t="str">
        <f t="array" ref="B6">IFERROR(INDEX(evictions_state_consolidated_da!$D$1:$AQ$223,MATCH($A6&amp;1,evictions_state_consolidated_da!$D$1:$D$223&amp;INDIRECT(B$2),0),MATCH(B$1,evictions_state_consolidated_da!$D$1:$AQ$1,0)),"")</f>
        <v>Court</v>
      </c>
      <c r="C6" s="10" t="str">
        <f t="array" ref="C6">IFERROR(INDEX(evictions_state_consolidated_da!$D$1:$AQ$223,MATCH($A6&amp;1,evictions_state_consolidated_da!$D$1:$D$223&amp;INDIRECT(C$2),0),MATCH(C$1,evictions_state_consolidated_da!$D$1:$AQ$1,0)),"")</f>
        <v>Court</v>
      </c>
      <c r="D6" s="10" t="str">
        <f t="array" ref="D6">IFERROR(INDEX(evictions_state_consolidated_da!$D$1:$AQ$223,MATCH($A6&amp;1,evictions_state_consolidated_da!$D$1:$D$223&amp;INDIRECT(D$2),0),MATCH(D$1,evictions_state_consolidated_da!$D$1:$AQ$1,0)),"")</f>
        <v>Court</v>
      </c>
      <c r="E6" s="10" t="str">
        <f t="array" ref="E6">IFERROR(INDEX(evictions_state_consolidated_da!$D$1:$AQ$223,MATCH($A6&amp;1,evictions_state_consolidated_da!$D$1:$D$223&amp;INDIRECT(E$2),0),MATCH(E$1,evictions_state_consolidated_da!$D$1:$AQ$1,0)),"")</f>
        <v>Governor</v>
      </c>
      <c r="F6" s="10" t="str">
        <f t="array" ref="F6">IFERROR(INDEX(evictions_state_consolidated_da!$D$1:$AQ$223,MATCH($A6&amp;1,evictions_state_consolidated_da!$D$1:$D$223&amp;INDIRECT(F$2),0),MATCH(F$1,evictions_state_consolidated_da!$D$1:$AQ$1,0)),"")</f>
        <v/>
      </c>
    </row>
    <row r="7">
      <c r="A7" s="8" t="s">
        <v>31</v>
      </c>
      <c r="B7" s="10" t="str">
        <f t="array" ref="B7">IFERROR(INDEX(evictions_state_consolidated_da!$D$1:$AQ$223,MATCH($A7&amp;1,evictions_state_consolidated_da!$D$1:$D$223&amp;INDIRECT(B$2),0),MATCH(B$1,evictions_state_consolidated_da!$D$1:$AQ$1,0)),"")</f>
        <v>Court</v>
      </c>
      <c r="C7" s="10" t="str">
        <f t="array" ref="C7">IFERROR(INDEX(evictions_state_consolidated_da!$D$1:$AQ$223,MATCH($A7&amp;1,evictions_state_consolidated_da!$D$1:$D$223&amp;INDIRECT(C$2),0),MATCH(C$1,evictions_state_consolidated_da!$D$1:$AQ$1,0)),"")</f>
        <v>Court</v>
      </c>
      <c r="D7" s="10" t="str">
        <f t="array" ref="D7">IFERROR(INDEX(evictions_state_consolidated_da!$D$1:$AQ$223,MATCH($A7&amp;1,evictions_state_consolidated_da!$D$1:$D$223&amp;INDIRECT(D$2),0),MATCH(D$1,evictions_state_consolidated_da!$D$1:$AQ$1,0)),"")</f>
        <v>Court</v>
      </c>
      <c r="E7" s="10" t="str">
        <f t="array" ref="E7">IFERROR(INDEX(evictions_state_consolidated_da!$D$1:$AQ$223,MATCH($A7&amp;1,evictions_state_consolidated_da!$D$1:$D$223&amp;INDIRECT(E$2),0),MATCH(E$1,evictions_state_consolidated_da!$D$1:$AQ$1,0)),"")</f>
        <v>Legislation</v>
      </c>
      <c r="F7" s="10" t="str">
        <f t="array" ref="F7">IFERROR(INDEX(evictions_state_consolidated_da!$D$1:$AQ$223,MATCH($A7&amp;1,evictions_state_consolidated_da!$D$1:$D$223&amp;INDIRECT(F$2),0),MATCH(F$1,evictions_state_consolidated_da!$D$1:$AQ$1,0)),"")</f>
        <v/>
      </c>
    </row>
    <row r="8">
      <c r="A8" s="8" t="s">
        <v>32</v>
      </c>
      <c r="B8" s="10" t="str">
        <f t="array" ref="B8">IFERROR(INDEX(evictions_state_consolidated_da!$D$1:$AQ$223,MATCH($A8&amp;1,evictions_state_consolidated_da!$D$1:$D$223&amp;INDIRECT(B$2),0),MATCH(B$1,evictions_state_consolidated_da!$D$1:$AQ$1,0)),"")</f>
        <v>Court</v>
      </c>
      <c r="C8" s="10" t="str">
        <f t="array" ref="C8">IFERROR(INDEX(evictions_state_consolidated_da!$D$1:$AQ$223,MATCH($A8&amp;1,evictions_state_consolidated_da!$D$1:$D$223&amp;INDIRECT(C$2),0),MATCH(C$1,evictions_state_consolidated_da!$D$1:$AQ$1,0)),"")</f>
        <v>Court</v>
      </c>
      <c r="D8" s="10" t="str">
        <f t="array" ref="D8">IFERROR(INDEX(evictions_state_consolidated_da!$D$1:$AQ$223,MATCH($A8&amp;1,evictions_state_consolidated_da!$D$1:$D$223&amp;INDIRECT(D$2),0),MATCH(D$1,evictions_state_consolidated_da!$D$1:$AQ$1,0)),"")</f>
        <v>Court</v>
      </c>
      <c r="E8" s="10" t="str">
        <f t="array" ref="E8">IFERROR(INDEX(evictions_state_consolidated_da!$D$1:$AQ$223,MATCH($A8&amp;1,evictions_state_consolidated_da!$D$1:$D$223&amp;INDIRECT(E$2),0),MATCH(E$1,evictions_state_consolidated_da!$D$1:$AQ$1,0)),"")</f>
        <v>Governor</v>
      </c>
      <c r="F8" s="10" t="str">
        <f t="array" ref="F8">IFERROR(INDEX(evictions_state_consolidated_da!$D$1:$AQ$223,MATCH($A8&amp;1,evictions_state_consolidated_da!$D$1:$D$223&amp;INDIRECT(F$2),0),MATCH(F$1,evictions_state_consolidated_da!$D$1:$AQ$1,0)),"")</f>
        <v/>
      </c>
    </row>
    <row r="9">
      <c r="A9" s="8" t="s">
        <v>33</v>
      </c>
      <c r="B9" s="10" t="str">
        <f t="array" ref="B9">IFERROR(INDEX(evictions_state_consolidated_da!$D$1:$AQ$223,MATCH($A9&amp;1,evictions_state_consolidated_da!$D$1:$D$223&amp;INDIRECT(B$2),0),MATCH(B$1,evictions_state_consolidated_da!$D$1:$AQ$1,0)),"")</f>
        <v>Court</v>
      </c>
      <c r="C9" s="10" t="str">
        <f t="array" ref="C9">IFERROR(INDEX(evictions_state_consolidated_da!$D$1:$AQ$223,MATCH($A9&amp;1,evictions_state_consolidated_da!$D$1:$D$223&amp;INDIRECT(C$2),0),MATCH(C$1,evictions_state_consolidated_da!$D$1:$AQ$1,0)),"")</f>
        <v>Court</v>
      </c>
      <c r="D9" s="10" t="str">
        <f t="array" ref="D9">IFERROR(INDEX(evictions_state_consolidated_da!$D$1:$AQ$223,MATCH($A9&amp;1,evictions_state_consolidated_da!$D$1:$D$223&amp;INDIRECT(D$2),0),MATCH(D$1,evictions_state_consolidated_da!$D$1:$AQ$1,0)),"")</f>
        <v/>
      </c>
      <c r="E9" s="10" t="str">
        <f t="array" ref="E9">IFERROR(INDEX(evictions_state_consolidated_da!$D$1:$AQ$223,MATCH($A9&amp;1,evictions_state_consolidated_da!$D$1:$D$223&amp;INDIRECT(E$2),0),MATCH(E$1,evictions_state_consolidated_da!$D$1:$AQ$1,0)),"")</f>
        <v/>
      </c>
      <c r="F9" s="10" t="str">
        <f t="array" ref="F9">IFERROR(INDEX(evictions_state_consolidated_da!$D$1:$AQ$223,MATCH($A9&amp;1,evictions_state_consolidated_da!$D$1:$D$223&amp;INDIRECT(F$2),0),MATCH(F$1,evictions_state_consolidated_da!$D$1:$AQ$1,0)),"")</f>
        <v>Court</v>
      </c>
    </row>
    <row r="10">
      <c r="A10" s="8" t="s">
        <v>34</v>
      </c>
      <c r="B10" s="10" t="str">
        <f t="array" ref="B10">IFERROR(INDEX(evictions_state_consolidated_da!$D$1:$AQ$223,MATCH($A10&amp;1,evictions_state_consolidated_da!$D$1:$D$223&amp;INDIRECT(B$2),0),MATCH(B$1,evictions_state_consolidated_da!$D$1:$AQ$1,0)),"")</f>
        <v>Court</v>
      </c>
      <c r="C10" s="10" t="str">
        <f t="array" ref="C10">IFERROR(INDEX(evictions_state_consolidated_da!$D$1:$AQ$223,MATCH($A10&amp;1,evictions_state_consolidated_da!$D$1:$D$223&amp;INDIRECT(C$2),0),MATCH(C$1,evictions_state_consolidated_da!$D$1:$AQ$1,0)),"")</f>
        <v>Court</v>
      </c>
      <c r="D10" s="10" t="str">
        <f t="array" ref="D10">IFERROR(INDEX(evictions_state_consolidated_da!$D$1:$AQ$223,MATCH($A10&amp;1,evictions_state_consolidated_da!$D$1:$D$223&amp;INDIRECT(D$2),0),MATCH(D$1,evictions_state_consolidated_da!$D$1:$AQ$1,0)),"")</f>
        <v>Governor</v>
      </c>
      <c r="E10" s="10" t="str">
        <f t="array" ref="E10">IFERROR(INDEX(evictions_state_consolidated_da!$D$1:$AQ$223,MATCH($A10&amp;1,evictions_state_consolidated_da!$D$1:$D$223&amp;INDIRECT(E$2),0),MATCH(E$1,evictions_state_consolidated_da!$D$1:$AQ$1,0)),"")</f>
        <v>Governor</v>
      </c>
      <c r="F10" s="10" t="str">
        <f t="array" ref="F10">IFERROR(INDEX(evictions_state_consolidated_da!$D$1:$AQ$223,MATCH($A10&amp;1,evictions_state_consolidated_da!$D$1:$D$223&amp;INDIRECT(F$2),0),MATCH(F$1,evictions_state_consolidated_da!$D$1:$AQ$1,0)),"")</f>
        <v/>
      </c>
    </row>
    <row r="11">
      <c r="A11" s="8" t="s">
        <v>35</v>
      </c>
      <c r="B11" s="10" t="str">
        <f t="array" ref="B11">IFERROR(INDEX(evictions_state_consolidated_da!$D$1:$AQ$223,MATCH($A11&amp;1,evictions_state_consolidated_da!$D$1:$D$223&amp;INDIRECT(B$2),0),MATCH(B$1,evictions_state_consolidated_da!$D$1:$AQ$1,0)),"")</f>
        <v>Court</v>
      </c>
      <c r="C11" s="10" t="str">
        <f t="array" ref="C11">IFERROR(INDEX(evictions_state_consolidated_da!$D$1:$AQ$223,MATCH($A11&amp;1,evictions_state_consolidated_da!$D$1:$D$223&amp;INDIRECT(C$2),0),MATCH(C$1,evictions_state_consolidated_da!$D$1:$AQ$1,0)),"")</f>
        <v>Governor</v>
      </c>
      <c r="D11" s="10" t="str">
        <f t="array" ref="D11">IFERROR(INDEX(evictions_state_consolidated_da!$D$1:$AQ$223,MATCH($A11&amp;1,evictions_state_consolidated_da!$D$1:$D$223&amp;INDIRECT(D$2),0),MATCH(D$1,evictions_state_consolidated_da!$D$1:$AQ$1,0)),"")</f>
        <v>Governor</v>
      </c>
      <c r="E11" s="10" t="str">
        <f t="array" ref="E11">IFERROR(INDEX(evictions_state_consolidated_da!$D$1:$AQ$223,MATCH($A11&amp;1,evictions_state_consolidated_da!$D$1:$D$223&amp;INDIRECT(E$2),0),MATCH(E$1,evictions_state_consolidated_da!$D$1:$AQ$1,0)),"")</f>
        <v>Governor</v>
      </c>
      <c r="F11" s="10" t="str">
        <f t="array" ref="F11">IFERROR(INDEX(evictions_state_consolidated_da!$D$1:$AQ$223,MATCH($A11&amp;1,evictions_state_consolidated_da!$D$1:$D$223&amp;INDIRECT(F$2),0),MATCH(F$1,evictions_state_consolidated_da!$D$1:$AQ$1,0)),"")</f>
        <v/>
      </c>
    </row>
    <row r="12">
      <c r="A12" s="8" t="s">
        <v>36</v>
      </c>
      <c r="B12" s="10" t="str">
        <f t="array" ref="B12">IFERROR(INDEX(evictions_state_consolidated_da!$D$1:$AQ$223,MATCH($A12&amp;1,evictions_state_consolidated_da!$D$1:$D$223&amp;INDIRECT(B$2),0),MATCH(B$1,evictions_state_consolidated_da!$D$1:$AQ$1,0)),"")</f>
        <v>Utility Board</v>
      </c>
      <c r="C12" s="10" t="str">
        <f t="array" ref="C12">IFERROR(INDEX(evictions_state_consolidated_da!$D$1:$AQ$223,MATCH($A12&amp;1,evictions_state_consolidated_da!$D$1:$D$223&amp;INDIRECT(C$2),0),MATCH(C$1,evictions_state_consolidated_da!$D$1:$AQ$1,0)),"")</f>
        <v>Utility Board</v>
      </c>
      <c r="D12" s="10" t="str">
        <f t="array" ref="D12">IFERROR(INDEX(evictions_state_consolidated_da!$D$1:$AQ$223,MATCH($A12&amp;1,evictions_state_consolidated_da!$D$1:$D$223&amp;INDIRECT(D$2),0),MATCH(D$1,evictions_state_consolidated_da!$D$1:$AQ$1,0)),"")</f>
        <v>Court</v>
      </c>
      <c r="E12" s="10" t="str">
        <f t="array" ref="E12">IFERROR(INDEX(evictions_state_consolidated_da!$D$1:$AQ$223,MATCH($A12&amp;1,evictions_state_consolidated_da!$D$1:$D$223&amp;INDIRECT(E$2),0),MATCH(E$1,evictions_state_consolidated_da!$D$1:$AQ$1,0)),"")</f>
        <v>Governor</v>
      </c>
      <c r="F12" s="10" t="str">
        <f t="array" ref="F12">IFERROR(INDEX(evictions_state_consolidated_da!$D$1:$AQ$223,MATCH($A12&amp;1,evictions_state_consolidated_da!$D$1:$D$223&amp;INDIRECT(F$2),0),MATCH(F$1,evictions_state_consolidated_da!$D$1:$AQ$1,0)),"")</f>
        <v/>
      </c>
    </row>
    <row r="13">
      <c r="A13" s="8" t="s">
        <v>37</v>
      </c>
      <c r="B13" s="10" t="str">
        <f t="array" ref="B13">IFERROR(INDEX(evictions_state_consolidated_da!$D$1:$AQ$223,MATCH($A13&amp;1,evictions_state_consolidated_da!$D$1:$D$223&amp;INDIRECT(B$2),0),MATCH(B$1,evictions_state_consolidated_da!$D$1:$AQ$1,0)),"")</f>
        <v>Court</v>
      </c>
      <c r="C13" s="10" t="str">
        <f t="array" ref="C13">IFERROR(INDEX(evictions_state_consolidated_da!$D$1:$AQ$223,MATCH($A13&amp;1,evictions_state_consolidated_da!$D$1:$D$223&amp;INDIRECT(C$2),0),MATCH(C$1,evictions_state_consolidated_da!$D$1:$AQ$1,0)),"")</f>
        <v>Court</v>
      </c>
      <c r="D13" s="10" t="str">
        <f t="array" ref="D13">IFERROR(INDEX(evictions_state_consolidated_da!$D$1:$AQ$223,MATCH($A13&amp;1,evictions_state_consolidated_da!$D$1:$D$223&amp;INDIRECT(D$2),0),MATCH(D$1,evictions_state_consolidated_da!$D$1:$AQ$1,0)),"")</f>
        <v>Court</v>
      </c>
      <c r="E13" s="10" t="str">
        <f t="array" ref="E13">IFERROR(INDEX(evictions_state_consolidated_da!$D$1:$AQ$223,MATCH($A13&amp;1,evictions_state_consolidated_da!$D$1:$D$223&amp;INDIRECT(E$2),0),MATCH(E$1,evictions_state_consolidated_da!$D$1:$AQ$1,0)),"")</f>
        <v>Court</v>
      </c>
      <c r="F13" s="10" t="str">
        <f t="array" ref="F13">IFERROR(INDEX(evictions_state_consolidated_da!$D$1:$AQ$223,MATCH($A13&amp;1,evictions_state_consolidated_da!$D$1:$D$223&amp;INDIRECT(F$2),0),MATCH(F$1,evictions_state_consolidated_da!$D$1:$AQ$1,0)),"")</f>
        <v/>
      </c>
    </row>
    <row r="14">
      <c r="A14" s="8" t="s">
        <v>38</v>
      </c>
      <c r="B14" s="10" t="str">
        <f t="array" ref="B14">IFERROR(INDEX(evictions_state_consolidated_da!$D$1:$AQ$223,MATCH($A14&amp;1,evictions_state_consolidated_da!$D$1:$D$223&amp;INDIRECT(B$2),0),MATCH(B$1,evictions_state_consolidated_da!$D$1:$AQ$1,0)),"")</f>
        <v>Court</v>
      </c>
      <c r="C14" s="10" t="str">
        <f t="array" ref="C14">IFERROR(INDEX(evictions_state_consolidated_da!$D$1:$AQ$223,MATCH($A14&amp;1,evictions_state_consolidated_da!$D$1:$D$223&amp;INDIRECT(C$2),0),MATCH(C$1,evictions_state_consolidated_da!$D$1:$AQ$1,0)),"")</f>
        <v>Legislation</v>
      </c>
      <c r="D14" s="10" t="str">
        <f t="array" ref="D14">IFERROR(INDEX(evictions_state_consolidated_da!$D$1:$AQ$223,MATCH($A14&amp;1,evictions_state_consolidated_da!$D$1:$D$223&amp;INDIRECT(D$2),0),MATCH(D$1,evictions_state_consolidated_da!$D$1:$AQ$1,0)),"")</f>
        <v/>
      </c>
      <c r="E14" s="10" t="str">
        <f t="array" ref="E14">IFERROR(INDEX(evictions_state_consolidated_da!$D$1:$AQ$223,MATCH($A14&amp;1,evictions_state_consolidated_da!$D$1:$D$223&amp;INDIRECT(E$2),0),MATCH(E$1,evictions_state_consolidated_da!$D$1:$AQ$1,0)),"")</f>
        <v/>
      </c>
      <c r="F14" s="10" t="str">
        <f t="array" ref="F14">IFERROR(INDEX(evictions_state_consolidated_da!$D$1:$AQ$223,MATCH($A14&amp;1,evictions_state_consolidated_da!$D$1:$D$223&amp;INDIRECT(F$2),0),MATCH(F$1,evictions_state_consolidated_da!$D$1:$AQ$1,0)),"")</f>
        <v/>
      </c>
    </row>
    <row r="15">
      <c r="A15" s="8" t="s">
        <v>39</v>
      </c>
      <c r="B15" s="10" t="str">
        <f t="array" ref="B15">IFERROR(INDEX(evictions_state_consolidated_da!$D$1:$AQ$223,MATCH($A15&amp;1,evictions_state_consolidated_da!$D$1:$D$223&amp;INDIRECT(B$2),0),MATCH(B$1,evictions_state_consolidated_da!$D$1:$AQ$1,0)),"")</f>
        <v>Court</v>
      </c>
      <c r="C15" s="10" t="str">
        <f t="array" ref="C15">IFERROR(INDEX(evictions_state_consolidated_da!$D$1:$AQ$223,MATCH($A15&amp;1,evictions_state_consolidated_da!$D$1:$D$223&amp;INDIRECT(C$2),0),MATCH(C$1,evictions_state_consolidated_da!$D$1:$AQ$1,0)),"")</f>
        <v>Court</v>
      </c>
      <c r="D15" s="10" t="str">
        <f t="array" ref="D15">IFERROR(INDEX(evictions_state_consolidated_da!$D$1:$AQ$223,MATCH($A15&amp;1,evictions_state_consolidated_da!$D$1:$D$223&amp;INDIRECT(D$2),0),MATCH(D$1,evictions_state_consolidated_da!$D$1:$AQ$1,0)),"")</f>
        <v/>
      </c>
      <c r="E15" s="10" t="str">
        <f t="array" ref="E15">IFERROR(INDEX(evictions_state_consolidated_da!$D$1:$AQ$223,MATCH($A15&amp;1,evictions_state_consolidated_da!$D$1:$D$223&amp;INDIRECT(E$2),0),MATCH(E$1,evictions_state_consolidated_da!$D$1:$AQ$1,0)),"")</f>
        <v/>
      </c>
      <c r="F15" s="10" t="str">
        <f t="array" ref="F15">IFERROR(INDEX(evictions_state_consolidated_da!$D$1:$AQ$223,MATCH($A15&amp;1,evictions_state_consolidated_da!$D$1:$D$223&amp;INDIRECT(F$2),0),MATCH(F$1,evictions_state_consolidated_da!$D$1:$AQ$1,0)),"")</f>
        <v/>
      </c>
    </row>
    <row r="16">
      <c r="A16" s="8" t="s">
        <v>40</v>
      </c>
      <c r="B16" s="10" t="str">
        <f t="array" ref="B16">IFERROR(INDEX(evictions_state_consolidated_da!$D$1:$AQ$223,MATCH($A16&amp;1,evictions_state_consolidated_da!$D$1:$D$223&amp;INDIRECT(B$2),0),MATCH(B$1,evictions_state_consolidated_da!$D$1:$AQ$1,0)),"")</f>
        <v>Court</v>
      </c>
      <c r="C16" s="10" t="str">
        <f t="array" ref="C16">IFERROR(INDEX(evictions_state_consolidated_da!$D$1:$AQ$223,MATCH($A16&amp;1,evictions_state_consolidated_da!$D$1:$D$223&amp;INDIRECT(C$2),0),MATCH(C$1,evictions_state_consolidated_da!$D$1:$AQ$1,0)),"")</f>
        <v>Court</v>
      </c>
      <c r="D16" s="10" t="str">
        <f t="array" ref="D16">IFERROR(INDEX(evictions_state_consolidated_da!$D$1:$AQ$223,MATCH($A16&amp;1,evictions_state_consolidated_da!$D$1:$D$223&amp;INDIRECT(D$2),0),MATCH(D$1,evictions_state_consolidated_da!$D$1:$AQ$1,0)),"")</f>
        <v>Court</v>
      </c>
      <c r="E16" s="10" t="str">
        <f t="array" ref="E16">IFERROR(INDEX(evictions_state_consolidated_da!$D$1:$AQ$223,MATCH($A16&amp;1,evictions_state_consolidated_da!$D$1:$D$223&amp;INDIRECT(E$2),0),MATCH(E$1,evictions_state_consolidated_da!$D$1:$AQ$1,0)),"")</f>
        <v>Governor</v>
      </c>
      <c r="F16" s="10" t="str">
        <f t="array" ref="F16">IFERROR(INDEX(evictions_state_consolidated_da!$D$1:$AQ$223,MATCH($A16&amp;1,evictions_state_consolidated_da!$D$1:$D$223&amp;INDIRECT(F$2),0),MATCH(F$1,evictions_state_consolidated_da!$D$1:$AQ$1,0)),"")</f>
        <v/>
      </c>
    </row>
    <row r="17">
      <c r="A17" s="8" t="s">
        <v>41</v>
      </c>
      <c r="B17" s="10" t="str">
        <f t="array" ref="B17">IFERROR(INDEX(evictions_state_consolidated_da!$D$1:$AQ$223,MATCH($A17&amp;1,evictions_state_consolidated_da!$D$1:$D$223&amp;INDIRECT(B$2),0),MATCH(B$1,evictions_state_consolidated_da!$D$1:$AQ$1,0)),"")</f>
        <v>Court</v>
      </c>
      <c r="C17" s="10" t="str">
        <f t="array" ref="C17">IFERROR(INDEX(evictions_state_consolidated_da!$D$1:$AQ$223,MATCH($A17&amp;1,evictions_state_consolidated_da!$D$1:$D$223&amp;INDIRECT(C$2),0),MATCH(C$1,evictions_state_consolidated_da!$D$1:$AQ$1,0)),"")</f>
        <v>Court</v>
      </c>
      <c r="D17" s="10" t="str">
        <f t="array" ref="D17">IFERROR(INDEX(evictions_state_consolidated_da!$D$1:$AQ$223,MATCH($A17&amp;1,evictions_state_consolidated_da!$D$1:$D$223&amp;INDIRECT(D$2),0),MATCH(D$1,evictions_state_consolidated_da!$D$1:$AQ$1,0)),"")</f>
        <v>Court</v>
      </c>
      <c r="E17" s="10" t="str">
        <f t="array" ref="E17">IFERROR(INDEX(evictions_state_consolidated_da!$D$1:$AQ$223,MATCH($A17&amp;1,evictions_state_consolidated_da!$D$1:$D$223&amp;INDIRECT(E$2),0),MATCH(E$1,evictions_state_consolidated_da!$D$1:$AQ$1,0)),"")</f>
        <v>Court</v>
      </c>
      <c r="F17" s="10" t="str">
        <f t="array" ref="F17">IFERROR(INDEX(evictions_state_consolidated_da!$D$1:$AQ$223,MATCH($A17&amp;1,evictions_state_consolidated_da!$D$1:$D$223&amp;INDIRECT(F$2),0),MATCH(F$1,evictions_state_consolidated_da!$D$1:$AQ$1,0)),"")</f>
        <v/>
      </c>
    </row>
    <row r="18">
      <c r="A18" s="8" t="s">
        <v>42</v>
      </c>
      <c r="B18" s="10" t="str">
        <f t="array" ref="B18">IFERROR(INDEX(evictions_state_consolidated_da!$D$1:$AQ$223,MATCH($A18&amp;1,evictions_state_consolidated_da!$D$1:$D$223&amp;INDIRECT(B$2),0),MATCH(B$1,evictions_state_consolidated_da!$D$1:$AQ$1,0)),"")</f>
        <v>Court</v>
      </c>
      <c r="C18" s="10" t="str">
        <f t="array" ref="C18">IFERROR(INDEX(evictions_state_consolidated_da!$D$1:$AQ$223,MATCH($A18&amp;1,evictions_state_consolidated_da!$D$1:$D$223&amp;INDIRECT(C$2),0),MATCH(C$1,evictions_state_consolidated_da!$D$1:$AQ$1,0)),"")</f>
        <v>Court</v>
      </c>
      <c r="D18" s="10" t="str">
        <f t="array" ref="D18">IFERROR(INDEX(evictions_state_consolidated_da!$D$1:$AQ$223,MATCH($A18&amp;1,evictions_state_consolidated_da!$D$1:$D$223&amp;INDIRECT(D$2),0),MATCH(D$1,evictions_state_consolidated_da!$D$1:$AQ$1,0)),"")</f>
        <v>Court</v>
      </c>
      <c r="E18" s="10" t="str">
        <f t="array" ref="E18">IFERROR(INDEX(evictions_state_consolidated_da!$D$1:$AQ$223,MATCH($A18&amp;1,evictions_state_consolidated_da!$D$1:$D$223&amp;INDIRECT(E$2),0),MATCH(E$1,evictions_state_consolidated_da!$D$1:$AQ$1,0)),"")</f>
        <v>Sheriff</v>
      </c>
      <c r="F18" s="10" t="str">
        <f t="array" ref="F18">IFERROR(INDEX(evictions_state_consolidated_da!$D$1:$AQ$223,MATCH($A18&amp;1,evictions_state_consolidated_da!$D$1:$D$223&amp;INDIRECT(F$2),0),MATCH(F$1,evictions_state_consolidated_da!$D$1:$AQ$1,0)),"")</f>
        <v/>
      </c>
    </row>
    <row r="19">
      <c r="A19" s="8" t="s">
        <v>43</v>
      </c>
      <c r="B19" s="10" t="str">
        <f t="array" ref="B19">IFERROR(INDEX(evictions_state_consolidated_da!$D$1:$AQ$223,MATCH($A19&amp;1,evictions_state_consolidated_da!$D$1:$D$223&amp;INDIRECT(B$2),0),MATCH(B$1,evictions_state_consolidated_da!$D$1:$AQ$1,0)),"")</f>
        <v>Court</v>
      </c>
      <c r="C19" s="10" t="str">
        <f t="array" ref="C19">IFERROR(INDEX(evictions_state_consolidated_da!$D$1:$AQ$223,MATCH($A19&amp;1,evictions_state_consolidated_da!$D$1:$D$223&amp;INDIRECT(C$2),0),MATCH(C$1,evictions_state_consolidated_da!$D$1:$AQ$1,0)),"")</f>
        <v>Court</v>
      </c>
      <c r="D19" s="10" t="str">
        <f t="array" ref="D19">IFERROR(INDEX(evictions_state_consolidated_da!$D$1:$AQ$223,MATCH($A19&amp;1,evictions_state_consolidated_da!$D$1:$D$223&amp;INDIRECT(D$2),0),MATCH(D$1,evictions_state_consolidated_da!$D$1:$AQ$1,0)),"")</f>
        <v/>
      </c>
      <c r="E19" s="10" t="str">
        <f t="array" ref="E19">IFERROR(INDEX(evictions_state_consolidated_da!$D$1:$AQ$223,MATCH($A19&amp;1,evictions_state_consolidated_da!$D$1:$D$223&amp;INDIRECT(E$2),0),MATCH(E$1,evictions_state_consolidated_da!$D$1:$AQ$1,0)),"")</f>
        <v/>
      </c>
      <c r="F19" s="10" t="str">
        <f t="array" ref="F19">IFERROR(INDEX(evictions_state_consolidated_da!$D$1:$AQ$223,MATCH($A19&amp;1,evictions_state_consolidated_da!$D$1:$D$223&amp;INDIRECT(F$2),0),MATCH(F$1,evictions_state_consolidated_da!$D$1:$AQ$1,0)),"")</f>
        <v>Court</v>
      </c>
    </row>
    <row r="20">
      <c r="A20" s="8" t="s">
        <v>44</v>
      </c>
      <c r="B20" s="10" t="str">
        <f t="array" ref="B20">IFERROR(INDEX(evictions_state_consolidated_da!$D$1:$AQ$223,MATCH($A20&amp;1,evictions_state_consolidated_da!$D$1:$D$223&amp;INDIRECT(B$2),0),MATCH(B$1,evictions_state_consolidated_da!$D$1:$AQ$1,0)),"")</f>
        <v>Court</v>
      </c>
      <c r="C20" s="10" t="str">
        <f t="array" ref="C20">IFERROR(INDEX(evictions_state_consolidated_da!$D$1:$AQ$223,MATCH($A20&amp;1,evictions_state_consolidated_da!$D$1:$D$223&amp;INDIRECT(C$2),0),MATCH(C$1,evictions_state_consolidated_da!$D$1:$AQ$1,0)),"")</f>
        <v>Court</v>
      </c>
      <c r="D20" s="10" t="str">
        <f t="array" ref="D20">IFERROR(INDEX(evictions_state_consolidated_da!$D$1:$AQ$223,MATCH($A20&amp;1,evictions_state_consolidated_da!$D$1:$D$223&amp;INDIRECT(D$2),0),MATCH(D$1,evictions_state_consolidated_da!$D$1:$AQ$1,0)),"")</f>
        <v>Court</v>
      </c>
      <c r="E20" s="10" t="str">
        <f t="array" ref="E20">IFERROR(INDEX(evictions_state_consolidated_da!$D$1:$AQ$223,MATCH($A20&amp;1,evictions_state_consolidated_da!$D$1:$D$223&amp;INDIRECT(E$2),0),MATCH(E$1,evictions_state_consolidated_da!$D$1:$AQ$1,0)),"")</f>
        <v>Court</v>
      </c>
      <c r="F20" s="10" t="str">
        <f t="array" ref="F20">IFERROR(INDEX(evictions_state_consolidated_da!$D$1:$AQ$223,MATCH($A20&amp;1,evictions_state_consolidated_da!$D$1:$D$223&amp;INDIRECT(F$2),0),MATCH(F$1,evictions_state_consolidated_da!$D$1:$AQ$1,0)),"")</f>
        <v>Court</v>
      </c>
    </row>
    <row r="21">
      <c r="A21" s="8" t="s">
        <v>45</v>
      </c>
      <c r="B21" s="10" t="str">
        <f t="array" ref="B21">IFERROR(INDEX(evictions_state_consolidated_da!$D$1:$AQ$223,MATCH($A21&amp;1,evictions_state_consolidated_da!$D$1:$D$223&amp;INDIRECT(B$2),0),MATCH(B$1,evictions_state_consolidated_da!$D$1:$AQ$1,0)),"")</f>
        <v>Court</v>
      </c>
      <c r="C21" s="10" t="str">
        <f t="array" ref="C21">IFERROR(INDEX(evictions_state_consolidated_da!$D$1:$AQ$223,MATCH($A21&amp;1,evictions_state_consolidated_da!$D$1:$D$223&amp;INDIRECT(C$2),0),MATCH(C$1,evictions_state_consolidated_da!$D$1:$AQ$1,0)),"")</f>
        <v>Governor</v>
      </c>
      <c r="D21" s="10" t="str">
        <f t="array" ref="D21">IFERROR(INDEX(evictions_state_consolidated_da!$D$1:$AQ$223,MATCH($A21&amp;1,evictions_state_consolidated_da!$D$1:$D$223&amp;INDIRECT(D$2),0),MATCH(D$1,evictions_state_consolidated_da!$D$1:$AQ$1,0)),"")</f>
        <v>Court</v>
      </c>
      <c r="E21" s="10" t="str">
        <f t="array" ref="E21">IFERROR(INDEX(evictions_state_consolidated_da!$D$1:$AQ$223,MATCH($A21&amp;1,evictions_state_consolidated_da!$D$1:$D$223&amp;INDIRECT(E$2),0),MATCH(E$1,evictions_state_consolidated_da!$D$1:$AQ$1,0)),"")</f>
        <v>Governor</v>
      </c>
      <c r="F21" s="10" t="str">
        <f t="array" ref="F21">IFERROR(INDEX(evictions_state_consolidated_da!$D$1:$AQ$223,MATCH($A21&amp;1,evictions_state_consolidated_da!$D$1:$D$223&amp;INDIRECT(F$2),0),MATCH(F$1,evictions_state_consolidated_da!$D$1:$AQ$1,0)),"")</f>
        <v/>
      </c>
    </row>
    <row r="22">
      <c r="A22" s="8" t="s">
        <v>46</v>
      </c>
      <c r="B22" s="10" t="str">
        <f t="array" ref="B22">IFERROR(INDEX(evictions_state_consolidated_da!$D$1:$AQ$223,MATCH($A22&amp;1,evictions_state_consolidated_da!$D$1:$D$223&amp;INDIRECT(B$2),0),MATCH(B$1,evictions_state_consolidated_da!$D$1:$AQ$1,0)),"")</f>
        <v>Court</v>
      </c>
      <c r="C22" s="10" t="str">
        <f t="array" ref="C22">IFERROR(INDEX(evictions_state_consolidated_da!$D$1:$AQ$223,MATCH($A22&amp;1,evictions_state_consolidated_da!$D$1:$D$223&amp;INDIRECT(C$2),0),MATCH(C$1,evictions_state_consolidated_da!$D$1:$AQ$1,0)),"")</f>
        <v>Court</v>
      </c>
      <c r="D22" s="10" t="str">
        <f t="array" ref="D22">IFERROR(INDEX(evictions_state_consolidated_da!$D$1:$AQ$223,MATCH($A22&amp;1,evictions_state_consolidated_da!$D$1:$D$223&amp;INDIRECT(D$2),0),MATCH(D$1,evictions_state_consolidated_da!$D$1:$AQ$1,0)),"")</f>
        <v>Court</v>
      </c>
      <c r="E22" s="10" t="str">
        <f t="array" ref="E22">IFERROR(INDEX(evictions_state_consolidated_da!$D$1:$AQ$223,MATCH($A22&amp;1,evictions_state_consolidated_da!$D$1:$D$223&amp;INDIRECT(E$2),0),MATCH(E$1,evictions_state_consolidated_da!$D$1:$AQ$1,0)),"")</f>
        <v>Court</v>
      </c>
      <c r="F22" s="10" t="str">
        <f t="array" ref="F22">IFERROR(INDEX(evictions_state_consolidated_da!$D$1:$AQ$223,MATCH($A22&amp;1,evictions_state_consolidated_da!$D$1:$D$223&amp;INDIRECT(F$2),0),MATCH(F$1,evictions_state_consolidated_da!$D$1:$AQ$1,0)),"")</f>
        <v/>
      </c>
    </row>
    <row r="23">
      <c r="A23" s="8" t="s">
        <v>47</v>
      </c>
      <c r="B23" s="10" t="str">
        <f t="array" ref="B23">IFERROR(INDEX(evictions_state_consolidated_da!$D$1:$AQ$223,MATCH($A23&amp;1,evictions_state_consolidated_da!$D$1:$D$223&amp;INDIRECT(B$2),0),MATCH(B$1,evictions_state_consolidated_da!$D$1:$AQ$1,0)),"")</f>
        <v>Court</v>
      </c>
      <c r="C23" s="10" t="str">
        <f t="array" ref="C23">IFERROR(INDEX(evictions_state_consolidated_da!$D$1:$AQ$223,MATCH($A23&amp;1,evictions_state_consolidated_da!$D$1:$D$223&amp;INDIRECT(C$2),0),MATCH(C$1,evictions_state_consolidated_da!$D$1:$AQ$1,0)),"")</f>
        <v>Court</v>
      </c>
      <c r="D23" s="10" t="str">
        <f t="array" ref="D23">IFERROR(INDEX(evictions_state_consolidated_da!$D$1:$AQ$223,MATCH($A23&amp;1,evictions_state_consolidated_da!$D$1:$D$223&amp;INDIRECT(D$2),0),MATCH(D$1,evictions_state_consolidated_da!$D$1:$AQ$1,0)),"")</f>
        <v>Governor</v>
      </c>
      <c r="E23" s="10" t="str">
        <f t="array" ref="E23">IFERROR(INDEX(evictions_state_consolidated_da!$D$1:$AQ$223,MATCH($A23&amp;1,evictions_state_consolidated_da!$D$1:$D$223&amp;INDIRECT(E$2),0),MATCH(E$1,evictions_state_consolidated_da!$D$1:$AQ$1,0)),"")</f>
        <v>Governor</v>
      </c>
      <c r="F23" s="10" t="str">
        <f t="array" ref="F23">IFERROR(INDEX(evictions_state_consolidated_da!$D$1:$AQ$223,MATCH($A23&amp;1,evictions_state_consolidated_da!$D$1:$D$223&amp;INDIRECT(F$2),0),MATCH(F$1,evictions_state_consolidated_da!$D$1:$AQ$1,0)),"")</f>
        <v/>
      </c>
    </row>
    <row r="24">
      <c r="A24" s="8" t="s">
        <v>48</v>
      </c>
      <c r="B24" s="10" t="str">
        <f t="array" ref="B24">IFERROR(INDEX(evictions_state_consolidated_da!$D$1:$AQ$223,MATCH($A24&amp;1,evictions_state_consolidated_da!$D$1:$D$223&amp;INDIRECT(B$2),0),MATCH(B$1,evictions_state_consolidated_da!$D$1:$AQ$1,0)),"")</f>
        <v>Court</v>
      </c>
      <c r="C24" s="10" t="str">
        <f t="array" ref="C24">IFERROR(INDEX(evictions_state_consolidated_da!$D$1:$AQ$223,MATCH($A24&amp;1,evictions_state_consolidated_da!$D$1:$D$223&amp;INDIRECT(C$2),0),MATCH(C$1,evictions_state_consolidated_da!$D$1:$AQ$1,0)),"")</f>
        <v>Court</v>
      </c>
      <c r="D24" s="10" t="str">
        <f t="array" ref="D24">IFERROR(INDEX(evictions_state_consolidated_da!$D$1:$AQ$223,MATCH($A24&amp;1,evictions_state_consolidated_da!$D$1:$D$223&amp;INDIRECT(D$2),0),MATCH(D$1,evictions_state_consolidated_da!$D$1:$AQ$1,0)),"")</f>
        <v>Court</v>
      </c>
      <c r="E24" s="10" t="str">
        <f t="array" ref="E24">IFERROR(INDEX(evictions_state_consolidated_da!$D$1:$AQ$223,MATCH($A24&amp;1,evictions_state_consolidated_da!$D$1:$D$223&amp;INDIRECT(E$2),0),MATCH(E$1,evictions_state_consolidated_da!$D$1:$AQ$1,0)),"")</f>
        <v>Governor</v>
      </c>
      <c r="F24" s="10" t="str">
        <f t="array" ref="F24">IFERROR(INDEX(evictions_state_consolidated_da!$D$1:$AQ$223,MATCH($A24&amp;1,evictions_state_consolidated_da!$D$1:$D$223&amp;INDIRECT(F$2),0),MATCH(F$1,evictions_state_consolidated_da!$D$1:$AQ$1,0)),"")</f>
        <v>Court</v>
      </c>
    </row>
    <row r="25">
      <c r="A25" s="8" t="s">
        <v>49</v>
      </c>
      <c r="B25" s="10" t="str">
        <f t="array" ref="B25">IFERROR(INDEX(evictions_state_consolidated_da!$D$1:$AQ$223,MATCH($A25&amp;1,evictions_state_consolidated_da!$D$1:$D$223&amp;INDIRECT(B$2),0),MATCH(B$1,evictions_state_consolidated_da!$D$1:$AQ$1,0)),"")</f>
        <v>Court</v>
      </c>
      <c r="C25" s="10" t="str">
        <f t="array" ref="C25">IFERROR(INDEX(evictions_state_consolidated_da!$D$1:$AQ$223,MATCH($A25&amp;1,evictions_state_consolidated_da!$D$1:$D$223&amp;INDIRECT(C$2),0),MATCH(C$1,evictions_state_consolidated_da!$D$1:$AQ$1,0)),"")</f>
        <v>Governor</v>
      </c>
      <c r="D25" s="10" t="str">
        <f t="array" ref="D25">IFERROR(INDEX(evictions_state_consolidated_da!$D$1:$AQ$223,MATCH($A25&amp;1,evictions_state_consolidated_da!$D$1:$D$223&amp;INDIRECT(D$2),0),MATCH(D$1,evictions_state_consolidated_da!$D$1:$AQ$1,0)),"")</f>
        <v>Court</v>
      </c>
      <c r="E25" s="10" t="str">
        <f t="array" ref="E25">IFERROR(INDEX(evictions_state_consolidated_da!$D$1:$AQ$223,MATCH($A25&amp;1,evictions_state_consolidated_da!$D$1:$D$223&amp;INDIRECT(E$2),0),MATCH(E$1,evictions_state_consolidated_da!$D$1:$AQ$1,0)),"")</f>
        <v>Court</v>
      </c>
      <c r="F25" s="10" t="str">
        <f t="array" ref="F25">IFERROR(INDEX(evictions_state_consolidated_da!$D$1:$AQ$223,MATCH($A25&amp;1,evictions_state_consolidated_da!$D$1:$D$223&amp;INDIRECT(F$2),0),MATCH(F$1,evictions_state_consolidated_da!$D$1:$AQ$1,0)),"")</f>
        <v/>
      </c>
    </row>
    <row r="26">
      <c r="A26" s="8" t="s">
        <v>50</v>
      </c>
      <c r="B26" s="10" t="str">
        <f t="array" ref="B26">IFERROR(INDEX(evictions_state_consolidated_da!$D$1:$AQ$223,MATCH($A26&amp;1,evictions_state_consolidated_da!$D$1:$D$223&amp;INDIRECT(B$2),0),MATCH(B$1,evictions_state_consolidated_da!$D$1:$AQ$1,0)),"")</f>
        <v>Court</v>
      </c>
      <c r="C26" s="10" t="str">
        <f t="array" ref="C26">IFERROR(INDEX(evictions_state_consolidated_da!$D$1:$AQ$223,MATCH($A26&amp;1,evictions_state_consolidated_da!$D$1:$D$223&amp;INDIRECT(C$2),0),MATCH(C$1,evictions_state_consolidated_da!$D$1:$AQ$1,0)),"")</f>
        <v>Court</v>
      </c>
      <c r="D26" s="10" t="str">
        <f t="array" ref="D26">IFERROR(INDEX(evictions_state_consolidated_da!$D$1:$AQ$223,MATCH($A26&amp;1,evictions_state_consolidated_da!$D$1:$D$223&amp;INDIRECT(D$2),0),MATCH(D$1,evictions_state_consolidated_da!$D$1:$AQ$1,0)),"")</f>
        <v>Court</v>
      </c>
      <c r="E26" s="10" t="str">
        <f t="array" ref="E26">IFERROR(INDEX(evictions_state_consolidated_da!$D$1:$AQ$223,MATCH($A26&amp;1,evictions_state_consolidated_da!$D$1:$D$223&amp;INDIRECT(E$2),0),MATCH(E$1,evictions_state_consolidated_da!$D$1:$AQ$1,0)),"")</f>
        <v>Court</v>
      </c>
      <c r="F26" s="10" t="str">
        <f t="array" ref="F26">IFERROR(INDEX(evictions_state_consolidated_da!$D$1:$AQ$223,MATCH($A26&amp;1,evictions_state_consolidated_da!$D$1:$D$223&amp;INDIRECT(F$2),0),MATCH(F$1,evictions_state_consolidated_da!$D$1:$AQ$1,0)),"")</f>
        <v/>
      </c>
    </row>
    <row r="27">
      <c r="A27" s="8" t="s">
        <v>51</v>
      </c>
      <c r="B27" s="10" t="str">
        <f t="array" ref="B27">IFERROR(INDEX(evictions_state_consolidated_da!$D$1:$AQ$223,MATCH($A27&amp;1,evictions_state_consolidated_da!$D$1:$D$223&amp;INDIRECT(B$2),0),MATCH(B$1,evictions_state_consolidated_da!$D$1:$AQ$1,0)),"")</f>
        <v>Governor</v>
      </c>
      <c r="C27" s="10" t="str">
        <f t="array" ref="C27">IFERROR(INDEX(evictions_state_consolidated_da!$D$1:$AQ$223,MATCH($A27&amp;1,evictions_state_consolidated_da!$D$1:$D$223&amp;INDIRECT(C$2),0),MATCH(C$1,evictions_state_consolidated_da!$D$1:$AQ$1,0)),"")</f>
        <v>Governor</v>
      </c>
      <c r="D27" s="10" t="str">
        <f t="array" ref="D27">IFERROR(INDEX(evictions_state_consolidated_da!$D$1:$AQ$223,MATCH($A27&amp;1,evictions_state_consolidated_da!$D$1:$D$223&amp;INDIRECT(D$2),0),MATCH(D$1,evictions_state_consolidated_da!$D$1:$AQ$1,0)),"")</f>
        <v>Court</v>
      </c>
      <c r="E27" s="10" t="str">
        <f t="array" ref="E27">IFERROR(INDEX(evictions_state_consolidated_da!$D$1:$AQ$223,MATCH($A27&amp;1,evictions_state_consolidated_da!$D$1:$D$223&amp;INDIRECT(E$2),0),MATCH(E$1,evictions_state_consolidated_da!$D$1:$AQ$1,0)),"")</f>
        <v>Court</v>
      </c>
      <c r="F27" s="10" t="str">
        <f t="array" ref="F27">IFERROR(INDEX(evictions_state_consolidated_da!$D$1:$AQ$223,MATCH($A27&amp;1,evictions_state_consolidated_da!$D$1:$D$223&amp;INDIRECT(F$2),0),MATCH(F$1,evictions_state_consolidated_da!$D$1:$AQ$1,0)),"")</f>
        <v>Court</v>
      </c>
    </row>
    <row r="28">
      <c r="A28" s="8" t="s">
        <v>52</v>
      </c>
      <c r="B28" s="10" t="str">
        <f t="array" ref="B28">IFERROR(INDEX(evictions_state_consolidated_da!$D$1:$AQ$223,MATCH($A28&amp;1,evictions_state_consolidated_da!$D$1:$D$223&amp;INDIRECT(B$2),0),MATCH(B$1,evictions_state_consolidated_da!$D$1:$AQ$1,0)),"")</f>
        <v>Court</v>
      </c>
      <c r="C28" s="10" t="str">
        <f t="array" ref="C28">IFERROR(INDEX(evictions_state_consolidated_da!$D$1:$AQ$223,MATCH($A28&amp;1,evictions_state_consolidated_da!$D$1:$D$223&amp;INDIRECT(C$2),0),MATCH(C$1,evictions_state_consolidated_da!$D$1:$AQ$1,0)),"")</f>
        <v>Court</v>
      </c>
      <c r="D28" s="10" t="str">
        <f t="array" ref="D28">IFERROR(INDEX(evictions_state_consolidated_da!$D$1:$AQ$223,MATCH($A28&amp;1,evictions_state_consolidated_da!$D$1:$D$223&amp;INDIRECT(D$2),0),MATCH(D$1,evictions_state_consolidated_da!$D$1:$AQ$1,0)),"")</f>
        <v>Attorney General</v>
      </c>
      <c r="E28" s="10" t="str">
        <f t="array" ref="E28">IFERROR(INDEX(evictions_state_consolidated_da!$D$1:$AQ$223,MATCH($A28&amp;1,evictions_state_consolidated_da!$D$1:$D$223&amp;INDIRECT(E$2),0),MATCH(E$1,evictions_state_consolidated_da!$D$1:$AQ$1,0)),"")</f>
        <v>Attorney General</v>
      </c>
      <c r="F28" s="10" t="str">
        <f t="array" ref="F28">IFERROR(INDEX(evictions_state_consolidated_da!$D$1:$AQ$223,MATCH($A28&amp;1,evictions_state_consolidated_da!$D$1:$D$223&amp;INDIRECT(F$2),0),MATCH(F$1,evictions_state_consolidated_da!$D$1:$AQ$1,0)),"")</f>
        <v/>
      </c>
    </row>
    <row r="29">
      <c r="A29" s="8" t="s">
        <v>53</v>
      </c>
      <c r="B29" s="10" t="str">
        <f t="array" ref="B29">IFERROR(INDEX(evictions_state_consolidated_da!$D$1:$AQ$223,MATCH($A29&amp;1,evictions_state_consolidated_da!$D$1:$D$223&amp;INDIRECT(B$2),0),MATCH(B$1,evictions_state_consolidated_da!$D$1:$AQ$1,0)),"")</f>
        <v>Court </v>
      </c>
      <c r="C29" s="10" t="str">
        <f t="array" ref="C29">IFERROR(INDEX(evictions_state_consolidated_da!$D$1:$AQ$223,MATCH($A29&amp;1,evictions_state_consolidated_da!$D$1:$D$223&amp;INDIRECT(C$2),0),MATCH(C$1,evictions_state_consolidated_da!$D$1:$AQ$1,0)),"")</f>
        <v>Court</v>
      </c>
      <c r="D29" s="10" t="str">
        <f t="array" ref="D29">IFERROR(INDEX(evictions_state_consolidated_da!$D$1:$AQ$223,MATCH($A29&amp;1,evictions_state_consolidated_da!$D$1:$D$223&amp;INDIRECT(D$2),0),MATCH(D$1,evictions_state_consolidated_da!$D$1:$AQ$1,0)),"")</f>
        <v>Court </v>
      </c>
      <c r="E29" s="10" t="str">
        <f t="array" ref="E29">IFERROR(INDEX(evictions_state_consolidated_da!$D$1:$AQ$223,MATCH($A29&amp;1,evictions_state_consolidated_da!$D$1:$D$223&amp;INDIRECT(E$2),0),MATCH(E$1,evictions_state_consolidated_da!$D$1:$AQ$1,0)),"")</f>
        <v>Court</v>
      </c>
      <c r="F29" s="10" t="str">
        <f t="array" ref="F29">IFERROR(INDEX(evictions_state_consolidated_da!$D$1:$AQ$223,MATCH($A29&amp;1,evictions_state_consolidated_da!$D$1:$D$223&amp;INDIRECT(F$2),0),MATCH(F$1,evictions_state_consolidated_da!$D$1:$AQ$1,0)),"")</f>
        <v>Court</v>
      </c>
    </row>
    <row r="30">
      <c r="A30" s="8" t="s">
        <v>54</v>
      </c>
      <c r="B30" s="10" t="str">
        <f t="array" ref="B30">IFERROR(INDEX(evictions_state_consolidated_da!$D$1:$AQ$223,MATCH($A30&amp;1,evictions_state_consolidated_da!$D$1:$D$223&amp;INDIRECT(B$2),0),MATCH(B$1,evictions_state_consolidated_da!$D$1:$AQ$1,0)),"")</f>
        <v>Court</v>
      </c>
      <c r="C30" s="10" t="str">
        <f t="array" ref="C30">IFERROR(INDEX(evictions_state_consolidated_da!$D$1:$AQ$223,MATCH($A30&amp;1,evictions_state_consolidated_da!$D$1:$D$223&amp;INDIRECT(C$2),0),MATCH(C$1,evictions_state_consolidated_da!$D$1:$AQ$1,0)),"")</f>
        <v>Court</v>
      </c>
      <c r="D30" s="10" t="str">
        <f t="array" ref="D30">IFERROR(INDEX(evictions_state_consolidated_da!$D$1:$AQ$223,MATCH($A30&amp;1,evictions_state_consolidated_da!$D$1:$D$223&amp;INDIRECT(D$2),0),MATCH(D$1,evictions_state_consolidated_da!$D$1:$AQ$1,0)),"")</f>
        <v>Court</v>
      </c>
      <c r="E30" s="10" t="str">
        <f t="array" ref="E30">IFERROR(INDEX(evictions_state_consolidated_da!$D$1:$AQ$223,MATCH($A30&amp;1,evictions_state_consolidated_da!$D$1:$D$223&amp;INDIRECT(E$2),0),MATCH(E$1,evictions_state_consolidated_da!$D$1:$AQ$1,0)),"")</f>
        <v>Governor</v>
      </c>
      <c r="F30" s="10" t="str">
        <f t="array" ref="F30">IFERROR(INDEX(evictions_state_consolidated_da!$D$1:$AQ$223,MATCH($A30&amp;1,evictions_state_consolidated_da!$D$1:$D$223&amp;INDIRECT(F$2),0),MATCH(F$1,evictions_state_consolidated_da!$D$1:$AQ$1,0)),"")</f>
        <v/>
      </c>
    </row>
    <row r="31">
      <c r="A31" s="8" t="s">
        <v>55</v>
      </c>
      <c r="B31" s="10" t="str">
        <f t="array" ref="B31">IFERROR(INDEX(evictions_state_consolidated_da!$D$1:$AQ$223,MATCH($A31&amp;1,evictions_state_consolidated_da!$D$1:$D$223&amp;INDIRECT(B$2),0),MATCH(B$1,evictions_state_consolidated_da!$D$1:$AQ$1,0)),"")</f>
        <v>Court</v>
      </c>
      <c r="C31" s="10" t="str">
        <f t="array" ref="C31">IFERROR(INDEX(evictions_state_consolidated_da!$D$1:$AQ$223,MATCH($A31&amp;1,evictions_state_consolidated_da!$D$1:$D$223&amp;INDIRECT(C$2),0),MATCH(C$1,evictions_state_consolidated_da!$D$1:$AQ$1,0)),"")</f>
        <v>Court</v>
      </c>
      <c r="D31" s="10" t="str">
        <f t="array" ref="D31">IFERROR(INDEX(evictions_state_consolidated_da!$D$1:$AQ$223,MATCH($A31&amp;1,evictions_state_consolidated_da!$D$1:$D$223&amp;INDIRECT(D$2),0),MATCH(D$1,evictions_state_consolidated_da!$D$1:$AQ$1,0)),"")</f>
        <v>Governor</v>
      </c>
      <c r="E31" s="10" t="str">
        <f t="array" ref="E31">IFERROR(INDEX(evictions_state_consolidated_da!$D$1:$AQ$223,MATCH($A31&amp;1,evictions_state_consolidated_da!$D$1:$D$223&amp;INDIRECT(E$2),0),MATCH(E$1,evictions_state_consolidated_da!$D$1:$AQ$1,0)),"")</f>
        <v>Governor</v>
      </c>
      <c r="F31" s="10" t="str">
        <f t="array" ref="F31">IFERROR(INDEX(evictions_state_consolidated_da!$D$1:$AQ$223,MATCH($A31&amp;1,evictions_state_consolidated_da!$D$1:$D$223&amp;INDIRECT(F$2),0),MATCH(F$1,evictions_state_consolidated_da!$D$1:$AQ$1,0)),"")</f>
        <v/>
      </c>
    </row>
    <row r="32">
      <c r="A32" s="8" t="s">
        <v>56</v>
      </c>
      <c r="B32" s="10" t="str">
        <f t="array" ref="B32">IFERROR(INDEX(evictions_state_consolidated_da!$D$1:$AQ$223,MATCH($A32&amp;1,evictions_state_consolidated_da!$D$1:$D$223&amp;INDIRECT(B$2),0),MATCH(B$1,evictions_state_consolidated_da!$D$1:$AQ$1,0)),"")</f>
        <v>Court</v>
      </c>
      <c r="C32" s="10" t="str">
        <f t="array" ref="C32">IFERROR(INDEX(evictions_state_consolidated_da!$D$1:$AQ$223,MATCH($A32&amp;1,evictions_state_consolidated_da!$D$1:$D$223&amp;INDIRECT(C$2),0),MATCH(C$1,evictions_state_consolidated_da!$D$1:$AQ$1,0)),"")</f>
        <v>Court</v>
      </c>
      <c r="D32" s="10" t="str">
        <f t="array" ref="D32">IFERROR(INDEX(evictions_state_consolidated_da!$D$1:$AQ$223,MATCH($A32&amp;1,evictions_state_consolidated_da!$D$1:$D$223&amp;INDIRECT(D$2),0),MATCH(D$1,evictions_state_consolidated_da!$D$1:$AQ$1,0)),"")</f>
        <v/>
      </c>
      <c r="E32" s="10" t="str">
        <f t="array" ref="E32">IFERROR(INDEX(evictions_state_consolidated_da!$D$1:$AQ$223,MATCH($A32&amp;1,evictions_state_consolidated_da!$D$1:$D$223&amp;INDIRECT(E$2),0),MATCH(E$1,evictions_state_consolidated_da!$D$1:$AQ$1,0)),"")</f>
        <v/>
      </c>
      <c r="F32" s="10" t="str">
        <f t="array" ref="F32">IFERROR(INDEX(evictions_state_consolidated_da!$D$1:$AQ$223,MATCH($A32&amp;1,evictions_state_consolidated_da!$D$1:$D$223&amp;INDIRECT(F$2),0),MATCH(F$1,evictions_state_consolidated_da!$D$1:$AQ$1,0)),"")</f>
        <v/>
      </c>
    </row>
    <row r="33">
      <c r="A33" s="8" t="s">
        <v>57</v>
      </c>
      <c r="B33" s="10" t="str">
        <f t="array" ref="B33">IFERROR(INDEX(evictions_state_consolidated_da!$D$1:$AQ$223,MATCH($A33&amp;1,evictions_state_consolidated_da!$D$1:$D$223&amp;INDIRECT(B$2),0),MATCH(B$1,evictions_state_consolidated_da!$D$1:$AQ$1,0)),"")</f>
        <v>Court</v>
      </c>
      <c r="C33" s="10" t="str">
        <f t="array" ref="C33">IFERROR(INDEX(evictions_state_consolidated_da!$D$1:$AQ$223,MATCH($A33&amp;1,evictions_state_consolidated_da!$D$1:$D$223&amp;INDIRECT(C$2),0),MATCH(C$1,evictions_state_consolidated_da!$D$1:$AQ$1,0)),"")</f>
        <v>Governor</v>
      </c>
      <c r="D33" s="10" t="str">
        <f t="array" ref="D33">IFERROR(INDEX(evictions_state_consolidated_da!$D$1:$AQ$223,MATCH($A33&amp;1,evictions_state_consolidated_da!$D$1:$D$223&amp;INDIRECT(D$2),0),MATCH(D$1,evictions_state_consolidated_da!$D$1:$AQ$1,0)),"")</f>
        <v>Court</v>
      </c>
      <c r="E33" s="10" t="str">
        <f t="array" ref="E33">IFERROR(INDEX(evictions_state_consolidated_da!$D$1:$AQ$223,MATCH($A33&amp;1,evictions_state_consolidated_da!$D$1:$D$223&amp;INDIRECT(E$2),0),MATCH(E$1,evictions_state_consolidated_da!$D$1:$AQ$1,0)),"")</f>
        <v>Court</v>
      </c>
      <c r="F33" s="10" t="str">
        <f t="array" ref="F33">IFERROR(INDEX(evictions_state_consolidated_da!$D$1:$AQ$223,MATCH($A33&amp;1,evictions_state_consolidated_da!$D$1:$D$223&amp;INDIRECT(F$2),0),MATCH(F$1,evictions_state_consolidated_da!$D$1:$AQ$1,0)),"")</f>
        <v/>
      </c>
    </row>
    <row r="34">
      <c r="A34" s="8" t="s">
        <v>58</v>
      </c>
      <c r="B34" s="10" t="str">
        <f t="array" ref="B34">IFERROR(INDEX(evictions_state_consolidated_da!$D$1:$AQ$223,MATCH($A34&amp;1,evictions_state_consolidated_da!$D$1:$D$223&amp;INDIRECT(B$2),0),MATCH(B$1,evictions_state_consolidated_da!$D$1:$AQ$1,0)),"")</f>
        <v>Governor</v>
      </c>
      <c r="C34" s="10" t="str">
        <f t="array" ref="C34">IFERROR(INDEX(evictions_state_consolidated_da!$D$1:$AQ$223,MATCH($A34&amp;1,evictions_state_consolidated_da!$D$1:$D$223&amp;INDIRECT(C$2),0),MATCH(C$1,evictions_state_consolidated_da!$D$1:$AQ$1,0)),"")</f>
        <v>Court</v>
      </c>
      <c r="D34" s="10" t="str">
        <f t="array" ref="D34">IFERROR(INDEX(evictions_state_consolidated_da!$D$1:$AQ$223,MATCH($A34&amp;1,evictions_state_consolidated_da!$D$1:$D$223&amp;INDIRECT(D$2),0),MATCH(D$1,evictions_state_consolidated_da!$D$1:$AQ$1,0)),"")</f>
        <v/>
      </c>
      <c r="E34" s="10" t="str">
        <f t="array" ref="E34">IFERROR(INDEX(evictions_state_consolidated_da!$D$1:$AQ$223,MATCH($A34&amp;1,evictions_state_consolidated_da!$D$1:$D$223&amp;INDIRECT(E$2),0),MATCH(E$1,evictions_state_consolidated_da!$D$1:$AQ$1,0)),"")</f>
        <v/>
      </c>
      <c r="F34" s="10" t="str">
        <f t="array" ref="F34">IFERROR(INDEX(evictions_state_consolidated_da!$D$1:$AQ$223,MATCH($A34&amp;1,evictions_state_consolidated_da!$D$1:$D$223&amp;INDIRECT(F$2),0),MATCH(F$1,evictions_state_consolidated_da!$D$1:$AQ$1,0)),"")</f>
        <v/>
      </c>
    </row>
    <row r="35">
      <c r="A35" s="8" t="s">
        <v>59</v>
      </c>
      <c r="B35" s="10" t="str">
        <f t="array" ref="B35">IFERROR(INDEX(evictions_state_consolidated_da!$D$1:$AQ$223,MATCH($A35&amp;1,evictions_state_consolidated_da!$D$1:$D$223&amp;INDIRECT(B$2),0),MATCH(B$1,evictions_state_consolidated_da!$D$1:$AQ$1,0)),"")</f>
        <v>Governor</v>
      </c>
      <c r="C35" s="10" t="str">
        <f t="array" ref="C35">IFERROR(INDEX(evictions_state_consolidated_da!$D$1:$AQ$223,MATCH($A35&amp;1,evictions_state_consolidated_da!$D$1:$D$223&amp;INDIRECT(C$2),0),MATCH(C$1,evictions_state_consolidated_da!$D$1:$AQ$1,0)),"")</f>
        <v>Governor</v>
      </c>
      <c r="D35" s="10" t="str">
        <f t="array" ref="D35">IFERROR(INDEX(evictions_state_consolidated_da!$D$1:$AQ$223,MATCH($A35&amp;1,evictions_state_consolidated_da!$D$1:$D$223&amp;INDIRECT(D$2),0),MATCH(D$1,evictions_state_consolidated_da!$D$1:$AQ$1,0)),"")</f>
        <v/>
      </c>
      <c r="E35" s="10" t="str">
        <f t="array" ref="E35">IFERROR(INDEX(evictions_state_consolidated_da!$D$1:$AQ$223,MATCH($A35&amp;1,evictions_state_consolidated_da!$D$1:$D$223&amp;INDIRECT(E$2),0),MATCH(E$1,evictions_state_consolidated_da!$D$1:$AQ$1,0)),"")</f>
        <v/>
      </c>
      <c r="F35" s="10" t="str">
        <f t="array" ref="F35">IFERROR(INDEX(evictions_state_consolidated_da!$D$1:$AQ$223,MATCH($A35&amp;1,evictions_state_consolidated_da!$D$1:$D$223&amp;INDIRECT(F$2),0),MATCH(F$1,evictions_state_consolidated_da!$D$1:$AQ$1,0)),"")</f>
        <v/>
      </c>
    </row>
    <row r="36">
      <c r="A36" s="8" t="s">
        <v>60</v>
      </c>
      <c r="B36" s="10" t="str">
        <f t="array" ref="B36">IFERROR(INDEX(evictions_state_consolidated_da!$D$1:$AQ$223,MATCH($A36&amp;1,evictions_state_consolidated_da!$D$1:$D$223&amp;INDIRECT(B$2),0),MATCH(B$1,evictions_state_consolidated_da!$D$1:$AQ$1,0)),"")</f>
        <v>Court</v>
      </c>
      <c r="C36" s="10" t="str">
        <f t="array" ref="C36">IFERROR(INDEX(evictions_state_consolidated_da!$D$1:$AQ$223,MATCH($A36&amp;1,evictions_state_consolidated_da!$D$1:$D$223&amp;INDIRECT(C$2),0),MATCH(C$1,evictions_state_consolidated_da!$D$1:$AQ$1,0)),"")</f>
        <v>Court</v>
      </c>
      <c r="D36" s="10" t="str">
        <f t="array" ref="D36">IFERROR(INDEX(evictions_state_consolidated_da!$D$1:$AQ$223,MATCH($A36&amp;1,evictions_state_consolidated_da!$D$1:$D$223&amp;INDIRECT(D$2),0),MATCH(D$1,evictions_state_consolidated_da!$D$1:$AQ$1,0)),"")</f>
        <v>Governor</v>
      </c>
      <c r="E36" s="10" t="str">
        <f t="array" ref="E36">IFERROR(INDEX(evictions_state_consolidated_da!$D$1:$AQ$223,MATCH($A36&amp;1,evictions_state_consolidated_da!$D$1:$D$223&amp;INDIRECT(E$2),0),MATCH(E$1,evictions_state_consolidated_da!$D$1:$AQ$1,0)),"")</f>
        <v>Governor</v>
      </c>
      <c r="F36" s="10" t="str">
        <f t="array" ref="F36">IFERROR(INDEX(evictions_state_consolidated_da!$D$1:$AQ$223,MATCH($A36&amp;1,evictions_state_consolidated_da!$D$1:$D$223&amp;INDIRECT(F$2),0),MATCH(F$1,evictions_state_consolidated_da!$D$1:$AQ$1,0)),"")</f>
        <v/>
      </c>
    </row>
    <row r="37">
      <c r="A37" s="8" t="s">
        <v>61</v>
      </c>
      <c r="B37" s="10" t="str">
        <f t="array" ref="B37">IFERROR(INDEX(evictions_state_consolidated_da!$D$1:$AQ$223,MATCH($A37&amp;1,evictions_state_consolidated_da!$D$1:$D$223&amp;INDIRECT(B$2),0),MATCH(B$1,evictions_state_consolidated_da!$D$1:$AQ$1,0)),"")</f>
        <v>Court</v>
      </c>
      <c r="C37" s="10" t="str">
        <f t="array" ref="C37">IFERROR(INDEX(evictions_state_consolidated_da!$D$1:$AQ$223,MATCH($A37&amp;1,evictions_state_consolidated_da!$D$1:$D$223&amp;INDIRECT(C$2),0),MATCH(C$1,evictions_state_consolidated_da!$D$1:$AQ$1,0)),"")</f>
        <v>Court</v>
      </c>
      <c r="D37" s="10" t="str">
        <f t="array" ref="D37">IFERROR(INDEX(evictions_state_consolidated_da!$D$1:$AQ$223,MATCH($A37&amp;1,evictions_state_consolidated_da!$D$1:$D$223&amp;INDIRECT(D$2),0),MATCH(D$1,evictions_state_consolidated_da!$D$1:$AQ$1,0)),"")</f>
        <v>Court</v>
      </c>
      <c r="E37" s="10" t="str">
        <f t="array" ref="E37">IFERROR(INDEX(evictions_state_consolidated_da!$D$1:$AQ$223,MATCH($A37&amp;1,evictions_state_consolidated_da!$D$1:$D$223&amp;INDIRECT(E$2),0),MATCH(E$1,evictions_state_consolidated_da!$D$1:$AQ$1,0)),"")</f>
        <v>Governor</v>
      </c>
      <c r="F37" s="10" t="str">
        <f t="array" ref="F37">IFERROR(INDEX(evictions_state_consolidated_da!$D$1:$AQ$223,MATCH($A37&amp;1,evictions_state_consolidated_da!$D$1:$D$223&amp;INDIRECT(F$2),0),MATCH(F$1,evictions_state_consolidated_da!$D$1:$AQ$1,0)),"")</f>
        <v/>
      </c>
    </row>
    <row r="38">
      <c r="A38" s="8" t="s">
        <v>62</v>
      </c>
      <c r="B38" s="10" t="str">
        <f t="array" ref="B38">IFERROR(INDEX(evictions_state_consolidated_da!$D$1:$AQ$223,MATCH($A38&amp;1,evictions_state_consolidated_da!$D$1:$D$223&amp;INDIRECT(B$2),0),MATCH(B$1,evictions_state_consolidated_da!$D$1:$AQ$1,0)),"")</f>
        <v>Court</v>
      </c>
      <c r="C38" s="10" t="str">
        <f t="array" ref="C38">IFERROR(INDEX(evictions_state_consolidated_da!$D$1:$AQ$223,MATCH($A38&amp;1,evictions_state_consolidated_da!$D$1:$D$223&amp;INDIRECT(C$2),0),MATCH(C$1,evictions_state_consolidated_da!$D$1:$AQ$1,0)),"")</f>
        <v>Court</v>
      </c>
      <c r="D38" s="10" t="str">
        <f t="array" ref="D38">IFERROR(INDEX(evictions_state_consolidated_da!$D$1:$AQ$223,MATCH($A38&amp;1,evictions_state_consolidated_da!$D$1:$D$223&amp;INDIRECT(D$2),0),MATCH(D$1,evictions_state_consolidated_da!$D$1:$AQ$1,0)),"")</f>
        <v/>
      </c>
      <c r="E38" s="10" t="str">
        <f t="array" ref="E38">IFERROR(INDEX(evictions_state_consolidated_da!$D$1:$AQ$223,MATCH($A38&amp;1,evictions_state_consolidated_da!$D$1:$D$223&amp;INDIRECT(E$2),0),MATCH(E$1,evictions_state_consolidated_da!$D$1:$AQ$1,0)),"")</f>
        <v/>
      </c>
      <c r="F38" s="10" t="str">
        <f t="array" ref="F38">IFERROR(INDEX(evictions_state_consolidated_da!$D$1:$AQ$223,MATCH($A38&amp;1,evictions_state_consolidated_da!$D$1:$D$223&amp;INDIRECT(F$2),0),MATCH(F$1,evictions_state_consolidated_da!$D$1:$AQ$1,0)),"")</f>
        <v/>
      </c>
    </row>
    <row r="39">
      <c r="A39" s="8" t="s">
        <v>63</v>
      </c>
      <c r="B39" s="10" t="str">
        <f t="array" ref="B39">IFERROR(INDEX(evictions_state_consolidated_da!$D$1:$AQ$223,MATCH($A39&amp;1,evictions_state_consolidated_da!$D$1:$D$223&amp;INDIRECT(B$2),0),MATCH(B$1,evictions_state_consolidated_da!$D$1:$AQ$1,0)),"")</f>
        <v>Court</v>
      </c>
      <c r="C39" s="10" t="str">
        <f t="array" ref="C39">IFERROR(INDEX(evictions_state_consolidated_da!$D$1:$AQ$223,MATCH($A39&amp;1,evictions_state_consolidated_da!$D$1:$D$223&amp;INDIRECT(C$2),0),MATCH(C$1,evictions_state_consolidated_da!$D$1:$AQ$1,0)),"")</f>
        <v>Court</v>
      </c>
      <c r="D39" s="10" t="str">
        <f t="array" ref="D39">IFERROR(INDEX(evictions_state_consolidated_da!$D$1:$AQ$223,MATCH($A39&amp;1,evictions_state_consolidated_da!$D$1:$D$223&amp;INDIRECT(D$2),0),MATCH(D$1,evictions_state_consolidated_da!$D$1:$AQ$1,0)),"")</f>
        <v/>
      </c>
      <c r="E39" s="10" t="str">
        <f t="array" ref="E39">IFERROR(INDEX(evictions_state_consolidated_da!$D$1:$AQ$223,MATCH($A39&amp;1,evictions_state_consolidated_da!$D$1:$D$223&amp;INDIRECT(E$2),0),MATCH(E$1,evictions_state_consolidated_da!$D$1:$AQ$1,0)),"")</f>
        <v/>
      </c>
      <c r="F39" s="10" t="str">
        <f t="array" ref="F39">IFERROR(INDEX(evictions_state_consolidated_da!$D$1:$AQ$223,MATCH($A39&amp;1,evictions_state_consolidated_da!$D$1:$D$223&amp;INDIRECT(F$2),0),MATCH(F$1,evictions_state_consolidated_da!$D$1:$AQ$1,0)),"")</f>
        <v/>
      </c>
    </row>
    <row r="40">
      <c r="A40" s="8" t="s">
        <v>64</v>
      </c>
      <c r="B40" s="10" t="str">
        <f t="array" ref="B40">IFERROR(INDEX(evictions_state_consolidated_da!$D$1:$AQ$223,MATCH($A40&amp;1,evictions_state_consolidated_da!$D$1:$D$223&amp;INDIRECT(B$2),0),MATCH(B$1,evictions_state_consolidated_da!$D$1:$AQ$1,0)),"")</f>
        <v>Court</v>
      </c>
      <c r="C40" s="10" t="str">
        <f t="array" ref="C40">IFERROR(INDEX(evictions_state_consolidated_da!$D$1:$AQ$223,MATCH($A40&amp;1,evictions_state_consolidated_da!$D$1:$D$223&amp;INDIRECT(C$2),0),MATCH(C$1,evictions_state_consolidated_da!$D$1:$AQ$1,0)),"")</f>
        <v>Court</v>
      </c>
      <c r="D40" s="10" t="str">
        <f t="array" ref="D40">IFERROR(INDEX(evictions_state_consolidated_da!$D$1:$AQ$223,MATCH($A40&amp;1,evictions_state_consolidated_da!$D$1:$D$223&amp;INDIRECT(D$2),0),MATCH(D$1,evictions_state_consolidated_da!$D$1:$AQ$1,0)),"")</f>
        <v>Court</v>
      </c>
      <c r="E40" s="10" t="str">
        <f t="array" ref="E40">IFERROR(INDEX(evictions_state_consolidated_da!$D$1:$AQ$223,MATCH($A40&amp;1,evictions_state_consolidated_da!$D$1:$D$223&amp;INDIRECT(E$2),0),MATCH(E$1,evictions_state_consolidated_da!$D$1:$AQ$1,0)),"")</f>
        <v>Court</v>
      </c>
      <c r="F40" s="10" t="str">
        <f t="array" ref="F40">IFERROR(INDEX(evictions_state_consolidated_da!$D$1:$AQ$223,MATCH($A40&amp;1,evictions_state_consolidated_da!$D$1:$D$223&amp;INDIRECT(F$2),0),MATCH(F$1,evictions_state_consolidated_da!$D$1:$AQ$1,0)),"")</f>
        <v>Court</v>
      </c>
    </row>
    <row r="41">
      <c r="A41" s="8" t="s">
        <v>65</v>
      </c>
      <c r="B41" s="10" t="str">
        <f t="array" ref="B41">IFERROR(INDEX(evictions_state_consolidated_da!$D$1:$AQ$223,MATCH($A41&amp;1,evictions_state_consolidated_da!$D$1:$D$223&amp;INDIRECT(B$2),0),MATCH(B$1,evictions_state_consolidated_da!$D$1:$AQ$1,0)),"")</f>
        <v>Court</v>
      </c>
      <c r="C41" s="10" t="str">
        <f t="array" ref="C41">IFERROR(INDEX(evictions_state_consolidated_da!$D$1:$AQ$223,MATCH($A41&amp;1,evictions_state_consolidated_da!$D$1:$D$223&amp;INDIRECT(C$2),0),MATCH(C$1,evictions_state_consolidated_da!$D$1:$AQ$1,0)),"")</f>
        <v>Court</v>
      </c>
      <c r="D41" s="10" t="str">
        <f t="array" ref="D41">IFERROR(INDEX(evictions_state_consolidated_da!$D$1:$AQ$223,MATCH($A41&amp;1,evictions_state_consolidated_da!$D$1:$D$223&amp;INDIRECT(D$2),0),MATCH(D$1,evictions_state_consolidated_da!$D$1:$AQ$1,0)),"")</f>
        <v>Court</v>
      </c>
      <c r="E41" s="10" t="str">
        <f t="array" ref="E41">IFERROR(INDEX(evictions_state_consolidated_da!$D$1:$AQ$223,MATCH($A41&amp;1,evictions_state_consolidated_da!$D$1:$D$223&amp;INDIRECT(E$2),0),MATCH(E$1,evictions_state_consolidated_da!$D$1:$AQ$1,0)),"")</f>
        <v>Court</v>
      </c>
      <c r="F41" s="10" t="str">
        <f t="array" ref="F41">IFERROR(INDEX(evictions_state_consolidated_da!$D$1:$AQ$223,MATCH($A41&amp;1,evictions_state_consolidated_da!$D$1:$D$223&amp;INDIRECT(F$2),0),MATCH(F$1,evictions_state_consolidated_da!$D$1:$AQ$1,0)),"")</f>
        <v/>
      </c>
    </row>
    <row r="42">
      <c r="A42" s="8" t="s">
        <v>66</v>
      </c>
      <c r="B42" s="10" t="str">
        <f t="array" ref="B42">IFERROR(INDEX(evictions_state_consolidated_da!$D$1:$AQ$223,MATCH($A42&amp;1,evictions_state_consolidated_da!$D$1:$D$223&amp;INDIRECT(B$2),0),MATCH(B$1,evictions_state_consolidated_da!$D$1:$AQ$1,0)),"")</f>
        <v>Court</v>
      </c>
      <c r="C42" s="10" t="str">
        <f t="array" ref="C42">IFERROR(INDEX(evictions_state_consolidated_da!$D$1:$AQ$223,MATCH($A42&amp;1,evictions_state_consolidated_da!$D$1:$D$223&amp;INDIRECT(C$2),0),MATCH(C$1,evictions_state_consolidated_da!$D$1:$AQ$1,0)),"")</f>
        <v>Court</v>
      </c>
      <c r="D42" s="10" t="str">
        <f t="array" ref="D42">IFERROR(INDEX(evictions_state_consolidated_da!$D$1:$AQ$223,MATCH($A42&amp;1,evictions_state_consolidated_da!$D$1:$D$223&amp;INDIRECT(D$2),0),MATCH(D$1,evictions_state_consolidated_da!$D$1:$AQ$1,0)),"")</f>
        <v/>
      </c>
      <c r="E42" s="10" t="str">
        <f t="array" ref="E42">IFERROR(INDEX(evictions_state_consolidated_da!$D$1:$AQ$223,MATCH($A42&amp;1,evictions_state_consolidated_da!$D$1:$D$223&amp;INDIRECT(E$2),0),MATCH(E$1,evictions_state_consolidated_da!$D$1:$AQ$1,0)),"")</f>
        <v/>
      </c>
      <c r="F42" s="10" t="str">
        <f t="array" ref="F42">IFERROR(INDEX(evictions_state_consolidated_da!$D$1:$AQ$223,MATCH($A42&amp;1,evictions_state_consolidated_da!$D$1:$D$223&amp;INDIRECT(F$2),0),MATCH(F$1,evictions_state_consolidated_da!$D$1:$AQ$1,0)),"")</f>
        <v/>
      </c>
    </row>
    <row r="43">
      <c r="A43" s="8" t="s">
        <v>67</v>
      </c>
      <c r="B43" s="10" t="str">
        <f t="array" ref="B43">IFERROR(INDEX(evictions_state_consolidated_da!$D$1:$AQ$223,MATCH($A43&amp;1,evictions_state_consolidated_da!$D$1:$D$223&amp;INDIRECT(B$2),0),MATCH(B$1,evictions_state_consolidated_da!$D$1:$AQ$1,0)),"")</f>
        <v>Court</v>
      </c>
      <c r="C43" s="10" t="str">
        <f t="array" ref="C43">IFERROR(INDEX(evictions_state_consolidated_da!$D$1:$AQ$223,MATCH($A43&amp;1,evictions_state_consolidated_da!$D$1:$D$223&amp;INDIRECT(C$2),0),MATCH(C$1,evictions_state_consolidated_da!$D$1:$AQ$1,0)),"")</f>
        <v>Court</v>
      </c>
      <c r="D43" s="10" t="str">
        <f t="array" ref="D43">IFERROR(INDEX(evictions_state_consolidated_da!$D$1:$AQ$223,MATCH($A43&amp;1,evictions_state_consolidated_da!$D$1:$D$223&amp;INDIRECT(D$2),0),MATCH(D$1,evictions_state_consolidated_da!$D$1:$AQ$1,0)),"")</f>
        <v/>
      </c>
      <c r="E43" s="10" t="str">
        <f t="array" ref="E43">IFERROR(INDEX(evictions_state_consolidated_da!$D$1:$AQ$223,MATCH($A43&amp;1,evictions_state_consolidated_da!$D$1:$D$223&amp;INDIRECT(E$2),0),MATCH(E$1,evictions_state_consolidated_da!$D$1:$AQ$1,0)),"")</f>
        <v/>
      </c>
      <c r="F43" s="10" t="str">
        <f t="array" ref="F43">IFERROR(INDEX(evictions_state_consolidated_da!$D$1:$AQ$223,MATCH($A43&amp;1,evictions_state_consolidated_da!$D$1:$D$223&amp;INDIRECT(F$2),0),MATCH(F$1,evictions_state_consolidated_da!$D$1:$AQ$1,0)),"")</f>
        <v>Court</v>
      </c>
    </row>
    <row r="44">
      <c r="A44" s="8" t="s">
        <v>68</v>
      </c>
      <c r="B44" s="10" t="str">
        <f t="array" ref="B44">IFERROR(INDEX(evictions_state_consolidated_da!$D$1:$AQ$223,MATCH($A44&amp;1,evictions_state_consolidated_da!$D$1:$D$223&amp;INDIRECT(B$2),0),MATCH(B$1,evictions_state_consolidated_da!$D$1:$AQ$1,0)),"")</f>
        <v>Court</v>
      </c>
      <c r="C44" s="10" t="str">
        <f t="array" ref="C44">IFERROR(INDEX(evictions_state_consolidated_da!$D$1:$AQ$223,MATCH($A44&amp;1,evictions_state_consolidated_da!$D$1:$D$223&amp;INDIRECT(C$2),0),MATCH(C$1,evictions_state_consolidated_da!$D$1:$AQ$1,0)),"")</f>
        <v>Governor</v>
      </c>
      <c r="D44" s="10" t="str">
        <f t="array" ref="D44">IFERROR(INDEX(evictions_state_consolidated_da!$D$1:$AQ$223,MATCH($A44&amp;1,evictions_state_consolidated_da!$D$1:$D$223&amp;INDIRECT(D$2),0),MATCH(D$1,evictions_state_consolidated_da!$D$1:$AQ$1,0)),"")</f>
        <v/>
      </c>
      <c r="E44" s="10" t="str">
        <f t="array" ref="E44">IFERROR(INDEX(evictions_state_consolidated_da!$D$1:$AQ$223,MATCH($A44&amp;1,evictions_state_consolidated_da!$D$1:$D$223&amp;INDIRECT(E$2),0),MATCH(E$1,evictions_state_consolidated_da!$D$1:$AQ$1,0)),"")</f>
        <v/>
      </c>
      <c r="F44" s="10" t="str">
        <f t="array" ref="F44">IFERROR(INDEX(evictions_state_consolidated_da!$D$1:$AQ$223,MATCH($A44&amp;1,evictions_state_consolidated_da!$D$1:$D$223&amp;INDIRECT(F$2),0),MATCH(F$1,evictions_state_consolidated_da!$D$1:$AQ$1,0)),"")</f>
        <v/>
      </c>
    </row>
    <row r="45">
      <c r="A45" s="8" t="s">
        <v>69</v>
      </c>
      <c r="B45" s="10" t="str">
        <f t="array" ref="B45">IFERROR(INDEX(evictions_state_consolidated_da!$D$1:$AQ$223,MATCH($A45&amp;1,evictions_state_consolidated_da!$D$1:$D$223&amp;INDIRECT(B$2),0),MATCH(B$1,evictions_state_consolidated_da!$D$1:$AQ$1,0)),"")</f>
        <v>Utility Board</v>
      </c>
      <c r="C45" s="10" t="str">
        <f t="array" ref="C45">IFERROR(INDEX(evictions_state_consolidated_da!$D$1:$AQ$223,MATCH($A45&amp;1,evictions_state_consolidated_da!$D$1:$D$223&amp;INDIRECT(C$2),0),MATCH(C$1,evictions_state_consolidated_da!$D$1:$AQ$1,0)),"")</f>
        <v>Utility Board</v>
      </c>
      <c r="D45" s="10" t="str">
        <f t="array" ref="D45">IFERROR(INDEX(evictions_state_consolidated_da!$D$1:$AQ$223,MATCH($A45&amp;1,evictions_state_consolidated_da!$D$1:$D$223&amp;INDIRECT(D$2),0),MATCH(D$1,evictions_state_consolidated_da!$D$1:$AQ$1,0)),"")</f>
        <v>Governor</v>
      </c>
      <c r="E45" s="10" t="str">
        <f t="array" ref="E45">IFERROR(INDEX(evictions_state_consolidated_da!$D$1:$AQ$223,MATCH($A45&amp;1,evictions_state_consolidated_da!$D$1:$D$223&amp;INDIRECT(E$2),0),MATCH(E$1,evictions_state_consolidated_da!$D$1:$AQ$1,0)),"")</f>
        <v>Governor</v>
      </c>
      <c r="F45" s="10" t="str">
        <f t="array" ref="F45">IFERROR(INDEX(evictions_state_consolidated_da!$D$1:$AQ$223,MATCH($A45&amp;1,evictions_state_consolidated_da!$D$1:$D$223&amp;INDIRECT(F$2),0),MATCH(F$1,evictions_state_consolidated_da!$D$1:$AQ$1,0)),"")</f>
        <v/>
      </c>
    </row>
    <row r="46">
      <c r="A46" s="8" t="s">
        <v>70</v>
      </c>
      <c r="B46" s="10" t="str">
        <f t="array" ref="B46">IFERROR(INDEX(evictions_state_consolidated_da!$D$1:$AQ$223,MATCH($A46&amp;1,evictions_state_consolidated_da!$D$1:$D$223&amp;INDIRECT(B$2),0),MATCH(B$1,evictions_state_consolidated_da!$D$1:$AQ$1,0)),"")</f>
        <v>Utility Board</v>
      </c>
      <c r="C46" s="10" t="str">
        <f t="array" ref="C46">IFERROR(INDEX(evictions_state_consolidated_da!$D$1:$AQ$223,MATCH($A46&amp;1,evictions_state_consolidated_da!$D$1:$D$223&amp;INDIRECT(C$2),0),MATCH(C$1,evictions_state_consolidated_da!$D$1:$AQ$1,0)),"")</f>
        <v>Court</v>
      </c>
      <c r="D46" s="10" t="str">
        <f t="array" ref="D46">IFERROR(INDEX(evictions_state_consolidated_da!$D$1:$AQ$223,MATCH($A46&amp;1,evictions_state_consolidated_da!$D$1:$D$223&amp;INDIRECT(D$2),0),MATCH(D$1,evictions_state_consolidated_da!$D$1:$AQ$1,0)),"")</f>
        <v>Court</v>
      </c>
      <c r="E46" s="10" t="str">
        <f t="array" ref="E46">IFERROR(INDEX(evictions_state_consolidated_da!$D$1:$AQ$223,MATCH($A46&amp;1,evictions_state_consolidated_da!$D$1:$D$223&amp;INDIRECT(E$2),0),MATCH(E$1,evictions_state_consolidated_da!$D$1:$AQ$1,0)),"")</f>
        <v>Court</v>
      </c>
      <c r="F46" s="10" t="str">
        <f t="array" ref="F46">IFERROR(INDEX(evictions_state_consolidated_da!$D$1:$AQ$223,MATCH($A46&amp;1,evictions_state_consolidated_da!$D$1:$D$223&amp;INDIRECT(F$2),0),MATCH(F$1,evictions_state_consolidated_da!$D$1:$AQ$1,0)),"")</f>
        <v>Court</v>
      </c>
    </row>
    <row r="47">
      <c r="A47" s="8" t="s">
        <v>71</v>
      </c>
      <c r="B47" s="10" t="str">
        <f t="array" ref="B47">IFERROR(INDEX(evictions_state_consolidated_da!$D$1:$AQ$223,MATCH($A47&amp;1,evictions_state_consolidated_da!$D$1:$D$223&amp;INDIRECT(B$2),0),MATCH(B$1,evictions_state_consolidated_da!$D$1:$AQ$1,0)),"")</f>
        <v>Court</v>
      </c>
      <c r="C47" s="10" t="str">
        <f t="array" ref="C47">IFERROR(INDEX(evictions_state_consolidated_da!$D$1:$AQ$223,MATCH($A47&amp;1,evictions_state_consolidated_da!$D$1:$D$223&amp;INDIRECT(C$2),0),MATCH(C$1,evictions_state_consolidated_da!$D$1:$AQ$1,0)),"")</f>
        <v>Court</v>
      </c>
      <c r="D47" s="10" t="str">
        <f t="array" ref="D47">IFERROR(INDEX(evictions_state_consolidated_da!$D$1:$AQ$223,MATCH($A47&amp;1,evictions_state_consolidated_da!$D$1:$D$223&amp;INDIRECT(D$2),0),MATCH(D$1,evictions_state_consolidated_da!$D$1:$AQ$1,0)),"")</f>
        <v>Court</v>
      </c>
      <c r="E47" s="10" t="str">
        <f t="array" ref="E47">IFERROR(INDEX(evictions_state_consolidated_da!$D$1:$AQ$223,MATCH($A47&amp;1,evictions_state_consolidated_da!$D$1:$D$223&amp;INDIRECT(E$2),0),MATCH(E$1,evictions_state_consolidated_da!$D$1:$AQ$1,0)),"")</f>
        <v>Court</v>
      </c>
      <c r="F47" s="10" t="str">
        <f t="array" ref="F47">IFERROR(INDEX(evictions_state_consolidated_da!$D$1:$AQ$223,MATCH($A47&amp;1,evictions_state_consolidated_da!$D$1:$D$223&amp;INDIRECT(F$2),0),MATCH(F$1,evictions_state_consolidated_da!$D$1:$AQ$1,0)),"")</f>
        <v>Court</v>
      </c>
    </row>
    <row r="48">
      <c r="A48" s="8" t="s">
        <v>72</v>
      </c>
      <c r="B48" s="10" t="str">
        <f t="array" ref="B48">IFERROR(INDEX(evictions_state_consolidated_da!$D$1:$AQ$223,MATCH($A48&amp;1,evictions_state_consolidated_da!$D$1:$D$223&amp;INDIRECT(B$2),0),MATCH(B$1,evictions_state_consolidated_da!$D$1:$AQ$1,0)),"")</f>
        <v>Court</v>
      </c>
      <c r="C48" s="10" t="str">
        <f t="array" ref="C48">IFERROR(INDEX(evictions_state_consolidated_da!$D$1:$AQ$223,MATCH($A48&amp;1,evictions_state_consolidated_da!$D$1:$D$223&amp;INDIRECT(C$2),0),MATCH(C$1,evictions_state_consolidated_da!$D$1:$AQ$1,0)),"")</f>
        <v>Court</v>
      </c>
      <c r="D48" s="10" t="str">
        <f t="array" ref="D48">IFERROR(INDEX(evictions_state_consolidated_da!$D$1:$AQ$223,MATCH($A48&amp;1,evictions_state_consolidated_da!$D$1:$D$223&amp;INDIRECT(D$2),0),MATCH(D$1,evictions_state_consolidated_da!$D$1:$AQ$1,0)),"")</f>
        <v>Court</v>
      </c>
      <c r="E48" s="10" t="str">
        <f t="array" ref="E48">IFERROR(INDEX(evictions_state_consolidated_da!$D$1:$AQ$223,MATCH($A48&amp;1,evictions_state_consolidated_da!$D$1:$D$223&amp;INDIRECT(E$2),0),MATCH(E$1,evictions_state_consolidated_da!$D$1:$AQ$1,0)),"")</f>
        <v>Court</v>
      </c>
      <c r="F48" s="10" t="str">
        <f t="array" ref="F48">IFERROR(INDEX(evictions_state_consolidated_da!$D$1:$AQ$223,MATCH($A48&amp;1,evictions_state_consolidated_da!$D$1:$D$223&amp;INDIRECT(F$2),0),MATCH(F$1,evictions_state_consolidated_da!$D$1:$AQ$1,0)),"")</f>
        <v/>
      </c>
    </row>
    <row r="49">
      <c r="A49" s="8" t="s">
        <v>73</v>
      </c>
      <c r="B49" s="10" t="str">
        <f t="array" ref="B49">IFERROR(INDEX(evictions_state_consolidated_da!$D$1:$AQ$223,MATCH($A49&amp;1,evictions_state_consolidated_da!$D$1:$D$223&amp;INDIRECT(B$2),0),MATCH(B$1,evictions_state_consolidated_da!$D$1:$AQ$1,0)),"")</f>
        <v>Court</v>
      </c>
      <c r="C49" s="10" t="str">
        <f t="array" ref="C49">IFERROR(INDEX(evictions_state_consolidated_da!$D$1:$AQ$223,MATCH($A49&amp;1,evictions_state_consolidated_da!$D$1:$D$223&amp;INDIRECT(C$2),0),MATCH(C$1,evictions_state_consolidated_da!$D$1:$AQ$1,0)),"")</f>
        <v>Court</v>
      </c>
      <c r="D49" s="10" t="str">
        <f t="array" ref="D49">IFERROR(INDEX(evictions_state_consolidated_da!$D$1:$AQ$223,MATCH($A49&amp;1,evictions_state_consolidated_da!$D$1:$D$223&amp;INDIRECT(D$2),0),MATCH(D$1,evictions_state_consolidated_da!$D$1:$AQ$1,0)),"")</f>
        <v>Court</v>
      </c>
      <c r="E49" s="10" t="str">
        <f t="array" ref="E49">IFERROR(INDEX(evictions_state_consolidated_da!$D$1:$AQ$223,MATCH($A49&amp;1,evictions_state_consolidated_da!$D$1:$D$223&amp;INDIRECT(E$2),0),MATCH(E$1,evictions_state_consolidated_da!$D$1:$AQ$1,0)),"")</f>
        <v>Court</v>
      </c>
      <c r="F49" s="10" t="str">
        <f t="array" ref="F49">IFERROR(INDEX(evictions_state_consolidated_da!$D$1:$AQ$223,MATCH($A49&amp;1,evictions_state_consolidated_da!$D$1:$D$223&amp;INDIRECT(F$2),0),MATCH(F$1,evictions_state_consolidated_da!$D$1:$AQ$1,0)),"")</f>
        <v/>
      </c>
    </row>
    <row r="50">
      <c r="A50" s="8" t="s">
        <v>74</v>
      </c>
      <c r="B50" s="10" t="str">
        <f t="array" ref="B50">IFERROR(INDEX(evictions_state_consolidated_da!$D$1:$AQ$223,MATCH($A50&amp;1,evictions_state_consolidated_da!$D$1:$D$223&amp;INDIRECT(B$2),0),MATCH(B$1,evictions_state_consolidated_da!$D$1:$AQ$1,0)),"")</f>
        <v>Court</v>
      </c>
      <c r="C50" s="10" t="str">
        <f t="array" ref="C50">IFERROR(INDEX(evictions_state_consolidated_da!$D$1:$AQ$223,MATCH($A50&amp;1,evictions_state_consolidated_da!$D$1:$D$223&amp;INDIRECT(C$2),0),MATCH(C$1,evictions_state_consolidated_da!$D$1:$AQ$1,0)),"")</f>
        <v>Court</v>
      </c>
      <c r="D50" s="10" t="str">
        <f t="array" ref="D50">IFERROR(INDEX(evictions_state_consolidated_da!$D$1:$AQ$223,MATCH($A50&amp;1,evictions_state_consolidated_da!$D$1:$D$223&amp;INDIRECT(D$2),0),MATCH(D$1,evictions_state_consolidated_da!$D$1:$AQ$1,0)),"")</f>
        <v>Court</v>
      </c>
      <c r="E50" s="10" t="str">
        <f t="array" ref="E50">IFERROR(INDEX(evictions_state_consolidated_da!$D$1:$AQ$223,MATCH($A50&amp;1,evictions_state_consolidated_da!$D$1:$D$223&amp;INDIRECT(E$2),0),MATCH(E$1,evictions_state_consolidated_da!$D$1:$AQ$1,0)),"")</f>
        <v>Court</v>
      </c>
      <c r="F50" s="10" t="str">
        <f t="array" ref="F50">IFERROR(INDEX(evictions_state_consolidated_da!$D$1:$AQ$223,MATCH($A50&amp;1,evictions_state_consolidated_da!$D$1:$D$223&amp;INDIRECT(F$2),0),MATCH(F$1,evictions_state_consolidated_da!$D$1:$AQ$1,0)),"")</f>
        <v>Court</v>
      </c>
    </row>
    <row r="51">
      <c r="A51" s="8" t="s">
        <v>75</v>
      </c>
      <c r="B51" s="10" t="str">
        <f t="array" ref="B51">IFERROR(INDEX(evictions_state_consolidated_da!$D$1:$AQ$223,MATCH($A51&amp;1,evictions_state_consolidated_da!$D$1:$D$223&amp;INDIRECT(B$2),0),MATCH(B$1,evictions_state_consolidated_da!$D$1:$AQ$1,0)),"")</f>
        <v>Court</v>
      </c>
      <c r="C51" s="10" t="str">
        <f t="array" ref="C51">IFERROR(INDEX(evictions_state_consolidated_da!$D$1:$AQ$223,MATCH($A51&amp;1,evictions_state_consolidated_da!$D$1:$D$223&amp;INDIRECT(C$2),0),MATCH(C$1,evictions_state_consolidated_da!$D$1:$AQ$1,0)),"")</f>
        <v>Court</v>
      </c>
      <c r="D51" s="10" t="str">
        <f t="array" ref="D51">IFERROR(INDEX(evictions_state_consolidated_da!$D$1:$AQ$223,MATCH($A51&amp;1,evictions_state_consolidated_da!$D$1:$D$223&amp;INDIRECT(D$2),0),MATCH(D$1,evictions_state_consolidated_da!$D$1:$AQ$1,0)),"")</f>
        <v>Court</v>
      </c>
      <c r="E51" s="10" t="str">
        <f t="array" ref="E51">IFERROR(INDEX(evictions_state_consolidated_da!$D$1:$AQ$223,MATCH($A51&amp;1,evictions_state_consolidated_da!$D$1:$D$223&amp;INDIRECT(E$2),0),MATCH(E$1,evictions_state_consolidated_da!$D$1:$AQ$1,0)),"")</f>
        <v>Court</v>
      </c>
      <c r="F51" s="10" t="str">
        <f t="array" ref="F51">IFERROR(INDEX(evictions_state_consolidated_da!$D$1:$AQ$223,MATCH($A51&amp;1,evictions_state_consolidated_da!$D$1:$D$223&amp;INDIRECT(F$2),0),MATCH(F$1,evictions_state_consolidated_da!$D$1:$AQ$1,0)),"")</f>
        <v/>
      </c>
    </row>
    <row r="52">
      <c r="A52" s="8" t="s">
        <v>76</v>
      </c>
      <c r="B52" s="10" t="str">
        <f t="array" ref="B52">IFERROR(INDEX(evictions_state_consolidated_da!$D$1:$AQ$223,MATCH($A52&amp;1,evictions_state_consolidated_da!$D$1:$D$223&amp;INDIRECT(B$2),0),MATCH(B$1,evictions_state_consolidated_da!$D$1:$AQ$1,0)),"")</f>
        <v>Court</v>
      </c>
      <c r="C52" s="10" t="str">
        <f t="array" ref="C52">IFERROR(INDEX(evictions_state_consolidated_da!$D$1:$AQ$223,MATCH($A52&amp;1,evictions_state_consolidated_da!$D$1:$D$223&amp;INDIRECT(C$2),0),MATCH(C$1,evictions_state_consolidated_da!$D$1:$AQ$1,0)),"")</f>
        <v>Court</v>
      </c>
      <c r="D52" s="10" t="str">
        <f t="array" ref="D52">IFERROR(INDEX(evictions_state_consolidated_da!$D$1:$AQ$223,MATCH($A52&amp;1,evictions_state_consolidated_da!$D$1:$D$223&amp;INDIRECT(D$2),0),MATCH(D$1,evictions_state_consolidated_da!$D$1:$AQ$1,0)),"")</f>
        <v/>
      </c>
      <c r="E52" s="10" t="str">
        <f t="array" ref="E52">IFERROR(INDEX(evictions_state_consolidated_da!$D$1:$AQ$223,MATCH($A52&amp;1,evictions_state_consolidated_da!$D$1:$D$223&amp;INDIRECT(E$2),0),MATCH(E$1,evictions_state_consolidated_da!$D$1:$AQ$1,0)),"")</f>
        <v/>
      </c>
      <c r="F52" s="10" t="str">
        <f t="array" ref="F52">IFERROR(INDEX(evictions_state_consolidated_da!$D$1:$AQ$223,MATCH($A52&amp;1,evictions_state_consolidated_da!$D$1:$D$223&amp;INDIRECT(F$2),0),MATCH(F$1,evictions_state_consolidated_da!$D$1:$AQ$1,0)),"")</f>
        <v/>
      </c>
    </row>
    <row r="53">
      <c r="A53" s="8" t="s">
        <v>77</v>
      </c>
      <c r="B53" s="10" t="str">
        <f t="array" ref="B53">IFERROR(INDEX(evictions_state_consolidated_da!$D$1:$AQ$223,MATCH($A53&amp;1,evictions_state_consolidated_da!$D$1:$D$223&amp;INDIRECT(B$2),0),MATCH(B$1,evictions_state_consolidated_da!$D$1:$AQ$1,0)),"")</f>
        <v>Court</v>
      </c>
      <c r="C53" s="10" t="str">
        <f t="array" ref="C53">IFERROR(INDEX(evictions_state_consolidated_da!$D$1:$AQ$223,MATCH($A53&amp;1,evictions_state_consolidated_da!$D$1:$D$223&amp;INDIRECT(C$2),0),MATCH(C$1,evictions_state_consolidated_da!$D$1:$AQ$1,0)),"")</f>
        <v>Utility Board</v>
      </c>
      <c r="D53" s="10" t="str">
        <f t="array" ref="D53">IFERROR(INDEX(evictions_state_consolidated_da!$D$1:$AQ$223,MATCH($A53&amp;1,evictions_state_consolidated_da!$D$1:$D$223&amp;INDIRECT(D$2),0),MATCH(D$1,evictions_state_consolidated_da!$D$1:$AQ$1,0)),"")</f>
        <v>Court</v>
      </c>
      <c r="E53" s="10" t="str">
        <f t="array" ref="E53">IFERROR(INDEX(evictions_state_consolidated_da!$D$1:$AQ$223,MATCH($A53&amp;1,evictions_state_consolidated_da!$D$1:$D$223&amp;INDIRECT(E$2),0),MATCH(E$1,evictions_state_consolidated_da!$D$1:$AQ$1,0)),"")</f>
        <v>Legislation</v>
      </c>
      <c r="F53" s="10" t="str">
        <f t="array" ref="F53">IFERROR(INDEX(evictions_state_consolidated_da!$D$1:$AQ$223,MATCH($A53&amp;1,evictions_state_consolidated_da!$D$1:$D$223&amp;INDIRECT(F$2),0),MATCH(F$1,evictions_state_consolidated_da!$D$1:$AQ$1,0)),"")</f>
        <v/>
      </c>
    </row>
    <row r="54">
      <c r="A54" s="8" t="s">
        <v>78</v>
      </c>
      <c r="B54" s="10" t="str">
        <f t="array" ref="B54">IFERROR(INDEX(evictions_state_consolidated_da!$D$1:$AQ$223,MATCH($A54&amp;1,evictions_state_consolidated_da!$D$1:$D$223&amp;INDIRECT(B$2),0),MATCH(B$1,evictions_state_consolidated_da!$D$1:$AQ$1,0)),"")</f>
        <v>Governor</v>
      </c>
      <c r="C54" s="10" t="str">
        <f t="array" ref="C54">IFERROR(INDEX(evictions_state_consolidated_da!$D$1:$AQ$223,MATCH($A54&amp;1,evictions_state_consolidated_da!$D$1:$D$223&amp;INDIRECT(C$2),0),MATCH(C$1,evictions_state_consolidated_da!$D$1:$AQ$1,0)),"")</f>
        <v>Governor</v>
      </c>
      <c r="D54" s="10" t="str">
        <f t="array" ref="D54">IFERROR(INDEX(evictions_state_consolidated_da!$D$1:$AQ$223,MATCH($A54&amp;1,evictions_state_consolidated_da!$D$1:$D$223&amp;INDIRECT(D$2),0),MATCH(D$1,evictions_state_consolidated_da!$D$1:$AQ$1,0)),"")</f>
        <v>Governor</v>
      </c>
      <c r="E54" s="10" t="str">
        <f t="array" ref="E54">IFERROR(INDEX(evictions_state_consolidated_da!$D$1:$AQ$223,MATCH($A54&amp;1,evictions_state_consolidated_da!$D$1:$D$223&amp;INDIRECT(E$2),0),MATCH(E$1,evictions_state_consolidated_da!$D$1:$AQ$1,0)),"")</f>
        <v>Governor</v>
      </c>
      <c r="F54" s="10" t="str">
        <f t="array" ref="F54">IFERROR(INDEX(evictions_state_consolidated_da!$D$1:$AQ$223,MATCH($A54&amp;1,evictions_state_consolidated_da!$D$1:$D$223&amp;INDIRECT(F$2),0),MATCH(F$1,evictions_state_consolidated_da!$D$1:$AQ$1,0)),"")</f>
        <v/>
      </c>
    </row>
    <row r="55">
      <c r="A55" s="8" t="s">
        <v>79</v>
      </c>
      <c r="B55" s="10" t="str">
        <f t="array" ref="B55">IFERROR(INDEX(evictions_state_consolidated_da!$D$1:$AQ$223,MATCH($A55&amp;1,evictions_state_consolidated_da!$D$1:$D$223&amp;INDIRECT(B$2),0),MATCH(B$1,evictions_state_consolidated_da!$D$1:$AQ$1,0)),"")</f>
        <v>Court</v>
      </c>
      <c r="C55" s="10" t="str">
        <f t="array" ref="C55">IFERROR(INDEX(evictions_state_consolidated_da!$D$1:$AQ$223,MATCH($A55&amp;1,evictions_state_consolidated_da!$D$1:$D$223&amp;INDIRECT(C$2),0),MATCH(C$1,evictions_state_consolidated_da!$D$1:$AQ$1,0)),"")</f>
        <v>Court</v>
      </c>
      <c r="D55" s="10" t="str">
        <f t="array" ref="D55">IFERROR(INDEX(evictions_state_consolidated_da!$D$1:$AQ$223,MATCH($A55&amp;1,evictions_state_consolidated_da!$D$1:$D$223&amp;INDIRECT(D$2),0),MATCH(D$1,evictions_state_consolidated_da!$D$1:$AQ$1,0)),"")</f>
        <v/>
      </c>
      <c r="E55" s="10" t="str">
        <f t="array" ref="E55">IFERROR(INDEX(evictions_state_consolidated_da!$D$1:$AQ$223,MATCH($A55&amp;1,evictions_state_consolidated_da!$D$1:$D$223&amp;INDIRECT(E$2),0),MATCH(E$1,evictions_state_consolidated_da!$D$1:$AQ$1,0)),"")</f>
        <v/>
      </c>
      <c r="F55" s="10" t="str">
        <f t="array" ref="F55">IFERROR(INDEX(evictions_state_consolidated_da!$D$1:$AQ$223,MATCH($A55&amp;1,evictions_state_consolidated_da!$D$1:$D$223&amp;INDIRECT(F$2),0),MATCH(F$1,evictions_state_consolidated_da!$D$1:$AQ$1,0)),"")</f>
        <v/>
      </c>
    </row>
    <row r="56">
      <c r="A56" s="8" t="s">
        <v>80</v>
      </c>
      <c r="B56" s="10" t="str">
        <f t="array" ref="B56">IFERROR(INDEX(evictions_state_consolidated_da!$D$1:$AQ$223,MATCH($A56&amp;1,evictions_state_consolidated_da!$D$1:$D$223&amp;INDIRECT(B$2),0),MATCH(B$1,evictions_state_consolidated_da!$D$1:$AQ$1,0)),"")</f>
        <v>Court</v>
      </c>
      <c r="C56" s="10" t="str">
        <f t="array" ref="C56">IFERROR(INDEX(evictions_state_consolidated_da!$D$1:$AQ$223,MATCH($A56&amp;1,evictions_state_consolidated_da!$D$1:$D$223&amp;INDIRECT(C$2),0),MATCH(C$1,evictions_state_consolidated_da!$D$1:$AQ$1,0)),"")</f>
        <v>Court</v>
      </c>
      <c r="D56" s="10" t="str">
        <f t="array" ref="D56">IFERROR(INDEX(evictions_state_consolidated_da!$D$1:$AQ$223,MATCH($A56&amp;1,evictions_state_consolidated_da!$D$1:$D$223&amp;INDIRECT(D$2),0),MATCH(D$1,evictions_state_consolidated_da!$D$1:$AQ$1,0)),"")</f>
        <v>Court</v>
      </c>
      <c r="E56" s="10" t="str">
        <f t="array" ref="E56">IFERROR(INDEX(evictions_state_consolidated_da!$D$1:$AQ$223,MATCH($A56&amp;1,evictions_state_consolidated_da!$D$1:$D$223&amp;INDIRECT(E$2),0),MATCH(E$1,evictions_state_consolidated_da!$D$1:$AQ$1,0)),"")</f>
        <v>Court</v>
      </c>
      <c r="F56" s="10" t="str">
        <f t="array" ref="F56">IFERROR(INDEX(evictions_state_consolidated_da!$D$1:$AQ$223,MATCH($A56&amp;1,evictions_state_consolidated_da!$D$1:$D$223&amp;INDIRECT(F$2),0),MATCH(F$1,evictions_state_consolidated_da!$D$1:$AQ$1,0)),"")</f>
        <v/>
      </c>
    </row>
    <row r="57">
      <c r="A57" s="14" t="s">
        <v>81</v>
      </c>
      <c r="B57" s="10" t="str">
        <f t="array" ref="B57">IFERROR(INDEX(evictions_state_consolidated_da!$D$1:$AQ$223,MATCH($A57&amp;1,evictions_state_consolidated_da!$D$1:$D$223&amp;INDIRECT(B$2),0),MATCH(B$1,evictions_state_consolidated_da!$D$1:$AQ$1,0)),"")</f>
        <v>Court</v>
      </c>
      <c r="C57" s="10" t="str">
        <f t="array" ref="C57">IFERROR(INDEX(evictions_state_consolidated_da!$D$1:$AQ$223,MATCH($A57&amp;1,evictions_state_consolidated_da!$D$1:$D$223&amp;INDIRECT(C$2),0),MATCH(C$1,evictions_state_consolidated_da!$D$1:$AQ$1,0)),"")</f>
        <v>Court</v>
      </c>
      <c r="D57" s="10" t="str">
        <f t="array" ref="D57">IFERROR(INDEX(evictions_state_consolidated_da!$D$1:$AQ$223,MATCH($A57&amp;1,evictions_state_consolidated_da!$D$1:$D$223&amp;INDIRECT(D$2),0),MATCH(D$1,evictions_state_consolidated_da!$D$1:$AQ$1,0)),"")</f>
        <v>Court</v>
      </c>
      <c r="E57" s="10" t="str">
        <f t="array" ref="E57">IFERROR(INDEX(evictions_state_consolidated_da!$D$1:$AQ$223,MATCH($A57&amp;1,evictions_state_consolidated_da!$D$1:$D$223&amp;INDIRECT(E$2),0),MATCH(E$1,evictions_state_consolidated_da!$D$1:$AQ$1,0)),"")</f>
        <v>Court</v>
      </c>
      <c r="F57" s="10" t="str">
        <f t="array" ref="F57">IFERROR(INDEX(evictions_state_consolidated_da!$D$1:$AQ$223,MATCH($A57&amp;1,evictions_state_consolidated_da!$D$1:$D$223&amp;INDIRECT(F$2),0),MATCH(F$1,evictions_state_consolidated_da!$D$1:$AQ$1,0)),"")</f>
        <v/>
      </c>
    </row>
    <row r="58" ht="8.25" customHeight="1">
      <c r="A58" s="6"/>
      <c r="B58" s="19"/>
      <c r="C58" s="19"/>
      <c r="D58" s="19"/>
      <c r="E58" s="19"/>
      <c r="F58" s="19"/>
    </row>
  </sheetData>
  <mergeCells count="1">
    <mergeCell ref="A4:F4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Right="0"/>
  </sheetPr>
  <sheetViews>
    <sheetView workbookViewId="0"/>
  </sheetViews>
  <sheetFormatPr customHeight="1" defaultColWidth="14.43" defaultRowHeight="15.75" outlineLevelCol="1" outlineLevelRow="1"/>
  <cols>
    <col collapsed="1" customWidth="1" min="1" max="1" width="25.86"/>
    <col customWidth="1" hidden="1" min="2" max="3" width="21.43" outlineLevel="1"/>
    <col hidden="1" min="4" max="4" width="14.43" outlineLevel="1"/>
    <col customWidth="1" min="5" max="11" width="17.71"/>
  </cols>
  <sheetData>
    <row r="1" hidden="1" outlineLevel="1">
      <c r="A1" s="2" t="s">
        <v>93</v>
      </c>
      <c r="B1" s="1" t="s">
        <v>94</v>
      </c>
      <c r="C1" s="20" t="s">
        <v>95</v>
      </c>
      <c r="D1" s="20"/>
      <c r="E1" s="20"/>
      <c r="F1" s="20"/>
      <c r="G1" s="20" t="s">
        <v>96</v>
      </c>
      <c r="H1" s="20" t="s">
        <v>97</v>
      </c>
      <c r="I1" s="20" t="s">
        <v>98</v>
      </c>
      <c r="J1" s="20" t="s">
        <v>99</v>
      </c>
      <c r="K1" s="20" t="s">
        <v>100</v>
      </c>
    </row>
    <row r="2" hidden="1" outlineLevel="1">
      <c r="A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</row>
    <row r="3" collapsed="1"/>
    <row r="4">
      <c r="A4" s="3" t="s">
        <v>107</v>
      </c>
    </row>
    <row r="5">
      <c r="A5" s="7" t="s">
        <v>22</v>
      </c>
      <c r="B5" s="7"/>
      <c r="C5" s="7" t="s">
        <v>108</v>
      </c>
      <c r="D5" s="7"/>
      <c r="E5" s="21" t="s">
        <v>109</v>
      </c>
      <c r="F5" s="21" t="s">
        <v>110</v>
      </c>
      <c r="G5" s="21" t="s">
        <v>111</v>
      </c>
      <c r="H5" s="21" t="s">
        <v>112</v>
      </c>
      <c r="I5" s="21" t="s">
        <v>113</v>
      </c>
      <c r="J5" s="21" t="s">
        <v>114</v>
      </c>
      <c r="K5" s="21" t="s">
        <v>115</v>
      </c>
    </row>
    <row r="6">
      <c r="A6" s="8" t="s">
        <v>30</v>
      </c>
      <c r="B6" s="22">
        <f t="shared" ref="B6:C6" si="1">INDEX(INDIRECT($A$2),MATCH($A6,INDIRECT($A$1),0),MATCH(B$1,INDEX(INDIRECT($A$2),1,),0))</f>
        <v>1</v>
      </c>
      <c r="C6" s="23">
        <f t="shared" si="1"/>
        <v>0.3907284768</v>
      </c>
      <c r="D6" s="24">
        <f t="shared" ref="D6:D57" si="4">if(B6&gt;0, COUNTIF(G6:K6,C6),"NA")</f>
        <v>1</v>
      </c>
      <c r="E6" s="25">
        <f t="shared" ref="E6:E57" si="5">IF(D6="NA","",IF(C6&gt;0,D6,0))</f>
        <v>1</v>
      </c>
      <c r="F6" s="25" t="str">
        <f t="shared" ref="F6:F57" si="6">iferror(if(D6="NA", "", if(C6=0,"None", IF(D6&gt;1,"Multiple Stages",INDEX($G$2:$K$2,1,MATCH(C6,G6:K6,0))))),"")</f>
        <v>Stage 5</v>
      </c>
      <c r="G6" s="26">
        <f t="shared" ref="G6:K6" si="2">INDEX(INDIRECT($A$2),MATCH($A6,INDIRECT($A$1),0),MATCH(G$1,INDEX(INDIRECT($A$2),1,),0))</f>
        <v>0</v>
      </c>
      <c r="H6" s="26">
        <f t="shared" si="2"/>
        <v>0</v>
      </c>
      <c r="I6" s="26">
        <f t="shared" si="2"/>
        <v>0</v>
      </c>
      <c r="J6" s="26">
        <f t="shared" si="2"/>
        <v>0</v>
      </c>
      <c r="K6" s="26">
        <f t="shared" si="2"/>
        <v>0.3907284768</v>
      </c>
    </row>
    <row r="7">
      <c r="A7" s="8" t="s">
        <v>31</v>
      </c>
      <c r="B7" s="22">
        <f t="shared" ref="B7:C7" si="3">INDEX(INDIRECT($A$2),MATCH($A7,INDIRECT($A$1),0),MATCH(B$1,INDEX(INDIRECT($A$2),1,),0))</f>
        <v>1</v>
      </c>
      <c r="C7" s="23">
        <f t="shared" si="3"/>
        <v>0.3203883495</v>
      </c>
      <c r="D7" s="24">
        <f t="shared" si="4"/>
        <v>1</v>
      </c>
      <c r="E7" s="25">
        <f t="shared" si="5"/>
        <v>1</v>
      </c>
      <c r="F7" s="25" t="str">
        <f t="shared" si="6"/>
        <v>Stage 2</v>
      </c>
      <c r="G7" s="26">
        <f t="shared" ref="G7:K7" si="7">INDEX(INDIRECT($A$2),MATCH($A7,INDIRECT($A$1),0),MATCH(G$1,INDEX(INDIRECT($A$2),1,),0))</f>
        <v>0</v>
      </c>
      <c r="H7" s="26">
        <f t="shared" si="7"/>
        <v>0.3203883495</v>
      </c>
      <c r="I7" s="26">
        <f t="shared" si="7"/>
        <v>0.1553398058</v>
      </c>
      <c r="J7" s="26">
        <f t="shared" si="7"/>
        <v>0</v>
      </c>
      <c r="K7" s="26">
        <f t="shared" si="7"/>
        <v>0</v>
      </c>
    </row>
    <row r="8">
      <c r="A8" s="8" t="s">
        <v>32</v>
      </c>
      <c r="B8" s="22">
        <f t="shared" ref="B8:C8" si="8">INDEX(INDIRECT($A$2),MATCH($A8,INDIRECT($A$1),0),MATCH(B$1,INDEX(INDIRECT($A$2),1,),0))</f>
        <v>1</v>
      </c>
      <c r="C8" s="23">
        <f t="shared" si="8"/>
        <v>0</v>
      </c>
      <c r="D8" s="24">
        <f t="shared" si="4"/>
        <v>5</v>
      </c>
      <c r="E8" s="25">
        <f t="shared" si="5"/>
        <v>0</v>
      </c>
      <c r="F8" s="25" t="str">
        <f t="shared" si="6"/>
        <v>None</v>
      </c>
      <c r="G8" s="26">
        <f t="shared" ref="G8:K8" si="9">INDEX(INDIRECT($A$2),MATCH($A8,INDIRECT($A$1),0),MATCH(G$1,INDEX(INDIRECT($A$2),1,),0))</f>
        <v>0</v>
      </c>
      <c r="H8" s="26">
        <f t="shared" si="9"/>
        <v>0</v>
      </c>
      <c r="I8" s="26">
        <f t="shared" si="9"/>
        <v>0</v>
      </c>
      <c r="J8" s="26">
        <f t="shared" si="9"/>
        <v>0</v>
      </c>
      <c r="K8" s="26">
        <f t="shared" si="9"/>
        <v>0</v>
      </c>
    </row>
    <row r="9">
      <c r="A9" s="8" t="s">
        <v>33</v>
      </c>
      <c r="B9" s="22">
        <f t="shared" ref="B9:C9" si="10">INDEX(INDIRECT($A$2),MATCH($A9,INDIRECT($A$1),0),MATCH(B$1,INDEX(INDIRECT($A$2),1,),0))</f>
        <v>0</v>
      </c>
      <c r="C9" s="23" t="str">
        <f t="shared" si="10"/>
        <v/>
      </c>
      <c r="D9" s="24" t="str">
        <f t="shared" si="4"/>
        <v>NA</v>
      </c>
      <c r="E9" s="25" t="str">
        <f t="shared" si="5"/>
        <v/>
      </c>
      <c r="F9" s="25" t="str">
        <f t="shared" si="6"/>
        <v/>
      </c>
      <c r="G9" s="26" t="str">
        <f t="shared" ref="G9:K9" si="11">INDEX(INDIRECT($A$2),MATCH($A9,INDIRECT($A$1),0),MATCH(G$1,INDEX(INDIRECT($A$2),1,),0))</f>
        <v/>
      </c>
      <c r="H9" s="26" t="str">
        <f t="shared" si="11"/>
        <v/>
      </c>
      <c r="I9" s="26" t="str">
        <f t="shared" si="11"/>
        <v/>
      </c>
      <c r="J9" s="26" t="str">
        <f t="shared" si="11"/>
        <v/>
      </c>
      <c r="K9" s="26" t="str">
        <f t="shared" si="11"/>
        <v/>
      </c>
    </row>
    <row r="10">
      <c r="A10" s="8" t="s">
        <v>34</v>
      </c>
      <c r="B10" s="22">
        <f t="shared" ref="B10:C10" si="12">INDEX(INDIRECT($A$2),MATCH($A10,INDIRECT($A$1),0),MATCH(B$1,INDEX(INDIRECT($A$2),1,),0))</f>
        <v>0</v>
      </c>
      <c r="C10" s="23" t="str">
        <f t="shared" si="12"/>
        <v/>
      </c>
      <c r="D10" s="24" t="str">
        <f t="shared" si="4"/>
        <v>NA</v>
      </c>
      <c r="E10" s="25" t="str">
        <f t="shared" si="5"/>
        <v/>
      </c>
      <c r="F10" s="25" t="str">
        <f t="shared" si="6"/>
        <v/>
      </c>
      <c r="G10" s="26" t="str">
        <f t="shared" ref="G10:K10" si="13">INDEX(INDIRECT($A$2),MATCH($A10,INDIRECT($A$1),0),MATCH(G$1,INDEX(INDIRECT($A$2),1,),0))</f>
        <v/>
      </c>
      <c r="H10" s="26" t="str">
        <f t="shared" si="13"/>
        <v/>
      </c>
      <c r="I10" s="26" t="str">
        <f t="shared" si="13"/>
        <v/>
      </c>
      <c r="J10" s="26" t="str">
        <f t="shared" si="13"/>
        <v/>
      </c>
      <c r="K10" s="26" t="str">
        <f t="shared" si="13"/>
        <v/>
      </c>
    </row>
    <row r="11">
      <c r="A11" s="8" t="s">
        <v>35</v>
      </c>
      <c r="B11" s="22">
        <f t="shared" ref="B11:C11" si="14">INDEX(INDIRECT($A$2),MATCH($A11,INDIRECT($A$1),0),MATCH(B$1,INDEX(INDIRECT($A$2),1,),0))</f>
        <v>0</v>
      </c>
      <c r="C11" s="23" t="str">
        <f t="shared" si="14"/>
        <v/>
      </c>
      <c r="D11" s="24" t="str">
        <f t="shared" si="4"/>
        <v>NA</v>
      </c>
      <c r="E11" s="25" t="str">
        <f t="shared" si="5"/>
        <v/>
      </c>
      <c r="F11" s="25" t="str">
        <f t="shared" si="6"/>
        <v/>
      </c>
      <c r="G11" s="26" t="str">
        <f t="shared" ref="G11:K11" si="15">INDEX(INDIRECT($A$2),MATCH($A11,INDIRECT($A$1),0),MATCH(G$1,INDEX(INDIRECT($A$2),1,),0))</f>
        <v/>
      </c>
      <c r="H11" s="26" t="str">
        <f t="shared" si="15"/>
        <v/>
      </c>
      <c r="I11" s="26" t="str">
        <f t="shared" si="15"/>
        <v/>
      </c>
      <c r="J11" s="26" t="str">
        <f t="shared" si="15"/>
        <v/>
      </c>
      <c r="K11" s="26" t="str">
        <f t="shared" si="15"/>
        <v/>
      </c>
    </row>
    <row r="12">
      <c r="A12" s="8" t="s">
        <v>36</v>
      </c>
      <c r="B12" s="22">
        <f t="shared" ref="B12:C12" si="16">INDEX(INDIRECT($A$2),MATCH($A12,INDIRECT($A$1),0),MATCH(B$1,INDEX(INDIRECT($A$2),1,),0))</f>
        <v>1</v>
      </c>
      <c r="C12" s="23">
        <f t="shared" si="16"/>
        <v>0.4852941176</v>
      </c>
      <c r="D12" s="24">
        <f t="shared" si="4"/>
        <v>2</v>
      </c>
      <c r="E12" s="25">
        <f t="shared" si="5"/>
        <v>2</v>
      </c>
      <c r="F12" s="25" t="str">
        <f t="shared" si="6"/>
        <v>Multiple Stages</v>
      </c>
      <c r="G12" s="26">
        <f t="shared" ref="G12:K12" si="17">INDEX(INDIRECT($A$2),MATCH($A12,INDIRECT($A$1),0),MATCH(G$1,INDEX(INDIRECT($A$2),1,),0))</f>
        <v>0.4852941176</v>
      </c>
      <c r="H12" s="26">
        <f t="shared" si="17"/>
        <v>0.4852941176</v>
      </c>
      <c r="I12" s="26">
        <f t="shared" si="17"/>
        <v>0</v>
      </c>
      <c r="J12" s="26">
        <f t="shared" si="17"/>
        <v>0.4338235294</v>
      </c>
      <c r="K12" s="26">
        <f t="shared" si="17"/>
        <v>0.3897058824</v>
      </c>
    </row>
    <row r="13">
      <c r="A13" s="8" t="s">
        <v>37</v>
      </c>
      <c r="B13" s="22">
        <f t="shared" ref="B13:C13" si="18">INDEX(INDIRECT($A$2),MATCH($A13,INDIRECT($A$1),0),MATCH(B$1,INDEX(INDIRECT($A$2),1,),0))</f>
        <v>1</v>
      </c>
      <c r="C13" s="23">
        <f t="shared" si="18"/>
        <v>0.2421524664</v>
      </c>
      <c r="D13" s="24">
        <f t="shared" si="4"/>
        <v>1</v>
      </c>
      <c r="E13" s="25">
        <f t="shared" si="5"/>
        <v>1</v>
      </c>
      <c r="F13" s="25" t="str">
        <f t="shared" si="6"/>
        <v>Stage 3</v>
      </c>
      <c r="G13" s="26">
        <f t="shared" ref="G13:K13" si="19">INDEX(INDIRECT($A$2),MATCH($A13,INDIRECT($A$1),0),MATCH(G$1,INDEX(INDIRECT($A$2),1,),0))</f>
        <v>0</v>
      </c>
      <c r="H13" s="26">
        <f t="shared" si="19"/>
        <v>0.1031390135</v>
      </c>
      <c r="I13" s="26">
        <f t="shared" si="19"/>
        <v>0.2421524664</v>
      </c>
      <c r="J13" s="26">
        <f t="shared" si="19"/>
        <v>0</v>
      </c>
      <c r="K13" s="26">
        <f t="shared" si="19"/>
        <v>0.09865470852</v>
      </c>
    </row>
    <row r="14">
      <c r="A14" s="8" t="s">
        <v>38</v>
      </c>
      <c r="B14" s="22">
        <f t="shared" ref="B14:C14" si="20">INDEX(INDIRECT($A$2),MATCH($A14,INDIRECT($A$1),0),MATCH(B$1,INDEX(INDIRECT($A$2),1,),0))</f>
        <v>0</v>
      </c>
      <c r="C14" s="23" t="str">
        <f t="shared" si="20"/>
        <v/>
      </c>
      <c r="D14" s="24" t="str">
        <f t="shared" si="4"/>
        <v>NA</v>
      </c>
      <c r="E14" s="25" t="str">
        <f t="shared" si="5"/>
        <v/>
      </c>
      <c r="F14" s="25" t="str">
        <f t="shared" si="6"/>
        <v/>
      </c>
      <c r="G14" s="26" t="str">
        <f t="shared" ref="G14:K14" si="21">INDEX(INDIRECT($A$2),MATCH($A14,INDIRECT($A$1),0),MATCH(G$1,INDEX(INDIRECT($A$2),1,),0))</f>
        <v/>
      </c>
      <c r="H14" s="26" t="str">
        <f t="shared" si="21"/>
        <v/>
      </c>
      <c r="I14" s="26" t="str">
        <f t="shared" si="21"/>
        <v/>
      </c>
      <c r="J14" s="26" t="str">
        <f t="shared" si="21"/>
        <v/>
      </c>
      <c r="K14" s="26" t="str">
        <f t="shared" si="21"/>
        <v/>
      </c>
    </row>
    <row r="15">
      <c r="A15" s="8" t="s">
        <v>39</v>
      </c>
      <c r="B15" s="22">
        <f t="shared" ref="B15:C15" si="22">INDEX(INDIRECT($A$2),MATCH($A15,INDIRECT($A$1),0),MATCH(B$1,INDEX(INDIRECT($A$2),1,),0))</f>
        <v>0</v>
      </c>
      <c r="C15" s="23" t="str">
        <f t="shared" si="22"/>
        <v/>
      </c>
      <c r="D15" s="24" t="str">
        <f t="shared" si="4"/>
        <v>NA</v>
      </c>
      <c r="E15" s="25" t="str">
        <f t="shared" si="5"/>
        <v/>
      </c>
      <c r="F15" s="25" t="str">
        <f t="shared" si="6"/>
        <v/>
      </c>
      <c r="G15" s="26" t="str">
        <f t="shared" ref="G15:K15" si="23">INDEX(INDIRECT($A$2),MATCH($A15,INDIRECT($A$1),0),MATCH(G$1,INDEX(INDIRECT($A$2),1,),0))</f>
        <v/>
      </c>
      <c r="H15" s="26" t="str">
        <f t="shared" si="23"/>
        <v/>
      </c>
      <c r="I15" s="26" t="str">
        <f t="shared" si="23"/>
        <v/>
      </c>
      <c r="J15" s="26" t="str">
        <f t="shared" si="23"/>
        <v/>
      </c>
      <c r="K15" s="26" t="str">
        <f t="shared" si="23"/>
        <v/>
      </c>
    </row>
    <row r="16">
      <c r="A16" s="8" t="s">
        <v>40</v>
      </c>
      <c r="B16" s="22">
        <f t="shared" ref="B16:C16" si="24">INDEX(INDIRECT($A$2),MATCH($A16,INDIRECT($A$1),0),MATCH(B$1,INDEX(INDIRECT($A$2),1,),0))</f>
        <v>1</v>
      </c>
      <c r="C16" s="23">
        <f t="shared" si="24"/>
        <v>0.03664921466</v>
      </c>
      <c r="D16" s="24">
        <f t="shared" si="4"/>
        <v>1</v>
      </c>
      <c r="E16" s="25">
        <f t="shared" si="5"/>
        <v>1</v>
      </c>
      <c r="F16" s="25" t="str">
        <f t="shared" si="6"/>
        <v>Stage 4</v>
      </c>
      <c r="G16" s="26">
        <f t="shared" ref="G16:K16" si="25">INDEX(INDIRECT($A$2),MATCH($A16,INDIRECT($A$1),0),MATCH(G$1,INDEX(INDIRECT($A$2),1,),0))</f>
        <v>0</v>
      </c>
      <c r="H16" s="26">
        <f t="shared" si="25"/>
        <v>0</v>
      </c>
      <c r="I16" s="26">
        <f t="shared" si="25"/>
        <v>0</v>
      </c>
      <c r="J16" s="26">
        <f t="shared" si="25"/>
        <v>0.03664921466</v>
      </c>
      <c r="K16" s="26">
        <f t="shared" si="25"/>
        <v>0</v>
      </c>
    </row>
    <row r="17">
      <c r="A17" s="8" t="s">
        <v>41</v>
      </c>
      <c r="B17" s="22">
        <f t="shared" ref="B17:C17" si="26">INDEX(INDIRECT($A$2),MATCH($A17,INDIRECT($A$1),0),MATCH(B$1,INDEX(INDIRECT($A$2),1,),0))</f>
        <v>1</v>
      </c>
      <c r="C17" s="23">
        <f t="shared" si="26"/>
        <v>0</v>
      </c>
      <c r="D17" s="24">
        <f t="shared" si="4"/>
        <v>5</v>
      </c>
      <c r="E17" s="25">
        <f t="shared" si="5"/>
        <v>0</v>
      </c>
      <c r="F17" s="25" t="str">
        <f t="shared" si="6"/>
        <v>None</v>
      </c>
      <c r="G17" s="26">
        <f t="shared" ref="G17:K17" si="27">INDEX(INDIRECT($A$2),MATCH($A17,INDIRECT($A$1),0),MATCH(G$1,INDEX(INDIRECT($A$2),1,),0))</f>
        <v>0</v>
      </c>
      <c r="H17" s="26">
        <f t="shared" si="27"/>
        <v>0</v>
      </c>
      <c r="I17" s="26">
        <f t="shared" si="27"/>
        <v>0</v>
      </c>
      <c r="J17" s="26">
        <f t="shared" si="27"/>
        <v>0</v>
      </c>
      <c r="K17" s="26">
        <f t="shared" si="27"/>
        <v>0</v>
      </c>
    </row>
    <row r="18">
      <c r="A18" s="8" t="s">
        <v>42</v>
      </c>
      <c r="B18" s="22">
        <f t="shared" ref="B18:C18" si="28">INDEX(INDIRECT($A$2),MATCH($A18,INDIRECT($A$1),0),MATCH(B$1,INDEX(INDIRECT($A$2),1,),0))</f>
        <v>1</v>
      </c>
      <c r="C18" s="23">
        <f t="shared" si="28"/>
        <v>0.3383458647</v>
      </c>
      <c r="D18" s="24">
        <f t="shared" si="4"/>
        <v>1</v>
      </c>
      <c r="E18" s="25">
        <f t="shared" si="5"/>
        <v>1</v>
      </c>
      <c r="F18" s="25" t="str">
        <f t="shared" si="6"/>
        <v>Stage 5</v>
      </c>
      <c r="G18" s="26">
        <f t="shared" ref="G18:K18" si="29">INDEX(INDIRECT($A$2),MATCH($A18,INDIRECT($A$1),0),MATCH(G$1,INDEX(INDIRECT($A$2),1,),0))</f>
        <v>0.2030075188</v>
      </c>
      <c r="H18" s="26">
        <f t="shared" si="29"/>
        <v>0.2030075188</v>
      </c>
      <c r="I18" s="26">
        <f t="shared" si="29"/>
        <v>0.1165413534</v>
      </c>
      <c r="J18" s="26">
        <f t="shared" si="29"/>
        <v>0</v>
      </c>
      <c r="K18" s="26">
        <f t="shared" si="29"/>
        <v>0.3383458647</v>
      </c>
    </row>
    <row r="19">
      <c r="A19" s="8" t="s">
        <v>43</v>
      </c>
      <c r="B19" s="22">
        <f t="shared" ref="B19:C19" si="30">INDEX(INDIRECT($A$2),MATCH($A19,INDIRECT($A$1),0),MATCH(B$1,INDEX(INDIRECT($A$2),1,),0))</f>
        <v>0</v>
      </c>
      <c r="C19" s="23" t="str">
        <f t="shared" si="30"/>
        <v/>
      </c>
      <c r="D19" s="24" t="str">
        <f t="shared" si="4"/>
        <v>NA</v>
      </c>
      <c r="E19" s="25" t="str">
        <f t="shared" si="5"/>
        <v/>
      </c>
      <c r="F19" s="25" t="str">
        <f t="shared" si="6"/>
        <v/>
      </c>
      <c r="G19" s="26" t="str">
        <f t="shared" ref="G19:K19" si="31">INDEX(INDIRECT($A$2),MATCH($A19,INDIRECT($A$1),0),MATCH(G$1,INDEX(INDIRECT($A$2),1,),0))</f>
        <v/>
      </c>
      <c r="H19" s="26" t="str">
        <f t="shared" si="31"/>
        <v/>
      </c>
      <c r="I19" s="26" t="str">
        <f t="shared" si="31"/>
        <v/>
      </c>
      <c r="J19" s="26" t="str">
        <f t="shared" si="31"/>
        <v/>
      </c>
      <c r="K19" s="26" t="str">
        <f t="shared" si="31"/>
        <v/>
      </c>
    </row>
    <row r="20">
      <c r="A20" s="8" t="s">
        <v>44</v>
      </c>
      <c r="B20" s="22">
        <f t="shared" ref="B20:C20" si="32">INDEX(INDIRECT($A$2),MATCH($A20,INDIRECT($A$1),0),MATCH(B$1,INDEX(INDIRECT($A$2),1,),0))</f>
        <v>1</v>
      </c>
      <c r="C20" s="23">
        <f t="shared" si="32"/>
        <v>0.5306122449</v>
      </c>
      <c r="D20" s="24">
        <f t="shared" si="4"/>
        <v>1</v>
      </c>
      <c r="E20" s="25">
        <f t="shared" si="5"/>
        <v>1</v>
      </c>
      <c r="F20" s="25" t="str">
        <f t="shared" si="6"/>
        <v>Stage 5</v>
      </c>
      <c r="G20" s="26">
        <f t="shared" ref="G20:K20" si="33">INDEX(INDIRECT($A$2),MATCH($A20,INDIRECT($A$1),0),MATCH(G$1,INDEX(INDIRECT($A$2),1,),0))</f>
        <v>0</v>
      </c>
      <c r="H20" s="26">
        <f t="shared" si="33"/>
        <v>0.2525510204</v>
      </c>
      <c r="I20" s="26">
        <f t="shared" si="33"/>
        <v>0</v>
      </c>
      <c r="J20" s="26">
        <f t="shared" si="33"/>
        <v>0</v>
      </c>
      <c r="K20" s="26">
        <f t="shared" si="33"/>
        <v>0.5306122449</v>
      </c>
    </row>
    <row r="21">
      <c r="A21" s="8" t="s">
        <v>45</v>
      </c>
      <c r="B21" s="22">
        <f t="shared" ref="B21:C21" si="34">INDEX(INDIRECT($A$2),MATCH($A21,INDIRECT($A$1),0),MATCH(B$1,INDEX(INDIRECT($A$2),1,),0))</f>
        <v>1</v>
      </c>
      <c r="C21" s="23">
        <f t="shared" si="34"/>
        <v>0</v>
      </c>
      <c r="D21" s="24">
        <f t="shared" si="4"/>
        <v>5</v>
      </c>
      <c r="E21" s="25">
        <f t="shared" si="5"/>
        <v>0</v>
      </c>
      <c r="F21" s="25" t="str">
        <f t="shared" si="6"/>
        <v>None</v>
      </c>
      <c r="G21" s="26">
        <f t="shared" ref="G21:K21" si="35">INDEX(INDIRECT($A$2),MATCH($A21,INDIRECT($A$1),0),MATCH(G$1,INDEX(INDIRECT($A$2),1,),0))</f>
        <v>0</v>
      </c>
      <c r="H21" s="26">
        <f t="shared" si="35"/>
        <v>0</v>
      </c>
      <c r="I21" s="26">
        <f t="shared" si="35"/>
        <v>0</v>
      </c>
      <c r="J21" s="26">
        <f t="shared" si="35"/>
        <v>0</v>
      </c>
      <c r="K21" s="26">
        <f t="shared" si="35"/>
        <v>0</v>
      </c>
    </row>
    <row r="22">
      <c r="A22" s="8" t="s">
        <v>46</v>
      </c>
      <c r="B22" s="22">
        <f t="shared" ref="B22:C22" si="36">INDEX(INDIRECT($A$2),MATCH($A22,INDIRECT($A$1),0),MATCH(B$1,INDEX(INDIRECT($A$2),1,),0))</f>
        <v>1</v>
      </c>
      <c r="C22" s="23">
        <f t="shared" si="36"/>
        <v>0.1418918919</v>
      </c>
      <c r="D22" s="24">
        <f t="shared" si="4"/>
        <v>1</v>
      </c>
      <c r="E22" s="25">
        <f t="shared" si="5"/>
        <v>1</v>
      </c>
      <c r="F22" s="25" t="str">
        <f t="shared" si="6"/>
        <v>Stage 1</v>
      </c>
      <c r="G22" s="26">
        <f t="shared" ref="G22:K22" si="37">INDEX(INDIRECT($A$2),MATCH($A22,INDIRECT($A$1),0),MATCH(G$1,INDEX(INDIRECT($A$2),1,),0))</f>
        <v>0.1418918919</v>
      </c>
      <c r="H22" s="26">
        <f t="shared" si="37"/>
        <v>0</v>
      </c>
      <c r="I22" s="26">
        <f t="shared" si="37"/>
        <v>0</v>
      </c>
      <c r="J22" s="26">
        <f t="shared" si="37"/>
        <v>0</v>
      </c>
      <c r="K22" s="26">
        <f t="shared" si="37"/>
        <v>0</v>
      </c>
    </row>
    <row r="23">
      <c r="A23" s="8" t="s">
        <v>47</v>
      </c>
      <c r="B23" s="22">
        <f t="shared" ref="B23:C23" si="38">INDEX(INDIRECT($A$2),MATCH($A23,INDIRECT($A$1),0),MATCH(B$1,INDEX(INDIRECT($A$2),1,),0))</f>
        <v>0</v>
      </c>
      <c r="C23" s="23" t="str">
        <f t="shared" si="38"/>
        <v/>
      </c>
      <c r="D23" s="24" t="str">
        <f t="shared" si="4"/>
        <v>NA</v>
      </c>
      <c r="E23" s="25" t="str">
        <f t="shared" si="5"/>
        <v/>
      </c>
      <c r="F23" s="25" t="str">
        <f t="shared" si="6"/>
        <v/>
      </c>
      <c r="G23" s="26" t="str">
        <f t="shared" ref="G23:K23" si="39">INDEX(INDIRECT($A$2),MATCH($A23,INDIRECT($A$1),0),MATCH(G$1,INDEX(INDIRECT($A$2),1,),0))</f>
        <v/>
      </c>
      <c r="H23" s="26" t="str">
        <f t="shared" si="39"/>
        <v/>
      </c>
      <c r="I23" s="26" t="str">
        <f t="shared" si="39"/>
        <v/>
      </c>
      <c r="J23" s="26" t="str">
        <f t="shared" si="39"/>
        <v/>
      </c>
      <c r="K23" s="26" t="str">
        <f t="shared" si="39"/>
        <v/>
      </c>
    </row>
    <row r="24">
      <c r="A24" s="8" t="s">
        <v>48</v>
      </c>
      <c r="B24" s="22">
        <f t="shared" ref="B24:C24" si="40">INDEX(INDIRECT($A$2),MATCH($A24,INDIRECT($A$1),0),MATCH(B$1,INDEX(INDIRECT($A$2),1,),0))</f>
        <v>1</v>
      </c>
      <c r="C24" s="23">
        <f t="shared" si="40"/>
        <v>0.523255814</v>
      </c>
      <c r="D24" s="24">
        <f t="shared" si="4"/>
        <v>2</v>
      </c>
      <c r="E24" s="25">
        <f t="shared" si="5"/>
        <v>2</v>
      </c>
      <c r="F24" s="25" t="str">
        <f t="shared" si="6"/>
        <v>Multiple Stages</v>
      </c>
      <c r="G24" s="26">
        <f t="shared" ref="G24:K24" si="41">INDEX(INDIRECT($A$2),MATCH($A24,INDIRECT($A$1),0),MATCH(G$1,INDEX(INDIRECT($A$2),1,),0))</f>
        <v>0</v>
      </c>
      <c r="H24" s="26">
        <f t="shared" si="41"/>
        <v>0.523255814</v>
      </c>
      <c r="I24" s="26">
        <f t="shared" si="41"/>
        <v>0.523255814</v>
      </c>
      <c r="J24" s="26">
        <f t="shared" si="41"/>
        <v>0</v>
      </c>
      <c r="K24" s="26">
        <f t="shared" si="41"/>
        <v>0.476744186</v>
      </c>
    </row>
    <row r="25">
      <c r="A25" s="8" t="s">
        <v>49</v>
      </c>
      <c r="B25" s="22">
        <f t="shared" ref="B25:C25" si="42">INDEX(INDIRECT($A$2),MATCH($A25,INDIRECT($A$1),0),MATCH(B$1,INDEX(INDIRECT($A$2),1,),0))</f>
        <v>1</v>
      </c>
      <c r="C25" s="23">
        <f t="shared" si="42"/>
        <v>0.164556962</v>
      </c>
      <c r="D25" s="24">
        <f t="shared" si="4"/>
        <v>1</v>
      </c>
      <c r="E25" s="25">
        <f t="shared" si="5"/>
        <v>1</v>
      </c>
      <c r="F25" s="25" t="str">
        <f t="shared" si="6"/>
        <v>Stage 3</v>
      </c>
      <c r="G25" s="26">
        <f t="shared" ref="G25:K25" si="43">INDEX(INDIRECT($A$2),MATCH($A25,INDIRECT($A$1),0),MATCH(G$1,INDEX(INDIRECT($A$2),1,),0))</f>
        <v>0</v>
      </c>
      <c r="H25" s="26">
        <f t="shared" si="43"/>
        <v>0</v>
      </c>
      <c r="I25" s="26">
        <f t="shared" si="43"/>
        <v>0.164556962</v>
      </c>
      <c r="J25" s="26">
        <f t="shared" si="43"/>
        <v>0</v>
      </c>
      <c r="K25" s="26">
        <f t="shared" si="43"/>
        <v>0</v>
      </c>
    </row>
    <row r="26">
      <c r="A26" s="8" t="s">
        <v>50</v>
      </c>
      <c r="B26" s="22">
        <f t="shared" ref="B26:C26" si="44">INDEX(INDIRECT($A$2),MATCH($A26,INDIRECT($A$1),0),MATCH(B$1,INDEX(INDIRECT($A$2),1,),0))</f>
        <v>1</v>
      </c>
      <c r="C26" s="23">
        <f t="shared" si="44"/>
        <v>1</v>
      </c>
      <c r="D26" s="24">
        <f t="shared" si="4"/>
        <v>1</v>
      </c>
      <c r="E26" s="25">
        <f t="shared" si="5"/>
        <v>1</v>
      </c>
      <c r="F26" s="25" t="str">
        <f t="shared" si="6"/>
        <v>Stage 3</v>
      </c>
      <c r="G26" s="26">
        <f t="shared" ref="G26:K26" si="45">INDEX(INDIRECT($A$2),MATCH($A26,INDIRECT($A$1),0),MATCH(G$1,INDEX(INDIRECT($A$2),1,),0))</f>
        <v>0</v>
      </c>
      <c r="H26" s="26">
        <f t="shared" si="45"/>
        <v>0</v>
      </c>
      <c r="I26" s="26">
        <f t="shared" si="45"/>
        <v>1</v>
      </c>
      <c r="J26" s="26">
        <f t="shared" si="45"/>
        <v>0</v>
      </c>
      <c r="K26" s="26">
        <f t="shared" si="45"/>
        <v>0</v>
      </c>
    </row>
    <row r="27">
      <c r="A27" s="8" t="s">
        <v>51</v>
      </c>
      <c r="B27" s="22">
        <f t="shared" ref="B27:C27" si="46">INDEX(INDIRECT($A$2),MATCH($A27,INDIRECT($A$1),0),MATCH(B$1,INDEX(INDIRECT($A$2),1,),0))</f>
        <v>1</v>
      </c>
      <c r="C27" s="23">
        <f t="shared" si="46"/>
        <v>0.2947103275</v>
      </c>
      <c r="D27" s="24">
        <f t="shared" si="4"/>
        <v>1</v>
      </c>
      <c r="E27" s="25">
        <f t="shared" si="5"/>
        <v>1</v>
      </c>
      <c r="F27" s="25" t="str">
        <f t="shared" si="6"/>
        <v>Stage 3</v>
      </c>
      <c r="G27" s="26">
        <f t="shared" ref="G27:K27" si="47">INDEX(INDIRECT($A$2),MATCH($A27,INDIRECT($A$1),0),MATCH(G$1,INDEX(INDIRECT($A$2),1,),0))</f>
        <v>0</v>
      </c>
      <c r="H27" s="26">
        <f t="shared" si="47"/>
        <v>0</v>
      </c>
      <c r="I27" s="26">
        <f t="shared" si="47"/>
        <v>0.2947103275</v>
      </c>
      <c r="J27" s="26">
        <f t="shared" si="47"/>
        <v>0.040302267</v>
      </c>
      <c r="K27" s="26">
        <f t="shared" si="47"/>
        <v>0</v>
      </c>
    </row>
    <row r="28">
      <c r="A28" s="8" t="s">
        <v>52</v>
      </c>
      <c r="B28" s="22">
        <f t="shared" ref="B28:C28" si="48">INDEX(INDIRECT($A$2),MATCH($A28,INDIRECT($A$1),0),MATCH(B$1,INDEX(INDIRECT($A$2),1,),0))</f>
        <v>1</v>
      </c>
      <c r="C28" s="23">
        <f t="shared" si="48"/>
        <v>0.52</v>
      </c>
      <c r="D28" s="24">
        <f t="shared" si="4"/>
        <v>5</v>
      </c>
      <c r="E28" s="25">
        <f t="shared" si="5"/>
        <v>5</v>
      </c>
      <c r="F28" s="25" t="str">
        <f t="shared" si="6"/>
        <v>Multiple Stages</v>
      </c>
      <c r="G28" s="26">
        <f t="shared" ref="G28:K28" si="49">INDEX(INDIRECT($A$2),MATCH($A28,INDIRECT($A$1),0),MATCH(G$1,INDEX(INDIRECT($A$2),1,),0))</f>
        <v>0.52</v>
      </c>
      <c r="H28" s="26">
        <f t="shared" si="49"/>
        <v>0.52</v>
      </c>
      <c r="I28" s="26">
        <f t="shared" si="49"/>
        <v>0.52</v>
      </c>
      <c r="J28" s="26">
        <f t="shared" si="49"/>
        <v>0.52</v>
      </c>
      <c r="K28" s="26">
        <f t="shared" si="49"/>
        <v>0.52</v>
      </c>
    </row>
    <row r="29">
      <c r="A29" s="8" t="s">
        <v>53</v>
      </c>
      <c r="B29" s="22">
        <f t="shared" ref="B29:C29" si="50">INDEX(INDIRECT($A$2),MATCH($A29,INDIRECT($A$1),0),MATCH(B$1,INDEX(INDIRECT($A$2),1,),0))</f>
        <v>1</v>
      </c>
      <c r="C29" s="23">
        <f t="shared" si="50"/>
        <v>0.1208981002</v>
      </c>
      <c r="D29" s="24">
        <f t="shared" si="4"/>
        <v>1</v>
      </c>
      <c r="E29" s="25">
        <f t="shared" si="5"/>
        <v>1</v>
      </c>
      <c r="F29" s="25" t="str">
        <f t="shared" si="6"/>
        <v>Stage 5</v>
      </c>
      <c r="G29" s="26">
        <f t="shared" ref="G29:K29" si="51">INDEX(INDIRECT($A$2),MATCH($A29,INDIRECT($A$1),0),MATCH(G$1,INDEX(INDIRECT($A$2),1,),0))</f>
        <v>0</v>
      </c>
      <c r="H29" s="26">
        <f t="shared" si="51"/>
        <v>0</v>
      </c>
      <c r="I29" s="26">
        <f t="shared" si="51"/>
        <v>0</v>
      </c>
      <c r="J29" s="26">
        <f t="shared" si="51"/>
        <v>0</v>
      </c>
      <c r="K29" s="26">
        <f t="shared" si="51"/>
        <v>0.1208981002</v>
      </c>
    </row>
    <row r="30">
      <c r="A30" s="8" t="s">
        <v>54</v>
      </c>
      <c r="B30" s="22">
        <f t="shared" ref="B30:C30" si="52">INDEX(INDIRECT($A$2),MATCH($A30,INDIRECT($A$1),0),MATCH(B$1,INDEX(INDIRECT($A$2),1,),0))</f>
        <v>1</v>
      </c>
      <c r="C30" s="23">
        <f t="shared" si="52"/>
        <v>0.5054347826</v>
      </c>
      <c r="D30" s="24">
        <f t="shared" si="4"/>
        <v>1</v>
      </c>
      <c r="E30" s="25">
        <f t="shared" si="5"/>
        <v>1</v>
      </c>
      <c r="F30" s="25" t="str">
        <f t="shared" si="6"/>
        <v>Stage 5</v>
      </c>
      <c r="G30" s="26">
        <f t="shared" ref="G30:K30" si="53">INDEX(INDIRECT($A$2),MATCH($A30,INDIRECT($A$1),0),MATCH(G$1,INDEX(INDIRECT($A$2),1,),0))</f>
        <v>0</v>
      </c>
      <c r="H30" s="26">
        <f t="shared" si="53"/>
        <v>0</v>
      </c>
      <c r="I30" s="26">
        <f t="shared" si="53"/>
        <v>0.03804347826</v>
      </c>
      <c r="J30" s="26">
        <f t="shared" si="53"/>
        <v>0</v>
      </c>
      <c r="K30" s="26">
        <f t="shared" si="53"/>
        <v>0.5054347826</v>
      </c>
    </row>
    <row r="31">
      <c r="A31" s="8" t="s">
        <v>55</v>
      </c>
      <c r="B31" s="22">
        <f t="shared" ref="B31:C31" si="54">INDEX(INDIRECT($A$2),MATCH($A31,INDIRECT($A$1),0),MATCH(B$1,INDEX(INDIRECT($A$2),1,),0))</f>
        <v>0</v>
      </c>
      <c r="C31" s="23" t="str">
        <f t="shared" si="54"/>
        <v/>
      </c>
      <c r="D31" s="24" t="str">
        <f t="shared" si="4"/>
        <v>NA</v>
      </c>
      <c r="E31" s="25" t="str">
        <f t="shared" si="5"/>
        <v/>
      </c>
      <c r="F31" s="25" t="str">
        <f t="shared" si="6"/>
        <v/>
      </c>
      <c r="G31" s="26" t="str">
        <f t="shared" ref="G31:K31" si="55">INDEX(INDIRECT($A$2),MATCH($A31,INDIRECT($A$1),0),MATCH(G$1,INDEX(INDIRECT($A$2),1,),0))</f>
        <v/>
      </c>
      <c r="H31" s="26" t="str">
        <f t="shared" si="55"/>
        <v/>
      </c>
      <c r="I31" s="26" t="str">
        <f t="shared" si="55"/>
        <v/>
      </c>
      <c r="J31" s="26" t="str">
        <f t="shared" si="55"/>
        <v/>
      </c>
      <c r="K31" s="26" t="str">
        <f t="shared" si="55"/>
        <v/>
      </c>
    </row>
    <row r="32">
      <c r="A32" s="8" t="s">
        <v>56</v>
      </c>
      <c r="B32" s="22">
        <f t="shared" ref="B32:C32" si="56">INDEX(INDIRECT($A$2),MATCH($A32,INDIRECT($A$1),0),MATCH(B$1,INDEX(INDIRECT($A$2),1,),0))</f>
        <v>0</v>
      </c>
      <c r="C32" s="23" t="str">
        <f t="shared" si="56"/>
        <v/>
      </c>
      <c r="D32" s="24" t="str">
        <f t="shared" si="4"/>
        <v>NA</v>
      </c>
      <c r="E32" s="25" t="str">
        <f t="shared" si="5"/>
        <v/>
      </c>
      <c r="F32" s="25" t="str">
        <f t="shared" si="6"/>
        <v/>
      </c>
      <c r="G32" s="26" t="str">
        <f t="shared" ref="G32:K32" si="57">INDEX(INDIRECT($A$2),MATCH($A32,INDIRECT($A$1),0),MATCH(G$1,INDEX(INDIRECT($A$2),1,),0))</f>
        <v/>
      </c>
      <c r="H32" s="26" t="str">
        <f t="shared" si="57"/>
        <v/>
      </c>
      <c r="I32" s="26" t="str">
        <f t="shared" si="57"/>
        <v/>
      </c>
      <c r="J32" s="26" t="str">
        <f t="shared" si="57"/>
        <v/>
      </c>
      <c r="K32" s="26" t="str">
        <f t="shared" si="57"/>
        <v/>
      </c>
    </row>
    <row r="33">
      <c r="A33" s="8" t="s">
        <v>57</v>
      </c>
      <c r="B33" s="22">
        <f t="shared" ref="B33:C33" si="58">INDEX(INDIRECT($A$2),MATCH($A33,INDIRECT($A$1),0),MATCH(B$1,INDEX(INDIRECT($A$2),1,),0))</f>
        <v>1</v>
      </c>
      <c r="C33" s="23">
        <f t="shared" si="58"/>
        <v>0</v>
      </c>
      <c r="D33" s="24">
        <f t="shared" si="4"/>
        <v>5</v>
      </c>
      <c r="E33" s="25">
        <f t="shared" si="5"/>
        <v>0</v>
      </c>
      <c r="F33" s="25" t="str">
        <f t="shared" si="6"/>
        <v>None</v>
      </c>
      <c r="G33" s="26">
        <f t="shared" ref="G33:K33" si="59">INDEX(INDIRECT($A$2),MATCH($A33,INDIRECT($A$1),0),MATCH(G$1,INDEX(INDIRECT($A$2),1,),0))</f>
        <v>0</v>
      </c>
      <c r="H33" s="26">
        <f t="shared" si="59"/>
        <v>0</v>
      </c>
      <c r="I33" s="26">
        <f t="shared" si="59"/>
        <v>0</v>
      </c>
      <c r="J33" s="26">
        <f t="shared" si="59"/>
        <v>0</v>
      </c>
      <c r="K33" s="26">
        <f t="shared" si="59"/>
        <v>0</v>
      </c>
    </row>
    <row r="34">
      <c r="A34" s="8" t="s">
        <v>58</v>
      </c>
      <c r="B34" s="22">
        <f t="shared" ref="B34:C34" si="60">INDEX(INDIRECT($A$2),MATCH($A34,INDIRECT($A$1),0),MATCH(B$1,INDEX(INDIRECT($A$2),1,),0))</f>
        <v>0</v>
      </c>
      <c r="C34" s="23" t="str">
        <f t="shared" si="60"/>
        <v/>
      </c>
      <c r="D34" s="24" t="str">
        <f t="shared" si="4"/>
        <v>NA</v>
      </c>
      <c r="E34" s="25" t="str">
        <f t="shared" si="5"/>
        <v/>
      </c>
      <c r="F34" s="25" t="str">
        <f t="shared" si="6"/>
        <v/>
      </c>
      <c r="G34" s="26" t="str">
        <f t="shared" ref="G34:K34" si="61">INDEX(INDIRECT($A$2),MATCH($A34,INDIRECT($A$1),0),MATCH(G$1,INDEX(INDIRECT($A$2),1,),0))</f>
        <v/>
      </c>
      <c r="H34" s="26" t="str">
        <f t="shared" si="61"/>
        <v/>
      </c>
      <c r="I34" s="26" t="str">
        <f t="shared" si="61"/>
        <v/>
      </c>
      <c r="J34" s="26" t="str">
        <f t="shared" si="61"/>
        <v/>
      </c>
      <c r="K34" s="26" t="str">
        <f t="shared" si="61"/>
        <v/>
      </c>
    </row>
    <row r="35">
      <c r="A35" s="8" t="s">
        <v>59</v>
      </c>
      <c r="B35" s="22">
        <f t="shared" ref="B35:C35" si="62">INDEX(INDIRECT($A$2),MATCH($A35,INDIRECT($A$1),0),MATCH(B$1,INDEX(INDIRECT($A$2),1,),0))</f>
        <v>0</v>
      </c>
      <c r="C35" s="23" t="str">
        <f t="shared" si="62"/>
        <v/>
      </c>
      <c r="D35" s="24" t="str">
        <f t="shared" si="4"/>
        <v>NA</v>
      </c>
      <c r="E35" s="25" t="str">
        <f t="shared" si="5"/>
        <v/>
      </c>
      <c r="F35" s="25" t="str">
        <f t="shared" si="6"/>
        <v/>
      </c>
      <c r="G35" s="26" t="str">
        <f t="shared" ref="G35:K35" si="63">INDEX(INDIRECT($A$2),MATCH($A35,INDIRECT($A$1),0),MATCH(G$1,INDEX(INDIRECT($A$2),1,),0))</f>
        <v/>
      </c>
      <c r="H35" s="26" t="str">
        <f t="shared" si="63"/>
        <v/>
      </c>
      <c r="I35" s="26" t="str">
        <f t="shared" si="63"/>
        <v/>
      </c>
      <c r="J35" s="26" t="str">
        <f t="shared" si="63"/>
        <v/>
      </c>
      <c r="K35" s="26" t="str">
        <f t="shared" si="63"/>
        <v/>
      </c>
    </row>
    <row r="36">
      <c r="A36" s="8" t="s">
        <v>60</v>
      </c>
      <c r="B36" s="22">
        <f t="shared" ref="B36:C36" si="64">INDEX(INDIRECT($A$2),MATCH($A36,INDIRECT($A$1),0),MATCH(B$1,INDEX(INDIRECT($A$2),1,),0))</f>
        <v>1</v>
      </c>
      <c r="C36" s="23">
        <f t="shared" si="64"/>
        <v>0.3636363636</v>
      </c>
      <c r="D36" s="24">
        <f t="shared" si="4"/>
        <v>1</v>
      </c>
      <c r="E36" s="25">
        <f t="shared" si="5"/>
        <v>1</v>
      </c>
      <c r="F36" s="25" t="str">
        <f t="shared" si="6"/>
        <v>Stage 3</v>
      </c>
      <c r="G36" s="26">
        <f t="shared" ref="G36:K36" si="65">INDEX(INDIRECT($A$2),MATCH($A36,INDIRECT($A$1),0),MATCH(G$1,INDEX(INDIRECT($A$2),1,),0))</f>
        <v>0</v>
      </c>
      <c r="H36" s="26">
        <f t="shared" si="65"/>
        <v>0</v>
      </c>
      <c r="I36" s="26">
        <f t="shared" si="65"/>
        <v>0.3636363636</v>
      </c>
      <c r="J36" s="26">
        <f t="shared" si="65"/>
        <v>0</v>
      </c>
      <c r="K36" s="26">
        <f t="shared" si="65"/>
        <v>0</v>
      </c>
    </row>
    <row r="37">
      <c r="A37" s="8" t="s">
        <v>61</v>
      </c>
      <c r="B37" s="22">
        <f t="shared" ref="B37:C37" si="66">INDEX(INDIRECT($A$2),MATCH($A37,INDIRECT($A$1),0),MATCH(B$1,INDEX(INDIRECT($A$2),1,),0))</f>
        <v>1</v>
      </c>
      <c r="C37" s="23">
        <f t="shared" si="66"/>
        <v>0.3473684211</v>
      </c>
      <c r="D37" s="24">
        <f t="shared" si="4"/>
        <v>1</v>
      </c>
      <c r="E37" s="25">
        <f t="shared" si="5"/>
        <v>1</v>
      </c>
      <c r="F37" s="25" t="str">
        <f t="shared" si="6"/>
        <v>Stage 3</v>
      </c>
      <c r="G37" s="26">
        <f t="shared" ref="G37:K37" si="67">INDEX(INDIRECT($A$2),MATCH($A37,INDIRECT($A$1),0),MATCH(G$1,INDEX(INDIRECT($A$2),1,),0))</f>
        <v>0.3087719298</v>
      </c>
      <c r="H37" s="26">
        <f t="shared" si="67"/>
        <v>0</v>
      </c>
      <c r="I37" s="26">
        <f t="shared" si="67"/>
        <v>0.3473684211</v>
      </c>
      <c r="J37" s="26">
        <f t="shared" si="67"/>
        <v>0.3122807018</v>
      </c>
      <c r="K37" s="26">
        <f t="shared" si="67"/>
        <v>0.3122807018</v>
      </c>
    </row>
    <row r="38">
      <c r="A38" s="8" t="s">
        <v>62</v>
      </c>
      <c r="B38" s="22">
        <f t="shared" ref="B38:C38" si="68">INDEX(INDIRECT($A$2),MATCH($A38,INDIRECT($A$1),0),MATCH(B$1,INDEX(INDIRECT($A$2),1,),0))</f>
        <v>0</v>
      </c>
      <c r="C38" s="23" t="str">
        <f t="shared" si="68"/>
        <v/>
      </c>
      <c r="D38" s="24" t="str">
        <f t="shared" si="4"/>
        <v>NA</v>
      </c>
      <c r="E38" s="25" t="str">
        <f t="shared" si="5"/>
        <v/>
      </c>
      <c r="F38" s="25" t="str">
        <f t="shared" si="6"/>
        <v/>
      </c>
      <c r="G38" s="26" t="str">
        <f t="shared" ref="G38:K38" si="69">INDEX(INDIRECT($A$2),MATCH($A38,INDIRECT($A$1),0),MATCH(G$1,INDEX(INDIRECT($A$2),1,),0))</f>
        <v/>
      </c>
      <c r="H38" s="26" t="str">
        <f t="shared" si="69"/>
        <v/>
      </c>
      <c r="I38" s="26" t="str">
        <f t="shared" si="69"/>
        <v/>
      </c>
      <c r="J38" s="26" t="str">
        <f t="shared" si="69"/>
        <v/>
      </c>
      <c r="K38" s="26" t="str">
        <f t="shared" si="69"/>
        <v/>
      </c>
    </row>
    <row r="39">
      <c r="A39" s="8" t="s">
        <v>63</v>
      </c>
      <c r="B39" s="22">
        <f t="shared" ref="B39:C39" si="70">INDEX(INDIRECT($A$2),MATCH($A39,INDIRECT($A$1),0),MATCH(B$1,INDEX(INDIRECT($A$2),1,),0))</f>
        <v>0</v>
      </c>
      <c r="C39" s="23" t="str">
        <f t="shared" si="70"/>
        <v/>
      </c>
      <c r="D39" s="24" t="str">
        <f t="shared" si="4"/>
        <v>NA</v>
      </c>
      <c r="E39" s="25" t="str">
        <f t="shared" si="5"/>
        <v/>
      </c>
      <c r="F39" s="25" t="str">
        <f t="shared" si="6"/>
        <v/>
      </c>
      <c r="G39" s="26" t="str">
        <f t="shared" ref="G39:K39" si="71">INDEX(INDIRECT($A$2),MATCH($A39,INDIRECT($A$1),0),MATCH(G$1,INDEX(INDIRECT($A$2),1,),0))</f>
        <v/>
      </c>
      <c r="H39" s="26" t="str">
        <f t="shared" si="71"/>
        <v/>
      </c>
      <c r="I39" s="26" t="str">
        <f t="shared" si="71"/>
        <v/>
      </c>
      <c r="J39" s="26" t="str">
        <f t="shared" si="71"/>
        <v/>
      </c>
      <c r="K39" s="26" t="str">
        <f t="shared" si="71"/>
        <v/>
      </c>
    </row>
    <row r="40">
      <c r="A40" s="8" t="s">
        <v>64</v>
      </c>
      <c r="B40" s="22">
        <f t="shared" ref="B40:C40" si="72">INDEX(INDIRECT($A$2),MATCH($A40,INDIRECT($A$1),0),MATCH(B$1,INDEX(INDIRECT($A$2),1,),0))</f>
        <v>1</v>
      </c>
      <c r="C40" s="23">
        <f t="shared" si="72"/>
        <v>0.5</v>
      </c>
      <c r="D40" s="24">
        <f t="shared" si="4"/>
        <v>3</v>
      </c>
      <c r="E40" s="25">
        <f t="shared" si="5"/>
        <v>3</v>
      </c>
      <c r="F40" s="25" t="str">
        <f t="shared" si="6"/>
        <v>Multiple Stages</v>
      </c>
      <c r="G40" s="26">
        <f t="shared" ref="G40:K40" si="73">INDEX(INDIRECT($A$2),MATCH($A40,INDIRECT($A$1),0),MATCH(G$1,INDEX(INDIRECT($A$2),1,),0))</f>
        <v>0.5</v>
      </c>
      <c r="H40" s="26">
        <f t="shared" si="73"/>
        <v>0.5</v>
      </c>
      <c r="I40" s="26">
        <f t="shared" si="73"/>
        <v>0.5</v>
      </c>
      <c r="J40" s="26">
        <f t="shared" si="73"/>
        <v>0</v>
      </c>
      <c r="K40" s="26">
        <f t="shared" si="73"/>
        <v>0</v>
      </c>
    </row>
    <row r="41">
      <c r="A41" s="8" t="s">
        <v>65</v>
      </c>
      <c r="B41" s="22">
        <f t="shared" ref="B41:C41" si="74">INDEX(INDIRECT($A$2),MATCH($A41,INDIRECT($A$1),0),MATCH(B$1,INDEX(INDIRECT($A$2),1,),0))</f>
        <v>1</v>
      </c>
      <c r="C41" s="23">
        <f t="shared" si="74"/>
        <v>0</v>
      </c>
      <c r="D41" s="24">
        <f t="shared" si="4"/>
        <v>5</v>
      </c>
      <c r="E41" s="25">
        <f t="shared" si="5"/>
        <v>0</v>
      </c>
      <c r="F41" s="25" t="str">
        <f t="shared" si="6"/>
        <v>None</v>
      </c>
      <c r="G41" s="26">
        <f t="shared" ref="G41:K41" si="75">INDEX(INDIRECT($A$2),MATCH($A41,INDIRECT($A$1),0),MATCH(G$1,INDEX(INDIRECT($A$2),1,),0))</f>
        <v>0</v>
      </c>
      <c r="H41" s="26">
        <f t="shared" si="75"/>
        <v>0</v>
      </c>
      <c r="I41" s="26">
        <f t="shared" si="75"/>
        <v>0</v>
      </c>
      <c r="J41" s="26">
        <f t="shared" si="75"/>
        <v>0</v>
      </c>
      <c r="K41" s="26">
        <f t="shared" si="75"/>
        <v>0</v>
      </c>
    </row>
    <row r="42">
      <c r="A42" s="8" t="s">
        <v>66</v>
      </c>
      <c r="B42" s="22">
        <f t="shared" ref="B42:C42" si="76">INDEX(INDIRECT($A$2),MATCH($A42,INDIRECT($A$1),0),MATCH(B$1,INDEX(INDIRECT($A$2),1,),0))</f>
        <v>0</v>
      </c>
      <c r="C42" s="23" t="str">
        <f t="shared" si="76"/>
        <v/>
      </c>
      <c r="D42" s="24" t="str">
        <f t="shared" si="4"/>
        <v>NA</v>
      </c>
      <c r="E42" s="25" t="str">
        <f t="shared" si="5"/>
        <v/>
      </c>
      <c r="F42" s="25" t="str">
        <f t="shared" si="6"/>
        <v/>
      </c>
      <c r="G42" s="26" t="str">
        <f t="shared" ref="G42:K42" si="77">INDEX(INDIRECT($A$2),MATCH($A42,INDIRECT($A$1),0),MATCH(G$1,INDEX(INDIRECT($A$2),1,),0))</f>
        <v/>
      </c>
      <c r="H42" s="26" t="str">
        <f t="shared" si="77"/>
        <v/>
      </c>
      <c r="I42" s="26" t="str">
        <f t="shared" si="77"/>
        <v/>
      </c>
      <c r="J42" s="26" t="str">
        <f t="shared" si="77"/>
        <v/>
      </c>
      <c r="K42" s="26" t="str">
        <f t="shared" si="77"/>
        <v/>
      </c>
    </row>
    <row r="43">
      <c r="A43" s="8" t="s">
        <v>67</v>
      </c>
      <c r="B43" s="22">
        <f t="shared" ref="B43:C43" si="78">INDEX(INDIRECT($A$2),MATCH($A43,INDIRECT($A$1),0),MATCH(B$1,INDEX(INDIRECT($A$2),1,),0))</f>
        <v>0</v>
      </c>
      <c r="C43" s="23" t="str">
        <f t="shared" si="78"/>
        <v/>
      </c>
      <c r="D43" s="24" t="str">
        <f t="shared" si="4"/>
        <v>NA</v>
      </c>
      <c r="E43" s="25" t="str">
        <f t="shared" si="5"/>
        <v/>
      </c>
      <c r="F43" s="25" t="str">
        <f t="shared" si="6"/>
        <v/>
      </c>
      <c r="G43" s="26" t="str">
        <f t="shared" ref="G43:K43" si="79">INDEX(INDIRECT($A$2),MATCH($A43,INDIRECT($A$1),0),MATCH(G$1,INDEX(INDIRECT($A$2),1,),0))</f>
        <v/>
      </c>
      <c r="H43" s="26" t="str">
        <f t="shared" si="79"/>
        <v/>
      </c>
      <c r="I43" s="26" t="str">
        <f t="shared" si="79"/>
        <v/>
      </c>
      <c r="J43" s="26" t="str">
        <f t="shared" si="79"/>
        <v/>
      </c>
      <c r="K43" s="26" t="str">
        <f t="shared" si="79"/>
        <v/>
      </c>
    </row>
    <row r="44">
      <c r="A44" s="8" t="s">
        <v>68</v>
      </c>
      <c r="B44" s="22">
        <f t="shared" ref="B44:C44" si="80">INDEX(INDIRECT($A$2),MATCH($A44,INDIRECT($A$1),0),MATCH(B$1,INDEX(INDIRECT($A$2),1,),0))</f>
        <v>0</v>
      </c>
      <c r="C44" s="23" t="str">
        <f t="shared" si="80"/>
        <v/>
      </c>
      <c r="D44" s="24" t="str">
        <f t="shared" si="4"/>
        <v>NA</v>
      </c>
      <c r="E44" s="25" t="str">
        <f t="shared" si="5"/>
        <v/>
      </c>
      <c r="F44" s="25" t="str">
        <f t="shared" si="6"/>
        <v/>
      </c>
      <c r="G44" s="26" t="str">
        <f t="shared" ref="G44:K44" si="81">INDEX(INDIRECT($A$2),MATCH($A44,INDIRECT($A$1),0),MATCH(G$1,INDEX(INDIRECT($A$2),1,),0))</f>
        <v/>
      </c>
      <c r="H44" s="26" t="str">
        <f t="shared" si="81"/>
        <v/>
      </c>
      <c r="I44" s="26" t="str">
        <f t="shared" si="81"/>
        <v/>
      </c>
      <c r="J44" s="26" t="str">
        <f t="shared" si="81"/>
        <v/>
      </c>
      <c r="K44" s="26" t="str">
        <f t="shared" si="81"/>
        <v/>
      </c>
    </row>
    <row r="45">
      <c r="A45" s="8" t="s">
        <v>69</v>
      </c>
      <c r="B45" s="22">
        <f t="shared" ref="B45:C45" si="82">INDEX(INDIRECT($A$2),MATCH($A45,INDIRECT($A$1),0),MATCH(B$1,INDEX(INDIRECT($A$2),1,),0))</f>
        <v>0</v>
      </c>
      <c r="C45" s="23" t="str">
        <f t="shared" si="82"/>
        <v/>
      </c>
      <c r="D45" s="24" t="str">
        <f t="shared" si="4"/>
        <v>NA</v>
      </c>
      <c r="E45" s="25" t="str">
        <f t="shared" si="5"/>
        <v/>
      </c>
      <c r="F45" s="25" t="str">
        <f t="shared" si="6"/>
        <v/>
      </c>
      <c r="G45" s="26" t="str">
        <f t="shared" ref="G45:K45" si="83">INDEX(INDIRECT($A$2),MATCH($A45,INDIRECT($A$1),0),MATCH(G$1,INDEX(INDIRECT($A$2),1,),0))</f>
        <v/>
      </c>
      <c r="H45" s="26" t="str">
        <f t="shared" si="83"/>
        <v/>
      </c>
      <c r="I45" s="26" t="str">
        <f t="shared" si="83"/>
        <v/>
      </c>
      <c r="J45" s="26" t="str">
        <f t="shared" si="83"/>
        <v/>
      </c>
      <c r="K45" s="26" t="str">
        <f t="shared" si="83"/>
        <v/>
      </c>
    </row>
    <row r="46">
      <c r="A46" s="8" t="s">
        <v>70</v>
      </c>
      <c r="B46" s="22">
        <f t="shared" ref="B46:C46" si="84">INDEX(INDIRECT($A$2),MATCH($A46,INDIRECT($A$1),0),MATCH(B$1,INDEX(INDIRECT($A$2),1,),0))</f>
        <v>1</v>
      </c>
      <c r="C46" s="23">
        <f t="shared" si="84"/>
        <v>0</v>
      </c>
      <c r="D46" s="24">
        <f t="shared" si="4"/>
        <v>5</v>
      </c>
      <c r="E46" s="25">
        <f t="shared" si="5"/>
        <v>0</v>
      </c>
      <c r="F46" s="25" t="str">
        <f t="shared" si="6"/>
        <v>None</v>
      </c>
      <c r="G46" s="26">
        <f t="shared" ref="G46:K46" si="85">INDEX(INDIRECT($A$2),MATCH($A46,INDIRECT($A$1),0),MATCH(G$1,INDEX(INDIRECT($A$2),1,),0))</f>
        <v>0</v>
      </c>
      <c r="H46" s="26">
        <f t="shared" si="85"/>
        <v>0</v>
      </c>
      <c r="I46" s="26">
        <f t="shared" si="85"/>
        <v>0</v>
      </c>
      <c r="J46" s="26">
        <f t="shared" si="85"/>
        <v>0</v>
      </c>
      <c r="K46" s="26">
        <f t="shared" si="85"/>
        <v>0</v>
      </c>
    </row>
    <row r="47">
      <c r="A47" s="8" t="s">
        <v>71</v>
      </c>
      <c r="B47" s="22">
        <f t="shared" ref="B47:C47" si="86">INDEX(INDIRECT($A$2),MATCH($A47,INDIRECT($A$1),0),MATCH(B$1,INDEX(INDIRECT($A$2),1,),0))</f>
        <v>1</v>
      </c>
      <c r="C47" s="23">
        <f t="shared" si="86"/>
        <v>0</v>
      </c>
      <c r="D47" s="24">
        <f t="shared" si="4"/>
        <v>5</v>
      </c>
      <c r="E47" s="25">
        <f t="shared" si="5"/>
        <v>0</v>
      </c>
      <c r="F47" s="25" t="str">
        <f t="shared" si="6"/>
        <v>None</v>
      </c>
      <c r="G47" s="26">
        <f t="shared" ref="G47:K47" si="87">INDEX(INDIRECT($A$2),MATCH($A47,INDIRECT($A$1),0),MATCH(G$1,INDEX(INDIRECT($A$2),1,),0))</f>
        <v>0</v>
      </c>
      <c r="H47" s="26">
        <f t="shared" si="87"/>
        <v>0</v>
      </c>
      <c r="I47" s="26">
        <f t="shared" si="87"/>
        <v>0</v>
      </c>
      <c r="J47" s="26">
        <f t="shared" si="87"/>
        <v>0</v>
      </c>
      <c r="K47" s="26">
        <f t="shared" si="87"/>
        <v>0</v>
      </c>
    </row>
    <row r="48">
      <c r="A48" s="8" t="s">
        <v>72</v>
      </c>
      <c r="B48" s="22">
        <f t="shared" ref="B48:C48" si="88">INDEX(INDIRECT($A$2),MATCH($A48,INDIRECT($A$1),0),MATCH(B$1,INDEX(INDIRECT($A$2),1,),0))</f>
        <v>1</v>
      </c>
      <c r="C48" s="23">
        <f t="shared" si="88"/>
        <v>0</v>
      </c>
      <c r="D48" s="24">
        <f t="shared" si="4"/>
        <v>5</v>
      </c>
      <c r="E48" s="25">
        <f t="shared" si="5"/>
        <v>0</v>
      </c>
      <c r="F48" s="25" t="str">
        <f t="shared" si="6"/>
        <v>None</v>
      </c>
      <c r="G48" s="26">
        <f t="shared" ref="G48:K48" si="89">INDEX(INDIRECT($A$2),MATCH($A48,INDIRECT($A$1),0),MATCH(G$1,INDEX(INDIRECT($A$2),1,),0))</f>
        <v>0</v>
      </c>
      <c r="H48" s="26">
        <f t="shared" si="89"/>
        <v>0</v>
      </c>
      <c r="I48" s="26">
        <f t="shared" si="89"/>
        <v>0</v>
      </c>
      <c r="J48" s="26">
        <f t="shared" si="89"/>
        <v>0</v>
      </c>
      <c r="K48" s="26">
        <f t="shared" si="89"/>
        <v>0</v>
      </c>
    </row>
    <row r="49">
      <c r="A49" s="8" t="s">
        <v>73</v>
      </c>
      <c r="B49" s="22">
        <f t="shared" ref="B49:C49" si="90">INDEX(INDIRECT($A$2),MATCH($A49,INDIRECT($A$1),0),MATCH(B$1,INDEX(INDIRECT($A$2),1,),0))</f>
        <v>1</v>
      </c>
      <c r="C49" s="23">
        <f t="shared" si="90"/>
        <v>0.4725274725</v>
      </c>
      <c r="D49" s="24">
        <f t="shared" si="4"/>
        <v>1</v>
      </c>
      <c r="E49" s="25">
        <f t="shared" si="5"/>
        <v>1</v>
      </c>
      <c r="F49" s="25" t="str">
        <f t="shared" si="6"/>
        <v>Stage 3</v>
      </c>
      <c r="G49" s="26">
        <f t="shared" ref="G49:K49" si="91">INDEX(INDIRECT($A$2),MATCH($A49,INDIRECT($A$1),0),MATCH(G$1,INDEX(INDIRECT($A$2),1,),0))</f>
        <v>0</v>
      </c>
      <c r="H49" s="26">
        <f t="shared" si="91"/>
        <v>0</v>
      </c>
      <c r="I49" s="26">
        <f t="shared" si="91"/>
        <v>0.4725274725</v>
      </c>
      <c r="J49" s="26">
        <f t="shared" si="91"/>
        <v>0</v>
      </c>
      <c r="K49" s="26">
        <f t="shared" si="91"/>
        <v>0</v>
      </c>
    </row>
    <row r="50">
      <c r="A50" s="8" t="s">
        <v>74</v>
      </c>
      <c r="B50" s="22">
        <f t="shared" ref="B50:C50" si="92">INDEX(INDIRECT($A$2),MATCH($A50,INDIRECT($A$1),0),MATCH(B$1,INDEX(INDIRECT($A$2),1,),0))</f>
        <v>1</v>
      </c>
      <c r="C50" s="23">
        <f t="shared" si="92"/>
        <v>0.2786885246</v>
      </c>
      <c r="D50" s="24">
        <f t="shared" si="4"/>
        <v>2</v>
      </c>
      <c r="E50" s="25">
        <f t="shared" si="5"/>
        <v>2</v>
      </c>
      <c r="F50" s="25" t="str">
        <f t="shared" si="6"/>
        <v>Multiple Stages</v>
      </c>
      <c r="G50" s="26">
        <f t="shared" ref="G50:K50" si="93">INDEX(INDIRECT($A$2),MATCH($A50,INDIRECT($A$1),0),MATCH(G$1,INDEX(INDIRECT($A$2),1,),0))</f>
        <v>0</v>
      </c>
      <c r="H50" s="26">
        <f t="shared" si="93"/>
        <v>0</v>
      </c>
      <c r="I50" s="26">
        <f t="shared" si="93"/>
        <v>0.2786885246</v>
      </c>
      <c r="J50" s="26">
        <f t="shared" si="93"/>
        <v>0</v>
      </c>
      <c r="K50" s="26">
        <f t="shared" si="93"/>
        <v>0.2786885246</v>
      </c>
    </row>
    <row r="51">
      <c r="A51" s="8" t="s">
        <v>75</v>
      </c>
      <c r="B51" s="22">
        <f t="shared" ref="B51:C51" si="94">INDEX(INDIRECT($A$2),MATCH($A51,INDIRECT($A$1),0),MATCH(B$1,INDEX(INDIRECT($A$2),1,),0))</f>
        <v>1</v>
      </c>
      <c r="C51" s="23">
        <f t="shared" si="94"/>
        <v>0</v>
      </c>
      <c r="D51" s="24">
        <f t="shared" si="4"/>
        <v>5</v>
      </c>
      <c r="E51" s="25">
        <f t="shared" si="5"/>
        <v>0</v>
      </c>
      <c r="F51" s="25" t="str">
        <f t="shared" si="6"/>
        <v>None</v>
      </c>
      <c r="G51" s="26">
        <f t="shared" ref="G51:K51" si="95">INDEX(INDIRECT($A$2),MATCH($A51,INDIRECT($A$1),0),MATCH(G$1,INDEX(INDIRECT($A$2),1,),0))</f>
        <v>0</v>
      </c>
      <c r="H51" s="26">
        <f t="shared" si="95"/>
        <v>0</v>
      </c>
      <c r="I51" s="26">
        <f t="shared" si="95"/>
        <v>0</v>
      </c>
      <c r="J51" s="26">
        <f t="shared" si="95"/>
        <v>0</v>
      </c>
      <c r="K51" s="26">
        <f t="shared" si="95"/>
        <v>0</v>
      </c>
    </row>
    <row r="52">
      <c r="A52" s="8" t="s">
        <v>76</v>
      </c>
      <c r="B52" s="22">
        <f t="shared" ref="B52:C52" si="96">INDEX(INDIRECT($A$2),MATCH($A52,INDIRECT($A$1),0),MATCH(B$1,INDEX(INDIRECT($A$2),1,),0))</f>
        <v>0</v>
      </c>
      <c r="C52" s="23" t="str">
        <f t="shared" si="96"/>
        <v/>
      </c>
      <c r="D52" s="24" t="str">
        <f t="shared" si="4"/>
        <v>NA</v>
      </c>
      <c r="E52" s="25" t="str">
        <f t="shared" si="5"/>
        <v/>
      </c>
      <c r="F52" s="25" t="str">
        <f t="shared" si="6"/>
        <v/>
      </c>
      <c r="G52" s="26" t="str">
        <f t="shared" ref="G52:K52" si="97">INDEX(INDIRECT($A$2),MATCH($A52,INDIRECT($A$1),0),MATCH(G$1,INDEX(INDIRECT($A$2),1,),0))</f>
        <v/>
      </c>
      <c r="H52" s="26" t="str">
        <f t="shared" si="97"/>
        <v/>
      </c>
      <c r="I52" s="26" t="str">
        <f t="shared" si="97"/>
        <v/>
      </c>
      <c r="J52" s="26" t="str">
        <f t="shared" si="97"/>
        <v/>
      </c>
      <c r="K52" s="26" t="str">
        <f t="shared" si="97"/>
        <v/>
      </c>
    </row>
    <row r="53">
      <c r="A53" s="8" t="s">
        <v>77</v>
      </c>
      <c r="B53" s="22">
        <f t="shared" ref="B53:C53" si="98">INDEX(INDIRECT($A$2),MATCH($A53,INDIRECT($A$1),0),MATCH(B$1,INDEX(INDIRECT($A$2),1,),0))</f>
        <v>1</v>
      </c>
      <c r="C53" s="23">
        <f t="shared" si="98"/>
        <v>0.118556701</v>
      </c>
      <c r="D53" s="24">
        <f t="shared" si="4"/>
        <v>2</v>
      </c>
      <c r="E53" s="25">
        <f t="shared" si="5"/>
        <v>2</v>
      </c>
      <c r="F53" s="25" t="str">
        <f t="shared" si="6"/>
        <v>Multiple Stages</v>
      </c>
      <c r="G53" s="26">
        <f t="shared" ref="G53:K53" si="99">INDEX(INDIRECT($A$2),MATCH($A53,INDIRECT($A$1),0),MATCH(G$1,INDEX(INDIRECT($A$2),1,),0))</f>
        <v>0</v>
      </c>
      <c r="H53" s="26">
        <f t="shared" si="99"/>
        <v>0</v>
      </c>
      <c r="I53" s="26">
        <f t="shared" si="99"/>
        <v>0.118556701</v>
      </c>
      <c r="J53" s="26">
        <f t="shared" si="99"/>
        <v>0.118556701</v>
      </c>
      <c r="K53" s="26">
        <f t="shared" si="99"/>
        <v>0</v>
      </c>
    </row>
    <row r="54">
      <c r="A54" s="8" t="s">
        <v>78</v>
      </c>
      <c r="B54" s="22">
        <f t="shared" ref="B54:C54" si="100">INDEX(INDIRECT($A$2),MATCH($A54,INDIRECT($A$1),0),MATCH(B$1,INDEX(INDIRECT($A$2),1,),0))</f>
        <v>1</v>
      </c>
      <c r="C54" s="23">
        <f t="shared" si="100"/>
        <v>0.6944444444</v>
      </c>
      <c r="D54" s="24">
        <f t="shared" si="4"/>
        <v>2</v>
      </c>
      <c r="E54" s="25">
        <f t="shared" si="5"/>
        <v>2</v>
      </c>
      <c r="F54" s="25" t="str">
        <f t="shared" si="6"/>
        <v>Multiple Stages</v>
      </c>
      <c r="G54" s="26">
        <f t="shared" ref="G54:K54" si="101">INDEX(INDIRECT($A$2),MATCH($A54,INDIRECT($A$1),0),MATCH(G$1,INDEX(INDIRECT($A$2),1,),0))</f>
        <v>0.6944444444</v>
      </c>
      <c r="H54" s="26">
        <f t="shared" si="101"/>
        <v>0.6944444444</v>
      </c>
      <c r="I54" s="26">
        <f t="shared" si="101"/>
        <v>0</v>
      </c>
      <c r="J54" s="26">
        <f t="shared" si="101"/>
        <v>0</v>
      </c>
      <c r="K54" s="26">
        <f t="shared" si="101"/>
        <v>0.1388888889</v>
      </c>
    </row>
    <row r="55">
      <c r="A55" s="8" t="s">
        <v>79</v>
      </c>
      <c r="B55" s="22">
        <f t="shared" ref="B55:C55" si="102">INDEX(INDIRECT($A$2),MATCH($A55,INDIRECT($A$1),0),MATCH(B$1,INDEX(INDIRECT($A$2),1,),0))</f>
        <v>0</v>
      </c>
      <c r="C55" s="23" t="str">
        <f t="shared" si="102"/>
        <v/>
      </c>
      <c r="D55" s="24" t="str">
        <f t="shared" si="4"/>
        <v>NA</v>
      </c>
      <c r="E55" s="25" t="str">
        <f t="shared" si="5"/>
        <v/>
      </c>
      <c r="F55" s="25" t="str">
        <f t="shared" si="6"/>
        <v/>
      </c>
      <c r="G55" s="26" t="str">
        <f t="shared" ref="G55:K55" si="103">INDEX(INDIRECT($A$2),MATCH($A55,INDIRECT($A$1),0),MATCH(G$1,INDEX(INDIRECT($A$2),1,),0))</f>
        <v/>
      </c>
      <c r="H55" s="26" t="str">
        <f t="shared" si="103"/>
        <v/>
      </c>
      <c r="I55" s="26" t="str">
        <f t="shared" si="103"/>
        <v/>
      </c>
      <c r="J55" s="26" t="str">
        <f t="shared" si="103"/>
        <v/>
      </c>
      <c r="K55" s="26" t="str">
        <f t="shared" si="103"/>
        <v/>
      </c>
    </row>
    <row r="56">
      <c r="A56" s="8" t="s">
        <v>80</v>
      </c>
      <c r="B56" s="22">
        <f t="shared" ref="B56:C56" si="104">INDEX(INDIRECT($A$2),MATCH($A56,INDIRECT($A$1),0),MATCH(B$1,INDEX(INDIRECT($A$2),1,),0))</f>
        <v>1</v>
      </c>
      <c r="C56" s="23">
        <f t="shared" si="104"/>
        <v>0.2980769231</v>
      </c>
      <c r="D56" s="24">
        <f t="shared" si="4"/>
        <v>3</v>
      </c>
      <c r="E56" s="25">
        <f t="shared" si="5"/>
        <v>3</v>
      </c>
      <c r="F56" s="25" t="str">
        <f t="shared" si="6"/>
        <v>Multiple Stages</v>
      </c>
      <c r="G56" s="26">
        <f t="shared" ref="G56:K56" si="105">INDEX(INDIRECT($A$2),MATCH($A56,INDIRECT($A$1),0),MATCH(G$1,INDEX(INDIRECT($A$2),1,),0))</f>
        <v>0.2980769231</v>
      </c>
      <c r="H56" s="26">
        <f t="shared" si="105"/>
        <v>0.2980769231</v>
      </c>
      <c r="I56" s="26">
        <f t="shared" si="105"/>
        <v>0</v>
      </c>
      <c r="J56" s="26">
        <f t="shared" si="105"/>
        <v>0</v>
      </c>
      <c r="K56" s="26">
        <f t="shared" si="105"/>
        <v>0.2980769231</v>
      </c>
    </row>
    <row r="57">
      <c r="A57" s="14" t="s">
        <v>81</v>
      </c>
      <c r="B57" s="22">
        <f t="shared" ref="B57:C57" si="106">INDEX(INDIRECT($A$2),MATCH($A57,INDIRECT($A$1),0),MATCH(B$1,INDEX(INDIRECT($A$2),1,),0))</f>
        <v>1</v>
      </c>
      <c r="C57" s="23">
        <f t="shared" si="106"/>
        <v>0</v>
      </c>
      <c r="D57" s="24">
        <f t="shared" si="4"/>
        <v>5</v>
      </c>
      <c r="E57" s="25">
        <f t="shared" si="5"/>
        <v>0</v>
      </c>
      <c r="F57" s="25" t="str">
        <f t="shared" si="6"/>
        <v>None</v>
      </c>
      <c r="G57" s="26">
        <f t="shared" ref="G57:K57" si="107">INDEX(INDIRECT($A$2),MATCH($A57,INDIRECT($A$1),0),MATCH(G$1,INDEX(INDIRECT($A$2),1,),0))</f>
        <v>0</v>
      </c>
      <c r="H57" s="26">
        <f t="shared" si="107"/>
        <v>0</v>
      </c>
      <c r="I57" s="26">
        <f t="shared" si="107"/>
        <v>0</v>
      </c>
      <c r="J57" s="26">
        <f t="shared" si="107"/>
        <v>0</v>
      </c>
      <c r="K57" s="26">
        <f t="shared" si="107"/>
        <v>0</v>
      </c>
    </row>
    <row r="58" ht="6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60">
      <c r="A60" s="1" t="s">
        <v>116</v>
      </c>
    </row>
  </sheetData>
  <mergeCells count="1">
    <mergeCell ref="A4:K4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</sheetPr>
  <sheetViews>
    <sheetView workbookViewId="0"/>
  </sheetViews>
  <sheetFormatPr customHeight="1" defaultColWidth="14.43" defaultRowHeight="15.75" outlineLevelCol="1" outlineLevelRow="1"/>
  <cols>
    <col min="1" max="1" width="14.43" outlineLevel="1"/>
    <col customWidth="1" min="2" max="2" width="16.57"/>
  </cols>
  <sheetData>
    <row r="1" hidden="1" outlineLevel="1">
      <c r="A1" s="27" t="s">
        <v>86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collapsed="1">
      <c r="C2" s="28"/>
      <c r="D2" s="28"/>
      <c r="E2" s="28"/>
      <c r="F2" s="28"/>
      <c r="G2" s="28"/>
    </row>
    <row r="3">
      <c r="C3" s="28"/>
      <c r="D3" s="28"/>
      <c r="E3" s="28"/>
      <c r="F3" s="28"/>
      <c r="G3" s="28"/>
    </row>
    <row r="4">
      <c r="B4" s="29" t="s">
        <v>122</v>
      </c>
    </row>
    <row r="5">
      <c r="B5" s="30" t="s">
        <v>123</v>
      </c>
      <c r="C5" s="21" t="s">
        <v>124</v>
      </c>
      <c r="D5" s="21" t="s">
        <v>125</v>
      </c>
      <c r="E5" s="21" t="s">
        <v>126</v>
      </c>
      <c r="F5" s="21" t="s">
        <v>127</v>
      </c>
      <c r="G5" s="21" t="s">
        <v>128</v>
      </c>
    </row>
    <row r="6">
      <c r="B6" s="8" t="s">
        <v>129</v>
      </c>
      <c r="C6" s="31">
        <f t="array" ref="C6">AVERAGE(IF(State_Snapshot!$S$6:$S$57=1,if(State_Snapshot!$I$6:$I$57&lt;&gt;"",State_Snapshot!$I$6:$I$57)))</f>
        <v>58.375</v>
      </c>
      <c r="D6" s="31">
        <f t="array" ref="D6">AVERAGE(IF(State_Snapshot!$S$6:$S$57=1,if(State_Snapshot!$J$6:$J$57&lt;&gt;"",State_Snapshot!$J$6:$J$57)))</f>
        <v>1.682891501</v>
      </c>
      <c r="E6" s="31">
        <f t="array" ref="E6">AVERAGE(IF(State_Snapshot!$S$6:$S$57=1,if(State_Snapshot!$M$6:$M$57&lt;&gt;"",State_Snapshot!$M$6:$M$57)))</f>
        <v>38.125</v>
      </c>
      <c r="F6" s="31">
        <f t="array" ref="F6">AVERAGE(IF(State_Snapshot!$S$6:$S$57=1,if(State_Snapshot!$N$6:$N$57&lt;&gt;"",State_Snapshot!$N$6:$N$57)))</f>
        <v>2.6875</v>
      </c>
      <c r="G6" s="31">
        <f t="array" ref="G6">AVERAGE(IF(State_Snapshot!$S$6:$S$57=1,if('Stages of Protection'!$E$6:$E$57&lt;&gt;"",'Stages of Protection'!$E$6:$E$57)))</f>
        <v>1.25</v>
      </c>
    </row>
    <row r="7">
      <c r="B7" s="8" t="s">
        <v>130</v>
      </c>
      <c r="C7" s="31">
        <f t="array" ref="C7">AVERAGE(IF(State_Snapshot!$S$6:$S$57=0,if(State_Snapshot!$I$6:$I$57&lt;&gt;"",State_Snapshot!$I$6:$I$57)))</f>
        <v>55.43333333</v>
      </c>
      <c r="D7" s="31">
        <f t="array" ref="D7">AVERAGE(IF(State_Snapshot!$S$6:$S$57=0,if(State_Snapshot!$J$6:$J$57&lt;&gt;"",State_Snapshot!$J$6:$J$57)))</f>
        <v>1.437362155</v>
      </c>
      <c r="E7" s="31">
        <f t="array" ref="E7">AVERAGE(IF(State_Snapshot!$S$6:$S$57=0,if(State_Snapshot!$M$6:$M$57&lt;&gt;"",State_Snapshot!$M$6:$M$57)))</f>
        <v>40</v>
      </c>
      <c r="F7" s="31">
        <f t="array" ref="F7">AVERAGE(IF(State_Snapshot!$S$6:$S$57=0,if(State_Snapshot!$N$6:$N$57&lt;&gt;"",State_Snapshot!$N$6:$N$57)))</f>
        <v>2.283333333</v>
      </c>
      <c r="G7" s="31">
        <f t="array" ref="G7">AVERAGE(IF(State_Snapshot!$S$6:$S$57=0,if('Stages of Protection'!$E$6:$E$57&lt;&gt;"",'Stages of Protection'!$E$6:$E$57)))</f>
        <v>1.04</v>
      </c>
    </row>
    <row r="8" ht="8.25" customHeight="1">
      <c r="B8" s="19"/>
      <c r="C8" s="19"/>
      <c r="D8" s="19"/>
      <c r="E8" s="19"/>
      <c r="F8" s="19"/>
      <c r="G8" s="19"/>
    </row>
  </sheetData>
  <mergeCells count="1">
    <mergeCell ref="B4:G4"/>
  </mergeCells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2" max="12" width="19.43"/>
  </cols>
  <sheetData>
    <row r="1">
      <c r="A1" s="1" t="s">
        <v>94</v>
      </c>
      <c r="B1" s="1" t="s">
        <v>84</v>
      </c>
      <c r="C1" s="1" t="s">
        <v>131</v>
      </c>
      <c r="D1" s="2" t="s">
        <v>93</v>
      </c>
      <c r="E1" s="2" t="s">
        <v>82</v>
      </c>
      <c r="F1" s="2" t="s">
        <v>132</v>
      </c>
      <c r="G1" s="2" t="s">
        <v>133</v>
      </c>
      <c r="H1" s="2" t="s">
        <v>134</v>
      </c>
      <c r="I1" s="2" t="s">
        <v>135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136</v>
      </c>
      <c r="O1" s="2" t="s">
        <v>137</v>
      </c>
      <c r="P1" s="2" t="s">
        <v>138</v>
      </c>
      <c r="Q1" s="2" t="s">
        <v>139</v>
      </c>
      <c r="R1" s="2" t="s">
        <v>140</v>
      </c>
      <c r="S1" s="2" t="s">
        <v>15</v>
      </c>
      <c r="T1" s="2" t="s">
        <v>141</v>
      </c>
      <c r="U1" s="2" t="s">
        <v>16</v>
      </c>
      <c r="V1" s="2" t="s">
        <v>83</v>
      </c>
      <c r="W1" s="2" t="s">
        <v>142</v>
      </c>
      <c r="X1" s="2" t="s">
        <v>85</v>
      </c>
      <c r="Y1" s="2" t="s">
        <v>7</v>
      </c>
      <c r="Z1" s="2" t="s">
        <v>6</v>
      </c>
      <c r="AA1" s="2" t="s">
        <v>143</v>
      </c>
      <c r="AB1" s="2" t="s">
        <v>4</v>
      </c>
      <c r="AC1" s="2" t="s">
        <v>5</v>
      </c>
      <c r="AD1" s="2" t="s">
        <v>144</v>
      </c>
      <c r="AE1" s="2" t="s">
        <v>145</v>
      </c>
      <c r="AF1" s="2" t="s">
        <v>146</v>
      </c>
      <c r="AG1" s="2" t="s">
        <v>11</v>
      </c>
      <c r="AH1" s="2" t="s">
        <v>10</v>
      </c>
      <c r="AI1" s="2" t="s">
        <v>147</v>
      </c>
      <c r="AJ1" s="2" t="s">
        <v>8</v>
      </c>
      <c r="AK1" s="2" t="s">
        <v>9</v>
      </c>
      <c r="AL1" s="2" t="s">
        <v>148</v>
      </c>
      <c r="AM1" s="2" t="s">
        <v>86</v>
      </c>
      <c r="AN1" s="2" t="s">
        <v>14</v>
      </c>
      <c r="AO1" s="2" t="s">
        <v>149</v>
      </c>
      <c r="AP1" s="2" t="s">
        <v>12</v>
      </c>
      <c r="AQ1" s="2" t="s">
        <v>13</v>
      </c>
      <c r="AR1" s="20" t="s">
        <v>96</v>
      </c>
      <c r="AS1" s="20" t="s">
        <v>97</v>
      </c>
      <c r="AT1" s="20" t="s">
        <v>98</v>
      </c>
      <c r="AU1" s="20" t="s">
        <v>99</v>
      </c>
      <c r="AV1" s="20" t="s">
        <v>100</v>
      </c>
      <c r="AW1" s="20" t="s">
        <v>95</v>
      </c>
    </row>
    <row r="2">
      <c r="A2">
        <f t="shared" ref="A2:A126" si="1">IF(AA2&gt;0,1,0)</f>
        <v>1</v>
      </c>
      <c r="B2">
        <f t="shared" ref="B2:B126" si="2">IF(AND(AB2=C2,AA2&gt;0),1,0)</f>
        <v>1</v>
      </c>
      <c r="C2" s="32">
        <f t="shared" ref="C2:C126" si="3">MINIFS($AB$2:$AB$223,$D$2:$D$223,$D2)</f>
        <v>43905</v>
      </c>
      <c r="D2" s="2" t="s">
        <v>30</v>
      </c>
      <c r="E2" s="2" t="s">
        <v>150</v>
      </c>
      <c r="F2" s="2" t="s">
        <v>151</v>
      </c>
      <c r="G2" s="2" t="s">
        <v>152</v>
      </c>
      <c r="H2" s="33">
        <v>1.0</v>
      </c>
      <c r="I2" s="33">
        <v>4.0</v>
      </c>
      <c r="J2" s="34">
        <v>43905.0</v>
      </c>
      <c r="K2" s="34">
        <v>43997.0</v>
      </c>
      <c r="L2" s="33">
        <v>92.0</v>
      </c>
      <c r="M2" s="33">
        <v>92.0</v>
      </c>
      <c r="N2" s="33">
        <v>0.0</v>
      </c>
      <c r="O2" s="33">
        <v>92.0</v>
      </c>
      <c r="P2" s="33">
        <v>4.0</v>
      </c>
      <c r="Q2" s="33">
        <v>92.0</v>
      </c>
      <c r="R2" s="34">
        <v>43905.0</v>
      </c>
      <c r="S2" s="33">
        <v>1.0</v>
      </c>
      <c r="T2" s="33">
        <v>1.0</v>
      </c>
      <c r="U2" s="33">
        <v>1.0</v>
      </c>
      <c r="V2" s="33">
        <v>1.0</v>
      </c>
      <c r="W2" s="33">
        <v>1.0</v>
      </c>
      <c r="X2" s="2"/>
      <c r="Y2" s="33">
        <v>1.08609271523179</v>
      </c>
      <c r="Z2" s="33">
        <v>33.0</v>
      </c>
      <c r="AA2" s="33">
        <v>4.0</v>
      </c>
      <c r="AB2" s="34">
        <v>43905.0</v>
      </c>
      <c r="AC2" s="34">
        <v>43997.0</v>
      </c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35">
        <v>0.0</v>
      </c>
      <c r="AS2" s="35">
        <v>0.0</v>
      </c>
      <c r="AT2" s="35">
        <v>0.0</v>
      </c>
      <c r="AU2" s="35">
        <v>0.0</v>
      </c>
      <c r="AV2" s="35">
        <v>0.390728476821192</v>
      </c>
      <c r="AW2" s="35">
        <v>0.390728476821192</v>
      </c>
    </row>
    <row r="3">
      <c r="A3">
        <f t="shared" si="1"/>
        <v>1</v>
      </c>
      <c r="B3">
        <f t="shared" si="2"/>
        <v>0</v>
      </c>
      <c r="C3" s="32">
        <f t="shared" si="3"/>
        <v>43905</v>
      </c>
      <c r="D3" s="2" t="s">
        <v>30</v>
      </c>
      <c r="E3" s="2" t="s">
        <v>153</v>
      </c>
      <c r="F3" s="2" t="s">
        <v>154</v>
      </c>
      <c r="G3" s="2" t="s">
        <v>152</v>
      </c>
      <c r="H3" s="33">
        <v>2.0</v>
      </c>
      <c r="I3" s="33">
        <v>3.0</v>
      </c>
      <c r="J3" s="34">
        <v>43924.0</v>
      </c>
      <c r="K3" s="34">
        <v>43997.0</v>
      </c>
      <c r="L3" s="33">
        <v>59.0</v>
      </c>
      <c r="M3" s="33">
        <v>73.0</v>
      </c>
      <c r="N3" s="33">
        <v>-14.0</v>
      </c>
      <c r="O3" s="33">
        <v>92.0</v>
      </c>
      <c r="P3" s="33">
        <v>4.0</v>
      </c>
      <c r="Q3" s="33">
        <v>92.0</v>
      </c>
      <c r="R3" s="34">
        <v>43905.0</v>
      </c>
      <c r="S3" s="20"/>
      <c r="T3" s="20"/>
      <c r="U3" s="20"/>
      <c r="V3" s="20"/>
      <c r="W3" s="20"/>
      <c r="X3" s="35">
        <v>1.0</v>
      </c>
      <c r="Y3" s="33">
        <v>1.08609271523179</v>
      </c>
      <c r="Z3" s="33">
        <v>35.0</v>
      </c>
      <c r="AA3" s="33">
        <v>3.0</v>
      </c>
      <c r="AB3" s="34">
        <v>43924.0</v>
      </c>
      <c r="AC3" s="34">
        <v>43997.0</v>
      </c>
      <c r="AD3" s="20"/>
      <c r="AE3" s="20"/>
      <c r="AF3" s="33">
        <v>1.0</v>
      </c>
      <c r="AG3" s="33">
        <v>2.0</v>
      </c>
      <c r="AH3" s="33">
        <v>59.0</v>
      </c>
      <c r="AI3" s="33">
        <v>3.0</v>
      </c>
      <c r="AJ3" s="34">
        <v>43924.0</v>
      </c>
      <c r="AK3" s="34">
        <v>43997.0</v>
      </c>
      <c r="AL3" s="20"/>
      <c r="AM3" s="20"/>
      <c r="AN3" s="20"/>
      <c r="AO3" s="20"/>
      <c r="AP3" s="20"/>
      <c r="AQ3" s="20"/>
      <c r="AR3" s="35">
        <v>0.0</v>
      </c>
      <c r="AS3" s="35">
        <v>0.0</v>
      </c>
      <c r="AT3" s="35">
        <v>0.0</v>
      </c>
      <c r="AU3" s="35">
        <v>0.0</v>
      </c>
      <c r="AV3" s="35">
        <v>0.390728476821192</v>
      </c>
      <c r="AW3" s="35">
        <v>0.390728476821192</v>
      </c>
    </row>
    <row r="4">
      <c r="A4">
        <f t="shared" si="1"/>
        <v>1</v>
      </c>
      <c r="B4">
        <f t="shared" si="2"/>
        <v>1</v>
      </c>
      <c r="C4" s="32">
        <f t="shared" si="3"/>
        <v>43909</v>
      </c>
      <c r="D4" s="2" t="s">
        <v>31</v>
      </c>
      <c r="E4" s="2" t="s">
        <v>150</v>
      </c>
      <c r="F4" s="2" t="s">
        <v>151</v>
      </c>
      <c r="G4" s="2" t="s">
        <v>152</v>
      </c>
      <c r="H4" s="33">
        <v>3.0</v>
      </c>
      <c r="I4" s="33">
        <v>6.0</v>
      </c>
      <c r="J4" s="34">
        <v>43909.0</v>
      </c>
      <c r="K4" s="34">
        <v>43997.0</v>
      </c>
      <c r="L4" s="33">
        <v>88.0</v>
      </c>
      <c r="M4" s="33">
        <v>88.0</v>
      </c>
      <c r="N4" s="33">
        <v>0.0</v>
      </c>
      <c r="O4" s="33">
        <v>88.0</v>
      </c>
      <c r="P4" s="33">
        <v>6.0</v>
      </c>
      <c r="Q4" s="33">
        <v>88.0</v>
      </c>
      <c r="R4" s="34">
        <v>43909.0</v>
      </c>
      <c r="S4" s="33">
        <v>1.0</v>
      </c>
      <c r="T4" s="33">
        <v>1.0</v>
      </c>
      <c r="U4" s="33">
        <v>1.0</v>
      </c>
      <c r="V4" s="33">
        <v>1.0</v>
      </c>
      <c r="W4" s="33">
        <v>1.0</v>
      </c>
      <c r="X4" s="2"/>
      <c r="Y4" s="33">
        <v>1.62621359223301</v>
      </c>
      <c r="Z4" s="33">
        <v>52.0</v>
      </c>
      <c r="AA4" s="33">
        <v>6.0</v>
      </c>
      <c r="AB4" s="34">
        <v>43909.0</v>
      </c>
      <c r="AC4" s="34">
        <v>43997.0</v>
      </c>
      <c r="AD4" s="33">
        <v>1.0</v>
      </c>
      <c r="AE4" s="20"/>
      <c r="AF4" s="33">
        <v>1.0</v>
      </c>
      <c r="AG4" s="33">
        <v>2.5</v>
      </c>
      <c r="AH4" s="33">
        <v>32.0</v>
      </c>
      <c r="AI4" s="33">
        <v>2.0</v>
      </c>
      <c r="AJ4" s="34">
        <v>43913.0</v>
      </c>
      <c r="AK4" s="34">
        <v>43945.0</v>
      </c>
      <c r="AL4" s="20"/>
      <c r="AM4" s="20"/>
      <c r="AN4" s="20"/>
      <c r="AO4" s="20"/>
      <c r="AP4" s="20"/>
      <c r="AQ4" s="20"/>
      <c r="AR4" s="35">
        <v>0.0</v>
      </c>
      <c r="AS4" s="35">
        <v>0.320388349514563</v>
      </c>
      <c r="AT4" s="35">
        <v>0.155339805825243</v>
      </c>
      <c r="AU4" s="35">
        <v>0.0</v>
      </c>
      <c r="AV4" s="35">
        <v>0.0</v>
      </c>
      <c r="AW4" s="35">
        <v>0.320388349514563</v>
      </c>
    </row>
    <row r="5">
      <c r="A5">
        <f t="shared" si="1"/>
        <v>0</v>
      </c>
      <c r="B5">
        <f t="shared" si="2"/>
        <v>0</v>
      </c>
      <c r="C5" s="32">
        <f t="shared" si="3"/>
        <v>43909</v>
      </c>
      <c r="D5" s="2" t="s">
        <v>31</v>
      </c>
      <c r="E5" s="2" t="s">
        <v>153</v>
      </c>
      <c r="F5" s="2" t="s">
        <v>155</v>
      </c>
      <c r="G5" s="2" t="s">
        <v>156</v>
      </c>
      <c r="H5" s="33">
        <v>4.0</v>
      </c>
      <c r="I5" s="33">
        <v>1.0</v>
      </c>
      <c r="J5" s="34">
        <v>43997.0</v>
      </c>
      <c r="K5" s="34">
        <v>43997.0</v>
      </c>
      <c r="L5" s="33">
        <v>0.0</v>
      </c>
      <c r="M5" s="33">
        <v>0.0</v>
      </c>
      <c r="N5" s="33">
        <v>0.0</v>
      </c>
      <c r="O5" s="33">
        <v>88.0</v>
      </c>
      <c r="P5" s="33">
        <v>6.0</v>
      </c>
      <c r="Q5" s="33">
        <v>88.0</v>
      </c>
      <c r="R5" s="34">
        <v>43909.0</v>
      </c>
      <c r="S5" s="20"/>
      <c r="T5" s="20"/>
      <c r="U5" s="20"/>
      <c r="V5" s="20"/>
      <c r="W5" s="20"/>
      <c r="X5" s="20"/>
      <c r="Y5" s="2"/>
      <c r="Z5" s="2"/>
      <c r="AA5" s="2"/>
      <c r="AB5" s="36"/>
      <c r="AC5" s="36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</row>
    <row r="6">
      <c r="A6">
        <f t="shared" si="1"/>
        <v>1</v>
      </c>
      <c r="B6">
        <f t="shared" si="2"/>
        <v>0</v>
      </c>
      <c r="C6" s="32">
        <f t="shared" si="3"/>
        <v>43909</v>
      </c>
      <c r="D6" s="2" t="s">
        <v>31</v>
      </c>
      <c r="E6" s="2" t="s">
        <v>157</v>
      </c>
      <c r="F6" s="20" t="s">
        <v>158</v>
      </c>
      <c r="G6" s="2" t="s">
        <v>152</v>
      </c>
      <c r="H6" s="33">
        <v>5.0</v>
      </c>
      <c r="I6" s="33">
        <v>1.0</v>
      </c>
      <c r="J6" s="34">
        <v>43931.0</v>
      </c>
      <c r="K6" s="34">
        <v>43997.0</v>
      </c>
      <c r="L6" s="33">
        <v>66.0</v>
      </c>
      <c r="M6" s="33">
        <v>66.0</v>
      </c>
      <c r="N6" s="33">
        <v>0.0</v>
      </c>
      <c r="O6" s="33">
        <v>88.0</v>
      </c>
      <c r="P6" s="33">
        <v>6.0</v>
      </c>
      <c r="Q6" s="33">
        <v>88.0</v>
      </c>
      <c r="R6" s="34">
        <v>43909.0</v>
      </c>
      <c r="S6" s="2"/>
      <c r="T6" s="2"/>
      <c r="U6" s="2"/>
      <c r="V6" s="2"/>
      <c r="W6" s="2"/>
      <c r="X6" s="33">
        <v>1.0</v>
      </c>
      <c r="Y6" s="33">
        <v>1.62621359223301</v>
      </c>
      <c r="Z6" s="33">
        <v>66.0</v>
      </c>
      <c r="AA6" s="33">
        <v>1.0</v>
      </c>
      <c r="AB6" s="34">
        <v>43931.0</v>
      </c>
      <c r="AC6" s="34">
        <v>43997.0</v>
      </c>
      <c r="AD6" s="20"/>
      <c r="AE6" s="20"/>
      <c r="AF6" s="2"/>
      <c r="AG6" s="2"/>
      <c r="AH6" s="2"/>
      <c r="AI6" s="2"/>
      <c r="AJ6" s="36"/>
      <c r="AK6" s="36"/>
      <c r="AL6" s="20"/>
      <c r="AM6" s="20"/>
      <c r="AN6" s="20"/>
      <c r="AO6" s="20"/>
      <c r="AP6" s="20"/>
      <c r="AQ6" s="20"/>
      <c r="AR6" s="35">
        <v>0.0</v>
      </c>
      <c r="AS6" s="35">
        <v>0.320388349514563</v>
      </c>
      <c r="AT6" s="35">
        <v>0.155339805825243</v>
      </c>
      <c r="AU6" s="35">
        <v>0.0</v>
      </c>
      <c r="AV6" s="35">
        <v>0.0</v>
      </c>
      <c r="AW6" s="35">
        <v>0.320388349514563</v>
      </c>
    </row>
    <row r="7">
      <c r="A7">
        <f t="shared" si="1"/>
        <v>1</v>
      </c>
      <c r="B7">
        <f t="shared" si="2"/>
        <v>1</v>
      </c>
      <c r="C7" s="32">
        <f t="shared" si="3"/>
        <v>43906</v>
      </c>
      <c r="D7" s="2" t="s">
        <v>32</v>
      </c>
      <c r="E7" s="2" t="s">
        <v>150</v>
      </c>
      <c r="F7" s="20"/>
      <c r="G7" s="2" t="s">
        <v>152</v>
      </c>
      <c r="H7" s="33">
        <v>6.0</v>
      </c>
      <c r="I7" s="33">
        <v>5.0</v>
      </c>
      <c r="J7" s="34">
        <v>43906.0</v>
      </c>
      <c r="K7" s="34">
        <v>43997.0</v>
      </c>
      <c r="L7" s="33">
        <v>91.0</v>
      </c>
      <c r="M7" s="33">
        <v>91.0</v>
      </c>
      <c r="N7" s="33">
        <v>0.0</v>
      </c>
      <c r="O7" s="33">
        <v>91.0</v>
      </c>
      <c r="P7" s="33">
        <v>5.0</v>
      </c>
      <c r="Q7" s="33">
        <v>91.0</v>
      </c>
      <c r="R7" s="34">
        <v>43906.0</v>
      </c>
      <c r="S7" s="35">
        <v>1.0</v>
      </c>
      <c r="T7" s="35">
        <v>1.0</v>
      </c>
      <c r="U7" s="35">
        <v>1.0</v>
      </c>
      <c r="V7" s="35">
        <v>1.0</v>
      </c>
      <c r="W7" s="35">
        <v>1.0</v>
      </c>
      <c r="X7" s="20"/>
      <c r="Y7" s="33">
        <v>0.663755458515284</v>
      </c>
      <c r="Z7" s="33">
        <v>47.0</v>
      </c>
      <c r="AA7" s="33">
        <v>5.0</v>
      </c>
      <c r="AB7" s="34">
        <v>43906.0</v>
      </c>
      <c r="AC7" s="34">
        <v>43997.0</v>
      </c>
      <c r="AD7" s="20"/>
      <c r="AE7" s="20"/>
      <c r="AF7" s="33">
        <v>1.0</v>
      </c>
      <c r="AG7" s="33">
        <v>1.0</v>
      </c>
      <c r="AH7" s="33">
        <v>47.0</v>
      </c>
      <c r="AI7" s="33">
        <v>1.0</v>
      </c>
      <c r="AJ7" s="34">
        <v>43950.0</v>
      </c>
      <c r="AK7" s="34">
        <v>43997.0</v>
      </c>
      <c r="AL7" s="20"/>
      <c r="AM7" s="20"/>
      <c r="AN7" s="20"/>
      <c r="AO7" s="20"/>
      <c r="AP7" s="20"/>
      <c r="AQ7" s="20"/>
      <c r="AR7" s="35">
        <v>0.0</v>
      </c>
      <c r="AS7" s="35">
        <v>0.0</v>
      </c>
      <c r="AT7" s="35">
        <v>0.0</v>
      </c>
      <c r="AU7" s="35">
        <v>0.0</v>
      </c>
      <c r="AV7" s="35">
        <v>0.0</v>
      </c>
      <c r="AW7" s="35">
        <v>0.0</v>
      </c>
    </row>
    <row r="8">
      <c r="A8">
        <f t="shared" si="1"/>
        <v>1</v>
      </c>
      <c r="B8">
        <f t="shared" si="2"/>
        <v>0</v>
      </c>
      <c r="C8" s="32">
        <f t="shared" si="3"/>
        <v>43906</v>
      </c>
      <c r="D8" s="2" t="s">
        <v>32</v>
      </c>
      <c r="E8" s="2" t="s">
        <v>153</v>
      </c>
      <c r="F8" s="2"/>
      <c r="G8" s="20" t="s">
        <v>152</v>
      </c>
      <c r="H8" s="33">
        <v>7.0</v>
      </c>
      <c r="I8" s="33">
        <v>2.0</v>
      </c>
      <c r="J8" s="34">
        <v>43914.0</v>
      </c>
      <c r="K8" s="34">
        <v>43997.0</v>
      </c>
      <c r="L8" s="33">
        <v>68.0</v>
      </c>
      <c r="M8" s="33">
        <v>83.0</v>
      </c>
      <c r="N8" s="33">
        <v>-15.0</v>
      </c>
      <c r="O8" s="33">
        <v>91.0</v>
      </c>
      <c r="P8" s="33">
        <v>5.0</v>
      </c>
      <c r="Q8" s="33">
        <v>91.0</v>
      </c>
      <c r="R8" s="34">
        <v>43906.0</v>
      </c>
      <c r="S8" s="2"/>
      <c r="T8" s="2"/>
      <c r="U8" s="2"/>
      <c r="V8" s="20"/>
      <c r="W8" s="20"/>
      <c r="X8" s="35">
        <v>1.0</v>
      </c>
      <c r="Y8" s="35">
        <v>0.663755458515284</v>
      </c>
      <c r="Z8" s="35">
        <v>83.0</v>
      </c>
      <c r="AA8" s="35">
        <v>2.0</v>
      </c>
      <c r="AB8" s="34">
        <v>43914.0</v>
      </c>
      <c r="AC8" s="34">
        <v>43997.0</v>
      </c>
      <c r="AD8" s="20"/>
      <c r="AE8" s="20"/>
      <c r="AF8" s="35">
        <v>1.0</v>
      </c>
      <c r="AG8" s="35">
        <v>1.0</v>
      </c>
      <c r="AH8" s="35">
        <v>13.0</v>
      </c>
      <c r="AI8" s="35">
        <v>1.0</v>
      </c>
      <c r="AJ8" s="34">
        <v>43914.0</v>
      </c>
      <c r="AK8" s="34">
        <v>43997.0</v>
      </c>
      <c r="AL8" s="2"/>
      <c r="AM8" s="2"/>
      <c r="AN8" s="2"/>
      <c r="AO8" s="2"/>
      <c r="AP8" s="36"/>
      <c r="AQ8" s="36"/>
      <c r="AR8" s="35">
        <v>0.0</v>
      </c>
      <c r="AS8" s="35">
        <v>0.0</v>
      </c>
      <c r="AT8" s="35">
        <v>0.0</v>
      </c>
      <c r="AU8" s="35">
        <v>0.0</v>
      </c>
      <c r="AV8" s="35">
        <v>0.0</v>
      </c>
      <c r="AW8" s="35">
        <v>0.0</v>
      </c>
    </row>
    <row r="9">
      <c r="A9">
        <f t="shared" si="1"/>
        <v>0</v>
      </c>
      <c r="B9">
        <f t="shared" si="2"/>
        <v>0</v>
      </c>
      <c r="C9" s="32">
        <f t="shared" si="3"/>
        <v>0</v>
      </c>
      <c r="D9" s="2" t="s">
        <v>33</v>
      </c>
      <c r="E9" s="2" t="s">
        <v>150</v>
      </c>
      <c r="F9" s="20" t="s">
        <v>151</v>
      </c>
      <c r="G9" s="20"/>
      <c r="H9" s="33">
        <v>8.0</v>
      </c>
      <c r="I9" s="33">
        <v>5.0</v>
      </c>
      <c r="J9" s="34">
        <v>43907.0</v>
      </c>
      <c r="K9" s="34">
        <v>43997.0</v>
      </c>
      <c r="L9" s="33">
        <v>42.0</v>
      </c>
      <c r="M9" s="33">
        <v>90.0</v>
      </c>
      <c r="N9" s="33">
        <v>-48.0</v>
      </c>
      <c r="O9" s="33">
        <v>90.0</v>
      </c>
      <c r="P9" s="33">
        <v>5.0</v>
      </c>
      <c r="Q9" s="33">
        <v>42.0</v>
      </c>
      <c r="R9" s="34">
        <v>43907.0</v>
      </c>
      <c r="S9" s="33">
        <v>1.0</v>
      </c>
      <c r="T9" s="33">
        <v>1.0</v>
      </c>
      <c r="U9" s="33">
        <v>1.0</v>
      </c>
      <c r="V9" s="35">
        <v>1.0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35">
        <v>1.0</v>
      </c>
      <c r="AM9" s="35">
        <v>1.0</v>
      </c>
      <c r="AN9" s="35">
        <v>48.0</v>
      </c>
      <c r="AO9" s="35">
        <v>1.0</v>
      </c>
      <c r="AP9" s="34">
        <v>43949.0</v>
      </c>
      <c r="AQ9" s="34">
        <v>43997.0</v>
      </c>
      <c r="AR9" s="20"/>
      <c r="AS9" s="20"/>
      <c r="AT9" s="20"/>
      <c r="AU9" s="20"/>
      <c r="AV9" s="20"/>
      <c r="AW9" s="20"/>
    </row>
    <row r="10">
      <c r="A10">
        <f t="shared" si="1"/>
        <v>0</v>
      </c>
      <c r="B10">
        <f t="shared" si="2"/>
        <v>0</v>
      </c>
      <c r="C10" s="32">
        <f t="shared" si="3"/>
        <v>43980</v>
      </c>
      <c r="D10" s="2" t="s">
        <v>34</v>
      </c>
      <c r="E10" s="2" t="s">
        <v>150</v>
      </c>
      <c r="F10" s="2"/>
      <c r="G10" s="2"/>
      <c r="H10" s="33">
        <v>9.0</v>
      </c>
      <c r="I10" s="33">
        <v>4.0</v>
      </c>
      <c r="J10" s="34">
        <v>43906.0</v>
      </c>
      <c r="K10" s="34">
        <v>43997.0</v>
      </c>
      <c r="L10" s="33">
        <v>91.0</v>
      </c>
      <c r="M10" s="33">
        <v>91.0</v>
      </c>
      <c r="N10" s="33">
        <v>0.0</v>
      </c>
      <c r="O10" s="33">
        <v>91.0</v>
      </c>
      <c r="P10" s="33">
        <v>4.0</v>
      </c>
      <c r="Q10" s="33">
        <v>91.0</v>
      </c>
      <c r="R10" s="34">
        <v>43906.0</v>
      </c>
      <c r="S10" s="33">
        <v>1.0</v>
      </c>
      <c r="T10" s="35">
        <v>1.0</v>
      </c>
      <c r="U10" s="33">
        <v>1.0</v>
      </c>
      <c r="V10" s="33">
        <v>1.0</v>
      </c>
      <c r="W10" s="2"/>
      <c r="X10" s="2"/>
      <c r="Y10" s="2"/>
      <c r="Z10" s="2"/>
      <c r="AA10" s="2"/>
      <c r="AB10" s="36"/>
      <c r="AC10" s="36"/>
      <c r="AD10" s="2"/>
      <c r="AE10" s="2"/>
      <c r="AF10" s="2"/>
      <c r="AG10" s="2"/>
      <c r="AH10" s="2"/>
      <c r="AI10" s="2"/>
      <c r="AJ10" s="36"/>
      <c r="AK10" s="36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>
      <c r="A11">
        <f t="shared" si="1"/>
        <v>1</v>
      </c>
      <c r="B11">
        <f t="shared" si="2"/>
        <v>1</v>
      </c>
      <c r="C11" s="32">
        <f t="shared" si="3"/>
        <v>43980</v>
      </c>
      <c r="D11" s="2" t="s">
        <v>34</v>
      </c>
      <c r="E11" s="2" t="s">
        <v>153</v>
      </c>
      <c r="F11" s="20" t="s">
        <v>159</v>
      </c>
      <c r="G11" s="20" t="s">
        <v>152</v>
      </c>
      <c r="H11" s="33">
        <v>10.0</v>
      </c>
      <c r="I11" s="33">
        <v>3.0</v>
      </c>
      <c r="J11" s="34">
        <v>43906.0</v>
      </c>
      <c r="K11" s="34">
        <v>43997.0</v>
      </c>
      <c r="L11" s="33">
        <v>91.0</v>
      </c>
      <c r="M11" s="33">
        <v>91.0</v>
      </c>
      <c r="N11" s="33">
        <v>0.0</v>
      </c>
      <c r="O11" s="33">
        <v>91.0</v>
      </c>
      <c r="P11" s="33">
        <v>4.0</v>
      </c>
      <c r="Q11" s="33">
        <v>91.0</v>
      </c>
      <c r="R11" s="34">
        <v>43906.0</v>
      </c>
      <c r="S11" s="35">
        <v>1.0</v>
      </c>
      <c r="T11" s="20"/>
      <c r="U11" s="35">
        <v>1.0</v>
      </c>
      <c r="V11" s="35">
        <v>1.0</v>
      </c>
      <c r="W11" s="35">
        <v>1.0</v>
      </c>
      <c r="X11" s="35">
        <v>1.0</v>
      </c>
      <c r="Y11" s="35">
        <v>1.0</v>
      </c>
      <c r="Z11" s="35">
        <v>17.0</v>
      </c>
      <c r="AA11" s="35">
        <v>1.0</v>
      </c>
      <c r="AB11" s="34">
        <v>43980.0</v>
      </c>
      <c r="AC11" s="34">
        <v>43997.0</v>
      </c>
      <c r="AD11" s="35">
        <v>1.0</v>
      </c>
      <c r="AE11" s="35">
        <v>1.0</v>
      </c>
      <c r="AF11" s="35">
        <v>1.0</v>
      </c>
      <c r="AG11" s="35">
        <v>1.0</v>
      </c>
      <c r="AH11" s="35">
        <v>17.0</v>
      </c>
      <c r="AI11" s="35">
        <v>1.0</v>
      </c>
      <c r="AJ11" s="34">
        <v>43980.0</v>
      </c>
      <c r="AK11" s="34">
        <v>43997.0</v>
      </c>
      <c r="AL11" s="20"/>
      <c r="AM11" s="20"/>
      <c r="AN11" s="20"/>
      <c r="AO11" s="20"/>
      <c r="AP11" s="20"/>
      <c r="AQ11" s="20"/>
      <c r="AR11" s="35">
        <v>0.0</v>
      </c>
      <c r="AS11" s="35">
        <v>0.0</v>
      </c>
      <c r="AT11" s="35">
        <v>0.0</v>
      </c>
      <c r="AU11" s="35">
        <v>0.0</v>
      </c>
      <c r="AV11" s="35">
        <v>0.0</v>
      </c>
      <c r="AW11" s="35">
        <v>0.0</v>
      </c>
    </row>
    <row r="12">
      <c r="A12">
        <f t="shared" si="1"/>
        <v>0</v>
      </c>
      <c r="B12">
        <f t="shared" si="2"/>
        <v>0</v>
      </c>
      <c r="C12" s="32">
        <f t="shared" si="3"/>
        <v>43980</v>
      </c>
      <c r="D12" s="2" t="s">
        <v>35</v>
      </c>
      <c r="E12" s="2" t="s">
        <v>150</v>
      </c>
      <c r="F12" s="20"/>
      <c r="G12" s="2"/>
      <c r="H12" s="33">
        <v>11.0</v>
      </c>
      <c r="I12" s="33">
        <v>3.0</v>
      </c>
      <c r="J12" s="34">
        <v>43906.0</v>
      </c>
      <c r="K12" s="34">
        <v>43982.0</v>
      </c>
      <c r="L12" s="33">
        <v>63.0</v>
      </c>
      <c r="M12" s="33">
        <v>76.0</v>
      </c>
      <c r="N12" s="33">
        <v>-13.0</v>
      </c>
      <c r="O12" s="33">
        <v>85.0</v>
      </c>
      <c r="P12" s="33">
        <v>4.0</v>
      </c>
      <c r="Q12" s="33">
        <v>85.0</v>
      </c>
      <c r="R12" s="34">
        <v>43906.0</v>
      </c>
      <c r="S12" s="2"/>
      <c r="T12" s="2"/>
      <c r="U12" s="2"/>
      <c r="V12" s="33">
        <v>1.0</v>
      </c>
      <c r="W12" s="2"/>
      <c r="X12" s="2"/>
      <c r="Y12" s="2"/>
      <c r="Z12" s="2"/>
      <c r="AA12" s="2"/>
      <c r="AB12" s="36"/>
      <c r="AC12" s="36"/>
      <c r="AD12" s="2"/>
      <c r="AE12" s="2"/>
      <c r="AF12" s="2"/>
      <c r="AG12" s="2"/>
      <c r="AH12" s="2"/>
      <c r="AI12" s="2"/>
      <c r="AJ12" s="36"/>
      <c r="AK12" s="36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</row>
    <row r="13">
      <c r="A13">
        <f t="shared" si="1"/>
        <v>1</v>
      </c>
      <c r="B13">
        <f t="shared" si="2"/>
        <v>1</v>
      </c>
      <c r="C13" s="32">
        <f t="shared" si="3"/>
        <v>43980</v>
      </c>
      <c r="D13" s="2" t="s">
        <v>35</v>
      </c>
      <c r="E13" s="2" t="s">
        <v>153</v>
      </c>
      <c r="F13" s="20"/>
      <c r="G13" s="20" t="s">
        <v>152</v>
      </c>
      <c r="H13" s="33">
        <v>12.0</v>
      </c>
      <c r="I13" s="33">
        <v>4.0</v>
      </c>
      <c r="J13" s="34">
        <v>43910.0</v>
      </c>
      <c r="K13" s="34">
        <v>43995.0</v>
      </c>
      <c r="L13" s="33">
        <v>85.0</v>
      </c>
      <c r="M13" s="33">
        <v>85.0</v>
      </c>
      <c r="N13" s="33">
        <v>0.0</v>
      </c>
      <c r="O13" s="33">
        <v>85.0</v>
      </c>
      <c r="P13" s="33">
        <v>4.0</v>
      </c>
      <c r="Q13" s="33">
        <v>85.0</v>
      </c>
      <c r="R13" s="34">
        <v>43906.0</v>
      </c>
      <c r="S13" s="35">
        <v>1.0</v>
      </c>
      <c r="T13" s="35">
        <v>1.0</v>
      </c>
      <c r="U13" s="35">
        <v>1.0</v>
      </c>
      <c r="V13" s="20"/>
      <c r="W13" s="35">
        <v>1.0</v>
      </c>
      <c r="X13" s="35">
        <v>1.0</v>
      </c>
      <c r="Y13" s="35">
        <v>2.5</v>
      </c>
      <c r="Z13" s="35">
        <v>15.0</v>
      </c>
      <c r="AA13" s="35">
        <v>1.0</v>
      </c>
      <c r="AB13" s="34">
        <v>43980.0</v>
      </c>
      <c r="AC13" s="34">
        <v>43995.0</v>
      </c>
      <c r="AD13" s="35">
        <v>1.0</v>
      </c>
      <c r="AE13" s="35">
        <v>1.0</v>
      </c>
      <c r="AF13" s="35">
        <v>1.0</v>
      </c>
      <c r="AG13" s="35">
        <v>2.5</v>
      </c>
      <c r="AH13" s="35">
        <v>15.0</v>
      </c>
      <c r="AI13" s="35">
        <v>1.0</v>
      </c>
      <c r="AJ13" s="34">
        <v>43980.0</v>
      </c>
      <c r="AK13" s="34">
        <v>43995.0</v>
      </c>
      <c r="AL13" s="20"/>
      <c r="AM13" s="20"/>
      <c r="AN13" s="20"/>
      <c r="AO13" s="20"/>
      <c r="AP13" s="20"/>
      <c r="AQ13" s="20"/>
      <c r="AR13" s="35">
        <v>0.0</v>
      </c>
      <c r="AS13" s="35">
        <v>0.0</v>
      </c>
      <c r="AT13" s="35">
        <v>0.0</v>
      </c>
      <c r="AU13" s="35">
        <v>0.0</v>
      </c>
      <c r="AV13" s="35">
        <v>1.0</v>
      </c>
      <c r="AW13" s="35">
        <v>1.0</v>
      </c>
    </row>
    <row r="14">
      <c r="A14">
        <f t="shared" si="1"/>
        <v>0</v>
      </c>
      <c r="B14">
        <f t="shared" si="2"/>
        <v>0</v>
      </c>
      <c r="C14" s="32">
        <f t="shared" si="3"/>
        <v>43980</v>
      </c>
      <c r="D14" s="2" t="s">
        <v>35</v>
      </c>
      <c r="E14" s="2" t="s">
        <v>157</v>
      </c>
      <c r="F14" s="2"/>
      <c r="G14" s="2"/>
      <c r="H14" s="33">
        <v>13.0</v>
      </c>
      <c r="I14" s="33">
        <v>1.0</v>
      </c>
      <c r="J14" s="34">
        <v>44166.0</v>
      </c>
      <c r="K14" s="34">
        <v>43997.0</v>
      </c>
      <c r="L14" s="33">
        <v>-169.0</v>
      </c>
      <c r="M14" s="33">
        <v>-169.0</v>
      </c>
      <c r="N14" s="33">
        <v>0.0</v>
      </c>
      <c r="O14" s="33">
        <v>85.0</v>
      </c>
      <c r="P14" s="33">
        <v>4.0</v>
      </c>
      <c r="Q14" s="33">
        <v>85.0</v>
      </c>
      <c r="R14" s="34">
        <v>43906.0</v>
      </c>
      <c r="S14" s="20"/>
      <c r="T14" s="2"/>
      <c r="U14" s="20"/>
      <c r="V14" s="2"/>
      <c r="W14" s="2"/>
      <c r="X14" s="20"/>
      <c r="Y14" s="2"/>
      <c r="Z14" s="2"/>
      <c r="AA14" s="2"/>
      <c r="AB14" s="36"/>
      <c r="AC14" s="36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</row>
    <row r="15">
      <c r="A15">
        <f t="shared" si="1"/>
        <v>1</v>
      </c>
      <c r="B15">
        <f t="shared" si="2"/>
        <v>1</v>
      </c>
      <c r="C15" s="32">
        <f t="shared" si="3"/>
        <v>43906</v>
      </c>
      <c r="D15" s="2" t="s">
        <v>36</v>
      </c>
      <c r="E15" s="2" t="s">
        <v>150</v>
      </c>
      <c r="F15" s="2" t="s">
        <v>160</v>
      </c>
      <c r="G15" s="2" t="s">
        <v>152</v>
      </c>
      <c r="H15" s="33">
        <v>14.0</v>
      </c>
      <c r="I15" s="33">
        <v>8.0</v>
      </c>
      <c r="J15" s="34">
        <v>43906.0</v>
      </c>
      <c r="K15" s="34">
        <v>43997.0</v>
      </c>
      <c r="L15" s="33">
        <v>91.0</v>
      </c>
      <c r="M15" s="33">
        <v>91.0</v>
      </c>
      <c r="N15" s="33">
        <v>0.0</v>
      </c>
      <c r="O15" s="33">
        <v>94.0</v>
      </c>
      <c r="P15" s="33">
        <v>8.0</v>
      </c>
      <c r="Q15" s="33">
        <v>94.0</v>
      </c>
      <c r="R15" s="34">
        <v>43903.0</v>
      </c>
      <c r="S15" s="20"/>
      <c r="T15" s="35">
        <v>1.0</v>
      </c>
      <c r="U15" s="20"/>
      <c r="V15" s="20"/>
      <c r="W15" s="35">
        <v>1.0</v>
      </c>
      <c r="X15" s="2"/>
      <c r="Y15" s="33">
        <v>2.99632352941176</v>
      </c>
      <c r="Z15" s="33">
        <v>31.0</v>
      </c>
      <c r="AA15" s="33">
        <v>4.0</v>
      </c>
      <c r="AB15" s="34">
        <v>43906.0</v>
      </c>
      <c r="AC15" s="34">
        <v>43997.0</v>
      </c>
      <c r="AD15" s="20"/>
      <c r="AE15" s="2"/>
      <c r="AF15" s="2"/>
      <c r="AG15" s="2"/>
      <c r="AH15" s="2"/>
      <c r="AI15" s="2"/>
      <c r="AJ15" s="36"/>
      <c r="AK15" s="36"/>
      <c r="AL15" s="20"/>
      <c r="AM15" s="20"/>
      <c r="AN15" s="20"/>
      <c r="AO15" s="20"/>
      <c r="AP15" s="20"/>
      <c r="AQ15" s="20"/>
      <c r="AR15" s="35">
        <v>0.485294117647059</v>
      </c>
      <c r="AS15" s="35">
        <v>0.485294117647059</v>
      </c>
      <c r="AT15" s="35">
        <v>0.0</v>
      </c>
      <c r="AU15" s="35">
        <v>0.433823529411765</v>
      </c>
      <c r="AV15" s="35">
        <v>0.389705882352941</v>
      </c>
      <c r="AW15" s="35">
        <v>0.485294117647059</v>
      </c>
    </row>
    <row r="16">
      <c r="A16">
        <f t="shared" si="1"/>
        <v>1</v>
      </c>
      <c r="B16">
        <f t="shared" si="2"/>
        <v>0</v>
      </c>
      <c r="C16" s="32">
        <f t="shared" si="3"/>
        <v>43906</v>
      </c>
      <c r="D16" s="2" t="s">
        <v>36</v>
      </c>
      <c r="E16" s="2" t="s">
        <v>153</v>
      </c>
      <c r="F16" s="2" t="s">
        <v>161</v>
      </c>
      <c r="G16" s="2" t="s">
        <v>152</v>
      </c>
      <c r="H16" s="33">
        <v>15.0</v>
      </c>
      <c r="I16" s="33">
        <v>3.0</v>
      </c>
      <c r="J16" s="34">
        <v>43909.0</v>
      </c>
      <c r="K16" s="34">
        <v>43997.0</v>
      </c>
      <c r="L16" s="33">
        <v>88.0</v>
      </c>
      <c r="M16" s="33">
        <v>88.0</v>
      </c>
      <c r="N16" s="33">
        <v>0.0</v>
      </c>
      <c r="O16" s="33">
        <v>94.0</v>
      </c>
      <c r="P16" s="33">
        <v>8.0</v>
      </c>
      <c r="Q16" s="33">
        <v>94.0</v>
      </c>
      <c r="R16" s="34">
        <v>43903.0</v>
      </c>
      <c r="S16" s="2"/>
      <c r="T16" s="20"/>
      <c r="U16" s="2"/>
      <c r="V16" s="20"/>
      <c r="W16" s="20"/>
      <c r="X16" s="35">
        <v>1.0</v>
      </c>
      <c r="Y16" s="35">
        <v>2.99632352941176</v>
      </c>
      <c r="Z16" s="35">
        <v>66.0</v>
      </c>
      <c r="AA16" s="35">
        <v>1.0</v>
      </c>
      <c r="AB16" s="34">
        <v>43931.0</v>
      </c>
      <c r="AC16" s="34">
        <v>43997.0</v>
      </c>
      <c r="AD16" s="20"/>
      <c r="AE16" s="35">
        <v>1.0</v>
      </c>
      <c r="AF16" s="35">
        <v>1.0</v>
      </c>
      <c r="AG16" s="35">
        <v>3.5</v>
      </c>
      <c r="AH16" s="35">
        <v>66.0</v>
      </c>
      <c r="AI16" s="35">
        <v>1.0</v>
      </c>
      <c r="AJ16" s="34">
        <v>43931.0</v>
      </c>
      <c r="AK16" s="34">
        <v>43997.0</v>
      </c>
      <c r="AL16" s="20"/>
      <c r="AM16" s="20"/>
      <c r="AN16" s="20"/>
      <c r="AO16" s="20"/>
      <c r="AP16" s="20"/>
      <c r="AQ16" s="20"/>
      <c r="AR16" s="35">
        <v>0.485294117647059</v>
      </c>
      <c r="AS16" s="35">
        <v>0.485294117647059</v>
      </c>
      <c r="AT16" s="35">
        <v>0.0</v>
      </c>
      <c r="AU16" s="35">
        <v>0.433823529411765</v>
      </c>
      <c r="AV16" s="35">
        <v>0.389705882352941</v>
      </c>
      <c r="AW16" s="35">
        <v>0.485294117647059</v>
      </c>
    </row>
    <row r="17">
      <c r="A17">
        <f t="shared" si="1"/>
        <v>0</v>
      </c>
      <c r="B17">
        <f t="shared" si="2"/>
        <v>0</v>
      </c>
      <c r="C17" s="32">
        <f t="shared" si="3"/>
        <v>43906</v>
      </c>
      <c r="D17" s="2" t="s">
        <v>36</v>
      </c>
      <c r="E17" s="2" t="s">
        <v>162</v>
      </c>
      <c r="F17" s="2" t="s">
        <v>163</v>
      </c>
      <c r="G17" s="2" t="s">
        <v>164</v>
      </c>
      <c r="H17" s="33">
        <v>16.0</v>
      </c>
      <c r="I17" s="33">
        <v>1.0</v>
      </c>
      <c r="J17" s="34">
        <v>43903.0</v>
      </c>
      <c r="K17" s="34">
        <v>43997.0</v>
      </c>
      <c r="L17" s="33">
        <v>94.0</v>
      </c>
      <c r="M17" s="33">
        <v>94.0</v>
      </c>
      <c r="N17" s="33">
        <v>0.0</v>
      </c>
      <c r="O17" s="33">
        <v>94.0</v>
      </c>
      <c r="P17" s="33">
        <v>8.0</v>
      </c>
      <c r="Q17" s="33">
        <v>94.0</v>
      </c>
      <c r="R17" s="34">
        <v>43903.0</v>
      </c>
      <c r="S17" s="33">
        <v>1.0</v>
      </c>
      <c r="T17" s="2"/>
      <c r="U17" s="33">
        <v>1.0</v>
      </c>
      <c r="V17" s="33">
        <v>1.0</v>
      </c>
      <c r="W17" s="2"/>
      <c r="X17" s="2"/>
      <c r="Y17" s="2"/>
      <c r="Z17" s="2"/>
      <c r="AA17" s="2"/>
      <c r="AB17" s="36"/>
      <c r="AC17" s="36"/>
      <c r="AD17" s="20"/>
      <c r="AE17" s="20"/>
      <c r="AF17" s="2"/>
      <c r="AG17" s="2"/>
      <c r="AH17" s="2"/>
      <c r="AI17" s="2"/>
      <c r="AJ17" s="36"/>
      <c r="AK17" s="36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</row>
    <row r="18">
      <c r="A18">
        <f t="shared" si="1"/>
        <v>1</v>
      </c>
      <c r="B18">
        <f t="shared" si="2"/>
        <v>1</v>
      </c>
      <c r="C18" s="32">
        <f t="shared" si="3"/>
        <v>43905</v>
      </c>
      <c r="D18" s="2" t="s">
        <v>37</v>
      </c>
      <c r="E18" s="2" t="s">
        <v>150</v>
      </c>
      <c r="F18" s="2" t="s">
        <v>165</v>
      </c>
      <c r="G18" s="2" t="s">
        <v>152</v>
      </c>
      <c r="H18" s="33">
        <v>17.0</v>
      </c>
      <c r="I18" s="33">
        <v>6.0</v>
      </c>
      <c r="J18" s="34">
        <v>43905.0</v>
      </c>
      <c r="K18" s="34">
        <v>43997.0</v>
      </c>
      <c r="L18" s="33">
        <v>92.0</v>
      </c>
      <c r="M18" s="33">
        <v>92.0</v>
      </c>
      <c r="N18" s="33">
        <v>0.0</v>
      </c>
      <c r="O18" s="33">
        <v>92.0</v>
      </c>
      <c r="P18" s="33">
        <v>6.0</v>
      </c>
      <c r="Q18" s="33">
        <v>92.0</v>
      </c>
      <c r="R18" s="34">
        <v>43905.0</v>
      </c>
      <c r="S18" s="35">
        <v>1.0</v>
      </c>
      <c r="T18" s="35">
        <v>1.0</v>
      </c>
      <c r="U18" s="35">
        <v>1.0</v>
      </c>
      <c r="V18" s="35">
        <v>1.0</v>
      </c>
      <c r="W18" s="35">
        <v>1.0</v>
      </c>
      <c r="X18" s="35">
        <v>1.0</v>
      </c>
      <c r="Y18" s="33">
        <v>1.03587443946188</v>
      </c>
      <c r="Z18" s="33">
        <v>53.0</v>
      </c>
      <c r="AA18" s="33">
        <v>6.0</v>
      </c>
      <c r="AB18" s="34">
        <v>43905.0</v>
      </c>
      <c r="AC18" s="34">
        <v>43997.0</v>
      </c>
      <c r="AD18" s="20"/>
      <c r="AE18" s="20"/>
      <c r="AF18" s="33">
        <v>1.0</v>
      </c>
      <c r="AG18" s="33">
        <v>3.5</v>
      </c>
      <c r="AH18" s="33">
        <v>1.0</v>
      </c>
      <c r="AI18" s="33">
        <v>1.0</v>
      </c>
      <c r="AJ18" s="34">
        <v>43905.0</v>
      </c>
      <c r="AK18" s="34">
        <v>43906.0</v>
      </c>
      <c r="AL18" s="20"/>
      <c r="AM18" s="20"/>
      <c r="AN18" s="20"/>
      <c r="AO18" s="20"/>
      <c r="AP18" s="20"/>
      <c r="AQ18" s="20"/>
      <c r="AR18" s="35">
        <v>0.0</v>
      </c>
      <c r="AS18" s="35">
        <v>0.103139013452915</v>
      </c>
      <c r="AT18" s="35">
        <v>0.242152466367713</v>
      </c>
      <c r="AU18" s="35">
        <v>0.0</v>
      </c>
      <c r="AV18" s="35">
        <v>0.0986547085201794</v>
      </c>
      <c r="AW18" s="35">
        <v>0.242152466367713</v>
      </c>
    </row>
    <row r="19">
      <c r="A19">
        <f t="shared" si="1"/>
        <v>1</v>
      </c>
      <c r="B19">
        <f t="shared" si="2"/>
        <v>0</v>
      </c>
      <c r="C19" s="32">
        <f t="shared" si="3"/>
        <v>43905</v>
      </c>
      <c r="D19" s="2" t="s">
        <v>37</v>
      </c>
      <c r="E19" s="2" t="s">
        <v>153</v>
      </c>
      <c r="F19" s="2" t="s">
        <v>166</v>
      </c>
      <c r="G19" s="20" t="s">
        <v>152</v>
      </c>
      <c r="H19" s="33">
        <v>18.0</v>
      </c>
      <c r="I19" s="33">
        <v>4.0</v>
      </c>
      <c r="J19" s="34">
        <v>43914.0</v>
      </c>
      <c r="K19" s="34">
        <v>43997.0</v>
      </c>
      <c r="L19" s="33">
        <v>83.0</v>
      </c>
      <c r="M19" s="33">
        <v>83.0</v>
      </c>
      <c r="N19" s="33">
        <v>0.0</v>
      </c>
      <c r="O19" s="33">
        <v>92.0</v>
      </c>
      <c r="P19" s="33">
        <v>6.0</v>
      </c>
      <c r="Q19" s="33">
        <v>92.0</v>
      </c>
      <c r="R19" s="34">
        <v>43905.0</v>
      </c>
      <c r="S19" s="20"/>
      <c r="T19" s="20"/>
      <c r="U19" s="20"/>
      <c r="V19" s="20"/>
      <c r="W19" s="20"/>
      <c r="X19" s="20"/>
      <c r="Y19" s="35">
        <v>1.03587443946188</v>
      </c>
      <c r="Z19" s="35">
        <v>46.0</v>
      </c>
      <c r="AA19" s="35">
        <v>2.0</v>
      </c>
      <c r="AB19" s="34">
        <v>43914.0</v>
      </c>
      <c r="AC19" s="34">
        <v>43997.0</v>
      </c>
      <c r="AD19" s="20"/>
      <c r="AE19" s="20"/>
      <c r="AF19" s="35">
        <v>1.0</v>
      </c>
      <c r="AG19" s="35">
        <v>3.5</v>
      </c>
      <c r="AH19" s="35">
        <v>22.0</v>
      </c>
      <c r="AI19" s="35">
        <v>1.0</v>
      </c>
      <c r="AJ19" s="34">
        <v>43914.0</v>
      </c>
      <c r="AK19" s="34">
        <v>43936.0</v>
      </c>
      <c r="AL19" s="20"/>
      <c r="AM19" s="20"/>
      <c r="AN19" s="20"/>
      <c r="AO19" s="20"/>
      <c r="AP19" s="20"/>
      <c r="AQ19" s="20"/>
      <c r="AR19" s="35">
        <v>0.0</v>
      </c>
      <c r="AS19" s="35">
        <v>0.103139013452915</v>
      </c>
      <c r="AT19" s="35">
        <v>0.242152466367713</v>
      </c>
      <c r="AU19" s="35">
        <v>0.0</v>
      </c>
      <c r="AV19" s="35">
        <v>0.0986547085201794</v>
      </c>
      <c r="AW19" s="35">
        <v>0.242152466367713</v>
      </c>
    </row>
    <row r="20">
      <c r="A20">
        <f t="shared" si="1"/>
        <v>0</v>
      </c>
      <c r="B20">
        <f t="shared" si="2"/>
        <v>0</v>
      </c>
      <c r="C20" s="32">
        <f t="shared" si="3"/>
        <v>0</v>
      </c>
      <c r="D20" s="2" t="s">
        <v>38</v>
      </c>
      <c r="E20" s="2" t="s">
        <v>167</v>
      </c>
      <c r="F20" s="2" t="s">
        <v>168</v>
      </c>
      <c r="G20" s="20"/>
      <c r="H20" s="33">
        <v>19.0</v>
      </c>
      <c r="I20" s="33">
        <v>1.0</v>
      </c>
      <c r="J20" s="34">
        <v>43964.0</v>
      </c>
      <c r="K20" s="34">
        <v>43997.0</v>
      </c>
      <c r="L20" s="33">
        <v>33.0</v>
      </c>
      <c r="M20" s="33">
        <v>33.0</v>
      </c>
      <c r="N20" s="33">
        <v>0.0</v>
      </c>
      <c r="O20" s="33">
        <v>92.0</v>
      </c>
      <c r="P20" s="33">
        <v>3.0</v>
      </c>
      <c r="Q20" s="33">
        <v>89.0</v>
      </c>
      <c r="R20" s="34">
        <v>43905.0</v>
      </c>
      <c r="S20" s="2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</row>
    <row r="21">
      <c r="A21">
        <f t="shared" si="1"/>
        <v>0</v>
      </c>
      <c r="B21">
        <f t="shared" si="2"/>
        <v>0</v>
      </c>
      <c r="C21" s="32">
        <f t="shared" si="3"/>
        <v>0</v>
      </c>
      <c r="D21" s="2" t="s">
        <v>38</v>
      </c>
      <c r="E21" s="2" t="s">
        <v>150</v>
      </c>
      <c r="F21" s="37" t="s">
        <v>169</v>
      </c>
      <c r="G21" s="20"/>
      <c r="H21" s="33">
        <v>20.0</v>
      </c>
      <c r="I21" s="33">
        <v>2.0</v>
      </c>
      <c r="J21" s="34">
        <v>43905.0</v>
      </c>
      <c r="K21" s="34">
        <v>43997.0</v>
      </c>
      <c r="L21" s="33">
        <v>67.0</v>
      </c>
      <c r="M21" s="33">
        <v>92.0</v>
      </c>
      <c r="N21" s="33">
        <v>-25.0</v>
      </c>
      <c r="O21" s="33">
        <v>92.0</v>
      </c>
      <c r="P21" s="33">
        <v>3.0</v>
      </c>
      <c r="Q21" s="33">
        <v>89.0</v>
      </c>
      <c r="R21" s="34">
        <v>43905.0</v>
      </c>
      <c r="S21" s="35">
        <v>1.0</v>
      </c>
      <c r="T21" s="2"/>
      <c r="U21" s="2"/>
      <c r="V21" s="35">
        <v>1.0</v>
      </c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</row>
    <row r="22">
      <c r="A22">
        <f t="shared" si="1"/>
        <v>0</v>
      </c>
      <c r="B22">
        <f t="shared" si="2"/>
        <v>0</v>
      </c>
      <c r="C22" s="32">
        <f t="shared" si="3"/>
        <v>0</v>
      </c>
      <c r="D22" s="2" t="s">
        <v>38</v>
      </c>
      <c r="E22" s="2" t="s">
        <v>157</v>
      </c>
      <c r="F22" s="2"/>
      <c r="G22" s="20"/>
      <c r="H22" s="33">
        <v>21.0</v>
      </c>
      <c r="I22" s="33">
        <v>3.0</v>
      </c>
      <c r="J22" s="34">
        <v>43908.0</v>
      </c>
      <c r="K22" s="34">
        <v>43997.0</v>
      </c>
      <c r="L22" s="33">
        <v>89.0</v>
      </c>
      <c r="M22" s="33">
        <v>89.0</v>
      </c>
      <c r="N22" s="33">
        <v>0.0</v>
      </c>
      <c r="O22" s="33">
        <v>92.0</v>
      </c>
      <c r="P22" s="33">
        <v>3.0</v>
      </c>
      <c r="Q22" s="33">
        <v>89.0</v>
      </c>
      <c r="R22" s="34">
        <v>43905.0</v>
      </c>
      <c r="S22" s="20"/>
      <c r="T22" s="35">
        <v>1.0</v>
      </c>
      <c r="U22" s="35">
        <v>1.0</v>
      </c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</row>
    <row r="23">
      <c r="A23">
        <f t="shared" si="1"/>
        <v>0</v>
      </c>
      <c r="B23">
        <f t="shared" si="2"/>
        <v>0</v>
      </c>
      <c r="C23" s="32">
        <f t="shared" si="3"/>
        <v>0</v>
      </c>
      <c r="D23" s="2" t="s">
        <v>38</v>
      </c>
      <c r="E23" s="2" t="s">
        <v>170</v>
      </c>
      <c r="F23" s="38" t="s">
        <v>171</v>
      </c>
      <c r="G23" s="20"/>
      <c r="H23" s="33">
        <v>22.0</v>
      </c>
      <c r="I23" s="33">
        <v>2.0</v>
      </c>
      <c r="J23" s="34">
        <v>43957.0</v>
      </c>
      <c r="K23" s="34">
        <v>43997.0</v>
      </c>
      <c r="L23" s="33">
        <v>40.0</v>
      </c>
      <c r="M23" s="33">
        <v>40.0</v>
      </c>
      <c r="N23" s="33">
        <v>0.0</v>
      </c>
      <c r="O23" s="33">
        <v>92.0</v>
      </c>
      <c r="P23" s="33">
        <v>3.0</v>
      </c>
      <c r="Q23" s="33">
        <v>89.0</v>
      </c>
      <c r="R23" s="34">
        <v>43905.0</v>
      </c>
      <c r="S23" s="2"/>
      <c r="T23" s="2"/>
      <c r="U23" s="2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</row>
    <row r="24">
      <c r="A24">
        <f t="shared" si="1"/>
        <v>0</v>
      </c>
      <c r="B24">
        <f t="shared" si="2"/>
        <v>0</v>
      </c>
      <c r="C24" s="32">
        <f t="shared" si="3"/>
        <v>0</v>
      </c>
      <c r="D24" s="2" t="s">
        <v>39</v>
      </c>
      <c r="E24" s="2" t="s">
        <v>150</v>
      </c>
      <c r="F24" s="37" t="s">
        <v>169</v>
      </c>
      <c r="G24" s="20"/>
      <c r="H24" s="33">
        <v>23.0</v>
      </c>
      <c r="I24" s="33">
        <v>1.0</v>
      </c>
      <c r="J24" s="34">
        <v>43908.0</v>
      </c>
      <c r="K24" s="34">
        <v>43966.0</v>
      </c>
      <c r="L24" s="33">
        <v>58.0</v>
      </c>
      <c r="M24" s="33">
        <v>58.0</v>
      </c>
      <c r="N24" s="33">
        <v>0.0</v>
      </c>
      <c r="O24" s="33">
        <v>58.0</v>
      </c>
      <c r="P24" s="33">
        <v>1.0</v>
      </c>
      <c r="Q24" s="33">
        <v>58.0</v>
      </c>
      <c r="R24" s="34">
        <v>43908.0</v>
      </c>
      <c r="S24" s="33">
        <v>1.0</v>
      </c>
      <c r="T24" s="33">
        <v>1.0</v>
      </c>
      <c r="U24" s="33">
        <v>1.0</v>
      </c>
      <c r="V24" s="35">
        <v>1.0</v>
      </c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</row>
    <row r="25">
      <c r="A25">
        <f t="shared" si="1"/>
        <v>0</v>
      </c>
      <c r="B25">
        <f t="shared" si="2"/>
        <v>0</v>
      </c>
      <c r="C25" s="32">
        <f t="shared" si="3"/>
        <v>0</v>
      </c>
      <c r="D25" s="2" t="s">
        <v>172</v>
      </c>
      <c r="E25" s="2" t="s">
        <v>150</v>
      </c>
      <c r="F25" s="2"/>
      <c r="G25" s="2"/>
      <c r="H25" s="33">
        <v>24.0</v>
      </c>
      <c r="I25" s="33">
        <v>1.0</v>
      </c>
      <c r="J25" s="34">
        <v>43924.0</v>
      </c>
      <c r="K25" s="34">
        <v>43997.0</v>
      </c>
      <c r="L25" s="33">
        <v>73.0</v>
      </c>
      <c r="M25" s="33">
        <v>73.0</v>
      </c>
      <c r="N25" s="33">
        <v>0.0</v>
      </c>
      <c r="O25" s="33">
        <v>73.0</v>
      </c>
      <c r="P25" s="33">
        <v>1.0</v>
      </c>
      <c r="Q25" s="33">
        <v>73.0</v>
      </c>
      <c r="R25" s="34">
        <v>43924.0</v>
      </c>
      <c r="S25" s="33">
        <v>1.0</v>
      </c>
      <c r="T25" s="33">
        <v>1.0</v>
      </c>
      <c r="U25" s="33">
        <v>1.0</v>
      </c>
      <c r="V25" s="33">
        <v>1.0</v>
      </c>
      <c r="W25" s="2"/>
      <c r="X25" s="2"/>
      <c r="Y25" s="2"/>
      <c r="Z25" s="2"/>
      <c r="AA25" s="2"/>
      <c r="AB25" s="36"/>
      <c r="AC25" s="36"/>
      <c r="AD25" s="2"/>
      <c r="AE25" s="20"/>
      <c r="AF25" s="2"/>
      <c r="AG25" s="2"/>
      <c r="AH25" s="2"/>
      <c r="AI25" s="2"/>
      <c r="AJ25" s="36"/>
      <c r="AK25" s="36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</row>
    <row r="26">
      <c r="A26">
        <f t="shared" si="1"/>
        <v>1</v>
      </c>
      <c r="B26">
        <f t="shared" si="2"/>
        <v>1</v>
      </c>
      <c r="C26" s="32">
        <f t="shared" si="3"/>
        <v>43907</v>
      </c>
      <c r="D26" s="2" t="s">
        <v>40</v>
      </c>
      <c r="E26" s="2" t="s">
        <v>150</v>
      </c>
      <c r="F26" s="2" t="s">
        <v>173</v>
      </c>
      <c r="G26" s="2" t="s">
        <v>152</v>
      </c>
      <c r="H26" s="33">
        <v>25.0</v>
      </c>
      <c r="I26" s="33">
        <v>6.0</v>
      </c>
      <c r="J26" s="34">
        <v>43907.0</v>
      </c>
      <c r="K26" s="34">
        <v>43997.0</v>
      </c>
      <c r="L26" s="33">
        <v>90.0</v>
      </c>
      <c r="M26" s="33">
        <v>90.0</v>
      </c>
      <c r="N26" s="33">
        <v>0.0</v>
      </c>
      <c r="O26" s="33">
        <v>90.0</v>
      </c>
      <c r="P26" s="33">
        <v>6.0</v>
      </c>
      <c r="Q26" s="33">
        <v>90.0</v>
      </c>
      <c r="R26" s="34">
        <v>43907.0</v>
      </c>
      <c r="S26" s="35">
        <v>1.0</v>
      </c>
      <c r="T26" s="35">
        <v>1.0</v>
      </c>
      <c r="U26" s="35">
        <v>1.0</v>
      </c>
      <c r="V26" s="35">
        <v>1.0</v>
      </c>
      <c r="W26" s="35">
        <v>1.0</v>
      </c>
      <c r="X26" s="20"/>
      <c r="Y26" s="33">
        <v>1.13612565445026</v>
      </c>
      <c r="Z26" s="33">
        <v>28.0</v>
      </c>
      <c r="AA26" s="33">
        <v>6.0</v>
      </c>
      <c r="AB26" s="34">
        <v>43907.0</v>
      </c>
      <c r="AC26" s="34">
        <v>43997.0</v>
      </c>
      <c r="AD26" s="35">
        <v>1.0</v>
      </c>
      <c r="AE26" s="20"/>
      <c r="AF26" s="35">
        <v>1.0</v>
      </c>
      <c r="AG26" s="35">
        <v>1.5</v>
      </c>
      <c r="AH26" s="35">
        <v>65.0</v>
      </c>
      <c r="AI26" s="35">
        <v>4.0</v>
      </c>
      <c r="AJ26" s="34">
        <v>43914.0</v>
      </c>
      <c r="AK26" s="34">
        <v>43997.0</v>
      </c>
      <c r="AL26" s="20"/>
      <c r="AM26" s="20"/>
      <c r="AN26" s="20"/>
      <c r="AO26" s="20"/>
      <c r="AP26" s="20"/>
      <c r="AQ26" s="20"/>
      <c r="AR26" s="35">
        <v>0.0</v>
      </c>
      <c r="AS26" s="35">
        <v>0.0</v>
      </c>
      <c r="AT26" s="35">
        <v>0.0</v>
      </c>
      <c r="AU26" s="35">
        <v>0.0366492146596859</v>
      </c>
      <c r="AV26" s="35">
        <v>0.0</v>
      </c>
      <c r="AW26" s="35">
        <v>0.0366492146596859</v>
      </c>
    </row>
    <row r="27">
      <c r="A27">
        <f t="shared" si="1"/>
        <v>1</v>
      </c>
      <c r="B27">
        <f t="shared" si="2"/>
        <v>0</v>
      </c>
      <c r="C27" s="32">
        <f t="shared" si="3"/>
        <v>43907</v>
      </c>
      <c r="D27" s="2" t="s">
        <v>40</v>
      </c>
      <c r="E27" s="2" t="s">
        <v>153</v>
      </c>
      <c r="F27" s="2" t="s">
        <v>174</v>
      </c>
      <c r="G27" s="2" t="s">
        <v>152</v>
      </c>
      <c r="H27" s="33">
        <v>26.0</v>
      </c>
      <c r="I27" s="33">
        <v>3.0</v>
      </c>
      <c r="J27" s="34">
        <v>43923.0</v>
      </c>
      <c r="K27" s="34">
        <v>43997.0</v>
      </c>
      <c r="L27" s="33">
        <v>74.0</v>
      </c>
      <c r="M27" s="33">
        <v>74.0</v>
      </c>
      <c r="N27" s="33">
        <v>0.0</v>
      </c>
      <c r="O27" s="33">
        <v>90.0</v>
      </c>
      <c r="P27" s="33">
        <v>6.0</v>
      </c>
      <c r="Q27" s="33">
        <v>90.0</v>
      </c>
      <c r="R27" s="34">
        <v>43907.0</v>
      </c>
      <c r="S27" s="20"/>
      <c r="T27" s="20"/>
      <c r="U27" s="20"/>
      <c r="V27" s="20"/>
      <c r="W27" s="20"/>
      <c r="X27" s="35">
        <v>1.0</v>
      </c>
      <c r="Y27" s="35">
        <v>1.13612565445026</v>
      </c>
      <c r="Z27" s="35">
        <v>42.0</v>
      </c>
      <c r="AA27" s="35">
        <v>3.0</v>
      </c>
      <c r="AB27" s="34">
        <v>43923.0</v>
      </c>
      <c r="AC27" s="34">
        <v>43997.0</v>
      </c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35">
        <v>0.0</v>
      </c>
      <c r="AS27" s="35">
        <v>0.0</v>
      </c>
      <c r="AT27" s="35">
        <v>0.0</v>
      </c>
      <c r="AU27" s="35">
        <v>0.0366492146596859</v>
      </c>
      <c r="AV27" s="35">
        <v>0.0</v>
      </c>
      <c r="AW27" s="35">
        <v>0.0366492146596859</v>
      </c>
    </row>
    <row r="28">
      <c r="A28">
        <f t="shared" si="1"/>
        <v>0</v>
      </c>
      <c r="B28">
        <f t="shared" si="2"/>
        <v>0</v>
      </c>
      <c r="C28" s="32">
        <f t="shared" si="3"/>
        <v>43907</v>
      </c>
      <c r="D28" s="2" t="s">
        <v>40</v>
      </c>
      <c r="E28" s="2" t="s">
        <v>175</v>
      </c>
      <c r="F28" s="2" t="s">
        <v>176</v>
      </c>
      <c r="G28" s="2" t="s">
        <v>177</v>
      </c>
      <c r="H28" s="33">
        <v>27.0</v>
      </c>
      <c r="I28" s="33">
        <v>1.0</v>
      </c>
      <c r="J28" s="34">
        <v>43951.0</v>
      </c>
      <c r="K28" s="34">
        <v>43997.0</v>
      </c>
      <c r="L28" s="33">
        <v>46.0</v>
      </c>
      <c r="M28" s="33">
        <v>46.0</v>
      </c>
      <c r="N28" s="33">
        <v>0.0</v>
      </c>
      <c r="O28" s="33">
        <v>90.0</v>
      </c>
      <c r="P28" s="33">
        <v>6.0</v>
      </c>
      <c r="Q28" s="33">
        <v>90.0</v>
      </c>
      <c r="R28" s="34">
        <v>43907.0</v>
      </c>
      <c r="S28" s="2"/>
      <c r="T28" s="2"/>
      <c r="U28" s="2"/>
      <c r="V28" s="2"/>
      <c r="W28" s="2"/>
      <c r="X28" s="2"/>
      <c r="Y28" s="2"/>
      <c r="Z28" s="2"/>
      <c r="AA28" s="2"/>
      <c r="AB28" s="36"/>
      <c r="AC28" s="36"/>
      <c r="AD28" s="20"/>
      <c r="AE28" s="20"/>
      <c r="AF28" s="2"/>
      <c r="AG28" s="2"/>
      <c r="AH28" s="2"/>
      <c r="AI28" s="2"/>
      <c r="AJ28" s="36"/>
      <c r="AK28" s="36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</row>
    <row r="29">
      <c r="A29">
        <f t="shared" si="1"/>
        <v>1</v>
      </c>
      <c r="B29">
        <f t="shared" si="2"/>
        <v>1</v>
      </c>
      <c r="C29" s="32">
        <f t="shared" si="3"/>
        <v>43904</v>
      </c>
      <c r="D29" s="2" t="s">
        <v>41</v>
      </c>
      <c r="E29" s="2" t="s">
        <v>150</v>
      </c>
      <c r="F29" s="20" t="s">
        <v>151</v>
      </c>
      <c r="G29" s="20" t="s">
        <v>152</v>
      </c>
      <c r="H29" s="33">
        <v>28.0</v>
      </c>
      <c r="I29" s="33">
        <v>5.0</v>
      </c>
      <c r="J29" s="34">
        <v>43904.0</v>
      </c>
      <c r="K29" s="34">
        <v>43997.0</v>
      </c>
      <c r="L29" s="33">
        <v>93.0</v>
      </c>
      <c r="M29" s="33">
        <v>93.0</v>
      </c>
      <c r="N29" s="33">
        <v>0.0</v>
      </c>
      <c r="O29" s="33">
        <v>93.0</v>
      </c>
      <c r="P29" s="33">
        <v>5.0</v>
      </c>
      <c r="Q29" s="33">
        <v>93.0</v>
      </c>
      <c r="R29" s="34">
        <v>43904.0</v>
      </c>
      <c r="S29" s="33">
        <v>1.0</v>
      </c>
      <c r="T29" s="33">
        <v>1.0</v>
      </c>
      <c r="U29" s="33">
        <v>1.0</v>
      </c>
      <c r="V29" s="35">
        <v>1.0</v>
      </c>
      <c r="W29" s="35">
        <v>1.0</v>
      </c>
      <c r="X29" s="35">
        <v>1.0</v>
      </c>
      <c r="Y29" s="35">
        <v>0.545454545454545</v>
      </c>
      <c r="Z29" s="35">
        <v>37.0</v>
      </c>
      <c r="AA29" s="35">
        <v>5.0</v>
      </c>
      <c r="AB29" s="34">
        <v>43904.0</v>
      </c>
      <c r="AC29" s="34">
        <v>43997.0</v>
      </c>
      <c r="AD29" s="20"/>
      <c r="AE29" s="20"/>
      <c r="AF29" s="35">
        <v>1.0</v>
      </c>
      <c r="AG29" s="35">
        <v>1.0</v>
      </c>
      <c r="AH29" s="35">
        <v>11.0</v>
      </c>
      <c r="AI29" s="35">
        <v>1.0</v>
      </c>
      <c r="AJ29" s="34">
        <v>43951.0</v>
      </c>
      <c r="AK29" s="34">
        <v>43976.0</v>
      </c>
      <c r="AL29" s="20"/>
      <c r="AM29" s="20"/>
      <c r="AN29" s="20"/>
      <c r="AO29" s="20"/>
      <c r="AP29" s="20"/>
      <c r="AQ29" s="20"/>
      <c r="AR29" s="35">
        <v>0.0</v>
      </c>
      <c r="AS29" s="35">
        <v>0.0</v>
      </c>
      <c r="AT29" s="35">
        <v>0.0</v>
      </c>
      <c r="AU29" s="35">
        <v>0.0</v>
      </c>
      <c r="AV29" s="35">
        <v>0.0</v>
      </c>
      <c r="AW29" s="35">
        <v>0.0</v>
      </c>
    </row>
    <row r="30">
      <c r="A30">
        <f t="shared" si="1"/>
        <v>0</v>
      </c>
      <c r="B30">
        <f t="shared" si="2"/>
        <v>0</v>
      </c>
      <c r="C30" s="32">
        <f t="shared" si="3"/>
        <v>0</v>
      </c>
      <c r="D30" s="2" t="s">
        <v>178</v>
      </c>
      <c r="E30" s="2" t="s">
        <v>150</v>
      </c>
      <c r="F30" s="20"/>
      <c r="G30" s="20"/>
      <c r="H30" s="33">
        <v>29.0</v>
      </c>
      <c r="I30" s="33">
        <v>4.0</v>
      </c>
      <c r="J30" s="34">
        <v>43906.0</v>
      </c>
      <c r="K30" s="34">
        <v>43987.0</v>
      </c>
      <c r="L30" s="33">
        <v>81.0</v>
      </c>
      <c r="M30" s="33">
        <v>81.0</v>
      </c>
      <c r="N30" s="33">
        <v>0.0</v>
      </c>
      <c r="O30" s="33">
        <v>81.0</v>
      </c>
      <c r="P30" s="33">
        <v>4.0</v>
      </c>
      <c r="Q30" s="33">
        <v>81.0</v>
      </c>
      <c r="R30" s="34">
        <v>43906.0</v>
      </c>
      <c r="S30" s="35">
        <v>1.0</v>
      </c>
      <c r="T30" s="35">
        <v>1.0</v>
      </c>
      <c r="U30" s="35">
        <v>1.0</v>
      </c>
      <c r="V30" s="35">
        <v>1.0</v>
      </c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</row>
    <row r="31">
      <c r="A31">
        <f t="shared" si="1"/>
        <v>0</v>
      </c>
      <c r="B31">
        <f t="shared" si="2"/>
        <v>0</v>
      </c>
      <c r="C31" s="32">
        <f t="shared" si="3"/>
        <v>0</v>
      </c>
      <c r="D31" s="2" t="s">
        <v>178</v>
      </c>
      <c r="E31" s="2" t="s">
        <v>153</v>
      </c>
      <c r="F31" s="2"/>
      <c r="G31" s="2"/>
      <c r="H31" s="33">
        <v>30.0</v>
      </c>
      <c r="I31" s="33">
        <v>1.0</v>
      </c>
      <c r="J31" s="34">
        <v>43918.0</v>
      </c>
      <c r="K31" s="34">
        <v>43997.0</v>
      </c>
      <c r="L31" s="33">
        <v>79.0</v>
      </c>
      <c r="M31" s="33">
        <v>79.0</v>
      </c>
      <c r="N31" s="33">
        <v>0.0</v>
      </c>
      <c r="O31" s="33">
        <v>81.0</v>
      </c>
      <c r="P31" s="33">
        <v>4.0</v>
      </c>
      <c r="Q31" s="33">
        <v>81.0</v>
      </c>
      <c r="R31" s="34">
        <v>43906.0</v>
      </c>
      <c r="S31" s="2"/>
      <c r="T31" s="2"/>
      <c r="U31" s="2"/>
      <c r="V31" s="2"/>
      <c r="W31" s="2"/>
      <c r="X31" s="2"/>
      <c r="Y31" s="2"/>
      <c r="Z31" s="2"/>
      <c r="AA31" s="2"/>
      <c r="AB31" s="36"/>
      <c r="AC31" s="36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</row>
    <row r="32">
      <c r="A32">
        <f t="shared" si="1"/>
        <v>1</v>
      </c>
      <c r="B32">
        <f t="shared" si="2"/>
        <v>1</v>
      </c>
      <c r="C32" s="32">
        <f t="shared" si="3"/>
        <v>43907</v>
      </c>
      <c r="D32" s="2" t="s">
        <v>42</v>
      </c>
      <c r="E32" s="2" t="s">
        <v>150</v>
      </c>
      <c r="F32" s="2" t="s">
        <v>151</v>
      </c>
      <c r="G32" s="2" t="s">
        <v>152</v>
      </c>
      <c r="H32" s="33">
        <v>31.0</v>
      </c>
      <c r="I32" s="33">
        <v>4.0</v>
      </c>
      <c r="J32" s="34">
        <v>43907.0</v>
      </c>
      <c r="K32" s="34">
        <v>43997.0</v>
      </c>
      <c r="L32" s="33">
        <v>90.0</v>
      </c>
      <c r="M32" s="33">
        <v>90.0</v>
      </c>
      <c r="N32" s="33">
        <v>0.0</v>
      </c>
      <c r="O32" s="33">
        <v>90.0</v>
      </c>
      <c r="P32" s="33">
        <v>4.0</v>
      </c>
      <c r="Q32" s="33">
        <v>90.0</v>
      </c>
      <c r="R32" s="34">
        <v>43907.0</v>
      </c>
      <c r="S32" s="35">
        <v>1.0</v>
      </c>
      <c r="T32" s="35">
        <v>1.0</v>
      </c>
      <c r="U32" s="35">
        <v>1.0</v>
      </c>
      <c r="V32" s="35">
        <v>1.0</v>
      </c>
      <c r="W32" s="35">
        <v>1.0</v>
      </c>
      <c r="X32" s="20"/>
      <c r="Y32" s="33">
        <v>1.63157894736842</v>
      </c>
      <c r="Z32" s="33">
        <v>42.0</v>
      </c>
      <c r="AA32" s="33">
        <v>4.0</v>
      </c>
      <c r="AB32" s="34">
        <v>43907.0</v>
      </c>
      <c r="AC32" s="34">
        <v>43997.0</v>
      </c>
      <c r="AD32" s="2"/>
      <c r="AE32" s="20"/>
      <c r="AF32" s="2"/>
      <c r="AG32" s="2"/>
      <c r="AH32" s="2"/>
      <c r="AI32" s="2"/>
      <c r="AJ32" s="36"/>
      <c r="AK32" s="36"/>
      <c r="AL32" s="20"/>
      <c r="AM32" s="20"/>
      <c r="AN32" s="20"/>
      <c r="AO32" s="20"/>
      <c r="AP32" s="20"/>
      <c r="AQ32" s="20"/>
      <c r="AR32" s="35">
        <v>0.203007518796992</v>
      </c>
      <c r="AS32" s="35">
        <v>0.203007518796992</v>
      </c>
      <c r="AT32" s="35">
        <v>0.116541353383459</v>
      </c>
      <c r="AU32" s="35">
        <v>0.0</v>
      </c>
      <c r="AV32" s="35">
        <v>0.338345864661654</v>
      </c>
      <c r="AW32" s="35">
        <v>0.338345864661654</v>
      </c>
    </row>
    <row r="33">
      <c r="A33">
        <f t="shared" si="1"/>
        <v>1</v>
      </c>
      <c r="B33">
        <f t="shared" si="2"/>
        <v>0</v>
      </c>
      <c r="C33" s="32">
        <f t="shared" si="3"/>
        <v>43907</v>
      </c>
      <c r="D33" s="2" t="s">
        <v>42</v>
      </c>
      <c r="E33" s="2" t="s">
        <v>153</v>
      </c>
      <c r="F33" s="2" t="s">
        <v>179</v>
      </c>
      <c r="G33" s="2" t="s">
        <v>152</v>
      </c>
      <c r="H33" s="33">
        <v>32.0</v>
      </c>
      <c r="I33" s="33">
        <v>3.0</v>
      </c>
      <c r="J33" s="34">
        <v>43938.0</v>
      </c>
      <c r="K33" s="34">
        <v>43997.0</v>
      </c>
      <c r="L33" s="33">
        <v>54.0</v>
      </c>
      <c r="M33" s="33">
        <v>59.0</v>
      </c>
      <c r="N33" s="33">
        <v>-5.0</v>
      </c>
      <c r="O33" s="33">
        <v>90.0</v>
      </c>
      <c r="P33" s="33">
        <v>4.0</v>
      </c>
      <c r="Q33" s="33">
        <v>90.0</v>
      </c>
      <c r="R33" s="34">
        <v>43907.0</v>
      </c>
      <c r="S33" s="2"/>
      <c r="T33" s="20"/>
      <c r="U33" s="2"/>
      <c r="V33" s="20"/>
      <c r="W33" s="20"/>
      <c r="X33" s="2"/>
      <c r="Y33" s="33">
        <v>1.63157894736842</v>
      </c>
      <c r="Z33" s="33">
        <v>28.0</v>
      </c>
      <c r="AA33" s="33">
        <v>3.0</v>
      </c>
      <c r="AB33" s="34">
        <v>43938.0</v>
      </c>
      <c r="AC33" s="34">
        <v>43997.0</v>
      </c>
      <c r="AD33" s="35">
        <v>1.0</v>
      </c>
      <c r="AE33" s="20"/>
      <c r="AF33" s="35">
        <v>1.0</v>
      </c>
      <c r="AG33" s="35">
        <v>3.0</v>
      </c>
      <c r="AH33" s="35">
        <v>54.0</v>
      </c>
      <c r="AI33" s="35">
        <v>3.0</v>
      </c>
      <c r="AJ33" s="34">
        <v>43938.0</v>
      </c>
      <c r="AK33" s="34">
        <v>43997.0</v>
      </c>
      <c r="AL33" s="20"/>
      <c r="AM33" s="20"/>
      <c r="AN33" s="20"/>
      <c r="AO33" s="20"/>
      <c r="AP33" s="20"/>
      <c r="AQ33" s="20"/>
      <c r="AR33" s="35">
        <v>0.203007518796992</v>
      </c>
      <c r="AS33" s="35">
        <v>0.203007518796992</v>
      </c>
      <c r="AT33" s="35">
        <v>0.116541353383459</v>
      </c>
      <c r="AU33" s="35">
        <v>0.0</v>
      </c>
      <c r="AV33" s="35">
        <v>0.338345864661654</v>
      </c>
      <c r="AW33" s="35">
        <v>0.338345864661654</v>
      </c>
    </row>
    <row r="34">
      <c r="A34">
        <f t="shared" si="1"/>
        <v>1</v>
      </c>
      <c r="B34">
        <f t="shared" si="2"/>
        <v>1</v>
      </c>
      <c r="C34" s="32">
        <f t="shared" si="3"/>
        <v>43907</v>
      </c>
      <c r="D34" s="2" t="s">
        <v>42</v>
      </c>
      <c r="E34" s="2" t="s">
        <v>180</v>
      </c>
      <c r="F34" s="2" t="s">
        <v>181</v>
      </c>
      <c r="G34" s="20" t="s">
        <v>152</v>
      </c>
      <c r="H34" s="33">
        <v>33.0</v>
      </c>
      <c r="I34" s="33">
        <v>1.0</v>
      </c>
      <c r="J34" s="34">
        <v>43907.0</v>
      </c>
      <c r="K34" s="34">
        <v>43997.0</v>
      </c>
      <c r="L34" s="33">
        <v>90.0</v>
      </c>
      <c r="M34" s="33">
        <v>90.0</v>
      </c>
      <c r="N34" s="33">
        <v>0.0</v>
      </c>
      <c r="O34" s="33">
        <v>90.0</v>
      </c>
      <c r="P34" s="33">
        <v>4.0</v>
      </c>
      <c r="Q34" s="33">
        <v>90.0</v>
      </c>
      <c r="R34" s="34">
        <v>43907.0</v>
      </c>
      <c r="S34" s="33">
        <v>1.0</v>
      </c>
      <c r="T34" s="2"/>
      <c r="U34" s="33">
        <v>1.0</v>
      </c>
      <c r="V34" s="35">
        <v>1.0</v>
      </c>
      <c r="W34" s="20"/>
      <c r="X34" s="35">
        <v>1.0</v>
      </c>
      <c r="Y34" s="35">
        <v>1.63157894736842</v>
      </c>
      <c r="Z34" s="35">
        <v>90.0</v>
      </c>
      <c r="AA34" s="35">
        <v>1.0</v>
      </c>
      <c r="AB34" s="34">
        <v>43907.0</v>
      </c>
      <c r="AC34" s="34">
        <v>43997.0</v>
      </c>
      <c r="AD34" s="20"/>
      <c r="AE34" s="20"/>
      <c r="AF34" s="20"/>
      <c r="AG34" s="20"/>
      <c r="AH34" s="20"/>
      <c r="AI34" s="20"/>
      <c r="AJ34" s="20"/>
      <c r="AK34" s="20"/>
      <c r="AL34" s="2"/>
      <c r="AM34" s="2"/>
      <c r="AN34" s="2"/>
      <c r="AO34" s="2"/>
      <c r="AP34" s="36"/>
      <c r="AQ34" s="36"/>
      <c r="AR34" s="35">
        <v>0.203007518796992</v>
      </c>
      <c r="AS34" s="35">
        <v>0.203007518796992</v>
      </c>
      <c r="AT34" s="35">
        <v>0.116541353383459</v>
      </c>
      <c r="AU34" s="35">
        <v>0.0</v>
      </c>
      <c r="AV34" s="35">
        <v>0.338345864661654</v>
      </c>
      <c r="AW34" s="35">
        <v>0.338345864661654</v>
      </c>
    </row>
    <row r="35">
      <c r="A35">
        <f t="shared" si="1"/>
        <v>0</v>
      </c>
      <c r="B35">
        <f t="shared" si="2"/>
        <v>0</v>
      </c>
      <c r="C35" s="32">
        <f t="shared" si="3"/>
        <v>0</v>
      </c>
      <c r="D35" s="2" t="s">
        <v>43</v>
      </c>
      <c r="E35" s="2" t="s">
        <v>150</v>
      </c>
      <c r="F35" s="38" t="s">
        <v>182</v>
      </c>
      <c r="G35" s="20"/>
      <c r="H35" s="33">
        <v>34.0</v>
      </c>
      <c r="I35" s="33">
        <v>9.0</v>
      </c>
      <c r="J35" s="34">
        <v>43906.0</v>
      </c>
      <c r="K35" s="34">
        <v>43997.0</v>
      </c>
      <c r="L35" s="33">
        <v>90.0</v>
      </c>
      <c r="M35" s="33">
        <v>91.0</v>
      </c>
      <c r="N35" s="33">
        <v>-1.0</v>
      </c>
      <c r="O35" s="33">
        <v>91.0</v>
      </c>
      <c r="P35" s="33">
        <v>9.0</v>
      </c>
      <c r="Q35" s="33">
        <v>90.0</v>
      </c>
      <c r="R35" s="34">
        <v>43906.0</v>
      </c>
      <c r="S35" s="33">
        <v>1.0</v>
      </c>
      <c r="T35" s="35">
        <v>1.0</v>
      </c>
      <c r="U35" s="33">
        <v>1.0</v>
      </c>
      <c r="V35" s="35">
        <v>1.0</v>
      </c>
      <c r="W35" s="20"/>
      <c r="X35" s="20"/>
      <c r="Y35" s="2"/>
      <c r="Z35" s="2"/>
      <c r="AA35" s="2"/>
      <c r="AB35" s="36"/>
      <c r="AC35" s="36"/>
      <c r="AD35" s="20"/>
      <c r="AE35" s="20"/>
      <c r="AF35" s="20"/>
      <c r="AG35" s="20"/>
      <c r="AH35" s="20"/>
      <c r="AI35" s="20"/>
      <c r="AJ35" s="20"/>
      <c r="AK35" s="20"/>
      <c r="AL35" s="33">
        <v>1.0</v>
      </c>
      <c r="AM35" s="33">
        <v>1.0</v>
      </c>
      <c r="AN35" s="33">
        <v>42.0</v>
      </c>
      <c r="AO35" s="33">
        <v>3.0</v>
      </c>
      <c r="AP35" s="34">
        <v>43955.0</v>
      </c>
      <c r="AQ35" s="34">
        <v>43997.0</v>
      </c>
      <c r="AR35" s="20"/>
      <c r="AS35" s="20"/>
      <c r="AT35" s="20"/>
      <c r="AU35" s="20"/>
      <c r="AV35" s="20"/>
      <c r="AW35" s="20"/>
    </row>
    <row r="36">
      <c r="A36">
        <f t="shared" si="1"/>
        <v>1</v>
      </c>
      <c r="B36">
        <f t="shared" si="2"/>
        <v>1</v>
      </c>
      <c r="C36" s="32">
        <f t="shared" si="3"/>
        <v>43907</v>
      </c>
      <c r="D36" s="2" t="s">
        <v>44</v>
      </c>
      <c r="E36" s="2" t="s">
        <v>150</v>
      </c>
      <c r="F36" s="2" t="s">
        <v>151</v>
      </c>
      <c r="G36" s="2" t="s">
        <v>152</v>
      </c>
      <c r="H36" s="33">
        <v>35.0</v>
      </c>
      <c r="I36" s="33">
        <v>3.0</v>
      </c>
      <c r="J36" s="34">
        <v>43907.0</v>
      </c>
      <c r="K36" s="34">
        <v>43997.0</v>
      </c>
      <c r="L36" s="33">
        <v>90.0</v>
      </c>
      <c r="M36" s="33">
        <v>90.0</v>
      </c>
      <c r="N36" s="33">
        <v>0.0</v>
      </c>
      <c r="O36" s="33">
        <v>90.0</v>
      </c>
      <c r="P36" s="33">
        <v>5.0</v>
      </c>
      <c r="Q36" s="33">
        <v>90.0</v>
      </c>
      <c r="R36" s="34">
        <v>43907.0</v>
      </c>
      <c r="S36" s="35">
        <v>1.0</v>
      </c>
      <c r="T36" s="2"/>
      <c r="U36" s="35">
        <v>1.0</v>
      </c>
      <c r="V36" s="33">
        <v>1.0</v>
      </c>
      <c r="W36" s="2"/>
      <c r="X36" s="33">
        <v>1.0</v>
      </c>
      <c r="Y36" s="33">
        <v>1.65051020408163</v>
      </c>
      <c r="Z36" s="33">
        <v>90.0</v>
      </c>
      <c r="AA36" s="33">
        <v>3.0</v>
      </c>
      <c r="AB36" s="34">
        <v>43907.0</v>
      </c>
      <c r="AC36" s="34">
        <v>43997.0</v>
      </c>
      <c r="AD36" s="2"/>
      <c r="AE36" s="20"/>
      <c r="AF36" s="2"/>
      <c r="AG36" s="2"/>
      <c r="AH36" s="2"/>
      <c r="AI36" s="2"/>
      <c r="AJ36" s="36"/>
      <c r="AK36" s="36"/>
      <c r="AL36" s="35">
        <v>1.0</v>
      </c>
      <c r="AM36" s="35">
        <v>1.0</v>
      </c>
      <c r="AN36" s="35">
        <v>80.0</v>
      </c>
      <c r="AO36" s="35">
        <v>1.0</v>
      </c>
      <c r="AP36" s="34">
        <v>43917.0</v>
      </c>
      <c r="AQ36" s="34">
        <v>43997.0</v>
      </c>
      <c r="AR36" s="35">
        <v>0.0</v>
      </c>
      <c r="AS36" s="35">
        <v>0.252551020408163</v>
      </c>
      <c r="AT36" s="35">
        <v>0.0</v>
      </c>
      <c r="AU36" s="35">
        <v>0.0</v>
      </c>
      <c r="AV36" s="35">
        <v>0.530612244897959</v>
      </c>
      <c r="AW36" s="35">
        <v>0.530612244897959</v>
      </c>
    </row>
    <row r="37">
      <c r="A37">
        <f t="shared" si="1"/>
        <v>1</v>
      </c>
      <c r="B37">
        <f t="shared" si="2"/>
        <v>0</v>
      </c>
      <c r="C37" s="32">
        <f t="shared" si="3"/>
        <v>43907</v>
      </c>
      <c r="D37" s="2" t="s">
        <v>44</v>
      </c>
      <c r="E37" s="2" t="s">
        <v>153</v>
      </c>
      <c r="F37" s="2" t="s">
        <v>183</v>
      </c>
      <c r="G37" s="2" t="s">
        <v>152</v>
      </c>
      <c r="H37" s="33">
        <v>36.0</v>
      </c>
      <c r="I37" s="33">
        <v>5.0</v>
      </c>
      <c r="J37" s="34">
        <v>43910.0</v>
      </c>
      <c r="K37" s="34">
        <v>43997.0</v>
      </c>
      <c r="L37" s="33">
        <v>87.0</v>
      </c>
      <c r="M37" s="33">
        <v>87.0</v>
      </c>
      <c r="N37" s="33">
        <v>0.0</v>
      </c>
      <c r="O37" s="33">
        <v>90.0</v>
      </c>
      <c r="P37" s="33">
        <v>5.0</v>
      </c>
      <c r="Q37" s="33">
        <v>90.0</v>
      </c>
      <c r="R37" s="34">
        <v>43907.0</v>
      </c>
      <c r="S37" s="2"/>
      <c r="T37" s="35">
        <v>1.0</v>
      </c>
      <c r="U37" s="20"/>
      <c r="V37" s="20"/>
      <c r="W37" s="35">
        <v>1.0</v>
      </c>
      <c r="X37" s="20"/>
      <c r="Y37" s="33">
        <v>1.65051020408163</v>
      </c>
      <c r="Z37" s="33">
        <v>87.0</v>
      </c>
      <c r="AA37" s="33">
        <v>5.0</v>
      </c>
      <c r="AB37" s="34">
        <v>43910.0</v>
      </c>
      <c r="AC37" s="34">
        <v>43997.0</v>
      </c>
      <c r="AD37" s="35">
        <v>1.0</v>
      </c>
      <c r="AE37" s="20"/>
      <c r="AF37" s="33">
        <v>1.0</v>
      </c>
      <c r="AG37" s="33">
        <v>3.0</v>
      </c>
      <c r="AH37" s="33">
        <v>53.0</v>
      </c>
      <c r="AI37" s="33">
        <v>3.0</v>
      </c>
      <c r="AJ37" s="34">
        <v>43944.0</v>
      </c>
      <c r="AK37" s="34">
        <v>43997.0</v>
      </c>
      <c r="AL37" s="20"/>
      <c r="AM37" s="20"/>
      <c r="AN37" s="20"/>
      <c r="AO37" s="20"/>
      <c r="AP37" s="20"/>
      <c r="AQ37" s="20"/>
      <c r="AR37" s="35">
        <v>0.0</v>
      </c>
      <c r="AS37" s="35">
        <v>0.252551020408163</v>
      </c>
      <c r="AT37" s="35">
        <v>0.0</v>
      </c>
      <c r="AU37" s="35">
        <v>0.0</v>
      </c>
      <c r="AV37" s="35">
        <v>0.530612244897959</v>
      </c>
      <c r="AW37" s="35">
        <v>0.530612244897959</v>
      </c>
    </row>
    <row r="38">
      <c r="A38">
        <f t="shared" si="1"/>
        <v>1</v>
      </c>
      <c r="B38">
        <f t="shared" si="2"/>
        <v>1</v>
      </c>
      <c r="C38" s="32">
        <f t="shared" si="3"/>
        <v>43906</v>
      </c>
      <c r="D38" s="2" t="s">
        <v>45</v>
      </c>
      <c r="E38" s="2" t="s">
        <v>150</v>
      </c>
      <c r="F38" s="2" t="s">
        <v>184</v>
      </c>
      <c r="G38" s="2" t="s">
        <v>152</v>
      </c>
      <c r="H38" s="33">
        <v>37.0</v>
      </c>
      <c r="I38" s="33">
        <v>3.0</v>
      </c>
      <c r="J38" s="34">
        <v>43906.0</v>
      </c>
      <c r="K38" s="34">
        <v>43997.0</v>
      </c>
      <c r="L38" s="33">
        <v>49.0</v>
      </c>
      <c r="M38" s="33">
        <v>91.0</v>
      </c>
      <c r="N38" s="33">
        <v>-42.0</v>
      </c>
      <c r="O38" s="33">
        <v>91.0</v>
      </c>
      <c r="P38" s="33">
        <v>5.0</v>
      </c>
      <c r="Q38" s="33">
        <v>88.0</v>
      </c>
      <c r="R38" s="34">
        <v>43906.0</v>
      </c>
      <c r="S38" s="35">
        <v>1.0</v>
      </c>
      <c r="T38" s="2"/>
      <c r="U38" s="2"/>
      <c r="V38" s="33">
        <v>1.0</v>
      </c>
      <c r="W38" s="2"/>
      <c r="X38" s="2"/>
      <c r="Y38" s="33">
        <v>0.908554572271386</v>
      </c>
      <c r="Z38" s="33">
        <v>82.0</v>
      </c>
      <c r="AA38" s="33">
        <v>3.0</v>
      </c>
      <c r="AB38" s="34">
        <v>43906.0</v>
      </c>
      <c r="AC38" s="34">
        <v>43997.0</v>
      </c>
      <c r="AD38" s="2"/>
      <c r="AE38" s="2"/>
      <c r="AF38" s="33">
        <v>1.0</v>
      </c>
      <c r="AG38" s="33">
        <v>1.0</v>
      </c>
      <c r="AH38" s="33">
        <v>9.0</v>
      </c>
      <c r="AI38" s="33">
        <v>1.0</v>
      </c>
      <c r="AJ38" s="34">
        <v>43915.0</v>
      </c>
      <c r="AK38" s="34">
        <v>43997.0</v>
      </c>
      <c r="AL38" s="20"/>
      <c r="AM38" s="20"/>
      <c r="AN38" s="20"/>
      <c r="AO38" s="20"/>
      <c r="AP38" s="20"/>
      <c r="AQ38" s="20"/>
      <c r="AR38" s="35">
        <v>0.0</v>
      </c>
      <c r="AS38" s="35">
        <v>0.0</v>
      </c>
      <c r="AT38" s="35">
        <v>0.0</v>
      </c>
      <c r="AU38" s="35">
        <v>0.0</v>
      </c>
      <c r="AV38" s="35">
        <v>0.0</v>
      </c>
      <c r="AW38" s="35">
        <v>0.0</v>
      </c>
    </row>
    <row r="39">
      <c r="A39">
        <f t="shared" si="1"/>
        <v>1</v>
      </c>
      <c r="B39">
        <f t="shared" si="2"/>
        <v>0</v>
      </c>
      <c r="C39" s="32">
        <f t="shared" si="3"/>
        <v>43906</v>
      </c>
      <c r="D39" s="2" t="s">
        <v>45</v>
      </c>
      <c r="E39" s="2" t="s">
        <v>153</v>
      </c>
      <c r="F39" s="2" t="s">
        <v>185</v>
      </c>
      <c r="G39" s="2" t="s">
        <v>152</v>
      </c>
      <c r="H39" s="33">
        <v>38.0</v>
      </c>
      <c r="I39" s="33">
        <v>5.0</v>
      </c>
      <c r="J39" s="34">
        <v>43909.0</v>
      </c>
      <c r="K39" s="34">
        <v>43997.0</v>
      </c>
      <c r="L39" s="33">
        <v>88.0</v>
      </c>
      <c r="M39" s="33">
        <v>88.0</v>
      </c>
      <c r="N39" s="33">
        <v>0.0</v>
      </c>
      <c r="O39" s="33">
        <v>91.0</v>
      </c>
      <c r="P39" s="33">
        <v>5.0</v>
      </c>
      <c r="Q39" s="33">
        <v>88.0</v>
      </c>
      <c r="R39" s="34">
        <v>43906.0</v>
      </c>
      <c r="S39" s="20"/>
      <c r="T39" s="35">
        <v>1.0</v>
      </c>
      <c r="U39" s="35">
        <v>1.0</v>
      </c>
      <c r="V39" s="20"/>
      <c r="W39" s="35">
        <v>1.0</v>
      </c>
      <c r="X39" s="35">
        <v>1.0</v>
      </c>
      <c r="Y39" s="35">
        <v>0.908554572271386</v>
      </c>
      <c r="Z39" s="35">
        <v>88.0</v>
      </c>
      <c r="AA39" s="35">
        <v>5.0</v>
      </c>
      <c r="AB39" s="34">
        <v>43909.0</v>
      </c>
      <c r="AC39" s="34">
        <v>43997.0</v>
      </c>
      <c r="AD39" s="35">
        <v>1.0</v>
      </c>
      <c r="AE39" s="35">
        <v>1.0</v>
      </c>
      <c r="AF39" s="35">
        <v>1.0</v>
      </c>
      <c r="AG39" s="35">
        <v>1.0</v>
      </c>
      <c r="AH39" s="35">
        <v>77.0</v>
      </c>
      <c r="AI39" s="35">
        <v>4.0</v>
      </c>
      <c r="AJ39" s="34">
        <v>43909.0</v>
      </c>
      <c r="AK39" s="34">
        <v>43997.0</v>
      </c>
      <c r="AL39" s="20"/>
      <c r="AM39" s="20"/>
      <c r="AN39" s="20"/>
      <c r="AO39" s="20"/>
      <c r="AP39" s="20"/>
      <c r="AQ39" s="20"/>
      <c r="AR39" s="35">
        <v>0.0</v>
      </c>
      <c r="AS39" s="35">
        <v>0.0</v>
      </c>
      <c r="AT39" s="35">
        <v>0.0</v>
      </c>
      <c r="AU39" s="35">
        <v>0.0</v>
      </c>
      <c r="AV39" s="35">
        <v>0.0</v>
      </c>
      <c r="AW39" s="35">
        <v>0.0</v>
      </c>
    </row>
    <row r="40">
      <c r="A40">
        <f t="shared" si="1"/>
        <v>0</v>
      </c>
      <c r="B40">
        <f t="shared" si="2"/>
        <v>0</v>
      </c>
      <c r="C40" s="32">
        <f t="shared" si="3"/>
        <v>43906</v>
      </c>
      <c r="D40" s="2" t="s">
        <v>45</v>
      </c>
      <c r="E40" s="2" t="s">
        <v>175</v>
      </c>
      <c r="F40" s="2" t="s">
        <v>186</v>
      </c>
      <c r="G40" s="2" t="s">
        <v>156</v>
      </c>
      <c r="H40" s="33">
        <v>39.0</v>
      </c>
      <c r="I40" s="33">
        <v>1.0</v>
      </c>
      <c r="J40" s="34">
        <v>43957.0</v>
      </c>
      <c r="K40" s="34">
        <v>43951.0</v>
      </c>
      <c r="L40" s="33">
        <v>-6.0</v>
      </c>
      <c r="M40" s="33">
        <v>-6.0</v>
      </c>
      <c r="N40" s="33">
        <v>0.0</v>
      </c>
      <c r="O40" s="33">
        <v>91.0</v>
      </c>
      <c r="P40" s="33">
        <v>5.0</v>
      </c>
      <c r="Q40" s="33">
        <v>88.0</v>
      </c>
      <c r="R40" s="34">
        <v>43906.0</v>
      </c>
      <c r="S40" s="2"/>
      <c r="T40" s="2"/>
      <c r="U40" s="2"/>
      <c r="V40" s="2"/>
      <c r="W40" s="2"/>
      <c r="X40" s="2"/>
      <c r="Y40" s="2"/>
      <c r="Z40" s="2"/>
      <c r="AA40" s="2"/>
      <c r="AB40" s="36"/>
      <c r="AC40" s="36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</row>
    <row r="41">
      <c r="A41">
        <f t="shared" si="1"/>
        <v>1</v>
      </c>
      <c r="B41">
        <f t="shared" si="2"/>
        <v>1</v>
      </c>
      <c r="C41" s="32">
        <f t="shared" si="3"/>
        <v>43907</v>
      </c>
      <c r="D41" s="2" t="s">
        <v>46</v>
      </c>
      <c r="E41" s="2" t="s">
        <v>150</v>
      </c>
      <c r="F41" s="20" t="s">
        <v>151</v>
      </c>
      <c r="G41" s="2" t="s">
        <v>152</v>
      </c>
      <c r="H41" s="33">
        <v>40.0</v>
      </c>
      <c r="I41" s="33">
        <v>5.0</v>
      </c>
      <c r="J41" s="34">
        <v>43907.0</v>
      </c>
      <c r="K41" s="34">
        <v>43997.0</v>
      </c>
      <c r="L41" s="33">
        <v>90.0</v>
      </c>
      <c r="M41" s="33">
        <v>90.0</v>
      </c>
      <c r="N41" s="33">
        <v>0.0</v>
      </c>
      <c r="O41" s="33">
        <v>90.0</v>
      </c>
      <c r="P41" s="33">
        <v>5.0</v>
      </c>
      <c r="Q41" s="33">
        <v>90.0</v>
      </c>
      <c r="R41" s="34">
        <v>43907.0</v>
      </c>
      <c r="S41" s="35">
        <v>1.0</v>
      </c>
      <c r="T41" s="35">
        <v>1.0</v>
      </c>
      <c r="U41" s="35">
        <v>1.0</v>
      </c>
      <c r="V41" s="35">
        <v>1.0</v>
      </c>
      <c r="W41" s="35">
        <v>1.0</v>
      </c>
      <c r="X41" s="35">
        <v>1.0</v>
      </c>
      <c r="Y41" s="33">
        <v>0.910472972972973</v>
      </c>
      <c r="Z41" s="33">
        <v>74.0</v>
      </c>
      <c r="AA41" s="33">
        <v>5.0</v>
      </c>
      <c r="AB41" s="34">
        <v>43907.0</v>
      </c>
      <c r="AC41" s="34">
        <v>43997.0</v>
      </c>
      <c r="AD41" s="2"/>
      <c r="AE41" s="20"/>
      <c r="AF41" s="2"/>
      <c r="AG41" s="2"/>
      <c r="AH41" s="2"/>
      <c r="AI41" s="2"/>
      <c r="AJ41" s="36"/>
      <c r="AK41" s="36"/>
      <c r="AL41" s="20"/>
      <c r="AM41" s="20"/>
      <c r="AN41" s="20"/>
      <c r="AO41" s="20"/>
      <c r="AP41" s="20"/>
      <c r="AQ41" s="20"/>
      <c r="AR41" s="35">
        <v>0.141891891891892</v>
      </c>
      <c r="AS41" s="35">
        <v>0.0</v>
      </c>
      <c r="AT41" s="35">
        <v>0.0</v>
      </c>
      <c r="AU41" s="35">
        <v>0.0</v>
      </c>
      <c r="AV41" s="35">
        <v>0.0</v>
      </c>
      <c r="AW41" s="35">
        <v>0.141891891891892</v>
      </c>
    </row>
    <row r="42">
      <c r="A42">
        <f t="shared" si="1"/>
        <v>1</v>
      </c>
      <c r="B42">
        <f t="shared" si="2"/>
        <v>0</v>
      </c>
      <c r="C42" s="32">
        <f t="shared" si="3"/>
        <v>43907</v>
      </c>
      <c r="D42" s="2" t="s">
        <v>46</v>
      </c>
      <c r="E42" s="2" t="s">
        <v>153</v>
      </c>
      <c r="F42" s="2" t="s">
        <v>187</v>
      </c>
      <c r="G42" s="20" t="s">
        <v>152</v>
      </c>
      <c r="H42" s="33">
        <v>41.0</v>
      </c>
      <c r="I42" s="33">
        <v>4.0</v>
      </c>
      <c r="J42" s="34">
        <v>43910.0</v>
      </c>
      <c r="K42" s="34">
        <v>43966.0</v>
      </c>
      <c r="L42" s="33">
        <v>55.0</v>
      </c>
      <c r="M42" s="33">
        <v>56.0</v>
      </c>
      <c r="N42" s="33">
        <v>-1.0</v>
      </c>
      <c r="O42" s="33">
        <v>90.0</v>
      </c>
      <c r="P42" s="33">
        <v>5.0</v>
      </c>
      <c r="Q42" s="33">
        <v>90.0</v>
      </c>
      <c r="R42" s="34">
        <v>43907.0</v>
      </c>
      <c r="S42" s="2"/>
      <c r="T42" s="2"/>
      <c r="U42" s="2"/>
      <c r="V42" s="20"/>
      <c r="W42" s="20"/>
      <c r="X42" s="20"/>
      <c r="Y42" s="35">
        <v>0.910472972972973</v>
      </c>
      <c r="Z42" s="35">
        <v>28.0</v>
      </c>
      <c r="AA42" s="35">
        <v>4.0</v>
      </c>
      <c r="AB42" s="34">
        <v>43910.0</v>
      </c>
      <c r="AC42" s="34">
        <v>43966.0</v>
      </c>
      <c r="AD42" s="35">
        <v>1.0</v>
      </c>
      <c r="AE42" s="20"/>
      <c r="AF42" s="35">
        <v>1.0</v>
      </c>
      <c r="AG42" s="35">
        <v>2.0</v>
      </c>
      <c r="AH42" s="35">
        <v>42.0</v>
      </c>
      <c r="AI42" s="35">
        <v>2.0</v>
      </c>
      <c r="AJ42" s="34">
        <v>43923.0</v>
      </c>
      <c r="AK42" s="34">
        <v>43966.0</v>
      </c>
      <c r="AL42" s="20"/>
      <c r="AM42" s="20"/>
      <c r="AN42" s="20"/>
      <c r="AO42" s="20"/>
      <c r="AP42" s="20"/>
      <c r="AQ42" s="20"/>
      <c r="AR42" s="35">
        <v>0.141891891891892</v>
      </c>
      <c r="AS42" s="35">
        <v>0.0</v>
      </c>
      <c r="AT42" s="35">
        <v>0.0</v>
      </c>
      <c r="AU42" s="35">
        <v>0.0</v>
      </c>
      <c r="AV42" s="35">
        <v>0.0</v>
      </c>
      <c r="AW42" s="35">
        <v>0.141891891891892</v>
      </c>
    </row>
    <row r="43">
      <c r="A43">
        <f t="shared" si="1"/>
        <v>0</v>
      </c>
      <c r="B43">
        <f t="shared" si="2"/>
        <v>0</v>
      </c>
      <c r="C43" s="32">
        <f t="shared" si="3"/>
        <v>43913</v>
      </c>
      <c r="D43" s="2" t="s">
        <v>47</v>
      </c>
      <c r="E43" s="2" t="s">
        <v>150</v>
      </c>
      <c r="F43" s="38" t="s">
        <v>188</v>
      </c>
      <c r="G43" s="2"/>
      <c r="H43" s="33">
        <v>42.0</v>
      </c>
      <c r="I43" s="33">
        <v>7.0</v>
      </c>
      <c r="J43" s="34">
        <v>43908.0</v>
      </c>
      <c r="K43" s="34">
        <v>43997.0</v>
      </c>
      <c r="L43" s="33">
        <v>89.0</v>
      </c>
      <c r="M43" s="33">
        <v>89.0</v>
      </c>
      <c r="N43" s="33">
        <v>0.0</v>
      </c>
      <c r="O43" s="33">
        <v>89.0</v>
      </c>
      <c r="P43" s="33">
        <v>7.0</v>
      </c>
      <c r="Q43" s="33">
        <v>89.0</v>
      </c>
      <c r="R43" s="34">
        <v>43908.0</v>
      </c>
      <c r="S43" s="35">
        <v>1.0</v>
      </c>
      <c r="T43" s="35">
        <v>1.0</v>
      </c>
      <c r="U43" s="35">
        <v>1.0</v>
      </c>
      <c r="V43" s="33">
        <v>1.0</v>
      </c>
      <c r="W43" s="2"/>
      <c r="X43" s="2"/>
      <c r="Y43" s="2"/>
      <c r="Z43" s="2"/>
      <c r="AA43" s="2"/>
      <c r="AB43" s="36"/>
      <c r="AC43" s="36"/>
      <c r="AD43" s="2"/>
      <c r="AE43" s="2"/>
      <c r="AF43" s="2"/>
      <c r="AG43" s="2"/>
      <c r="AH43" s="2"/>
      <c r="AI43" s="2"/>
      <c r="AJ43" s="36"/>
      <c r="AK43" s="36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</row>
    <row r="44">
      <c r="A44">
        <f t="shared" si="1"/>
        <v>1</v>
      </c>
      <c r="B44">
        <f t="shared" si="2"/>
        <v>1</v>
      </c>
      <c r="C44" s="32">
        <f t="shared" si="3"/>
        <v>43913</v>
      </c>
      <c r="D44" s="2" t="s">
        <v>47</v>
      </c>
      <c r="E44" s="2" t="s">
        <v>153</v>
      </c>
      <c r="F44" s="2" t="s">
        <v>189</v>
      </c>
      <c r="G44" s="2" t="s">
        <v>152</v>
      </c>
      <c r="H44" s="33">
        <v>43.0</v>
      </c>
      <c r="I44" s="33">
        <v>2.0</v>
      </c>
      <c r="J44" s="34">
        <v>43913.0</v>
      </c>
      <c r="K44" s="34">
        <v>43997.0</v>
      </c>
      <c r="L44" s="33">
        <v>69.0</v>
      </c>
      <c r="M44" s="33">
        <v>84.0</v>
      </c>
      <c r="N44" s="33">
        <v>-15.0</v>
      </c>
      <c r="O44" s="33">
        <v>89.0</v>
      </c>
      <c r="P44" s="33">
        <v>7.0</v>
      </c>
      <c r="Q44" s="33">
        <v>89.0</v>
      </c>
      <c r="R44" s="34">
        <v>43908.0</v>
      </c>
      <c r="S44" s="2"/>
      <c r="T44" s="2"/>
      <c r="U44" s="2"/>
      <c r="V44" s="2"/>
      <c r="W44" s="33">
        <v>1.0</v>
      </c>
      <c r="X44" s="33">
        <v>1.0</v>
      </c>
      <c r="Y44" s="33">
        <v>3.0</v>
      </c>
      <c r="Z44" s="33">
        <v>84.0</v>
      </c>
      <c r="AA44" s="33">
        <v>2.0</v>
      </c>
      <c r="AB44" s="34">
        <v>43913.0</v>
      </c>
      <c r="AC44" s="34">
        <v>43997.0</v>
      </c>
      <c r="AD44" s="33">
        <v>1.0</v>
      </c>
      <c r="AE44" s="35">
        <v>1.0</v>
      </c>
      <c r="AF44" s="33">
        <v>1.0</v>
      </c>
      <c r="AG44" s="33">
        <v>3.0</v>
      </c>
      <c r="AH44" s="33">
        <v>69.0</v>
      </c>
      <c r="AI44" s="33">
        <v>2.0</v>
      </c>
      <c r="AJ44" s="34">
        <v>43913.0</v>
      </c>
      <c r="AK44" s="34">
        <v>43997.0</v>
      </c>
      <c r="AL44" s="2"/>
      <c r="AM44" s="2"/>
      <c r="AN44" s="2"/>
      <c r="AO44" s="2"/>
      <c r="AP44" s="36"/>
      <c r="AQ44" s="36"/>
      <c r="AR44" s="35">
        <v>1.0</v>
      </c>
      <c r="AS44" s="35">
        <v>1.0</v>
      </c>
      <c r="AT44" s="35">
        <v>0.0</v>
      </c>
      <c r="AU44" s="35">
        <v>0.0</v>
      </c>
      <c r="AV44" s="35">
        <v>0.0</v>
      </c>
      <c r="AW44" s="35">
        <v>1.0</v>
      </c>
    </row>
    <row r="45">
      <c r="A45">
        <f t="shared" si="1"/>
        <v>1</v>
      </c>
      <c r="B45">
        <f t="shared" si="2"/>
        <v>1</v>
      </c>
      <c r="C45" s="32">
        <f t="shared" si="3"/>
        <v>43906</v>
      </c>
      <c r="D45" s="2" t="s">
        <v>48</v>
      </c>
      <c r="E45" s="2" t="s">
        <v>150</v>
      </c>
      <c r="F45" s="2" t="s">
        <v>151</v>
      </c>
      <c r="G45" s="2" t="s">
        <v>152</v>
      </c>
      <c r="H45" s="33">
        <v>44.0</v>
      </c>
      <c r="I45" s="33">
        <v>7.0</v>
      </c>
      <c r="J45" s="34">
        <v>43906.0</v>
      </c>
      <c r="K45" s="34">
        <v>43997.0</v>
      </c>
      <c r="L45" s="33">
        <v>90.0</v>
      </c>
      <c r="M45" s="33">
        <v>91.0</v>
      </c>
      <c r="N45" s="33">
        <v>-1.0</v>
      </c>
      <c r="O45" s="33">
        <v>91.0</v>
      </c>
      <c r="P45" s="33">
        <v>7.0</v>
      </c>
      <c r="Q45" s="33">
        <v>90.0</v>
      </c>
      <c r="R45" s="34">
        <v>43906.0</v>
      </c>
      <c r="S45" s="35">
        <v>1.0</v>
      </c>
      <c r="T45" s="35">
        <v>1.0</v>
      </c>
      <c r="U45" s="35">
        <v>1.0</v>
      </c>
      <c r="V45" s="35">
        <v>1.0</v>
      </c>
      <c r="W45" s="35">
        <v>1.0</v>
      </c>
      <c r="X45" s="20"/>
      <c r="Y45" s="33">
        <v>2.78488372093023</v>
      </c>
      <c r="Z45" s="33">
        <v>37.0</v>
      </c>
      <c r="AA45" s="33">
        <v>7.0</v>
      </c>
      <c r="AB45" s="34">
        <v>43906.0</v>
      </c>
      <c r="AC45" s="34">
        <v>43997.0</v>
      </c>
      <c r="AD45" s="35">
        <v>1.0</v>
      </c>
      <c r="AE45" s="35">
        <v>1.0</v>
      </c>
      <c r="AF45" s="35">
        <v>1.0</v>
      </c>
      <c r="AG45" s="35">
        <v>3.5</v>
      </c>
      <c r="AH45" s="35">
        <v>90.0</v>
      </c>
      <c r="AI45" s="35">
        <v>4.0</v>
      </c>
      <c r="AJ45" s="34">
        <v>43906.0</v>
      </c>
      <c r="AK45" s="34">
        <v>43997.0</v>
      </c>
      <c r="AL45" s="35">
        <v>1.0</v>
      </c>
      <c r="AM45" s="35">
        <v>1.0</v>
      </c>
      <c r="AN45" s="35">
        <v>14.0</v>
      </c>
      <c r="AO45" s="35">
        <v>1.0</v>
      </c>
      <c r="AP45" s="34">
        <v>43983.0</v>
      </c>
      <c r="AQ45" s="34">
        <v>43997.0</v>
      </c>
      <c r="AR45" s="35">
        <v>0.0</v>
      </c>
      <c r="AS45" s="35">
        <v>0.523255813953488</v>
      </c>
      <c r="AT45" s="35">
        <v>0.523255813953488</v>
      </c>
      <c r="AU45" s="35">
        <v>0.0</v>
      </c>
      <c r="AV45" s="35">
        <v>0.476744186046512</v>
      </c>
      <c r="AW45" s="35">
        <v>0.523255813953488</v>
      </c>
    </row>
    <row r="46">
      <c r="A46">
        <f t="shared" si="1"/>
        <v>1</v>
      </c>
      <c r="B46">
        <f t="shared" si="2"/>
        <v>0</v>
      </c>
      <c r="C46" s="32">
        <f t="shared" si="3"/>
        <v>43906</v>
      </c>
      <c r="D46" s="2" t="s">
        <v>48</v>
      </c>
      <c r="E46" s="2" t="s">
        <v>153</v>
      </c>
      <c r="F46" s="2" t="s">
        <v>190</v>
      </c>
      <c r="G46" s="2" t="s">
        <v>152</v>
      </c>
      <c r="H46" s="33">
        <v>45.0</v>
      </c>
      <c r="I46" s="33">
        <v>1.0</v>
      </c>
      <c r="J46" s="34">
        <v>43915.0</v>
      </c>
      <c r="K46" s="34">
        <v>43997.0</v>
      </c>
      <c r="L46" s="33">
        <v>82.0</v>
      </c>
      <c r="M46" s="33">
        <v>82.0</v>
      </c>
      <c r="N46" s="33">
        <v>0.0</v>
      </c>
      <c r="O46" s="33">
        <v>91.0</v>
      </c>
      <c r="P46" s="33">
        <v>7.0</v>
      </c>
      <c r="Q46" s="33">
        <v>90.0</v>
      </c>
      <c r="R46" s="34">
        <v>43906.0</v>
      </c>
      <c r="S46" s="2"/>
      <c r="T46" s="2"/>
      <c r="U46" s="20"/>
      <c r="V46" s="2"/>
      <c r="W46" s="2"/>
      <c r="X46" s="35">
        <v>1.0</v>
      </c>
      <c r="Y46" s="33">
        <v>2.78488372093023</v>
      </c>
      <c r="Z46" s="33">
        <v>82.0</v>
      </c>
      <c r="AA46" s="33">
        <v>1.0</v>
      </c>
      <c r="AB46" s="34">
        <v>43915.0</v>
      </c>
      <c r="AC46" s="34">
        <v>43997.0</v>
      </c>
      <c r="AD46" s="20"/>
      <c r="AE46" s="20"/>
      <c r="AF46" s="2"/>
      <c r="AG46" s="2"/>
      <c r="AH46" s="2"/>
      <c r="AI46" s="2"/>
      <c r="AJ46" s="36"/>
      <c r="AK46" s="36"/>
      <c r="AL46" s="20"/>
      <c r="AM46" s="20"/>
      <c r="AN46" s="20"/>
      <c r="AO46" s="20"/>
      <c r="AP46" s="20"/>
      <c r="AQ46" s="20"/>
      <c r="AR46" s="35">
        <v>0.0</v>
      </c>
      <c r="AS46" s="35">
        <v>0.523255813953488</v>
      </c>
      <c r="AT46" s="35">
        <v>0.523255813953488</v>
      </c>
      <c r="AU46" s="35">
        <v>0.0</v>
      </c>
      <c r="AV46" s="35">
        <v>0.476744186046512</v>
      </c>
      <c r="AW46" s="35">
        <v>0.523255813953488</v>
      </c>
    </row>
    <row r="47">
      <c r="A47">
        <f t="shared" si="1"/>
        <v>1</v>
      </c>
      <c r="B47">
        <f t="shared" si="2"/>
        <v>1</v>
      </c>
      <c r="C47" s="32">
        <f t="shared" si="3"/>
        <v>43902</v>
      </c>
      <c r="D47" s="2" t="s">
        <v>49</v>
      </c>
      <c r="E47" s="2" t="s">
        <v>150</v>
      </c>
      <c r="F47" s="2" t="s">
        <v>151</v>
      </c>
      <c r="G47" s="2" t="s">
        <v>152</v>
      </c>
      <c r="H47" s="33">
        <v>46.0</v>
      </c>
      <c r="I47" s="33">
        <v>6.0</v>
      </c>
      <c r="J47" s="34">
        <v>43902.0</v>
      </c>
      <c r="K47" s="34">
        <v>43990.0</v>
      </c>
      <c r="L47" s="33">
        <v>64.0</v>
      </c>
      <c r="M47" s="33">
        <v>88.0</v>
      </c>
      <c r="N47" s="33">
        <v>-24.0</v>
      </c>
      <c r="O47" s="33">
        <v>90.0</v>
      </c>
      <c r="P47" s="33">
        <v>6.0</v>
      </c>
      <c r="Q47" s="33">
        <v>89.0</v>
      </c>
      <c r="R47" s="34">
        <v>43902.0</v>
      </c>
      <c r="S47" s="20"/>
      <c r="T47" s="35">
        <v>1.0</v>
      </c>
      <c r="U47" s="2"/>
      <c r="V47" s="35">
        <v>1.0</v>
      </c>
      <c r="W47" s="35">
        <v>1.0</v>
      </c>
      <c r="X47" s="33">
        <v>1.0</v>
      </c>
      <c r="Y47" s="33">
        <v>0.761603375527426</v>
      </c>
      <c r="Z47" s="33">
        <v>88.0</v>
      </c>
      <c r="AA47" s="33">
        <v>6.0</v>
      </c>
      <c r="AB47" s="34">
        <v>43902.0</v>
      </c>
      <c r="AC47" s="34">
        <v>43990.0</v>
      </c>
      <c r="AD47" s="20"/>
      <c r="AE47" s="20"/>
      <c r="AF47" s="35">
        <v>1.0</v>
      </c>
      <c r="AG47" s="35">
        <v>2.5</v>
      </c>
      <c r="AH47" s="35">
        <v>23.0</v>
      </c>
      <c r="AI47" s="35">
        <v>2.0</v>
      </c>
      <c r="AJ47" s="34">
        <v>43927.0</v>
      </c>
      <c r="AK47" s="34">
        <v>43955.0</v>
      </c>
      <c r="AL47" s="20"/>
      <c r="AM47" s="20"/>
      <c r="AN47" s="20"/>
      <c r="AO47" s="20"/>
      <c r="AP47" s="20"/>
      <c r="AQ47" s="20"/>
      <c r="AR47" s="35">
        <v>0.0</v>
      </c>
      <c r="AS47" s="35">
        <v>0.0</v>
      </c>
      <c r="AT47" s="35">
        <v>0.164556962025316</v>
      </c>
      <c r="AU47" s="35">
        <v>0.0</v>
      </c>
      <c r="AV47" s="35">
        <v>0.0</v>
      </c>
      <c r="AW47" s="35">
        <v>0.164556962025316</v>
      </c>
    </row>
    <row r="48">
      <c r="A48">
        <f t="shared" si="1"/>
        <v>1</v>
      </c>
      <c r="B48">
        <f t="shared" si="2"/>
        <v>0</v>
      </c>
      <c r="C48" s="32">
        <f t="shared" si="3"/>
        <v>43902</v>
      </c>
      <c r="D48" s="2" t="s">
        <v>49</v>
      </c>
      <c r="E48" s="2" t="s">
        <v>153</v>
      </c>
      <c r="F48" s="2" t="s">
        <v>191</v>
      </c>
      <c r="G48" s="2" t="s">
        <v>152</v>
      </c>
      <c r="H48" s="33">
        <v>47.0</v>
      </c>
      <c r="I48" s="33">
        <v>5.0</v>
      </c>
      <c r="J48" s="34">
        <v>43907.0</v>
      </c>
      <c r="K48" s="34">
        <v>43997.0</v>
      </c>
      <c r="L48" s="33">
        <v>89.0</v>
      </c>
      <c r="M48" s="33">
        <v>90.0</v>
      </c>
      <c r="N48" s="33">
        <v>-1.0</v>
      </c>
      <c r="O48" s="33">
        <v>90.0</v>
      </c>
      <c r="P48" s="33">
        <v>6.0</v>
      </c>
      <c r="Q48" s="33">
        <v>89.0</v>
      </c>
      <c r="R48" s="34">
        <v>43902.0</v>
      </c>
      <c r="S48" s="33">
        <v>1.0</v>
      </c>
      <c r="T48" s="2"/>
      <c r="U48" s="33">
        <v>1.0</v>
      </c>
      <c r="V48" s="2"/>
      <c r="W48" s="2"/>
      <c r="X48" s="2"/>
      <c r="Y48" s="33">
        <v>0.761603375527426</v>
      </c>
      <c r="Z48" s="33">
        <v>28.0</v>
      </c>
      <c r="AA48" s="33">
        <v>5.0</v>
      </c>
      <c r="AB48" s="34">
        <v>43907.0</v>
      </c>
      <c r="AC48" s="34">
        <v>43997.0</v>
      </c>
      <c r="AD48" s="2"/>
      <c r="AE48" s="2"/>
      <c r="AF48" s="2"/>
      <c r="AG48" s="2"/>
      <c r="AH48" s="2"/>
      <c r="AI48" s="2"/>
      <c r="AJ48" s="36"/>
      <c r="AK48" s="36"/>
      <c r="AL48" s="20"/>
      <c r="AM48" s="20"/>
      <c r="AN48" s="20"/>
      <c r="AO48" s="20"/>
      <c r="AP48" s="20"/>
      <c r="AQ48" s="20"/>
      <c r="AR48" s="35">
        <v>0.0</v>
      </c>
      <c r="AS48" s="35">
        <v>0.0</v>
      </c>
      <c r="AT48" s="35">
        <v>0.164556962025316</v>
      </c>
      <c r="AU48" s="35">
        <v>0.0</v>
      </c>
      <c r="AV48" s="35">
        <v>0.0</v>
      </c>
      <c r="AW48" s="35">
        <v>0.164556962025316</v>
      </c>
    </row>
    <row r="49">
      <c r="A49">
        <f t="shared" si="1"/>
        <v>1</v>
      </c>
      <c r="B49">
        <f t="shared" si="2"/>
        <v>1</v>
      </c>
      <c r="C49" s="32">
        <f t="shared" si="3"/>
        <v>43908</v>
      </c>
      <c r="D49" s="2" t="s">
        <v>50</v>
      </c>
      <c r="E49" s="2" t="s">
        <v>150</v>
      </c>
      <c r="F49" s="20" t="s">
        <v>151</v>
      </c>
      <c r="G49" s="20" t="s">
        <v>152</v>
      </c>
      <c r="H49" s="33">
        <v>48.0</v>
      </c>
      <c r="I49" s="33">
        <v>5.0</v>
      </c>
      <c r="J49" s="34">
        <v>43908.0</v>
      </c>
      <c r="K49" s="34">
        <v>43997.0</v>
      </c>
      <c r="L49" s="33">
        <v>89.0</v>
      </c>
      <c r="M49" s="33">
        <v>89.0</v>
      </c>
      <c r="N49" s="33">
        <v>0.0</v>
      </c>
      <c r="O49" s="33">
        <v>89.0</v>
      </c>
      <c r="P49" s="33">
        <v>5.0</v>
      </c>
      <c r="Q49" s="33">
        <v>89.0</v>
      </c>
      <c r="R49" s="34">
        <v>43908.0</v>
      </c>
      <c r="S49" s="35">
        <v>1.0</v>
      </c>
      <c r="T49" s="35">
        <v>1.0</v>
      </c>
      <c r="U49" s="35">
        <v>1.0</v>
      </c>
      <c r="V49" s="35">
        <v>1.0</v>
      </c>
      <c r="W49" s="35">
        <v>1.0</v>
      </c>
      <c r="X49" s="35">
        <v>1.0</v>
      </c>
      <c r="Y49" s="35">
        <v>2.5</v>
      </c>
      <c r="Z49" s="35">
        <v>25.0</v>
      </c>
      <c r="AA49" s="35">
        <v>5.0</v>
      </c>
      <c r="AB49" s="34">
        <v>43908.0</v>
      </c>
      <c r="AC49" s="34">
        <v>43997.0</v>
      </c>
      <c r="AD49" s="35">
        <v>1.0</v>
      </c>
      <c r="AE49" s="35">
        <v>1.0</v>
      </c>
      <c r="AF49" s="35">
        <v>1.0</v>
      </c>
      <c r="AG49" s="35">
        <v>2.5</v>
      </c>
      <c r="AH49" s="35">
        <v>89.0</v>
      </c>
      <c r="AI49" s="35">
        <v>5.0</v>
      </c>
      <c r="AJ49" s="34">
        <v>43908.0</v>
      </c>
      <c r="AK49" s="34">
        <v>43997.0</v>
      </c>
      <c r="AL49" s="20"/>
      <c r="AM49" s="20"/>
      <c r="AN49" s="20"/>
      <c r="AO49" s="20"/>
      <c r="AP49" s="20"/>
      <c r="AQ49" s="20"/>
      <c r="AR49" s="35">
        <v>0.0</v>
      </c>
      <c r="AS49" s="35">
        <v>0.0</v>
      </c>
      <c r="AT49" s="35">
        <v>1.0</v>
      </c>
      <c r="AU49" s="35">
        <v>0.0</v>
      </c>
      <c r="AV49" s="35">
        <v>0.0</v>
      </c>
      <c r="AW49" s="35">
        <v>1.0</v>
      </c>
    </row>
    <row r="50">
      <c r="A50">
        <f t="shared" si="1"/>
        <v>0</v>
      </c>
      <c r="B50">
        <f t="shared" si="2"/>
        <v>0</v>
      </c>
      <c r="C50" s="32">
        <f t="shared" si="3"/>
        <v>43908</v>
      </c>
      <c r="D50" s="2" t="s">
        <v>50</v>
      </c>
      <c r="E50" s="2" t="s">
        <v>153</v>
      </c>
      <c r="F50" s="2"/>
      <c r="G50" s="2"/>
      <c r="H50" s="33">
        <v>49.0</v>
      </c>
      <c r="I50" s="33">
        <v>1.0</v>
      </c>
      <c r="J50" s="34">
        <v>43937.0</v>
      </c>
      <c r="K50" s="34">
        <v>43997.0</v>
      </c>
      <c r="L50" s="33">
        <v>60.0</v>
      </c>
      <c r="M50" s="33">
        <v>60.0</v>
      </c>
      <c r="N50" s="33">
        <v>0.0</v>
      </c>
      <c r="O50" s="33">
        <v>89.0</v>
      </c>
      <c r="P50" s="33">
        <v>5.0</v>
      </c>
      <c r="Q50" s="33">
        <v>89.0</v>
      </c>
      <c r="R50" s="34">
        <v>43908.0</v>
      </c>
      <c r="S50" s="20"/>
      <c r="T50" s="2"/>
      <c r="U50" s="20"/>
      <c r="V50" s="2"/>
      <c r="W50" s="2"/>
      <c r="X50" s="2"/>
      <c r="Y50" s="2"/>
      <c r="Z50" s="2"/>
      <c r="AA50" s="2"/>
      <c r="AB50" s="36"/>
      <c r="AC50" s="36"/>
      <c r="AD50" s="20"/>
      <c r="AE50" s="20"/>
      <c r="AF50" s="2"/>
      <c r="AG50" s="2"/>
      <c r="AH50" s="2"/>
      <c r="AI50" s="2"/>
      <c r="AJ50" s="36"/>
      <c r="AK50" s="36"/>
      <c r="AL50" s="2"/>
      <c r="AM50" s="2"/>
      <c r="AN50" s="2"/>
      <c r="AO50" s="2"/>
      <c r="AP50" s="36"/>
      <c r="AQ50" s="36"/>
      <c r="AR50" s="20"/>
      <c r="AS50" s="20"/>
      <c r="AT50" s="20"/>
      <c r="AU50" s="20"/>
      <c r="AV50" s="20"/>
      <c r="AW50" s="20"/>
    </row>
    <row r="51">
      <c r="A51">
        <f t="shared" si="1"/>
        <v>1</v>
      </c>
      <c r="B51">
        <f t="shared" si="2"/>
        <v>1</v>
      </c>
      <c r="C51" s="32">
        <f t="shared" si="3"/>
        <v>43906</v>
      </c>
      <c r="D51" s="2" t="s">
        <v>51</v>
      </c>
      <c r="E51" s="2" t="s">
        <v>150</v>
      </c>
      <c r="F51" s="2" t="s">
        <v>192</v>
      </c>
      <c r="G51" s="2" t="s">
        <v>152</v>
      </c>
      <c r="H51" s="33">
        <v>50.0</v>
      </c>
      <c r="I51" s="33">
        <v>16.0</v>
      </c>
      <c r="J51" s="34">
        <v>43906.0</v>
      </c>
      <c r="K51" s="34">
        <v>43997.0</v>
      </c>
      <c r="L51" s="33">
        <v>91.0</v>
      </c>
      <c r="M51" s="33">
        <v>91.0</v>
      </c>
      <c r="N51" s="33">
        <v>0.0</v>
      </c>
      <c r="O51" s="33">
        <v>1077.0</v>
      </c>
      <c r="P51" s="33">
        <v>16.0</v>
      </c>
      <c r="Q51" s="33">
        <v>1077.0</v>
      </c>
      <c r="R51" s="34">
        <v>42920.0</v>
      </c>
      <c r="S51" s="2"/>
      <c r="T51" s="35">
        <v>1.0</v>
      </c>
      <c r="U51" s="2"/>
      <c r="V51" s="20"/>
      <c r="W51" s="35">
        <v>1.0</v>
      </c>
      <c r="X51" s="35">
        <v>1.0</v>
      </c>
      <c r="Y51" s="35">
        <v>0.915617128463476</v>
      </c>
      <c r="Z51" s="35">
        <v>73.0</v>
      </c>
      <c r="AA51" s="35">
        <v>16.0</v>
      </c>
      <c r="AB51" s="34">
        <v>43906.0</v>
      </c>
      <c r="AC51" s="34">
        <v>43997.0</v>
      </c>
      <c r="AD51" s="20"/>
      <c r="AE51" s="20"/>
      <c r="AF51" s="35">
        <v>1.0</v>
      </c>
      <c r="AG51" s="35">
        <v>3.0</v>
      </c>
      <c r="AH51" s="35">
        <v>16.0</v>
      </c>
      <c r="AI51" s="35">
        <v>2.0</v>
      </c>
      <c r="AJ51" s="34">
        <v>43908.0</v>
      </c>
      <c r="AK51" s="34">
        <v>43924.0</v>
      </c>
      <c r="AL51" s="35">
        <v>1.0</v>
      </c>
      <c r="AM51" s="35">
        <v>1.0</v>
      </c>
      <c r="AN51" s="35">
        <v>24.0</v>
      </c>
      <c r="AO51" s="35">
        <v>1.0</v>
      </c>
      <c r="AP51" s="34">
        <v>43973.0</v>
      </c>
      <c r="AQ51" s="34">
        <v>43997.0</v>
      </c>
      <c r="AR51" s="35">
        <v>0.0</v>
      </c>
      <c r="AS51" s="35">
        <v>0.0</v>
      </c>
      <c r="AT51" s="35">
        <v>0.294710327455919</v>
      </c>
      <c r="AU51" s="35">
        <v>0.0403022670025189</v>
      </c>
      <c r="AV51" s="35">
        <v>0.0</v>
      </c>
      <c r="AW51" s="35">
        <v>0.294710327455919</v>
      </c>
    </row>
    <row r="52">
      <c r="A52">
        <f t="shared" si="1"/>
        <v>0</v>
      </c>
      <c r="B52">
        <f t="shared" si="2"/>
        <v>0</v>
      </c>
      <c r="C52" s="32">
        <f t="shared" si="3"/>
        <v>43906</v>
      </c>
      <c r="D52" s="2" t="s">
        <v>51</v>
      </c>
      <c r="E52" s="2" t="s">
        <v>153</v>
      </c>
      <c r="F52" s="2" t="s">
        <v>193</v>
      </c>
      <c r="G52" s="2" t="s">
        <v>164</v>
      </c>
      <c r="H52" s="33">
        <v>51.0</v>
      </c>
      <c r="I52" s="33">
        <v>4.0</v>
      </c>
      <c r="J52" s="34">
        <v>42920.0</v>
      </c>
      <c r="K52" s="34">
        <v>43997.0</v>
      </c>
      <c r="L52" s="33">
        <v>1077.0</v>
      </c>
      <c r="M52" s="33">
        <v>1077.0</v>
      </c>
      <c r="N52" s="33">
        <v>0.0</v>
      </c>
      <c r="O52" s="33">
        <v>1077.0</v>
      </c>
      <c r="P52" s="33">
        <v>16.0</v>
      </c>
      <c r="Q52" s="33">
        <v>1077.0</v>
      </c>
      <c r="R52" s="34">
        <v>42920.0</v>
      </c>
      <c r="S52" s="35">
        <v>1.0</v>
      </c>
      <c r="T52" s="20"/>
      <c r="U52" s="35">
        <v>1.0</v>
      </c>
      <c r="V52" s="35">
        <v>1.0</v>
      </c>
      <c r="W52" s="20"/>
      <c r="X52" s="2"/>
      <c r="Y52" s="2"/>
      <c r="Z52" s="2"/>
      <c r="AA52" s="2"/>
      <c r="AB52" s="36"/>
      <c r="AC52" s="36"/>
      <c r="AD52" s="2"/>
      <c r="AE52" s="2"/>
      <c r="AF52" s="2"/>
      <c r="AG52" s="2"/>
      <c r="AH52" s="2"/>
      <c r="AI52" s="2"/>
      <c r="AJ52" s="36"/>
      <c r="AK52" s="36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</row>
    <row r="53">
      <c r="A53">
        <f t="shared" si="1"/>
        <v>1</v>
      </c>
      <c r="B53">
        <f t="shared" si="2"/>
        <v>1</v>
      </c>
      <c r="C53" s="32">
        <f t="shared" si="3"/>
        <v>43959</v>
      </c>
      <c r="D53" s="2" t="s">
        <v>52</v>
      </c>
      <c r="E53" s="2" t="s">
        <v>194</v>
      </c>
      <c r="F53" s="2" t="s">
        <v>195</v>
      </c>
      <c r="G53" s="2" t="s">
        <v>152</v>
      </c>
      <c r="H53" s="33">
        <v>52.0</v>
      </c>
      <c r="I53" s="33">
        <v>2.0</v>
      </c>
      <c r="J53" s="34">
        <v>43959.0</v>
      </c>
      <c r="K53" s="34">
        <v>43997.0</v>
      </c>
      <c r="L53" s="33">
        <v>38.0</v>
      </c>
      <c r="M53" s="33">
        <v>38.0</v>
      </c>
      <c r="N53" s="33">
        <v>0.0</v>
      </c>
      <c r="O53" s="33">
        <v>90.0</v>
      </c>
      <c r="P53" s="33">
        <v>9.0</v>
      </c>
      <c r="Q53" s="33">
        <v>90.0</v>
      </c>
      <c r="R53" s="34">
        <v>43907.0</v>
      </c>
      <c r="S53" s="2"/>
      <c r="T53" s="2"/>
      <c r="U53" s="2"/>
      <c r="V53" s="2"/>
      <c r="W53" s="2"/>
      <c r="X53" s="35">
        <v>1.0</v>
      </c>
      <c r="Y53" s="33">
        <v>3.65</v>
      </c>
      <c r="Z53" s="33">
        <v>38.0</v>
      </c>
      <c r="AA53" s="33">
        <v>2.0</v>
      </c>
      <c r="AB53" s="34">
        <v>43959.0</v>
      </c>
      <c r="AC53" s="34">
        <v>43997.0</v>
      </c>
      <c r="AD53" s="33">
        <v>1.0</v>
      </c>
      <c r="AE53" s="20"/>
      <c r="AF53" s="33">
        <v>1.0</v>
      </c>
      <c r="AG53" s="33">
        <v>6.5</v>
      </c>
      <c r="AH53" s="33">
        <v>18.0</v>
      </c>
      <c r="AI53" s="33">
        <v>1.0</v>
      </c>
      <c r="AJ53" s="34">
        <v>43959.0</v>
      </c>
      <c r="AK53" s="34">
        <v>43997.0</v>
      </c>
      <c r="AL53" s="20"/>
      <c r="AM53" s="20"/>
      <c r="AN53" s="20"/>
      <c r="AO53" s="20"/>
      <c r="AP53" s="20"/>
      <c r="AQ53" s="20"/>
      <c r="AR53" s="35">
        <v>0.52</v>
      </c>
      <c r="AS53" s="35">
        <v>0.52</v>
      </c>
      <c r="AT53" s="35">
        <v>0.52</v>
      </c>
      <c r="AU53" s="35">
        <v>0.52</v>
      </c>
      <c r="AV53" s="35">
        <v>0.52</v>
      </c>
      <c r="AW53" s="35">
        <v>0.52</v>
      </c>
    </row>
    <row r="54">
      <c r="A54">
        <f t="shared" si="1"/>
        <v>1</v>
      </c>
      <c r="B54">
        <f t="shared" si="2"/>
        <v>0</v>
      </c>
      <c r="C54" s="32">
        <f t="shared" si="3"/>
        <v>43959</v>
      </c>
      <c r="D54" s="2" t="s">
        <v>52</v>
      </c>
      <c r="E54" s="2" t="s">
        <v>150</v>
      </c>
      <c r="F54" s="2" t="s">
        <v>196</v>
      </c>
      <c r="G54" s="20" t="s">
        <v>152</v>
      </c>
      <c r="H54" s="33">
        <v>53.0</v>
      </c>
      <c r="I54" s="33">
        <v>9.0</v>
      </c>
      <c r="J54" s="34">
        <v>43907.0</v>
      </c>
      <c r="K54" s="34">
        <v>43997.0</v>
      </c>
      <c r="L54" s="33">
        <v>90.0</v>
      </c>
      <c r="M54" s="33">
        <v>90.0</v>
      </c>
      <c r="N54" s="33">
        <v>0.0</v>
      </c>
      <c r="O54" s="33">
        <v>90.0</v>
      </c>
      <c r="P54" s="33">
        <v>9.0</v>
      </c>
      <c r="Q54" s="33">
        <v>90.0</v>
      </c>
      <c r="R54" s="34">
        <v>43907.0</v>
      </c>
      <c r="S54" s="35">
        <v>1.0</v>
      </c>
      <c r="T54" s="35">
        <v>1.0</v>
      </c>
      <c r="U54" s="35">
        <v>1.0</v>
      </c>
      <c r="V54" s="35">
        <v>1.0</v>
      </c>
      <c r="W54" s="35">
        <v>1.0</v>
      </c>
      <c r="X54" s="20"/>
      <c r="Y54" s="35">
        <v>3.65</v>
      </c>
      <c r="Z54" s="35">
        <v>14.0</v>
      </c>
      <c r="AA54" s="35">
        <v>3.0</v>
      </c>
      <c r="AB54" s="34">
        <v>43983.0</v>
      </c>
      <c r="AC54" s="34">
        <v>43997.0</v>
      </c>
      <c r="AD54" s="35">
        <v>1.0</v>
      </c>
      <c r="AE54" s="20"/>
      <c r="AF54" s="35">
        <v>1.0</v>
      </c>
      <c r="AG54" s="35">
        <v>6.5</v>
      </c>
      <c r="AH54" s="35">
        <v>0.0</v>
      </c>
      <c r="AI54" s="35">
        <v>1.0</v>
      </c>
      <c r="AJ54" s="34">
        <v>43983.0</v>
      </c>
      <c r="AK54" s="34">
        <v>43997.0</v>
      </c>
      <c r="AL54" s="20"/>
      <c r="AM54" s="20"/>
      <c r="AN54" s="20"/>
      <c r="AO54" s="20"/>
      <c r="AP54" s="20"/>
      <c r="AQ54" s="20"/>
      <c r="AR54" s="35">
        <v>0.52</v>
      </c>
      <c r="AS54" s="35">
        <v>0.52</v>
      </c>
      <c r="AT54" s="35">
        <v>0.52</v>
      </c>
      <c r="AU54" s="35">
        <v>0.52</v>
      </c>
      <c r="AV54" s="35">
        <v>0.52</v>
      </c>
      <c r="AW54" s="35">
        <v>0.52</v>
      </c>
    </row>
    <row r="55">
      <c r="A55">
        <f t="shared" si="1"/>
        <v>0</v>
      </c>
      <c r="B55">
        <f t="shared" si="2"/>
        <v>0</v>
      </c>
      <c r="C55" s="32">
        <f t="shared" si="3"/>
        <v>43959</v>
      </c>
      <c r="D55" s="2" t="s">
        <v>52</v>
      </c>
      <c r="E55" s="2" t="s">
        <v>153</v>
      </c>
      <c r="F55" s="37" t="s">
        <v>197</v>
      </c>
      <c r="G55" s="20"/>
      <c r="H55" s="33">
        <v>54.0</v>
      </c>
      <c r="I55" s="33">
        <v>1.0</v>
      </c>
      <c r="J55" s="34">
        <v>43941.0</v>
      </c>
      <c r="K55" s="34">
        <v>43997.0</v>
      </c>
      <c r="L55" s="33">
        <v>56.0</v>
      </c>
      <c r="M55" s="33">
        <v>56.0</v>
      </c>
      <c r="N55" s="33">
        <v>0.0</v>
      </c>
      <c r="O55" s="33">
        <v>90.0</v>
      </c>
      <c r="P55" s="33">
        <v>9.0</v>
      </c>
      <c r="Q55" s="33">
        <v>90.0</v>
      </c>
      <c r="R55" s="34">
        <v>43907.0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</row>
    <row r="56">
      <c r="A56">
        <f t="shared" si="1"/>
        <v>0</v>
      </c>
      <c r="B56">
        <f t="shared" si="2"/>
        <v>0</v>
      </c>
      <c r="C56" s="32">
        <f t="shared" si="3"/>
        <v>43959</v>
      </c>
      <c r="D56" s="2" t="s">
        <v>52</v>
      </c>
      <c r="E56" s="2" t="s">
        <v>157</v>
      </c>
      <c r="F56" s="2"/>
      <c r="G56" s="2"/>
      <c r="H56" s="33">
        <v>55.0</v>
      </c>
      <c r="I56" s="33">
        <v>2.0</v>
      </c>
      <c r="J56" s="34">
        <v>43923.0</v>
      </c>
      <c r="K56" s="34">
        <v>43997.0</v>
      </c>
      <c r="L56" s="33">
        <v>74.0</v>
      </c>
      <c r="M56" s="33">
        <v>74.0</v>
      </c>
      <c r="N56" s="33">
        <v>0.0</v>
      </c>
      <c r="O56" s="33">
        <v>90.0</v>
      </c>
      <c r="P56" s="33">
        <v>9.0</v>
      </c>
      <c r="Q56" s="33">
        <v>90.0</v>
      </c>
      <c r="R56" s="34">
        <v>43907.0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</row>
    <row r="57">
      <c r="A57">
        <f t="shared" si="1"/>
        <v>0</v>
      </c>
      <c r="B57">
        <f t="shared" si="2"/>
        <v>0</v>
      </c>
      <c r="C57" s="32">
        <f t="shared" si="3"/>
        <v>43959</v>
      </c>
      <c r="D57" s="2" t="s">
        <v>52</v>
      </c>
      <c r="E57" s="2" t="s">
        <v>162</v>
      </c>
      <c r="F57" s="2" t="s">
        <v>198</v>
      </c>
      <c r="G57" s="20" t="s">
        <v>164</v>
      </c>
      <c r="H57" s="33">
        <v>56.0</v>
      </c>
      <c r="I57" s="33">
        <v>1.0</v>
      </c>
      <c r="J57" s="34">
        <v>43914.0</v>
      </c>
      <c r="K57" s="34">
        <v>43997.0</v>
      </c>
      <c r="L57" s="33">
        <v>83.0</v>
      </c>
      <c r="M57" s="33">
        <v>83.0</v>
      </c>
      <c r="N57" s="33">
        <v>0.0</v>
      </c>
      <c r="O57" s="33">
        <v>90.0</v>
      </c>
      <c r="P57" s="33">
        <v>9.0</v>
      </c>
      <c r="Q57" s="33">
        <v>90.0</v>
      </c>
      <c r="R57" s="34">
        <v>43907.0</v>
      </c>
      <c r="S57" s="2"/>
      <c r="T57" s="2"/>
      <c r="U57" s="2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"/>
      <c r="AM57" s="2"/>
      <c r="AN57" s="2"/>
      <c r="AO57" s="2"/>
      <c r="AP57" s="36"/>
      <c r="AQ57" s="36"/>
      <c r="AR57" s="20"/>
      <c r="AS57" s="20"/>
      <c r="AT57" s="20"/>
      <c r="AU57" s="20"/>
      <c r="AV57" s="20"/>
      <c r="AW57" s="20"/>
    </row>
    <row r="58">
      <c r="A58">
        <f t="shared" si="1"/>
        <v>1</v>
      </c>
      <c r="B58">
        <f t="shared" si="2"/>
        <v>0</v>
      </c>
      <c r="C58" s="32">
        <f t="shared" si="3"/>
        <v>43905</v>
      </c>
      <c r="D58" s="2" t="s">
        <v>53</v>
      </c>
      <c r="E58" s="2" t="s">
        <v>150</v>
      </c>
      <c r="F58" s="2" t="s">
        <v>151</v>
      </c>
      <c r="G58" s="20" t="s">
        <v>152</v>
      </c>
      <c r="H58" s="33">
        <v>57.0</v>
      </c>
      <c r="I58" s="33">
        <v>8.0</v>
      </c>
      <c r="J58" s="34">
        <v>43908.0</v>
      </c>
      <c r="K58" s="34">
        <v>43997.0</v>
      </c>
      <c r="L58" s="33">
        <v>89.0</v>
      </c>
      <c r="M58" s="33">
        <v>89.0</v>
      </c>
      <c r="N58" s="33">
        <v>0.0</v>
      </c>
      <c r="O58" s="33">
        <v>89.0</v>
      </c>
      <c r="P58" s="33">
        <v>8.0</v>
      </c>
      <c r="Q58" s="33">
        <v>89.0</v>
      </c>
      <c r="R58" s="34">
        <v>43905.0</v>
      </c>
      <c r="S58" s="35">
        <v>1.0</v>
      </c>
      <c r="T58" s="35">
        <v>1.0</v>
      </c>
      <c r="U58" s="35">
        <v>1.0</v>
      </c>
      <c r="V58" s="20"/>
      <c r="W58" s="35">
        <v>1.0</v>
      </c>
      <c r="X58" s="35">
        <v>1.0</v>
      </c>
      <c r="Y58" s="35">
        <v>0.781519861830743</v>
      </c>
      <c r="Z58" s="35">
        <v>84.0</v>
      </c>
      <c r="AA58" s="35">
        <v>8.0</v>
      </c>
      <c r="AB58" s="34">
        <v>43908.0</v>
      </c>
      <c r="AC58" s="34">
        <v>43997.0</v>
      </c>
      <c r="AD58" s="20"/>
      <c r="AE58" s="20"/>
      <c r="AF58" s="20"/>
      <c r="AG58" s="20"/>
      <c r="AH58" s="20"/>
      <c r="AI58" s="20"/>
      <c r="AJ58" s="20"/>
      <c r="AK58" s="20"/>
      <c r="AL58" s="35">
        <v>1.0</v>
      </c>
      <c r="AM58" s="35">
        <v>1.0</v>
      </c>
      <c r="AN58" s="35">
        <v>60.0</v>
      </c>
      <c r="AO58" s="35">
        <v>1.0</v>
      </c>
      <c r="AP58" s="34">
        <v>43937.0</v>
      </c>
      <c r="AQ58" s="34">
        <v>43997.0</v>
      </c>
      <c r="AR58" s="35">
        <v>0.0</v>
      </c>
      <c r="AS58" s="35">
        <v>0.0</v>
      </c>
      <c r="AT58" s="35">
        <v>0.0</v>
      </c>
      <c r="AU58" s="35">
        <v>0.0</v>
      </c>
      <c r="AV58" s="35">
        <v>0.120898100172712</v>
      </c>
      <c r="AW58" s="35">
        <v>0.120898100172712</v>
      </c>
    </row>
    <row r="59">
      <c r="A59">
        <f t="shared" si="1"/>
        <v>1</v>
      </c>
      <c r="B59">
        <f t="shared" si="2"/>
        <v>1</v>
      </c>
      <c r="C59" s="32">
        <f t="shared" si="3"/>
        <v>43905</v>
      </c>
      <c r="D59" s="2" t="s">
        <v>53</v>
      </c>
      <c r="E59" s="2" t="s">
        <v>199</v>
      </c>
      <c r="F59" s="2" t="s">
        <v>151</v>
      </c>
      <c r="G59" s="2" t="s">
        <v>152</v>
      </c>
      <c r="H59" s="33">
        <v>58.0</v>
      </c>
      <c r="I59" s="33">
        <v>1.0</v>
      </c>
      <c r="J59" s="34">
        <v>43905.0</v>
      </c>
      <c r="K59" s="34">
        <v>43951.0</v>
      </c>
      <c r="L59" s="33">
        <v>46.0</v>
      </c>
      <c r="M59" s="33">
        <v>46.0</v>
      </c>
      <c r="N59" s="33">
        <v>0.0</v>
      </c>
      <c r="O59" s="33">
        <v>89.0</v>
      </c>
      <c r="P59" s="33">
        <v>8.0</v>
      </c>
      <c r="Q59" s="33">
        <v>89.0</v>
      </c>
      <c r="R59" s="34">
        <v>43905.0</v>
      </c>
      <c r="S59" s="20"/>
      <c r="T59" s="20"/>
      <c r="U59" s="20"/>
      <c r="V59" s="33">
        <v>1.0</v>
      </c>
      <c r="W59" s="2"/>
      <c r="X59" s="2"/>
      <c r="Y59" s="33">
        <v>0.781519861830743</v>
      </c>
      <c r="Z59" s="33">
        <v>46.0</v>
      </c>
      <c r="AA59" s="33">
        <v>1.0</v>
      </c>
      <c r="AB59" s="34">
        <v>43905.0</v>
      </c>
      <c r="AC59" s="34">
        <v>43951.0</v>
      </c>
      <c r="AD59" s="2"/>
      <c r="AE59" s="2"/>
      <c r="AF59" s="2"/>
      <c r="AG59" s="2"/>
      <c r="AH59" s="2"/>
      <c r="AI59" s="2"/>
      <c r="AJ59" s="36"/>
      <c r="AK59" s="36"/>
      <c r="AL59" s="20"/>
      <c r="AM59" s="20"/>
      <c r="AN59" s="20"/>
      <c r="AO59" s="20"/>
      <c r="AP59" s="20"/>
      <c r="AQ59" s="20"/>
      <c r="AR59" s="35">
        <v>0.0</v>
      </c>
      <c r="AS59" s="35">
        <v>0.0</v>
      </c>
      <c r="AT59" s="35">
        <v>0.0</v>
      </c>
      <c r="AU59" s="35">
        <v>0.0</v>
      </c>
      <c r="AV59" s="35">
        <v>0.120898100172712</v>
      </c>
      <c r="AW59" s="35">
        <v>0.120898100172712</v>
      </c>
    </row>
    <row r="60">
      <c r="A60">
        <f t="shared" si="1"/>
        <v>1</v>
      </c>
      <c r="B60">
        <f t="shared" si="2"/>
        <v>0</v>
      </c>
      <c r="C60" s="32">
        <f t="shared" si="3"/>
        <v>43905</v>
      </c>
      <c r="D60" s="2" t="s">
        <v>53</v>
      </c>
      <c r="E60" s="2" t="s">
        <v>153</v>
      </c>
      <c r="F60" s="2" t="s">
        <v>200</v>
      </c>
      <c r="G60" s="20" t="s">
        <v>152</v>
      </c>
      <c r="H60" s="33">
        <v>59.0</v>
      </c>
      <c r="I60" s="33">
        <v>7.0</v>
      </c>
      <c r="J60" s="34">
        <v>43910.0</v>
      </c>
      <c r="K60" s="34">
        <v>43997.0</v>
      </c>
      <c r="L60" s="33">
        <v>87.0</v>
      </c>
      <c r="M60" s="33">
        <v>87.0</v>
      </c>
      <c r="N60" s="33">
        <v>0.0</v>
      </c>
      <c r="O60" s="33">
        <v>89.0</v>
      </c>
      <c r="P60" s="33">
        <v>8.0</v>
      </c>
      <c r="Q60" s="33">
        <v>89.0</v>
      </c>
      <c r="R60" s="34">
        <v>43905.0</v>
      </c>
      <c r="S60" s="2"/>
      <c r="T60" s="2"/>
      <c r="U60" s="2"/>
      <c r="V60" s="20"/>
      <c r="W60" s="20"/>
      <c r="X60" s="20"/>
      <c r="Y60" s="35">
        <v>0.781519861830743</v>
      </c>
      <c r="Z60" s="35">
        <v>53.0</v>
      </c>
      <c r="AA60" s="35">
        <v>7.0</v>
      </c>
      <c r="AB60" s="34">
        <v>43910.0</v>
      </c>
      <c r="AC60" s="34">
        <v>43997.0</v>
      </c>
      <c r="AD60" s="35">
        <v>1.0</v>
      </c>
      <c r="AE60" s="20"/>
      <c r="AF60" s="35">
        <v>1.0</v>
      </c>
      <c r="AG60" s="35">
        <v>2.0</v>
      </c>
      <c r="AH60" s="35">
        <v>66.0</v>
      </c>
      <c r="AI60" s="35">
        <v>6.0</v>
      </c>
      <c r="AJ60" s="34">
        <v>43910.0</v>
      </c>
      <c r="AK60" s="34">
        <v>43997.0</v>
      </c>
      <c r="AL60" s="20"/>
      <c r="AM60" s="20"/>
      <c r="AN60" s="20"/>
      <c r="AO60" s="20"/>
      <c r="AP60" s="20"/>
      <c r="AQ60" s="20"/>
      <c r="AR60" s="35">
        <v>0.0</v>
      </c>
      <c r="AS60" s="35">
        <v>0.0</v>
      </c>
      <c r="AT60" s="35">
        <v>0.0</v>
      </c>
      <c r="AU60" s="35">
        <v>0.0</v>
      </c>
      <c r="AV60" s="35">
        <v>0.120898100172712</v>
      </c>
      <c r="AW60" s="35">
        <v>0.120898100172712</v>
      </c>
    </row>
    <row r="61">
      <c r="A61">
        <f t="shared" si="1"/>
        <v>1</v>
      </c>
      <c r="B61">
        <f t="shared" si="2"/>
        <v>1</v>
      </c>
      <c r="C61" s="32">
        <f t="shared" si="3"/>
        <v>43906</v>
      </c>
      <c r="D61" s="2" t="s">
        <v>54</v>
      </c>
      <c r="E61" s="2" t="s">
        <v>150</v>
      </c>
      <c r="F61" s="20" t="s">
        <v>151</v>
      </c>
      <c r="G61" s="20" t="s">
        <v>152</v>
      </c>
      <c r="H61" s="33">
        <v>60.0</v>
      </c>
      <c r="I61" s="33">
        <v>6.0</v>
      </c>
      <c r="J61" s="34">
        <v>43906.0</v>
      </c>
      <c r="K61" s="34">
        <v>43997.0</v>
      </c>
      <c r="L61" s="33">
        <v>91.0</v>
      </c>
      <c r="M61" s="33">
        <v>91.0</v>
      </c>
      <c r="N61" s="33">
        <v>0.0</v>
      </c>
      <c r="O61" s="33">
        <v>91.0</v>
      </c>
      <c r="P61" s="33">
        <v>6.0</v>
      </c>
      <c r="Q61" s="33">
        <v>91.0</v>
      </c>
      <c r="R61" s="34">
        <v>43906.0</v>
      </c>
      <c r="S61" s="35">
        <v>1.0</v>
      </c>
      <c r="T61" s="35">
        <v>1.0</v>
      </c>
      <c r="U61" s="35">
        <v>1.0</v>
      </c>
      <c r="V61" s="35">
        <v>1.0</v>
      </c>
      <c r="W61" s="35">
        <v>1.0</v>
      </c>
      <c r="X61" s="20"/>
      <c r="Y61" s="35">
        <v>1.34239130434783</v>
      </c>
      <c r="Z61" s="35">
        <v>31.0</v>
      </c>
      <c r="AA61" s="35">
        <v>6.0</v>
      </c>
      <c r="AB61" s="34">
        <v>43906.0</v>
      </c>
      <c r="AC61" s="34">
        <v>43997.0</v>
      </c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35">
        <v>0.0</v>
      </c>
      <c r="AS61" s="35">
        <v>0.0</v>
      </c>
      <c r="AT61" s="35">
        <v>0.0380434782608696</v>
      </c>
      <c r="AU61" s="35">
        <v>0.0</v>
      </c>
      <c r="AV61" s="35">
        <v>0.505434782608696</v>
      </c>
      <c r="AW61" s="35">
        <v>0.505434782608696</v>
      </c>
    </row>
    <row r="62">
      <c r="A62">
        <f t="shared" si="1"/>
        <v>1</v>
      </c>
      <c r="B62">
        <f t="shared" si="2"/>
        <v>0</v>
      </c>
      <c r="C62" s="32">
        <f t="shared" si="3"/>
        <v>43906</v>
      </c>
      <c r="D62" s="2" t="s">
        <v>54</v>
      </c>
      <c r="E62" s="2" t="s">
        <v>153</v>
      </c>
      <c r="F62" s="2" t="s">
        <v>201</v>
      </c>
      <c r="G62" s="20" t="s">
        <v>152</v>
      </c>
      <c r="H62" s="33">
        <v>61.0</v>
      </c>
      <c r="I62" s="33">
        <v>2.0</v>
      </c>
      <c r="J62" s="34">
        <v>43914.0</v>
      </c>
      <c r="K62" s="34">
        <v>43997.0</v>
      </c>
      <c r="L62" s="33">
        <v>83.0</v>
      </c>
      <c r="M62" s="33">
        <v>83.0</v>
      </c>
      <c r="N62" s="33">
        <v>0.0</v>
      </c>
      <c r="O62" s="33">
        <v>91.0</v>
      </c>
      <c r="P62" s="33">
        <v>6.0</v>
      </c>
      <c r="Q62" s="33">
        <v>91.0</v>
      </c>
      <c r="R62" s="34">
        <v>43906.0</v>
      </c>
      <c r="S62" s="2"/>
      <c r="T62" s="20"/>
      <c r="U62" s="2"/>
      <c r="V62" s="20"/>
      <c r="W62" s="20"/>
      <c r="X62" s="35">
        <v>1.0</v>
      </c>
      <c r="Y62" s="35">
        <v>1.34239130434783</v>
      </c>
      <c r="Z62" s="35">
        <v>83.0</v>
      </c>
      <c r="AA62" s="35">
        <v>2.0</v>
      </c>
      <c r="AB62" s="34">
        <v>43914.0</v>
      </c>
      <c r="AC62" s="34">
        <v>43997.0</v>
      </c>
      <c r="AD62" s="20"/>
      <c r="AE62" s="35">
        <v>1.0</v>
      </c>
      <c r="AF62" s="35">
        <v>1.0</v>
      </c>
      <c r="AG62" s="35">
        <v>2.0</v>
      </c>
      <c r="AH62" s="35">
        <v>83.0</v>
      </c>
      <c r="AI62" s="35">
        <v>2.0</v>
      </c>
      <c r="AJ62" s="34">
        <v>43914.0</v>
      </c>
      <c r="AK62" s="34">
        <v>43997.0</v>
      </c>
      <c r="AL62" s="20"/>
      <c r="AM62" s="20"/>
      <c r="AN62" s="20"/>
      <c r="AO62" s="20"/>
      <c r="AP62" s="20"/>
      <c r="AQ62" s="20"/>
      <c r="AR62" s="35">
        <v>0.0</v>
      </c>
      <c r="AS62" s="35">
        <v>0.0</v>
      </c>
      <c r="AT62" s="35">
        <v>0.0380434782608696</v>
      </c>
      <c r="AU62" s="35">
        <v>0.0</v>
      </c>
      <c r="AV62" s="35">
        <v>0.505434782608696</v>
      </c>
      <c r="AW62" s="35">
        <v>0.505434782608696</v>
      </c>
    </row>
    <row r="63">
      <c r="A63">
        <f t="shared" si="1"/>
        <v>0</v>
      </c>
      <c r="B63">
        <f t="shared" si="2"/>
        <v>0</v>
      </c>
      <c r="C63" s="32">
        <f t="shared" si="3"/>
        <v>43924</v>
      </c>
      <c r="D63" s="2" t="s">
        <v>55</v>
      </c>
      <c r="E63" s="2" t="s">
        <v>150</v>
      </c>
      <c r="F63" s="2" t="s">
        <v>151</v>
      </c>
      <c r="G63" s="2"/>
      <c r="H63" s="33">
        <v>62.0</v>
      </c>
      <c r="I63" s="33">
        <v>4.0</v>
      </c>
      <c r="J63" s="34">
        <v>43903.0</v>
      </c>
      <c r="K63" s="34">
        <v>43997.0</v>
      </c>
      <c r="L63" s="33">
        <v>94.0</v>
      </c>
      <c r="M63" s="33">
        <v>94.0</v>
      </c>
      <c r="N63" s="33">
        <v>0.0</v>
      </c>
      <c r="O63" s="33">
        <v>94.0</v>
      </c>
      <c r="P63" s="33">
        <v>6.0</v>
      </c>
      <c r="Q63" s="33">
        <v>94.0</v>
      </c>
      <c r="R63" s="34">
        <v>43903.0</v>
      </c>
      <c r="S63" s="35">
        <v>1.0</v>
      </c>
      <c r="T63" s="2"/>
      <c r="U63" s="35">
        <v>1.0</v>
      </c>
      <c r="V63" s="33">
        <v>1.0</v>
      </c>
      <c r="W63" s="2"/>
      <c r="X63" s="2"/>
      <c r="Y63" s="2"/>
      <c r="Z63" s="2"/>
      <c r="AA63" s="2"/>
      <c r="AB63" s="36"/>
      <c r="AC63" s="36"/>
      <c r="AD63" s="2"/>
      <c r="AE63" s="2"/>
      <c r="AF63" s="2"/>
      <c r="AG63" s="2"/>
      <c r="AH63" s="2"/>
      <c r="AI63" s="2"/>
      <c r="AJ63" s="36"/>
      <c r="AK63" s="36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</row>
    <row r="64">
      <c r="A64">
        <f t="shared" si="1"/>
        <v>1</v>
      </c>
      <c r="B64">
        <f t="shared" si="2"/>
        <v>1</v>
      </c>
      <c r="C64" s="32">
        <f t="shared" si="3"/>
        <v>43924</v>
      </c>
      <c r="D64" s="2" t="s">
        <v>55</v>
      </c>
      <c r="E64" s="2" t="s">
        <v>153</v>
      </c>
      <c r="F64" s="2" t="s">
        <v>202</v>
      </c>
      <c r="G64" s="2" t="s">
        <v>152</v>
      </c>
      <c r="H64" s="33">
        <v>63.0</v>
      </c>
      <c r="I64" s="33">
        <v>6.0</v>
      </c>
      <c r="J64" s="34">
        <v>43924.0</v>
      </c>
      <c r="K64" s="34">
        <v>43983.0</v>
      </c>
      <c r="L64" s="33">
        <v>59.0</v>
      </c>
      <c r="M64" s="33">
        <v>59.0</v>
      </c>
      <c r="N64" s="33">
        <v>0.0</v>
      </c>
      <c r="O64" s="33">
        <v>94.0</v>
      </c>
      <c r="P64" s="33">
        <v>6.0</v>
      </c>
      <c r="Q64" s="33">
        <v>94.0</v>
      </c>
      <c r="R64" s="34">
        <v>43903.0</v>
      </c>
      <c r="S64" s="20"/>
      <c r="T64" s="35">
        <v>1.0</v>
      </c>
      <c r="U64" s="20"/>
      <c r="V64" s="20"/>
      <c r="W64" s="35">
        <v>1.0</v>
      </c>
      <c r="X64" s="35">
        <v>1.0</v>
      </c>
      <c r="Y64" s="35">
        <v>1.80459770114943</v>
      </c>
      <c r="Z64" s="35">
        <v>18.0</v>
      </c>
      <c r="AA64" s="35">
        <v>6.0</v>
      </c>
      <c r="AB64" s="34">
        <v>43924.0</v>
      </c>
      <c r="AC64" s="34">
        <v>43983.0</v>
      </c>
      <c r="AD64" s="35">
        <v>1.0</v>
      </c>
      <c r="AE64" s="35">
        <v>1.0</v>
      </c>
      <c r="AF64" s="35">
        <v>1.0</v>
      </c>
      <c r="AG64" s="35">
        <v>2.0</v>
      </c>
      <c r="AH64" s="35">
        <v>59.0</v>
      </c>
      <c r="AI64" s="35">
        <v>5.0</v>
      </c>
      <c r="AJ64" s="34">
        <v>43924.0</v>
      </c>
      <c r="AK64" s="34">
        <v>43983.0</v>
      </c>
      <c r="AL64" s="20"/>
      <c r="AM64" s="20"/>
      <c r="AN64" s="20"/>
      <c r="AO64" s="20"/>
      <c r="AP64" s="20"/>
      <c r="AQ64" s="20"/>
      <c r="AR64" s="35">
        <v>0.0</v>
      </c>
      <c r="AS64" s="35">
        <v>0.0</v>
      </c>
      <c r="AT64" s="35">
        <v>0.0</v>
      </c>
      <c r="AU64" s="35">
        <v>0.0</v>
      </c>
      <c r="AV64" s="35">
        <v>0.804597701149425</v>
      </c>
      <c r="AW64" s="35">
        <v>0.804597701149425</v>
      </c>
    </row>
    <row r="65">
      <c r="A65">
        <f t="shared" si="1"/>
        <v>0</v>
      </c>
      <c r="B65">
        <f t="shared" si="2"/>
        <v>0</v>
      </c>
      <c r="C65" s="32">
        <f t="shared" si="3"/>
        <v>43924</v>
      </c>
      <c r="D65" s="2" t="s">
        <v>55</v>
      </c>
      <c r="E65" s="2" t="s">
        <v>162</v>
      </c>
      <c r="F65" s="20" t="s">
        <v>203</v>
      </c>
      <c r="G65" s="20" t="s">
        <v>164</v>
      </c>
      <c r="H65" s="33">
        <v>64.0</v>
      </c>
      <c r="I65" s="33">
        <v>2.0</v>
      </c>
      <c r="J65" s="34">
        <v>43905.0</v>
      </c>
      <c r="K65" s="34">
        <v>43977.0</v>
      </c>
      <c r="L65" s="33">
        <v>72.0</v>
      </c>
      <c r="M65" s="33">
        <v>72.0</v>
      </c>
      <c r="N65" s="33">
        <v>0.0</v>
      </c>
      <c r="O65" s="33">
        <v>94.0</v>
      </c>
      <c r="P65" s="33">
        <v>6.0</v>
      </c>
      <c r="Q65" s="33">
        <v>94.0</v>
      </c>
      <c r="R65" s="34">
        <v>43903.0</v>
      </c>
      <c r="S65" s="2"/>
      <c r="T65" s="2"/>
      <c r="U65" s="2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</row>
    <row r="66">
      <c r="A66">
        <f t="shared" si="1"/>
        <v>0</v>
      </c>
      <c r="B66">
        <f t="shared" si="2"/>
        <v>0</v>
      </c>
      <c r="C66" s="32">
        <f t="shared" si="3"/>
        <v>0</v>
      </c>
      <c r="D66" s="2" t="s">
        <v>56</v>
      </c>
      <c r="E66" s="2" t="s">
        <v>150</v>
      </c>
      <c r="F66" s="20"/>
      <c r="G66" s="2"/>
      <c r="H66" s="33">
        <v>65.0</v>
      </c>
      <c r="I66" s="33">
        <v>5.0</v>
      </c>
      <c r="J66" s="34">
        <v>43907.0</v>
      </c>
      <c r="K66" s="34">
        <v>43997.0</v>
      </c>
      <c r="L66" s="33">
        <v>89.0</v>
      </c>
      <c r="M66" s="33">
        <v>90.0</v>
      </c>
      <c r="N66" s="33">
        <v>-1.0</v>
      </c>
      <c r="O66" s="33">
        <v>90.0</v>
      </c>
      <c r="P66" s="33">
        <v>5.0</v>
      </c>
      <c r="Q66" s="33">
        <v>89.0</v>
      </c>
      <c r="R66" s="34">
        <v>43907.0</v>
      </c>
      <c r="S66" s="35">
        <v>1.0</v>
      </c>
      <c r="T66" s="35">
        <v>1.0</v>
      </c>
      <c r="U66" s="35">
        <v>1.0</v>
      </c>
      <c r="V66" s="33">
        <v>1.0</v>
      </c>
      <c r="W66" s="2"/>
      <c r="X66" s="2"/>
      <c r="Y66" s="2"/>
      <c r="Z66" s="2"/>
      <c r="AA66" s="2"/>
      <c r="AB66" s="36"/>
      <c r="AC66" s="36"/>
      <c r="AD66" s="2"/>
      <c r="AE66" s="2"/>
      <c r="AF66" s="2"/>
      <c r="AG66" s="2"/>
      <c r="AH66" s="2"/>
      <c r="AI66" s="2"/>
      <c r="AJ66" s="36"/>
      <c r="AK66" s="36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</row>
    <row r="67">
      <c r="A67">
        <f t="shared" si="1"/>
        <v>1</v>
      </c>
      <c r="B67">
        <f t="shared" si="2"/>
        <v>1</v>
      </c>
      <c r="C67" s="32">
        <f t="shared" si="3"/>
        <v>43917</v>
      </c>
      <c r="D67" s="2" t="s">
        <v>57</v>
      </c>
      <c r="E67" s="2" t="s">
        <v>150</v>
      </c>
      <c r="F67" s="20"/>
      <c r="G67" s="20" t="s">
        <v>152</v>
      </c>
      <c r="H67" s="33">
        <v>66.0</v>
      </c>
      <c r="I67" s="33">
        <v>1.0</v>
      </c>
      <c r="J67" s="34">
        <v>43917.0</v>
      </c>
      <c r="K67" s="34">
        <v>43931.0</v>
      </c>
      <c r="L67" s="33">
        <v>14.0</v>
      </c>
      <c r="M67" s="33">
        <v>14.0</v>
      </c>
      <c r="N67" s="33">
        <v>0.0</v>
      </c>
      <c r="O67" s="33">
        <v>77.0</v>
      </c>
      <c r="P67" s="33">
        <v>5.0</v>
      </c>
      <c r="Q67" s="33">
        <v>77.0</v>
      </c>
      <c r="R67" s="34">
        <v>43917.0</v>
      </c>
      <c r="S67" s="2"/>
      <c r="T67" s="2"/>
      <c r="U67" s="2"/>
      <c r="V67" s="35">
        <v>1.0</v>
      </c>
      <c r="W67" s="35">
        <v>1.0</v>
      </c>
      <c r="X67" s="35">
        <v>1.0</v>
      </c>
      <c r="Y67" s="35">
        <v>0.5</v>
      </c>
      <c r="Z67" s="35">
        <v>14.0</v>
      </c>
      <c r="AA67" s="35">
        <v>1.0</v>
      </c>
      <c r="AB67" s="34">
        <v>43917.0</v>
      </c>
      <c r="AC67" s="34">
        <v>43931.0</v>
      </c>
      <c r="AD67" s="35">
        <v>1.0</v>
      </c>
      <c r="AE67" s="35">
        <v>1.0</v>
      </c>
      <c r="AF67" s="35">
        <v>1.0</v>
      </c>
      <c r="AG67" s="35">
        <v>0.5</v>
      </c>
      <c r="AH67" s="35">
        <v>14.0</v>
      </c>
      <c r="AI67" s="35">
        <v>1.0</v>
      </c>
      <c r="AJ67" s="34">
        <v>43917.0</v>
      </c>
      <c r="AK67" s="34">
        <v>43931.0</v>
      </c>
      <c r="AL67" s="20"/>
      <c r="AM67" s="20"/>
      <c r="AN67" s="20"/>
      <c r="AO67" s="20"/>
      <c r="AP67" s="20"/>
      <c r="AQ67" s="20"/>
      <c r="AR67" s="35">
        <v>0.0</v>
      </c>
      <c r="AS67" s="35">
        <v>0.0</v>
      </c>
      <c r="AT67" s="35">
        <v>0.0</v>
      </c>
      <c r="AU67" s="35">
        <v>0.0</v>
      </c>
      <c r="AV67" s="35">
        <v>0.0</v>
      </c>
      <c r="AW67" s="35">
        <v>0.0</v>
      </c>
    </row>
    <row r="68">
      <c r="A68">
        <f t="shared" si="1"/>
        <v>0</v>
      </c>
      <c r="B68">
        <f t="shared" si="2"/>
        <v>0</v>
      </c>
      <c r="C68" s="32">
        <f t="shared" si="3"/>
        <v>43917</v>
      </c>
      <c r="D68" s="2" t="s">
        <v>57</v>
      </c>
      <c r="E68" s="2" t="s">
        <v>153</v>
      </c>
      <c r="F68" s="20"/>
      <c r="G68" s="20"/>
      <c r="H68" s="33">
        <v>67.0</v>
      </c>
      <c r="I68" s="33">
        <v>5.0</v>
      </c>
      <c r="J68" s="34">
        <v>43920.0</v>
      </c>
      <c r="K68" s="34">
        <v>43997.0</v>
      </c>
      <c r="L68" s="33">
        <v>77.0</v>
      </c>
      <c r="M68" s="33">
        <v>77.0</v>
      </c>
      <c r="N68" s="33">
        <v>0.0</v>
      </c>
      <c r="O68" s="33">
        <v>77.0</v>
      </c>
      <c r="P68" s="33">
        <v>5.0</v>
      </c>
      <c r="Q68" s="33">
        <v>77.0</v>
      </c>
      <c r="R68" s="34">
        <v>43917.0</v>
      </c>
      <c r="S68" s="35">
        <v>1.0</v>
      </c>
      <c r="T68" s="33">
        <v>1.0</v>
      </c>
      <c r="U68" s="35">
        <v>1.0</v>
      </c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</row>
    <row r="69">
      <c r="A69">
        <f t="shared" si="1"/>
        <v>0</v>
      </c>
      <c r="B69">
        <f t="shared" si="2"/>
        <v>0</v>
      </c>
      <c r="C69" s="32">
        <f t="shared" si="3"/>
        <v>0</v>
      </c>
      <c r="D69" s="2"/>
      <c r="E69" s="2" t="s">
        <v>150</v>
      </c>
      <c r="F69" s="20" t="s">
        <v>151</v>
      </c>
      <c r="G69" s="20" t="s">
        <v>152</v>
      </c>
      <c r="H69" s="33">
        <v>68.0</v>
      </c>
      <c r="I69" s="33">
        <v>1.0</v>
      </c>
      <c r="J69" s="34">
        <v>43991.0</v>
      </c>
      <c r="K69" s="34">
        <v>43997.0</v>
      </c>
      <c r="L69" s="33">
        <v>6.0</v>
      </c>
      <c r="M69" s="33">
        <v>6.0</v>
      </c>
      <c r="N69" s="33">
        <v>0.0</v>
      </c>
      <c r="O69" s="2"/>
      <c r="P69" s="2"/>
      <c r="Q69" s="2"/>
      <c r="R69" s="36"/>
      <c r="S69" s="2"/>
      <c r="T69" s="2"/>
      <c r="U69" s="2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</row>
    <row r="70">
      <c r="A70">
        <f t="shared" si="1"/>
        <v>0</v>
      </c>
      <c r="B70">
        <f t="shared" si="2"/>
        <v>0</v>
      </c>
      <c r="C70" s="32">
        <f t="shared" si="3"/>
        <v>0</v>
      </c>
      <c r="D70" s="2" t="s">
        <v>58</v>
      </c>
      <c r="E70" s="2" t="s">
        <v>150</v>
      </c>
      <c r="F70" s="2"/>
      <c r="G70" s="20"/>
      <c r="H70" s="33">
        <v>70.0</v>
      </c>
      <c r="I70" s="33">
        <v>1.0</v>
      </c>
      <c r="J70" s="34">
        <v>43927.0</v>
      </c>
      <c r="K70" s="34">
        <v>43997.0</v>
      </c>
      <c r="L70" s="33">
        <v>70.0</v>
      </c>
      <c r="M70" s="33">
        <v>70.0</v>
      </c>
      <c r="N70" s="33">
        <v>0.0</v>
      </c>
      <c r="O70" s="33">
        <v>70.0</v>
      </c>
      <c r="P70" s="33">
        <v>1.0</v>
      </c>
      <c r="Q70" s="33">
        <v>70.0</v>
      </c>
      <c r="R70" s="34">
        <v>43915.0</v>
      </c>
      <c r="S70" s="35">
        <v>1.0</v>
      </c>
      <c r="T70" s="35">
        <v>1.0</v>
      </c>
      <c r="U70" s="35">
        <v>1.0</v>
      </c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</row>
    <row r="71">
      <c r="A71">
        <f t="shared" si="1"/>
        <v>0</v>
      </c>
      <c r="B71">
        <f t="shared" si="2"/>
        <v>0</v>
      </c>
      <c r="C71" s="32">
        <f t="shared" si="3"/>
        <v>0</v>
      </c>
      <c r="D71" s="2" t="s">
        <v>58</v>
      </c>
      <c r="E71" s="2" t="s">
        <v>153</v>
      </c>
      <c r="F71" s="2"/>
      <c r="G71" s="20"/>
      <c r="H71" s="33">
        <v>71.0</v>
      </c>
      <c r="I71" s="33">
        <v>1.0</v>
      </c>
      <c r="J71" s="34">
        <v>43915.0</v>
      </c>
      <c r="K71" s="34">
        <v>43982.0</v>
      </c>
      <c r="L71" s="33">
        <v>67.0</v>
      </c>
      <c r="M71" s="33">
        <v>67.0</v>
      </c>
      <c r="N71" s="33">
        <v>0.0</v>
      </c>
      <c r="O71" s="33">
        <v>70.0</v>
      </c>
      <c r="P71" s="33">
        <v>1.0</v>
      </c>
      <c r="Q71" s="33">
        <v>70.0</v>
      </c>
      <c r="R71" s="34">
        <v>43915.0</v>
      </c>
      <c r="S71" s="2"/>
      <c r="T71" s="33">
        <v>1.0</v>
      </c>
      <c r="U71" s="2"/>
      <c r="V71" s="35">
        <v>1.0</v>
      </c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</row>
    <row r="72">
      <c r="A72">
        <f t="shared" si="1"/>
        <v>0</v>
      </c>
      <c r="B72">
        <f t="shared" si="2"/>
        <v>0</v>
      </c>
      <c r="C72" s="32">
        <f t="shared" si="3"/>
        <v>0</v>
      </c>
      <c r="D72" s="2" t="s">
        <v>59</v>
      </c>
      <c r="E72" s="2" t="s">
        <v>150</v>
      </c>
      <c r="F72" s="2" t="s">
        <v>151</v>
      </c>
      <c r="G72" s="2"/>
      <c r="H72" s="33">
        <v>72.0</v>
      </c>
      <c r="I72" s="33">
        <v>1.0</v>
      </c>
      <c r="J72" s="34">
        <v>43921.0</v>
      </c>
      <c r="K72" s="34">
        <v>43997.0</v>
      </c>
      <c r="L72" s="33">
        <v>76.0</v>
      </c>
      <c r="M72" s="33">
        <v>76.0</v>
      </c>
      <c r="N72" s="33">
        <v>0.0</v>
      </c>
      <c r="O72" s="33">
        <v>78.0</v>
      </c>
      <c r="P72" s="33">
        <v>2.0</v>
      </c>
      <c r="Q72" s="33">
        <v>78.0</v>
      </c>
      <c r="R72" s="34">
        <v>43919.0</v>
      </c>
      <c r="S72" s="2"/>
      <c r="T72" s="20"/>
      <c r="U72" s="2"/>
      <c r="V72" s="20"/>
      <c r="W72" s="20"/>
      <c r="X72" s="20"/>
      <c r="Y72" s="2"/>
      <c r="Z72" s="2"/>
      <c r="AA72" s="2"/>
      <c r="AB72" s="36"/>
      <c r="AC72" s="36"/>
      <c r="AD72" s="20"/>
      <c r="AE72" s="20"/>
      <c r="AF72" s="2"/>
      <c r="AG72" s="2"/>
      <c r="AH72" s="2"/>
      <c r="AI72" s="2"/>
      <c r="AJ72" s="36"/>
      <c r="AK72" s="36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</row>
    <row r="73">
      <c r="A73">
        <f t="shared" si="1"/>
        <v>0</v>
      </c>
      <c r="B73">
        <f t="shared" si="2"/>
        <v>0</v>
      </c>
      <c r="C73" s="32">
        <f t="shared" si="3"/>
        <v>0</v>
      </c>
      <c r="D73" s="2" t="s">
        <v>59</v>
      </c>
      <c r="E73" s="2" t="s">
        <v>153</v>
      </c>
      <c r="F73" s="38" t="s">
        <v>204</v>
      </c>
      <c r="G73" s="2"/>
      <c r="H73" s="33">
        <v>73.0</v>
      </c>
      <c r="I73" s="33">
        <v>2.0</v>
      </c>
      <c r="J73" s="34">
        <v>43919.0</v>
      </c>
      <c r="K73" s="34">
        <v>43997.0</v>
      </c>
      <c r="L73" s="33">
        <v>78.0</v>
      </c>
      <c r="M73" s="33">
        <v>78.0</v>
      </c>
      <c r="N73" s="33">
        <v>0.0</v>
      </c>
      <c r="O73" s="33">
        <v>78.0</v>
      </c>
      <c r="P73" s="33">
        <v>2.0</v>
      </c>
      <c r="Q73" s="33">
        <v>78.0</v>
      </c>
      <c r="R73" s="34">
        <v>43919.0</v>
      </c>
      <c r="S73" s="35">
        <v>1.0</v>
      </c>
      <c r="T73" s="33">
        <v>1.0</v>
      </c>
      <c r="U73" s="35">
        <v>1.0</v>
      </c>
      <c r="V73" s="33">
        <v>1.0</v>
      </c>
      <c r="W73" s="2"/>
      <c r="X73" s="2"/>
      <c r="Y73" s="2"/>
      <c r="Z73" s="2"/>
      <c r="AA73" s="2"/>
      <c r="AB73" s="36"/>
      <c r="AC73" s="36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</row>
    <row r="74">
      <c r="A74">
        <f t="shared" si="1"/>
        <v>1</v>
      </c>
      <c r="B74">
        <f t="shared" si="2"/>
        <v>0</v>
      </c>
      <c r="C74" s="32">
        <f t="shared" si="3"/>
        <v>43966</v>
      </c>
      <c r="D74" s="2" t="s">
        <v>60</v>
      </c>
      <c r="E74" s="2" t="s">
        <v>150</v>
      </c>
      <c r="F74" s="2" t="s">
        <v>151</v>
      </c>
      <c r="G74" s="2" t="s">
        <v>152</v>
      </c>
      <c r="H74" s="33">
        <v>74.0</v>
      </c>
      <c r="I74" s="33">
        <v>6.0</v>
      </c>
      <c r="J74" s="34">
        <v>43906.0</v>
      </c>
      <c r="K74" s="34">
        <v>43997.0</v>
      </c>
      <c r="L74" s="33">
        <v>90.0</v>
      </c>
      <c r="M74" s="33">
        <v>91.0</v>
      </c>
      <c r="N74" s="33">
        <v>-1.0</v>
      </c>
      <c r="O74" s="33">
        <v>91.0</v>
      </c>
      <c r="P74" s="33">
        <v>8.0</v>
      </c>
      <c r="Q74" s="33">
        <v>90.0</v>
      </c>
      <c r="R74" s="34">
        <v>43906.0</v>
      </c>
      <c r="S74" s="33">
        <v>1.0</v>
      </c>
      <c r="T74" s="2"/>
      <c r="U74" s="33">
        <v>1.0</v>
      </c>
      <c r="V74" s="33">
        <v>1.0</v>
      </c>
      <c r="W74" s="2"/>
      <c r="X74" s="2"/>
      <c r="Y74" s="33">
        <v>0.981818181818182</v>
      </c>
      <c r="Z74" s="33">
        <v>20.0</v>
      </c>
      <c r="AA74" s="33">
        <v>1.0</v>
      </c>
      <c r="AB74" s="34">
        <v>43977.0</v>
      </c>
      <c r="AC74" s="34">
        <v>43997.0</v>
      </c>
      <c r="AD74" s="20"/>
      <c r="AE74" s="20"/>
      <c r="AF74" s="33">
        <v>1.0</v>
      </c>
      <c r="AG74" s="33">
        <v>2.5</v>
      </c>
      <c r="AH74" s="33">
        <v>20.0</v>
      </c>
      <c r="AI74" s="33">
        <v>1.0</v>
      </c>
      <c r="AJ74" s="34">
        <v>43977.0</v>
      </c>
      <c r="AK74" s="34">
        <v>43997.0</v>
      </c>
      <c r="AL74" s="20"/>
      <c r="AM74" s="20"/>
      <c r="AN74" s="20"/>
      <c r="AO74" s="20"/>
      <c r="AP74" s="20"/>
      <c r="AQ74" s="20"/>
      <c r="AR74" s="35">
        <v>0.0</v>
      </c>
      <c r="AS74" s="35">
        <v>0.0</v>
      </c>
      <c r="AT74" s="35">
        <v>0.363636363636364</v>
      </c>
      <c r="AU74" s="35">
        <v>0.0</v>
      </c>
      <c r="AV74" s="35">
        <v>0.0</v>
      </c>
      <c r="AW74" s="35">
        <v>0.363636363636364</v>
      </c>
    </row>
    <row r="75">
      <c r="A75">
        <f t="shared" si="1"/>
        <v>1</v>
      </c>
      <c r="B75">
        <f t="shared" si="2"/>
        <v>1</v>
      </c>
      <c r="C75" s="32">
        <f t="shared" si="3"/>
        <v>43966</v>
      </c>
      <c r="D75" s="2" t="s">
        <v>60</v>
      </c>
      <c r="E75" s="2" t="s">
        <v>153</v>
      </c>
      <c r="F75" s="2" t="s">
        <v>205</v>
      </c>
      <c r="G75" s="2" t="s">
        <v>152</v>
      </c>
      <c r="H75" s="33">
        <v>75.0</v>
      </c>
      <c r="I75" s="33">
        <v>8.0</v>
      </c>
      <c r="J75" s="34">
        <v>43907.0</v>
      </c>
      <c r="K75" s="34">
        <v>43997.0</v>
      </c>
      <c r="L75" s="33">
        <v>79.0</v>
      </c>
      <c r="M75" s="33">
        <v>90.0</v>
      </c>
      <c r="N75" s="33">
        <v>-11.0</v>
      </c>
      <c r="O75" s="33">
        <v>91.0</v>
      </c>
      <c r="P75" s="33">
        <v>8.0</v>
      </c>
      <c r="Q75" s="33">
        <v>90.0</v>
      </c>
      <c r="R75" s="34">
        <v>43906.0</v>
      </c>
      <c r="S75" s="20"/>
      <c r="T75" s="35">
        <v>1.0</v>
      </c>
      <c r="U75" s="20"/>
      <c r="V75" s="20"/>
      <c r="W75" s="35">
        <v>1.0</v>
      </c>
      <c r="X75" s="35">
        <v>1.0</v>
      </c>
      <c r="Y75" s="33">
        <v>0.981818181818182</v>
      </c>
      <c r="Z75" s="33">
        <v>21.0</v>
      </c>
      <c r="AA75" s="33">
        <v>3.0</v>
      </c>
      <c r="AB75" s="34">
        <v>43966.0</v>
      </c>
      <c r="AC75" s="34">
        <v>43997.0</v>
      </c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35">
        <v>0.0</v>
      </c>
      <c r="AS75" s="35">
        <v>0.0</v>
      </c>
      <c r="AT75" s="35">
        <v>0.363636363636364</v>
      </c>
      <c r="AU75" s="35">
        <v>0.0</v>
      </c>
      <c r="AV75" s="35">
        <v>0.0</v>
      </c>
      <c r="AW75" s="35">
        <v>0.363636363636364</v>
      </c>
    </row>
    <row r="76">
      <c r="A76">
        <f t="shared" si="1"/>
        <v>1</v>
      </c>
      <c r="B76">
        <f t="shared" si="2"/>
        <v>1</v>
      </c>
      <c r="C76" s="32">
        <f t="shared" si="3"/>
        <v>43905</v>
      </c>
      <c r="D76" s="2" t="s">
        <v>61</v>
      </c>
      <c r="E76" s="2" t="s">
        <v>150</v>
      </c>
      <c r="F76" s="20" t="s">
        <v>151</v>
      </c>
      <c r="G76" s="2" t="s">
        <v>152</v>
      </c>
      <c r="H76" s="33">
        <v>76.0</v>
      </c>
      <c r="I76" s="33">
        <v>6.0</v>
      </c>
      <c r="J76" s="34">
        <v>43905.0</v>
      </c>
      <c r="K76" s="34">
        <v>43997.0</v>
      </c>
      <c r="L76" s="33">
        <v>91.0</v>
      </c>
      <c r="M76" s="33">
        <v>92.0</v>
      </c>
      <c r="N76" s="33">
        <v>-1.0</v>
      </c>
      <c r="O76" s="33">
        <v>92.0</v>
      </c>
      <c r="P76" s="33">
        <v>6.0</v>
      </c>
      <c r="Q76" s="33">
        <v>91.0</v>
      </c>
      <c r="R76" s="34">
        <v>43905.0</v>
      </c>
      <c r="S76" s="35">
        <v>1.0</v>
      </c>
      <c r="T76" s="35">
        <v>1.0</v>
      </c>
      <c r="U76" s="35">
        <v>1.0</v>
      </c>
      <c r="V76" s="35">
        <v>1.0</v>
      </c>
      <c r="W76" s="35">
        <v>1.0</v>
      </c>
      <c r="X76" s="20"/>
      <c r="Y76" s="33">
        <v>2.43157894736842</v>
      </c>
      <c r="Z76" s="33">
        <v>52.0</v>
      </c>
      <c r="AA76" s="33">
        <v>6.0</v>
      </c>
      <c r="AB76" s="34">
        <v>43905.0</v>
      </c>
      <c r="AC76" s="34">
        <v>43997.0</v>
      </c>
      <c r="AD76" s="20"/>
      <c r="AE76" s="20"/>
      <c r="AF76" s="35">
        <v>1.0</v>
      </c>
      <c r="AG76" s="35">
        <v>4.0</v>
      </c>
      <c r="AH76" s="35">
        <v>1.0</v>
      </c>
      <c r="AI76" s="35">
        <v>1.0</v>
      </c>
      <c r="AJ76" s="34">
        <v>43906.0</v>
      </c>
      <c r="AK76" s="34">
        <v>43917.0</v>
      </c>
      <c r="AL76" s="20"/>
      <c r="AM76" s="20"/>
      <c r="AN76" s="20"/>
      <c r="AO76" s="20"/>
      <c r="AP76" s="20"/>
      <c r="AQ76" s="20"/>
      <c r="AR76" s="35">
        <v>0.308771929824561</v>
      </c>
      <c r="AS76" s="35">
        <v>0.0</v>
      </c>
      <c r="AT76" s="35">
        <v>0.347368421052632</v>
      </c>
      <c r="AU76" s="35">
        <v>0.312280701754386</v>
      </c>
      <c r="AV76" s="35">
        <v>0.312280701754386</v>
      </c>
      <c r="AW76" s="35">
        <v>0.347368421052632</v>
      </c>
    </row>
    <row r="77">
      <c r="A77">
        <f t="shared" si="1"/>
        <v>1</v>
      </c>
      <c r="B77">
        <f t="shared" si="2"/>
        <v>0</v>
      </c>
      <c r="C77" s="32">
        <f t="shared" si="3"/>
        <v>43905</v>
      </c>
      <c r="D77" s="2" t="s">
        <v>61</v>
      </c>
      <c r="E77" s="2" t="s">
        <v>153</v>
      </c>
      <c r="F77" s="20" t="s">
        <v>206</v>
      </c>
      <c r="G77" s="20" t="s">
        <v>177</v>
      </c>
      <c r="H77" s="33">
        <v>77.0</v>
      </c>
      <c r="I77" s="33">
        <v>5.0</v>
      </c>
      <c r="J77" s="34">
        <v>43909.0</v>
      </c>
      <c r="K77" s="34">
        <v>43997.0</v>
      </c>
      <c r="L77" s="33">
        <v>79.0</v>
      </c>
      <c r="M77" s="33">
        <v>88.0</v>
      </c>
      <c r="N77" s="33">
        <v>-9.0</v>
      </c>
      <c r="O77" s="33">
        <v>92.0</v>
      </c>
      <c r="P77" s="33">
        <v>6.0</v>
      </c>
      <c r="Q77" s="33">
        <v>91.0</v>
      </c>
      <c r="R77" s="34">
        <v>43905.0</v>
      </c>
      <c r="S77" s="2"/>
      <c r="T77" s="2"/>
      <c r="U77" s="2"/>
      <c r="V77" s="20"/>
      <c r="W77" s="20"/>
      <c r="X77" s="35">
        <v>1.0</v>
      </c>
      <c r="Y77" s="35">
        <v>2.43157894736842</v>
      </c>
      <c r="Z77" s="35">
        <v>88.0</v>
      </c>
      <c r="AA77" s="35">
        <v>1.0</v>
      </c>
      <c r="AB77" s="34">
        <v>43909.0</v>
      </c>
      <c r="AC77" s="34">
        <v>43997.0</v>
      </c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35">
        <v>0.308771929824561</v>
      </c>
      <c r="AS77" s="35">
        <v>0.0</v>
      </c>
      <c r="AT77" s="35">
        <v>0.347368421052632</v>
      </c>
      <c r="AU77" s="35">
        <v>0.312280701754386</v>
      </c>
      <c r="AV77" s="35">
        <v>0.312280701754386</v>
      </c>
      <c r="AW77" s="35">
        <v>0.347368421052632</v>
      </c>
    </row>
    <row r="78">
      <c r="A78">
        <f t="shared" si="1"/>
        <v>1</v>
      </c>
      <c r="B78">
        <f t="shared" si="2"/>
        <v>0</v>
      </c>
      <c r="C78" s="32">
        <f t="shared" si="3"/>
        <v>43905</v>
      </c>
      <c r="D78" s="2" t="s">
        <v>61</v>
      </c>
      <c r="E78" s="2" t="s">
        <v>157</v>
      </c>
      <c r="F78" s="2"/>
      <c r="G78" s="2" t="s">
        <v>152</v>
      </c>
      <c r="H78" s="33">
        <v>78.0</v>
      </c>
      <c r="I78" s="33">
        <v>1.0</v>
      </c>
      <c r="J78" s="34">
        <v>43909.0</v>
      </c>
      <c r="K78" s="34">
        <v>43997.0</v>
      </c>
      <c r="L78" s="33">
        <v>88.0</v>
      </c>
      <c r="M78" s="33">
        <v>88.0</v>
      </c>
      <c r="N78" s="33">
        <v>0.0</v>
      </c>
      <c r="O78" s="33">
        <v>92.0</v>
      </c>
      <c r="P78" s="33">
        <v>6.0</v>
      </c>
      <c r="Q78" s="33">
        <v>91.0</v>
      </c>
      <c r="R78" s="34">
        <v>43905.0</v>
      </c>
      <c r="S78" s="20"/>
      <c r="T78" s="20"/>
      <c r="U78" s="20"/>
      <c r="V78" s="20"/>
      <c r="W78" s="20"/>
      <c r="X78" s="35">
        <v>1.0</v>
      </c>
      <c r="Y78" s="35">
        <v>2.43157894736842</v>
      </c>
      <c r="Z78" s="35">
        <v>88.0</v>
      </c>
      <c r="AA78" s="35">
        <v>1.0</v>
      </c>
      <c r="AB78" s="34">
        <v>43909.0</v>
      </c>
      <c r="AC78" s="34">
        <v>43997.0</v>
      </c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35">
        <v>0.308771929824561</v>
      </c>
      <c r="AS78" s="35">
        <v>0.0</v>
      </c>
      <c r="AT78" s="35">
        <v>0.347368421052632</v>
      </c>
      <c r="AU78" s="35">
        <v>0.312280701754386</v>
      </c>
      <c r="AV78" s="35">
        <v>0.312280701754386</v>
      </c>
      <c r="AW78" s="35">
        <v>0.347368421052632</v>
      </c>
    </row>
    <row r="79">
      <c r="A79">
        <f t="shared" si="1"/>
        <v>0</v>
      </c>
      <c r="B79">
        <f t="shared" si="2"/>
        <v>0</v>
      </c>
      <c r="C79" s="32">
        <f t="shared" si="3"/>
        <v>0</v>
      </c>
      <c r="D79" s="2" t="s">
        <v>62</v>
      </c>
      <c r="E79" s="2" t="s">
        <v>150</v>
      </c>
      <c r="F79" s="20"/>
      <c r="G79" s="20"/>
      <c r="H79" s="33">
        <v>79.0</v>
      </c>
      <c r="I79" s="33">
        <v>4.0</v>
      </c>
      <c r="J79" s="34">
        <v>43907.0</v>
      </c>
      <c r="K79" s="34">
        <v>43997.0</v>
      </c>
      <c r="L79" s="33">
        <v>90.0</v>
      </c>
      <c r="M79" s="33">
        <v>90.0</v>
      </c>
      <c r="N79" s="33">
        <v>0.0</v>
      </c>
      <c r="O79" s="33">
        <v>90.0</v>
      </c>
      <c r="P79" s="33">
        <v>4.0</v>
      </c>
      <c r="Q79" s="33">
        <v>90.0</v>
      </c>
      <c r="R79" s="34">
        <v>43907.0</v>
      </c>
      <c r="S79" s="33">
        <v>1.0</v>
      </c>
      <c r="T79" s="33">
        <v>1.0</v>
      </c>
      <c r="U79" s="33">
        <v>1.0</v>
      </c>
      <c r="V79" s="35">
        <v>1.0</v>
      </c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</row>
    <row r="80">
      <c r="A80">
        <f t="shared" si="1"/>
        <v>0</v>
      </c>
      <c r="B80">
        <f t="shared" si="2"/>
        <v>0</v>
      </c>
      <c r="C80" s="32">
        <f t="shared" si="3"/>
        <v>0</v>
      </c>
      <c r="D80" s="2" t="s">
        <v>63</v>
      </c>
      <c r="E80" s="2" t="s">
        <v>194</v>
      </c>
      <c r="F80" s="20" t="s">
        <v>207</v>
      </c>
      <c r="G80" s="20" t="s">
        <v>156</v>
      </c>
      <c r="H80" s="33">
        <v>80.0</v>
      </c>
      <c r="I80" s="33">
        <v>1.0</v>
      </c>
      <c r="J80" s="34">
        <v>43955.0</v>
      </c>
      <c r="K80" s="34">
        <v>43997.0</v>
      </c>
      <c r="L80" s="33">
        <v>42.0</v>
      </c>
      <c r="M80" s="33">
        <v>42.0</v>
      </c>
      <c r="N80" s="33">
        <v>0.0</v>
      </c>
      <c r="O80" s="33">
        <v>91.0</v>
      </c>
      <c r="P80" s="33">
        <v>6.0</v>
      </c>
      <c r="Q80" s="33">
        <v>91.0</v>
      </c>
      <c r="R80" s="34">
        <v>43906.0</v>
      </c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</row>
    <row r="81">
      <c r="A81">
        <f t="shared" si="1"/>
        <v>0</v>
      </c>
      <c r="B81">
        <f t="shared" si="2"/>
        <v>0</v>
      </c>
      <c r="C81" s="32">
        <f t="shared" si="3"/>
        <v>0</v>
      </c>
      <c r="D81" s="2" t="s">
        <v>63</v>
      </c>
      <c r="E81" s="2" t="s">
        <v>150</v>
      </c>
      <c r="F81" s="2"/>
      <c r="G81" s="2"/>
      <c r="H81" s="33">
        <v>81.0</v>
      </c>
      <c r="I81" s="33">
        <v>6.0</v>
      </c>
      <c r="J81" s="34">
        <v>43906.0</v>
      </c>
      <c r="K81" s="34">
        <v>43997.0</v>
      </c>
      <c r="L81" s="33">
        <v>91.0</v>
      </c>
      <c r="M81" s="33">
        <v>91.0</v>
      </c>
      <c r="N81" s="33">
        <v>0.0</v>
      </c>
      <c r="O81" s="33">
        <v>91.0</v>
      </c>
      <c r="P81" s="33">
        <v>6.0</v>
      </c>
      <c r="Q81" s="33">
        <v>91.0</v>
      </c>
      <c r="R81" s="34">
        <v>43906.0</v>
      </c>
      <c r="S81" s="33">
        <v>1.0</v>
      </c>
      <c r="T81" s="35">
        <v>1.0</v>
      </c>
      <c r="U81" s="33">
        <v>1.0</v>
      </c>
      <c r="V81" s="35">
        <v>1.0</v>
      </c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</row>
    <row r="82">
      <c r="A82">
        <f t="shared" si="1"/>
        <v>0</v>
      </c>
      <c r="B82">
        <f t="shared" si="2"/>
        <v>0</v>
      </c>
      <c r="C82" s="32">
        <f t="shared" si="3"/>
        <v>0</v>
      </c>
      <c r="D82" s="2" t="s">
        <v>63</v>
      </c>
      <c r="E82" s="2" t="s">
        <v>153</v>
      </c>
      <c r="F82" s="2"/>
      <c r="G82" s="2"/>
      <c r="H82" s="33">
        <v>82.0</v>
      </c>
      <c r="I82" s="33">
        <v>4.0</v>
      </c>
      <c r="J82" s="34">
        <v>43910.0</v>
      </c>
      <c r="K82" s="34">
        <v>43997.0</v>
      </c>
      <c r="L82" s="33">
        <v>87.0</v>
      </c>
      <c r="M82" s="33">
        <v>87.0</v>
      </c>
      <c r="N82" s="33">
        <v>0.0</v>
      </c>
      <c r="O82" s="33">
        <v>91.0</v>
      </c>
      <c r="P82" s="33">
        <v>6.0</v>
      </c>
      <c r="Q82" s="33">
        <v>91.0</v>
      </c>
      <c r="R82" s="34">
        <v>43906.0</v>
      </c>
      <c r="S82" s="2"/>
      <c r="T82" s="2"/>
      <c r="U82" s="2"/>
      <c r="V82" s="2"/>
      <c r="W82" s="2"/>
      <c r="X82" s="2"/>
      <c r="Y82" s="2"/>
      <c r="Z82" s="2"/>
      <c r="AA82" s="2"/>
      <c r="AB82" s="36"/>
      <c r="AC82" s="36"/>
      <c r="AD82" s="20"/>
      <c r="AE82" s="20"/>
      <c r="AF82" s="20"/>
      <c r="AG82" s="20"/>
      <c r="AH82" s="20"/>
      <c r="AI82" s="20"/>
      <c r="AJ82" s="20"/>
      <c r="AK82" s="20"/>
      <c r="AL82" s="2"/>
      <c r="AM82" s="2"/>
      <c r="AN82" s="2"/>
      <c r="AO82" s="2"/>
      <c r="AP82" s="36"/>
      <c r="AQ82" s="36"/>
      <c r="AR82" s="20"/>
      <c r="AS82" s="20"/>
      <c r="AT82" s="20"/>
      <c r="AU82" s="20"/>
      <c r="AV82" s="20"/>
      <c r="AW82" s="20"/>
    </row>
    <row r="83">
      <c r="A83">
        <f t="shared" si="1"/>
        <v>0</v>
      </c>
      <c r="B83">
        <f t="shared" si="2"/>
        <v>0</v>
      </c>
      <c r="C83" s="32">
        <f t="shared" si="3"/>
        <v>0</v>
      </c>
      <c r="D83" s="2" t="s">
        <v>63</v>
      </c>
      <c r="E83" s="2" t="s">
        <v>162</v>
      </c>
      <c r="F83" s="2" t="s">
        <v>208</v>
      </c>
      <c r="G83" s="2" t="s">
        <v>164</v>
      </c>
      <c r="H83" s="33">
        <v>83.0</v>
      </c>
      <c r="I83" s="33">
        <v>1.0</v>
      </c>
      <c r="J83" s="34">
        <v>43906.0</v>
      </c>
      <c r="K83" s="34">
        <v>43997.0</v>
      </c>
      <c r="L83" s="33">
        <v>91.0</v>
      </c>
      <c r="M83" s="33">
        <v>91.0</v>
      </c>
      <c r="N83" s="33">
        <v>0.0</v>
      </c>
      <c r="O83" s="33">
        <v>91.0</v>
      </c>
      <c r="P83" s="33">
        <v>6.0</v>
      </c>
      <c r="Q83" s="33">
        <v>91.0</v>
      </c>
      <c r="R83" s="34">
        <v>43906.0</v>
      </c>
      <c r="S83" s="35">
        <v>1.0</v>
      </c>
      <c r="T83" s="20"/>
      <c r="U83" s="35">
        <v>1.0</v>
      </c>
      <c r="V83" s="33">
        <v>1.0</v>
      </c>
      <c r="W83" s="2"/>
      <c r="X83" s="2"/>
      <c r="Y83" s="2"/>
      <c r="Z83" s="2"/>
      <c r="AA83" s="2"/>
      <c r="AB83" s="36"/>
      <c r="AC83" s="36"/>
      <c r="AD83" s="2"/>
      <c r="AE83" s="2"/>
      <c r="AF83" s="2"/>
      <c r="AG83" s="2"/>
      <c r="AH83" s="2"/>
      <c r="AI83" s="2"/>
      <c r="AJ83" s="36"/>
      <c r="AK83" s="36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</row>
    <row r="84">
      <c r="A84">
        <f t="shared" si="1"/>
        <v>1</v>
      </c>
      <c r="B84">
        <f t="shared" si="2"/>
        <v>1</v>
      </c>
      <c r="C84" s="32">
        <f t="shared" si="3"/>
        <v>43981</v>
      </c>
      <c r="D84" s="2" t="s">
        <v>64</v>
      </c>
      <c r="E84" s="2" t="s">
        <v>150</v>
      </c>
      <c r="F84" s="2" t="s">
        <v>209</v>
      </c>
      <c r="G84" s="2" t="s">
        <v>152</v>
      </c>
      <c r="H84" s="33">
        <v>84.0</v>
      </c>
      <c r="I84" s="33">
        <v>10.0</v>
      </c>
      <c r="J84" s="34">
        <v>43905.0</v>
      </c>
      <c r="K84" s="34">
        <v>43997.0</v>
      </c>
      <c r="L84" s="33">
        <v>92.0</v>
      </c>
      <c r="M84" s="33">
        <v>92.0</v>
      </c>
      <c r="N84" s="33">
        <v>0.0</v>
      </c>
      <c r="O84" s="33">
        <v>92.0</v>
      </c>
      <c r="P84" s="33">
        <v>10.0</v>
      </c>
      <c r="Q84" s="33">
        <v>92.0</v>
      </c>
      <c r="R84" s="34">
        <v>43905.0</v>
      </c>
      <c r="S84" s="35">
        <v>1.0</v>
      </c>
      <c r="T84" s="35">
        <v>1.0</v>
      </c>
      <c r="U84" s="35">
        <v>1.0</v>
      </c>
      <c r="V84" s="35">
        <v>1.0</v>
      </c>
      <c r="W84" s="35">
        <v>1.0</v>
      </c>
      <c r="X84" s="35">
        <v>1.0</v>
      </c>
      <c r="Y84" s="35">
        <v>3.0</v>
      </c>
      <c r="Z84" s="35">
        <v>16.0</v>
      </c>
      <c r="AA84" s="35">
        <v>1.0</v>
      </c>
      <c r="AB84" s="34">
        <v>43981.0</v>
      </c>
      <c r="AC84" s="34">
        <v>43997.0</v>
      </c>
      <c r="AD84" s="20"/>
      <c r="AE84" s="20"/>
      <c r="AF84" s="20"/>
      <c r="AG84" s="20"/>
      <c r="AH84" s="20"/>
      <c r="AI84" s="20"/>
      <c r="AJ84" s="20"/>
      <c r="AK84" s="20"/>
      <c r="AL84" s="35">
        <v>1.0</v>
      </c>
      <c r="AM84" s="35">
        <v>1.0</v>
      </c>
      <c r="AN84" s="35">
        <v>16.0</v>
      </c>
      <c r="AO84" s="35">
        <v>1.0</v>
      </c>
      <c r="AP84" s="34">
        <v>43981.0</v>
      </c>
      <c r="AQ84" s="34">
        <v>43997.0</v>
      </c>
      <c r="AR84" s="35">
        <v>0.5</v>
      </c>
      <c r="AS84" s="35">
        <v>0.5</v>
      </c>
      <c r="AT84" s="35">
        <v>0.5</v>
      </c>
      <c r="AU84" s="35">
        <v>0.0</v>
      </c>
      <c r="AV84" s="35">
        <v>0.0</v>
      </c>
      <c r="AW84" s="35">
        <v>0.5</v>
      </c>
    </row>
    <row r="85">
      <c r="A85">
        <f t="shared" si="1"/>
        <v>1</v>
      </c>
      <c r="B85">
        <f t="shared" si="2"/>
        <v>1</v>
      </c>
      <c r="C85" s="32">
        <f t="shared" si="3"/>
        <v>43981</v>
      </c>
      <c r="D85" s="2" t="s">
        <v>64</v>
      </c>
      <c r="E85" s="2" t="s">
        <v>153</v>
      </c>
      <c r="F85" s="20" t="s">
        <v>210</v>
      </c>
      <c r="G85" s="20" t="s">
        <v>152</v>
      </c>
      <c r="H85" s="33">
        <v>85.0</v>
      </c>
      <c r="I85" s="33">
        <v>4.0</v>
      </c>
      <c r="J85" s="34">
        <v>43921.0</v>
      </c>
      <c r="K85" s="34">
        <v>43997.0</v>
      </c>
      <c r="L85" s="33">
        <v>68.0</v>
      </c>
      <c r="M85" s="33">
        <v>76.0</v>
      </c>
      <c r="N85" s="33">
        <v>-8.0</v>
      </c>
      <c r="O85" s="33">
        <v>92.0</v>
      </c>
      <c r="P85" s="33">
        <v>10.0</v>
      </c>
      <c r="Q85" s="33">
        <v>92.0</v>
      </c>
      <c r="R85" s="34">
        <v>43905.0</v>
      </c>
      <c r="S85" s="2"/>
      <c r="T85" s="2"/>
      <c r="U85" s="2"/>
      <c r="V85" s="20"/>
      <c r="W85" s="35">
        <v>1.0</v>
      </c>
      <c r="X85" s="35">
        <v>1.0</v>
      </c>
      <c r="Y85" s="35">
        <v>3.0</v>
      </c>
      <c r="Z85" s="35">
        <v>16.0</v>
      </c>
      <c r="AA85" s="35">
        <v>1.0</v>
      </c>
      <c r="AB85" s="34">
        <v>43981.0</v>
      </c>
      <c r="AC85" s="34">
        <v>43997.0</v>
      </c>
      <c r="AD85" s="35">
        <v>1.0</v>
      </c>
      <c r="AE85" s="35">
        <v>1.0</v>
      </c>
      <c r="AF85" s="35">
        <v>1.0</v>
      </c>
      <c r="AG85" s="35">
        <v>3.5</v>
      </c>
      <c r="AH85" s="35">
        <v>16.0</v>
      </c>
      <c r="AI85" s="35">
        <v>1.0</v>
      </c>
      <c r="AJ85" s="34">
        <v>43981.0</v>
      </c>
      <c r="AK85" s="34">
        <v>43997.0</v>
      </c>
      <c r="AL85" s="20"/>
      <c r="AM85" s="20"/>
      <c r="AN85" s="20"/>
      <c r="AO85" s="20"/>
      <c r="AP85" s="20"/>
      <c r="AQ85" s="20"/>
      <c r="AR85" s="35">
        <v>0.5</v>
      </c>
      <c r="AS85" s="35">
        <v>0.5</v>
      </c>
      <c r="AT85" s="35">
        <v>0.5</v>
      </c>
      <c r="AU85" s="35">
        <v>0.0</v>
      </c>
      <c r="AV85" s="35">
        <v>0.0</v>
      </c>
      <c r="AW85" s="35">
        <v>0.5</v>
      </c>
    </row>
    <row r="86">
      <c r="A86">
        <f t="shared" si="1"/>
        <v>0</v>
      </c>
      <c r="B86">
        <f t="shared" si="2"/>
        <v>0</v>
      </c>
      <c r="C86" s="32">
        <f t="shared" si="3"/>
        <v>43981</v>
      </c>
      <c r="D86" s="2" t="s">
        <v>64</v>
      </c>
      <c r="E86" s="2" t="s">
        <v>162</v>
      </c>
      <c r="F86" s="20" t="s">
        <v>211</v>
      </c>
      <c r="G86" s="20" t="s">
        <v>164</v>
      </c>
      <c r="H86" s="33">
        <v>86.0</v>
      </c>
      <c r="I86" s="33">
        <v>1.0</v>
      </c>
      <c r="J86" s="34">
        <v>43909.0</v>
      </c>
      <c r="K86" s="34">
        <v>43997.0</v>
      </c>
      <c r="L86" s="33">
        <v>88.0</v>
      </c>
      <c r="M86" s="33">
        <v>88.0</v>
      </c>
      <c r="N86" s="33">
        <v>0.0</v>
      </c>
      <c r="O86" s="33">
        <v>92.0</v>
      </c>
      <c r="P86" s="33">
        <v>10.0</v>
      </c>
      <c r="Q86" s="33">
        <v>92.0</v>
      </c>
      <c r="R86" s="34">
        <v>43905.0</v>
      </c>
      <c r="S86" s="2"/>
      <c r="T86" s="2"/>
      <c r="U86" s="2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</row>
    <row r="87">
      <c r="A87">
        <f t="shared" si="1"/>
        <v>1</v>
      </c>
      <c r="B87">
        <f t="shared" si="2"/>
        <v>1</v>
      </c>
      <c r="C87" s="32">
        <f t="shared" si="3"/>
        <v>43906</v>
      </c>
      <c r="D87" s="2" t="s">
        <v>65</v>
      </c>
      <c r="E87" s="2" t="s">
        <v>150</v>
      </c>
      <c r="F87" s="20" t="s">
        <v>173</v>
      </c>
      <c r="G87" s="20" t="s">
        <v>152</v>
      </c>
      <c r="H87" s="33">
        <v>87.0</v>
      </c>
      <c r="I87" s="33">
        <v>6.0</v>
      </c>
      <c r="J87" s="34">
        <v>43906.0</v>
      </c>
      <c r="K87" s="34">
        <v>43997.0</v>
      </c>
      <c r="L87" s="33">
        <v>91.0</v>
      </c>
      <c r="M87" s="33">
        <v>91.0</v>
      </c>
      <c r="N87" s="33">
        <v>0.0</v>
      </c>
      <c r="O87" s="33">
        <v>91.0</v>
      </c>
      <c r="P87" s="33">
        <v>6.0</v>
      </c>
      <c r="Q87" s="33">
        <v>91.0</v>
      </c>
      <c r="R87" s="34">
        <v>43906.0</v>
      </c>
      <c r="S87" s="33">
        <v>1.0</v>
      </c>
      <c r="T87" s="33">
        <v>1.0</v>
      </c>
      <c r="U87" s="33">
        <v>1.0</v>
      </c>
      <c r="V87" s="35">
        <v>1.0</v>
      </c>
      <c r="W87" s="35">
        <v>1.0</v>
      </c>
      <c r="X87" s="35">
        <v>1.0</v>
      </c>
      <c r="Y87" s="35">
        <v>0.6003861003861</v>
      </c>
      <c r="Z87" s="35">
        <v>91.0</v>
      </c>
      <c r="AA87" s="35">
        <v>6.0</v>
      </c>
      <c r="AB87" s="34">
        <v>43906.0</v>
      </c>
      <c r="AC87" s="34">
        <v>43997.0</v>
      </c>
      <c r="AD87" s="20"/>
      <c r="AE87" s="20"/>
      <c r="AF87" s="35">
        <v>1.0</v>
      </c>
      <c r="AG87" s="35">
        <v>1.0</v>
      </c>
      <c r="AH87" s="35">
        <v>26.0</v>
      </c>
      <c r="AI87" s="35">
        <v>1.0</v>
      </c>
      <c r="AJ87" s="34">
        <v>43945.0</v>
      </c>
      <c r="AK87" s="34">
        <v>43997.0</v>
      </c>
      <c r="AL87" s="20"/>
      <c r="AM87" s="20"/>
      <c r="AN87" s="20"/>
      <c r="AO87" s="20"/>
      <c r="AP87" s="20"/>
      <c r="AQ87" s="20"/>
      <c r="AR87" s="35">
        <v>0.0</v>
      </c>
      <c r="AS87" s="35">
        <v>0.0</v>
      </c>
      <c r="AT87" s="35">
        <v>0.0</v>
      </c>
      <c r="AU87" s="35">
        <v>0.0</v>
      </c>
      <c r="AV87" s="35">
        <v>0.0</v>
      </c>
      <c r="AW87" s="35">
        <v>0.0</v>
      </c>
    </row>
    <row r="88">
      <c r="A88">
        <f t="shared" si="1"/>
        <v>0</v>
      </c>
      <c r="B88">
        <f t="shared" si="2"/>
        <v>0</v>
      </c>
      <c r="C88" s="32">
        <f t="shared" si="3"/>
        <v>0</v>
      </c>
      <c r="D88" s="2" t="s">
        <v>212</v>
      </c>
      <c r="E88" s="2" t="s">
        <v>150</v>
      </c>
      <c r="F88" s="20"/>
      <c r="G88" s="20"/>
      <c r="H88" s="33">
        <v>88.0</v>
      </c>
      <c r="I88" s="33">
        <v>1.0</v>
      </c>
      <c r="J88" s="34">
        <v>43925.0</v>
      </c>
      <c r="K88" s="34">
        <v>43987.0</v>
      </c>
      <c r="L88" s="33">
        <v>62.0</v>
      </c>
      <c r="M88" s="33">
        <v>62.0</v>
      </c>
      <c r="N88" s="33">
        <v>0.0</v>
      </c>
      <c r="O88" s="33">
        <v>62.0</v>
      </c>
      <c r="P88" s="33">
        <v>1.0</v>
      </c>
      <c r="Q88" s="33">
        <v>62.0</v>
      </c>
      <c r="R88" s="34">
        <v>43925.0</v>
      </c>
      <c r="S88" s="35">
        <v>1.0</v>
      </c>
      <c r="T88" s="35">
        <v>1.0</v>
      </c>
      <c r="U88" s="35">
        <v>1.0</v>
      </c>
      <c r="V88" s="35">
        <v>1.0</v>
      </c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</row>
    <row r="89">
      <c r="A89">
        <f t="shared" si="1"/>
        <v>0</v>
      </c>
      <c r="B89">
        <f t="shared" si="2"/>
        <v>0</v>
      </c>
      <c r="C89" s="32">
        <f t="shared" si="3"/>
        <v>0</v>
      </c>
      <c r="D89" s="2" t="s">
        <v>66</v>
      </c>
      <c r="E89" s="2" t="s">
        <v>150</v>
      </c>
      <c r="F89" s="20"/>
      <c r="G89" s="20"/>
      <c r="H89" s="33">
        <v>89.0</v>
      </c>
      <c r="I89" s="33">
        <v>4.0</v>
      </c>
      <c r="J89" s="34">
        <v>43899.0</v>
      </c>
      <c r="K89" s="34">
        <v>43997.0</v>
      </c>
      <c r="L89" s="33">
        <v>98.0</v>
      </c>
      <c r="M89" s="33">
        <v>98.0</v>
      </c>
      <c r="N89" s="33">
        <v>0.0</v>
      </c>
      <c r="O89" s="33">
        <v>98.0</v>
      </c>
      <c r="P89" s="33">
        <v>4.0</v>
      </c>
      <c r="Q89" s="33">
        <v>98.0</v>
      </c>
      <c r="R89" s="34">
        <v>43899.0</v>
      </c>
      <c r="S89" s="33">
        <v>1.0</v>
      </c>
      <c r="T89" s="33">
        <v>1.0</v>
      </c>
      <c r="U89" s="33">
        <v>1.0</v>
      </c>
      <c r="V89" s="35">
        <v>1.0</v>
      </c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"/>
      <c r="AM89" s="2"/>
      <c r="AN89" s="2"/>
      <c r="AO89" s="2"/>
      <c r="AP89" s="36"/>
      <c r="AQ89" s="36"/>
      <c r="AR89" s="20"/>
      <c r="AS89" s="20"/>
      <c r="AT89" s="20"/>
      <c r="AU89" s="20"/>
      <c r="AV89" s="20"/>
      <c r="AW89" s="20"/>
    </row>
    <row r="90">
      <c r="A90">
        <f t="shared" si="1"/>
        <v>0</v>
      </c>
      <c r="B90">
        <f t="shared" si="2"/>
        <v>0</v>
      </c>
      <c r="C90" s="32">
        <f t="shared" si="3"/>
        <v>0</v>
      </c>
      <c r="D90" s="2" t="s">
        <v>66</v>
      </c>
      <c r="E90" s="2" t="s">
        <v>153</v>
      </c>
      <c r="F90" s="20"/>
      <c r="G90" s="20"/>
      <c r="H90" s="33">
        <v>90.0</v>
      </c>
      <c r="I90" s="33">
        <v>1.0</v>
      </c>
      <c r="J90" s="34">
        <v>43922.0</v>
      </c>
      <c r="K90" s="34">
        <v>43997.0</v>
      </c>
      <c r="L90" s="33">
        <v>75.0</v>
      </c>
      <c r="M90" s="33">
        <v>75.0</v>
      </c>
      <c r="N90" s="33">
        <v>0.0</v>
      </c>
      <c r="O90" s="33">
        <v>98.0</v>
      </c>
      <c r="P90" s="33">
        <v>4.0</v>
      </c>
      <c r="Q90" s="33">
        <v>98.0</v>
      </c>
      <c r="R90" s="34">
        <v>43899.0</v>
      </c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</row>
    <row r="91">
      <c r="A91">
        <f t="shared" si="1"/>
        <v>0</v>
      </c>
      <c r="B91">
        <f t="shared" si="2"/>
        <v>0</v>
      </c>
      <c r="C91" s="32">
        <f t="shared" si="3"/>
        <v>0</v>
      </c>
      <c r="D91" s="2" t="s">
        <v>67</v>
      </c>
      <c r="E91" s="2" t="s">
        <v>150</v>
      </c>
      <c r="F91" s="20"/>
      <c r="G91" s="20"/>
      <c r="H91" s="33">
        <v>91.0</v>
      </c>
      <c r="I91" s="33">
        <v>4.0</v>
      </c>
      <c r="J91" s="34">
        <v>43906.0</v>
      </c>
      <c r="K91" s="34">
        <v>43997.0</v>
      </c>
      <c r="L91" s="33">
        <v>91.0</v>
      </c>
      <c r="M91" s="33">
        <v>91.0</v>
      </c>
      <c r="N91" s="33">
        <v>0.0</v>
      </c>
      <c r="O91" s="33">
        <v>91.0</v>
      </c>
      <c r="P91" s="33">
        <v>4.0</v>
      </c>
      <c r="Q91" s="33">
        <v>91.0</v>
      </c>
      <c r="R91" s="34">
        <v>43906.0</v>
      </c>
      <c r="S91" s="33">
        <v>1.0</v>
      </c>
      <c r="T91" s="33">
        <v>1.0</v>
      </c>
      <c r="U91" s="33">
        <v>1.0</v>
      </c>
      <c r="V91" s="35">
        <v>1.0</v>
      </c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35">
        <v>1.0</v>
      </c>
      <c r="AM91" s="35">
        <v>1.0</v>
      </c>
      <c r="AN91" s="35">
        <v>45.0</v>
      </c>
      <c r="AO91" s="35">
        <v>1.0</v>
      </c>
      <c r="AP91" s="34">
        <v>43952.0</v>
      </c>
      <c r="AQ91" s="34">
        <v>43997.0</v>
      </c>
      <c r="AR91" s="20"/>
      <c r="AS91" s="20"/>
      <c r="AT91" s="20"/>
      <c r="AU91" s="20"/>
      <c r="AV91" s="20"/>
      <c r="AW91" s="20"/>
    </row>
    <row r="92">
      <c r="A92">
        <f t="shared" si="1"/>
        <v>0</v>
      </c>
      <c r="B92">
        <f t="shared" si="2"/>
        <v>0</v>
      </c>
      <c r="C92" s="32">
        <f t="shared" si="3"/>
        <v>0</v>
      </c>
      <c r="D92" s="2" t="s">
        <v>68</v>
      </c>
      <c r="E92" s="2" t="s">
        <v>150</v>
      </c>
      <c r="F92" s="2"/>
      <c r="G92" s="20"/>
      <c r="H92" s="33">
        <v>92.0</v>
      </c>
      <c r="I92" s="33">
        <v>1.0</v>
      </c>
      <c r="J92" s="34">
        <v>43906.0</v>
      </c>
      <c r="K92" s="34">
        <v>43917.0</v>
      </c>
      <c r="L92" s="33">
        <v>11.0</v>
      </c>
      <c r="M92" s="33">
        <v>11.0</v>
      </c>
      <c r="N92" s="33">
        <v>0.0</v>
      </c>
      <c r="O92" s="33">
        <v>85.0</v>
      </c>
      <c r="P92" s="33">
        <v>2.0</v>
      </c>
      <c r="Q92" s="33">
        <v>85.0</v>
      </c>
      <c r="R92" s="34">
        <v>43906.0</v>
      </c>
      <c r="S92" s="2"/>
      <c r="T92" s="2"/>
      <c r="U92" s="2"/>
      <c r="V92" s="35">
        <v>1.0</v>
      </c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</row>
    <row r="93">
      <c r="A93">
        <f t="shared" si="1"/>
        <v>0</v>
      </c>
      <c r="B93">
        <f t="shared" si="2"/>
        <v>0</v>
      </c>
      <c r="C93" s="32">
        <f t="shared" si="3"/>
        <v>0</v>
      </c>
      <c r="D93" s="2" t="s">
        <v>68</v>
      </c>
      <c r="E93" s="2" t="s">
        <v>153</v>
      </c>
      <c r="F93" s="2"/>
      <c r="G93" s="20"/>
      <c r="H93" s="33">
        <v>93.0</v>
      </c>
      <c r="I93" s="33">
        <v>2.0</v>
      </c>
      <c r="J93" s="34">
        <v>43912.0</v>
      </c>
      <c r="K93" s="34">
        <v>43997.0</v>
      </c>
      <c r="L93" s="33">
        <v>85.0</v>
      </c>
      <c r="M93" s="33">
        <v>85.0</v>
      </c>
      <c r="N93" s="33">
        <v>0.0</v>
      </c>
      <c r="O93" s="33">
        <v>85.0</v>
      </c>
      <c r="P93" s="33">
        <v>2.0</v>
      </c>
      <c r="Q93" s="33">
        <v>85.0</v>
      </c>
      <c r="R93" s="34">
        <v>43906.0</v>
      </c>
      <c r="S93" s="35">
        <v>1.0</v>
      </c>
      <c r="T93" s="33">
        <v>1.0</v>
      </c>
      <c r="U93" s="35">
        <v>1.0</v>
      </c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</row>
    <row r="94">
      <c r="A94">
        <f t="shared" si="1"/>
        <v>0</v>
      </c>
      <c r="B94">
        <f t="shared" si="2"/>
        <v>0</v>
      </c>
      <c r="C94" s="32">
        <f t="shared" si="3"/>
        <v>0</v>
      </c>
      <c r="D94" s="2" t="s">
        <v>213</v>
      </c>
      <c r="E94" s="2" t="s">
        <v>150</v>
      </c>
      <c r="F94" s="2" t="s">
        <v>151</v>
      </c>
      <c r="G94" s="20"/>
      <c r="H94" s="33">
        <v>94.0</v>
      </c>
      <c r="I94" s="33">
        <v>2.0</v>
      </c>
      <c r="J94" s="34">
        <v>43914.0</v>
      </c>
      <c r="K94" s="34">
        <v>43938.0</v>
      </c>
      <c r="L94" s="33">
        <v>24.0</v>
      </c>
      <c r="M94" s="33">
        <v>24.0</v>
      </c>
      <c r="N94" s="33">
        <v>0.0</v>
      </c>
      <c r="O94" s="33">
        <v>24.0</v>
      </c>
      <c r="P94" s="33">
        <v>2.0</v>
      </c>
      <c r="Q94" s="33">
        <v>24.0</v>
      </c>
      <c r="R94" s="34">
        <v>43914.0</v>
      </c>
      <c r="S94" s="35">
        <v>1.0</v>
      </c>
      <c r="T94" s="35">
        <v>1.0</v>
      </c>
      <c r="U94" s="35">
        <v>1.0</v>
      </c>
      <c r="V94" s="33">
        <v>1.0</v>
      </c>
      <c r="W94" s="2"/>
      <c r="X94" s="2"/>
      <c r="Y94" s="2"/>
      <c r="Z94" s="2"/>
      <c r="AA94" s="2"/>
      <c r="AB94" s="36"/>
      <c r="AC94" s="36"/>
      <c r="AD94" s="2"/>
      <c r="AE94" s="20"/>
      <c r="AF94" s="2"/>
      <c r="AG94" s="2"/>
      <c r="AH94" s="2"/>
      <c r="AI94" s="2"/>
      <c r="AJ94" s="36"/>
      <c r="AK94" s="36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</row>
    <row r="95">
      <c r="A95">
        <f t="shared" si="1"/>
        <v>0</v>
      </c>
      <c r="B95">
        <f t="shared" si="2"/>
        <v>0</v>
      </c>
      <c r="C95" s="32">
        <f t="shared" si="3"/>
        <v>43962</v>
      </c>
      <c r="D95" s="2" t="s">
        <v>69</v>
      </c>
      <c r="E95" s="2" t="s">
        <v>150</v>
      </c>
      <c r="F95" s="2" t="s">
        <v>151</v>
      </c>
      <c r="G95" s="2"/>
      <c r="H95" s="33">
        <v>95.0</v>
      </c>
      <c r="I95" s="33">
        <v>4.0</v>
      </c>
      <c r="J95" s="34">
        <v>43909.0</v>
      </c>
      <c r="K95" s="34">
        <v>43983.0</v>
      </c>
      <c r="L95" s="33">
        <v>74.0</v>
      </c>
      <c r="M95" s="33">
        <v>74.0</v>
      </c>
      <c r="N95" s="33">
        <v>0.0</v>
      </c>
      <c r="O95" s="33">
        <v>94.0</v>
      </c>
      <c r="P95" s="33">
        <v>4.0</v>
      </c>
      <c r="Q95" s="33">
        <v>94.0</v>
      </c>
      <c r="R95" s="34">
        <v>43903.0</v>
      </c>
      <c r="S95" s="20"/>
      <c r="T95" s="35">
        <v>1.0</v>
      </c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</row>
    <row r="96">
      <c r="A96">
        <f t="shared" si="1"/>
        <v>1</v>
      </c>
      <c r="B96">
        <f t="shared" si="2"/>
        <v>1</v>
      </c>
      <c r="C96" s="32">
        <f t="shared" si="3"/>
        <v>43962</v>
      </c>
      <c r="D96" s="2" t="s">
        <v>69</v>
      </c>
      <c r="E96" s="2" t="s">
        <v>153</v>
      </c>
      <c r="F96" s="2" t="s">
        <v>214</v>
      </c>
      <c r="G96" s="2"/>
      <c r="H96" s="33">
        <v>96.0</v>
      </c>
      <c r="I96" s="33">
        <v>3.0</v>
      </c>
      <c r="J96" s="34">
        <v>43962.0</v>
      </c>
      <c r="K96" s="34">
        <v>43997.0</v>
      </c>
      <c r="L96" s="33">
        <v>35.0</v>
      </c>
      <c r="M96" s="33">
        <v>35.0</v>
      </c>
      <c r="N96" s="33">
        <v>0.0</v>
      </c>
      <c r="O96" s="33">
        <v>94.0</v>
      </c>
      <c r="P96" s="33">
        <v>4.0</v>
      </c>
      <c r="Q96" s="33">
        <v>94.0</v>
      </c>
      <c r="R96" s="34">
        <v>43903.0</v>
      </c>
      <c r="S96" s="2"/>
      <c r="T96" s="20"/>
      <c r="U96" s="2"/>
      <c r="V96" s="20"/>
      <c r="W96" s="35">
        <v>1.0</v>
      </c>
      <c r="X96" s="35">
        <v>1.0</v>
      </c>
      <c r="Y96" s="35">
        <v>1.58333333333333</v>
      </c>
      <c r="Z96" s="35">
        <v>35.0</v>
      </c>
      <c r="AA96" s="35">
        <v>2.0</v>
      </c>
      <c r="AB96" s="34">
        <v>43962.0</v>
      </c>
      <c r="AC96" s="34">
        <v>43997.0</v>
      </c>
      <c r="AD96" s="35">
        <v>1.0</v>
      </c>
      <c r="AE96" s="20"/>
      <c r="AF96" s="35">
        <v>1.0</v>
      </c>
      <c r="AG96" s="35">
        <v>2.0</v>
      </c>
      <c r="AH96" s="35">
        <v>10.0</v>
      </c>
      <c r="AI96" s="35">
        <v>1.0</v>
      </c>
      <c r="AJ96" s="34">
        <v>43962.0</v>
      </c>
      <c r="AK96" s="34">
        <v>43997.0</v>
      </c>
      <c r="AL96" s="20"/>
      <c r="AM96" s="20"/>
      <c r="AN96" s="20"/>
      <c r="AO96" s="20"/>
      <c r="AP96" s="20"/>
      <c r="AQ96" s="20"/>
      <c r="AR96" s="35">
        <v>0.583333333333333</v>
      </c>
      <c r="AS96" s="35">
        <v>0.0</v>
      </c>
      <c r="AT96" s="35">
        <v>0.0</v>
      </c>
      <c r="AU96" s="35">
        <v>0.0</v>
      </c>
      <c r="AV96" s="35">
        <v>0.0</v>
      </c>
      <c r="AW96" s="35">
        <v>0.583333333333333</v>
      </c>
    </row>
    <row r="97">
      <c r="A97">
        <f t="shared" si="1"/>
        <v>0</v>
      </c>
      <c r="B97">
        <f t="shared" si="2"/>
        <v>0</v>
      </c>
      <c r="C97" s="32">
        <f t="shared" si="3"/>
        <v>43962</v>
      </c>
      <c r="D97" s="2" t="s">
        <v>69</v>
      </c>
      <c r="E97" s="2" t="s">
        <v>157</v>
      </c>
      <c r="F97" s="20" t="s">
        <v>215</v>
      </c>
      <c r="G97" s="20" t="s">
        <v>177</v>
      </c>
      <c r="H97" s="33">
        <v>97.0</v>
      </c>
      <c r="I97" s="33">
        <v>1.0</v>
      </c>
      <c r="J97" s="34">
        <v>43980.0</v>
      </c>
      <c r="K97" s="34">
        <v>43997.0</v>
      </c>
      <c r="L97" s="33">
        <v>17.0</v>
      </c>
      <c r="M97" s="33">
        <v>17.0</v>
      </c>
      <c r="N97" s="33">
        <v>0.0</v>
      </c>
      <c r="O97" s="33">
        <v>94.0</v>
      </c>
      <c r="P97" s="33">
        <v>4.0</v>
      </c>
      <c r="Q97" s="33">
        <v>94.0</v>
      </c>
      <c r="R97" s="34">
        <v>43903.0</v>
      </c>
      <c r="S97" s="2"/>
      <c r="T97" s="2"/>
      <c r="U97" s="2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</row>
    <row r="98">
      <c r="A98">
        <f t="shared" si="1"/>
        <v>0</v>
      </c>
      <c r="B98">
        <f t="shared" si="2"/>
        <v>0</v>
      </c>
      <c r="C98" s="32">
        <f t="shared" si="3"/>
        <v>43962</v>
      </c>
      <c r="D98" s="2" t="s">
        <v>69</v>
      </c>
      <c r="E98" s="2" t="s">
        <v>162</v>
      </c>
      <c r="F98" s="2" t="s">
        <v>216</v>
      </c>
      <c r="G98" s="2" t="s">
        <v>164</v>
      </c>
      <c r="H98" s="33">
        <v>98.0</v>
      </c>
      <c r="I98" s="33">
        <v>1.0</v>
      </c>
      <c r="J98" s="34">
        <v>43903.0</v>
      </c>
      <c r="K98" s="34">
        <v>43997.0</v>
      </c>
      <c r="L98" s="33">
        <v>94.0</v>
      </c>
      <c r="M98" s="33">
        <v>94.0</v>
      </c>
      <c r="N98" s="33">
        <v>0.0</v>
      </c>
      <c r="O98" s="33">
        <v>94.0</v>
      </c>
      <c r="P98" s="33">
        <v>4.0</v>
      </c>
      <c r="Q98" s="33">
        <v>94.0</v>
      </c>
      <c r="R98" s="34">
        <v>43903.0</v>
      </c>
      <c r="S98" s="35">
        <v>1.0</v>
      </c>
      <c r="T98" s="2"/>
      <c r="U98" s="33">
        <v>1.0</v>
      </c>
      <c r="V98" s="33">
        <v>1.0</v>
      </c>
      <c r="W98" s="2"/>
      <c r="X98" s="2"/>
      <c r="Y98" s="2"/>
      <c r="Z98" s="2"/>
      <c r="AA98" s="2"/>
      <c r="AB98" s="36"/>
      <c r="AC98" s="36"/>
      <c r="AD98" s="2"/>
      <c r="AE98" s="2"/>
      <c r="AF98" s="2"/>
      <c r="AG98" s="2"/>
      <c r="AH98" s="2"/>
      <c r="AI98" s="2"/>
      <c r="AJ98" s="36"/>
      <c r="AK98" s="36"/>
      <c r="AL98" s="2"/>
      <c r="AM98" s="2"/>
      <c r="AN98" s="2"/>
      <c r="AO98" s="2"/>
      <c r="AP98" s="36"/>
      <c r="AQ98" s="36"/>
      <c r="AR98" s="20"/>
      <c r="AS98" s="20"/>
      <c r="AT98" s="20"/>
      <c r="AU98" s="20"/>
      <c r="AV98" s="20"/>
      <c r="AW98" s="20"/>
    </row>
    <row r="99">
      <c r="A99">
        <f t="shared" si="1"/>
        <v>0</v>
      </c>
      <c r="B99">
        <f t="shared" si="2"/>
        <v>0</v>
      </c>
      <c r="C99" s="32">
        <f t="shared" si="3"/>
        <v>0</v>
      </c>
      <c r="D99" s="2" t="s">
        <v>217</v>
      </c>
      <c r="E99" s="2" t="s">
        <v>150</v>
      </c>
      <c r="F99" s="20"/>
      <c r="G99" s="2"/>
      <c r="H99" s="33">
        <v>99.0</v>
      </c>
      <c r="I99" s="33">
        <v>5.0</v>
      </c>
      <c r="J99" s="34">
        <v>43905.0</v>
      </c>
      <c r="K99" s="34">
        <v>43997.0</v>
      </c>
      <c r="L99" s="33">
        <v>92.0</v>
      </c>
      <c r="M99" s="33">
        <v>92.0</v>
      </c>
      <c r="N99" s="33">
        <v>0.0</v>
      </c>
      <c r="O99" s="33">
        <v>92.0</v>
      </c>
      <c r="P99" s="33">
        <v>5.0</v>
      </c>
      <c r="Q99" s="33">
        <v>92.0</v>
      </c>
      <c r="R99" s="34">
        <v>43905.0</v>
      </c>
      <c r="S99" s="35">
        <v>1.0</v>
      </c>
      <c r="T99" s="35">
        <v>1.0</v>
      </c>
      <c r="U99" s="35">
        <v>1.0</v>
      </c>
      <c r="V99" s="35">
        <v>1.0</v>
      </c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</row>
    <row r="100">
      <c r="A100">
        <f t="shared" si="1"/>
        <v>1</v>
      </c>
      <c r="B100">
        <f t="shared" si="2"/>
        <v>1</v>
      </c>
      <c r="C100" s="32">
        <f t="shared" si="3"/>
        <v>43984</v>
      </c>
      <c r="D100" s="2" t="s">
        <v>70</v>
      </c>
      <c r="E100" s="2" t="s">
        <v>150</v>
      </c>
      <c r="F100" s="2" t="s">
        <v>218</v>
      </c>
      <c r="G100" s="2" t="s">
        <v>152</v>
      </c>
      <c r="H100" s="33">
        <v>100.0</v>
      </c>
      <c r="I100" s="33">
        <v>4.0</v>
      </c>
      <c r="J100" s="34">
        <v>43907.0</v>
      </c>
      <c r="K100" s="34">
        <v>43997.0</v>
      </c>
      <c r="L100" s="33">
        <v>90.0</v>
      </c>
      <c r="M100" s="33">
        <v>90.0</v>
      </c>
      <c r="N100" s="33">
        <v>0.0</v>
      </c>
      <c r="O100" s="33">
        <v>91.0</v>
      </c>
      <c r="P100" s="33">
        <v>4.0</v>
      </c>
      <c r="Q100" s="33">
        <v>90.0</v>
      </c>
      <c r="R100" s="34">
        <v>43906.0</v>
      </c>
      <c r="S100" s="2"/>
      <c r="T100" s="35">
        <v>1.0</v>
      </c>
      <c r="U100" s="35">
        <v>1.0</v>
      </c>
      <c r="V100" s="20"/>
      <c r="W100" s="35">
        <v>1.0</v>
      </c>
      <c r="X100" s="35">
        <v>1.0</v>
      </c>
      <c r="Y100" s="35">
        <v>1.5</v>
      </c>
      <c r="Z100" s="35">
        <v>13.0</v>
      </c>
      <c r="AA100" s="35">
        <v>1.0</v>
      </c>
      <c r="AB100" s="34">
        <v>43984.0</v>
      </c>
      <c r="AC100" s="34">
        <v>43997.0</v>
      </c>
      <c r="AD100" s="35">
        <v>1.0</v>
      </c>
      <c r="AE100" s="35">
        <v>1.0</v>
      </c>
      <c r="AF100" s="35">
        <v>1.0</v>
      </c>
      <c r="AG100" s="35">
        <v>1.5</v>
      </c>
      <c r="AH100" s="35">
        <v>13.0</v>
      </c>
      <c r="AI100" s="35">
        <v>1.0</v>
      </c>
      <c r="AJ100" s="34">
        <v>43984.0</v>
      </c>
      <c r="AK100" s="34">
        <v>43997.0</v>
      </c>
      <c r="AL100" s="35">
        <v>1.0</v>
      </c>
      <c r="AM100" s="35">
        <v>1.0</v>
      </c>
      <c r="AN100" s="35">
        <v>13.0</v>
      </c>
      <c r="AO100" s="35">
        <v>1.0</v>
      </c>
      <c r="AP100" s="34">
        <v>43984.0</v>
      </c>
      <c r="AQ100" s="34">
        <v>43997.0</v>
      </c>
      <c r="AR100" s="35">
        <v>0.0</v>
      </c>
      <c r="AS100" s="35">
        <v>0.0</v>
      </c>
      <c r="AT100" s="35">
        <v>0.0</v>
      </c>
      <c r="AU100" s="35">
        <v>0.0</v>
      </c>
      <c r="AV100" s="35">
        <v>0.0</v>
      </c>
      <c r="AW100" s="35">
        <v>0.0</v>
      </c>
    </row>
    <row r="101">
      <c r="A101">
        <f t="shared" si="1"/>
        <v>0</v>
      </c>
      <c r="B101">
        <f t="shared" si="2"/>
        <v>0</v>
      </c>
      <c r="C101" s="32">
        <f t="shared" si="3"/>
        <v>43984</v>
      </c>
      <c r="D101" s="2" t="s">
        <v>70</v>
      </c>
      <c r="E101" s="2" t="s">
        <v>153</v>
      </c>
      <c r="F101" s="2"/>
      <c r="G101" s="20" t="s">
        <v>156</v>
      </c>
      <c r="H101" s="33">
        <v>101.0</v>
      </c>
      <c r="I101" s="33">
        <v>1.0</v>
      </c>
      <c r="J101" s="34">
        <v>43955.0</v>
      </c>
      <c r="K101" s="34">
        <v>43997.0</v>
      </c>
      <c r="L101" s="33">
        <v>42.0</v>
      </c>
      <c r="M101" s="33">
        <v>42.0</v>
      </c>
      <c r="N101" s="33">
        <v>0.0</v>
      </c>
      <c r="O101" s="33">
        <v>91.0</v>
      </c>
      <c r="P101" s="33">
        <v>4.0</v>
      </c>
      <c r="Q101" s="33">
        <v>90.0</v>
      </c>
      <c r="R101" s="34">
        <v>43906.0</v>
      </c>
      <c r="S101" s="2"/>
      <c r="T101" s="2"/>
      <c r="U101" s="2"/>
      <c r="V101" s="2"/>
      <c r="W101" s="2"/>
      <c r="X101" s="2"/>
      <c r="Y101" s="2"/>
      <c r="Z101" s="2"/>
      <c r="AA101" s="2"/>
      <c r="AB101" s="36"/>
      <c r="AC101" s="36"/>
      <c r="AD101" s="2"/>
      <c r="AE101" s="2"/>
      <c r="AF101" s="2"/>
      <c r="AG101" s="2"/>
      <c r="AH101" s="2"/>
      <c r="AI101" s="2"/>
      <c r="AJ101" s="36"/>
      <c r="AK101" s="36"/>
      <c r="AL101" s="2"/>
      <c r="AM101" s="2"/>
      <c r="AN101" s="2"/>
      <c r="AO101" s="2"/>
      <c r="AP101" s="36"/>
      <c r="AQ101" s="36"/>
      <c r="AR101" s="20"/>
      <c r="AS101" s="20"/>
      <c r="AT101" s="20"/>
      <c r="AU101" s="20"/>
      <c r="AV101" s="20"/>
      <c r="AW101" s="20"/>
    </row>
    <row r="102">
      <c r="A102">
        <f t="shared" si="1"/>
        <v>0</v>
      </c>
      <c r="B102">
        <f t="shared" si="2"/>
        <v>0</v>
      </c>
      <c r="C102" s="32">
        <f t="shared" si="3"/>
        <v>43984</v>
      </c>
      <c r="D102" s="2" t="s">
        <v>70</v>
      </c>
      <c r="E102" s="2" t="s">
        <v>162</v>
      </c>
      <c r="F102" s="2" t="s">
        <v>219</v>
      </c>
      <c r="G102" s="2" t="s">
        <v>164</v>
      </c>
      <c r="H102" s="33">
        <v>102.0</v>
      </c>
      <c r="I102" s="33">
        <v>3.0</v>
      </c>
      <c r="J102" s="34">
        <v>43906.0</v>
      </c>
      <c r="K102" s="34">
        <v>43997.0</v>
      </c>
      <c r="L102" s="33">
        <v>53.0</v>
      </c>
      <c r="M102" s="33">
        <v>91.0</v>
      </c>
      <c r="N102" s="33">
        <v>-38.0</v>
      </c>
      <c r="O102" s="33">
        <v>91.0</v>
      </c>
      <c r="P102" s="33">
        <v>4.0</v>
      </c>
      <c r="Q102" s="33">
        <v>90.0</v>
      </c>
      <c r="R102" s="34">
        <v>43906.0</v>
      </c>
      <c r="S102" s="33">
        <v>1.0</v>
      </c>
      <c r="T102" s="2"/>
      <c r="U102" s="2"/>
      <c r="V102" s="33">
        <v>1.0</v>
      </c>
      <c r="W102" s="2"/>
      <c r="X102" s="2"/>
      <c r="Y102" s="2"/>
      <c r="Z102" s="2"/>
      <c r="AA102" s="2"/>
      <c r="AB102" s="36"/>
      <c r="AC102" s="36"/>
      <c r="AD102" s="2"/>
      <c r="AE102" s="2"/>
      <c r="AF102" s="2"/>
      <c r="AG102" s="2"/>
      <c r="AH102" s="2"/>
      <c r="AI102" s="2"/>
      <c r="AJ102" s="36"/>
      <c r="AK102" s="36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</row>
    <row r="103">
      <c r="A103">
        <f t="shared" si="1"/>
        <v>1</v>
      </c>
      <c r="B103">
        <f t="shared" si="2"/>
        <v>1</v>
      </c>
      <c r="C103" s="32">
        <f t="shared" si="3"/>
        <v>43963</v>
      </c>
      <c r="D103" s="2" t="s">
        <v>71</v>
      </c>
      <c r="E103" s="2" t="s">
        <v>150</v>
      </c>
      <c r="F103" s="2" t="s">
        <v>151</v>
      </c>
      <c r="G103" s="2"/>
      <c r="H103" s="33">
        <v>103.0</v>
      </c>
      <c r="I103" s="33">
        <v>9.0</v>
      </c>
      <c r="J103" s="34">
        <v>43906.0</v>
      </c>
      <c r="K103" s="34">
        <v>43997.0</v>
      </c>
      <c r="L103" s="33">
        <v>91.0</v>
      </c>
      <c r="M103" s="33">
        <v>91.0</v>
      </c>
      <c r="N103" s="33">
        <v>0.0</v>
      </c>
      <c r="O103" s="33">
        <v>91.0</v>
      </c>
      <c r="P103" s="33">
        <v>9.0</v>
      </c>
      <c r="Q103" s="33">
        <v>91.0</v>
      </c>
      <c r="R103" s="34">
        <v>43906.0</v>
      </c>
      <c r="S103" s="33">
        <v>1.0</v>
      </c>
      <c r="T103" s="33">
        <v>1.0</v>
      </c>
      <c r="U103" s="33">
        <v>1.0</v>
      </c>
      <c r="V103" s="33">
        <v>1.0</v>
      </c>
      <c r="W103" s="33">
        <v>1.0</v>
      </c>
      <c r="X103" s="33">
        <v>1.0</v>
      </c>
      <c r="Y103" s="33">
        <v>1.5</v>
      </c>
      <c r="Z103" s="33">
        <v>34.0</v>
      </c>
      <c r="AA103" s="33">
        <v>1.0</v>
      </c>
      <c r="AB103" s="34">
        <v>43963.0</v>
      </c>
      <c r="AC103" s="34">
        <v>43997.0</v>
      </c>
      <c r="AD103" s="33">
        <v>1.0</v>
      </c>
      <c r="AE103" s="33">
        <v>1.0</v>
      </c>
      <c r="AF103" s="33">
        <v>1.0</v>
      </c>
      <c r="AG103" s="33">
        <v>1.5</v>
      </c>
      <c r="AH103" s="33">
        <v>34.0</v>
      </c>
      <c r="AI103" s="33">
        <v>1.0</v>
      </c>
      <c r="AJ103" s="34">
        <v>43963.0</v>
      </c>
      <c r="AK103" s="34">
        <v>43997.0</v>
      </c>
      <c r="AL103" s="35">
        <v>1.0</v>
      </c>
      <c r="AM103" s="35">
        <v>1.0</v>
      </c>
      <c r="AN103" s="35">
        <v>46.0</v>
      </c>
      <c r="AO103" s="35">
        <v>3.0</v>
      </c>
      <c r="AP103" s="34">
        <v>43951.0</v>
      </c>
      <c r="AQ103" s="34">
        <v>43997.0</v>
      </c>
      <c r="AR103" s="35">
        <v>0.0</v>
      </c>
      <c r="AS103" s="35">
        <v>0.0</v>
      </c>
      <c r="AT103" s="35">
        <v>0.0</v>
      </c>
      <c r="AU103" s="35">
        <v>0.0</v>
      </c>
      <c r="AV103" s="35">
        <v>0.0</v>
      </c>
      <c r="AW103" s="35">
        <v>0.0</v>
      </c>
    </row>
    <row r="104">
      <c r="A104">
        <f t="shared" si="1"/>
        <v>1</v>
      </c>
      <c r="B104">
        <f t="shared" si="2"/>
        <v>1</v>
      </c>
      <c r="C104" s="32">
        <f t="shared" si="3"/>
        <v>43903</v>
      </c>
      <c r="D104" s="2" t="s">
        <v>72</v>
      </c>
      <c r="E104" s="2" t="s">
        <v>150</v>
      </c>
      <c r="F104" s="2" t="s">
        <v>151</v>
      </c>
      <c r="G104" s="2" t="s">
        <v>152</v>
      </c>
      <c r="H104" s="33">
        <v>104.0</v>
      </c>
      <c r="I104" s="33">
        <v>1.0</v>
      </c>
      <c r="J104" s="34">
        <v>43903.0</v>
      </c>
      <c r="K104" s="34">
        <v>43997.0</v>
      </c>
      <c r="L104" s="33">
        <v>94.0</v>
      </c>
      <c r="M104" s="33">
        <v>94.0</v>
      </c>
      <c r="N104" s="33">
        <v>0.0</v>
      </c>
      <c r="O104" s="33">
        <v>94.0</v>
      </c>
      <c r="P104" s="33">
        <v>1.0</v>
      </c>
      <c r="Q104" s="33">
        <v>94.0</v>
      </c>
      <c r="R104" s="34">
        <v>43903.0</v>
      </c>
      <c r="S104" s="35">
        <v>1.0</v>
      </c>
      <c r="T104" s="35">
        <v>1.0</v>
      </c>
      <c r="U104" s="35">
        <v>1.0</v>
      </c>
      <c r="V104" s="35">
        <v>1.0</v>
      </c>
      <c r="W104" s="35">
        <v>1.0</v>
      </c>
      <c r="X104" s="35">
        <v>1.0</v>
      </c>
      <c r="Y104" s="35">
        <v>0.0</v>
      </c>
      <c r="Z104" s="35">
        <v>94.0</v>
      </c>
      <c r="AA104" s="35">
        <v>1.0</v>
      </c>
      <c r="AB104" s="34">
        <v>43903.0</v>
      </c>
      <c r="AC104" s="34">
        <v>43997.0</v>
      </c>
      <c r="AD104" s="35">
        <v>1.0</v>
      </c>
      <c r="AE104" s="35">
        <v>1.0</v>
      </c>
      <c r="AF104" s="35">
        <v>1.0</v>
      </c>
      <c r="AG104" s="35">
        <v>0.0</v>
      </c>
      <c r="AH104" s="35">
        <v>94.0</v>
      </c>
      <c r="AI104" s="35">
        <v>1.0</v>
      </c>
      <c r="AJ104" s="34">
        <v>43903.0</v>
      </c>
      <c r="AK104" s="34">
        <v>43997.0</v>
      </c>
      <c r="AL104" s="20"/>
      <c r="AM104" s="20"/>
      <c r="AN104" s="20"/>
      <c r="AO104" s="20"/>
      <c r="AP104" s="20"/>
      <c r="AQ104" s="20"/>
      <c r="AR104" s="35">
        <v>0.0</v>
      </c>
      <c r="AS104" s="35">
        <v>0.0</v>
      </c>
      <c r="AT104" s="35">
        <v>0.0</v>
      </c>
      <c r="AU104" s="35">
        <v>0.0</v>
      </c>
      <c r="AV104" s="35">
        <v>0.0</v>
      </c>
      <c r="AW104" s="35">
        <v>0.0</v>
      </c>
    </row>
    <row r="105">
      <c r="A105">
        <f t="shared" si="1"/>
        <v>1</v>
      </c>
      <c r="B105">
        <f t="shared" si="2"/>
        <v>1</v>
      </c>
      <c r="C105" s="32">
        <f t="shared" si="3"/>
        <v>43903</v>
      </c>
      <c r="D105" s="2" t="s">
        <v>73</v>
      </c>
      <c r="E105" s="2" t="s">
        <v>150</v>
      </c>
      <c r="F105" s="20" t="s">
        <v>151</v>
      </c>
      <c r="G105" s="20" t="s">
        <v>152</v>
      </c>
      <c r="H105" s="33">
        <v>105.0</v>
      </c>
      <c r="I105" s="33">
        <v>4.0</v>
      </c>
      <c r="J105" s="34">
        <v>43903.0</v>
      </c>
      <c r="K105" s="34">
        <v>43982.0</v>
      </c>
      <c r="L105" s="33">
        <v>79.0</v>
      </c>
      <c r="M105" s="33">
        <v>79.0</v>
      </c>
      <c r="N105" s="33">
        <v>0.0</v>
      </c>
      <c r="O105" s="33">
        <v>79.0</v>
      </c>
      <c r="P105" s="33">
        <v>4.0</v>
      </c>
      <c r="Q105" s="33">
        <v>79.0</v>
      </c>
      <c r="R105" s="34">
        <v>43903.0</v>
      </c>
      <c r="S105" s="33">
        <v>1.0</v>
      </c>
      <c r="T105" s="33">
        <v>1.0</v>
      </c>
      <c r="U105" s="33">
        <v>1.0</v>
      </c>
      <c r="V105" s="35">
        <v>1.0</v>
      </c>
      <c r="W105" s="35">
        <v>1.0</v>
      </c>
      <c r="X105" s="35">
        <v>1.0</v>
      </c>
      <c r="Y105" s="35">
        <v>1.44505494505495</v>
      </c>
      <c r="Z105" s="35">
        <v>37.0</v>
      </c>
      <c r="AA105" s="35">
        <v>4.0</v>
      </c>
      <c r="AB105" s="34">
        <v>43903.0</v>
      </c>
      <c r="AC105" s="34">
        <v>43982.0</v>
      </c>
      <c r="AD105" s="35">
        <v>1.0</v>
      </c>
      <c r="AE105" s="35">
        <v>1.0</v>
      </c>
      <c r="AF105" s="35">
        <v>1.0</v>
      </c>
      <c r="AG105" s="35">
        <v>2.5</v>
      </c>
      <c r="AH105" s="35">
        <v>43.0</v>
      </c>
      <c r="AI105" s="35">
        <v>2.0</v>
      </c>
      <c r="AJ105" s="34">
        <v>43915.0</v>
      </c>
      <c r="AK105" s="34">
        <v>43982.0</v>
      </c>
      <c r="AL105" s="2"/>
      <c r="AM105" s="2"/>
      <c r="AN105" s="2"/>
      <c r="AO105" s="2"/>
      <c r="AP105" s="36"/>
      <c r="AQ105" s="36"/>
      <c r="AR105" s="35">
        <v>0.0</v>
      </c>
      <c r="AS105" s="35">
        <v>0.0</v>
      </c>
      <c r="AT105" s="35">
        <v>0.472527472527473</v>
      </c>
      <c r="AU105" s="35">
        <v>0.0</v>
      </c>
      <c r="AV105" s="35">
        <v>0.0</v>
      </c>
      <c r="AW105" s="35">
        <v>0.472527472527473</v>
      </c>
    </row>
    <row r="106">
      <c r="A106">
        <f t="shared" si="1"/>
        <v>0</v>
      </c>
      <c r="B106">
        <f t="shared" si="2"/>
        <v>0</v>
      </c>
      <c r="C106" s="32">
        <f t="shared" si="3"/>
        <v>43903</v>
      </c>
      <c r="D106" s="2" t="s">
        <v>73</v>
      </c>
      <c r="E106" s="2" t="s">
        <v>162</v>
      </c>
      <c r="F106" s="2" t="s">
        <v>220</v>
      </c>
      <c r="G106" s="20" t="s">
        <v>164</v>
      </c>
      <c r="H106" s="33">
        <v>106.0</v>
      </c>
      <c r="I106" s="33">
        <v>1.0</v>
      </c>
      <c r="J106" s="34">
        <v>43921.0</v>
      </c>
      <c r="K106" s="34">
        <v>43997.0</v>
      </c>
      <c r="L106" s="33">
        <v>76.0</v>
      </c>
      <c r="M106" s="33">
        <v>76.0</v>
      </c>
      <c r="N106" s="33">
        <v>0.0</v>
      </c>
      <c r="O106" s="33">
        <v>79.0</v>
      </c>
      <c r="P106" s="33">
        <v>4.0</v>
      </c>
      <c r="Q106" s="33">
        <v>79.0</v>
      </c>
      <c r="R106" s="34">
        <v>43903.0</v>
      </c>
      <c r="S106" s="2"/>
      <c r="T106" s="2"/>
      <c r="U106" s="2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</row>
    <row r="107">
      <c r="A107">
        <f t="shared" si="1"/>
        <v>1</v>
      </c>
      <c r="B107">
        <f t="shared" si="2"/>
        <v>1</v>
      </c>
      <c r="C107" s="32">
        <f t="shared" si="3"/>
        <v>43903</v>
      </c>
      <c r="D107" s="2" t="s">
        <v>74</v>
      </c>
      <c r="E107" s="2" t="s">
        <v>150</v>
      </c>
      <c r="F107" s="20" t="s">
        <v>151</v>
      </c>
      <c r="G107" s="20" t="s">
        <v>152</v>
      </c>
      <c r="H107" s="33">
        <v>107.0</v>
      </c>
      <c r="I107" s="33">
        <v>7.0</v>
      </c>
      <c r="J107" s="34">
        <v>43903.0</v>
      </c>
      <c r="K107" s="34">
        <v>43997.0</v>
      </c>
      <c r="L107" s="33">
        <v>94.0</v>
      </c>
      <c r="M107" s="33">
        <v>94.0</v>
      </c>
      <c r="N107" s="33">
        <v>0.0</v>
      </c>
      <c r="O107" s="33">
        <v>94.0</v>
      </c>
      <c r="P107" s="33">
        <v>7.0</v>
      </c>
      <c r="Q107" s="33">
        <v>94.0</v>
      </c>
      <c r="R107" s="34">
        <v>43903.0</v>
      </c>
      <c r="S107" s="35">
        <v>1.0</v>
      </c>
      <c r="T107" s="35">
        <v>1.0</v>
      </c>
      <c r="U107" s="35">
        <v>1.0</v>
      </c>
      <c r="V107" s="35">
        <v>1.0</v>
      </c>
      <c r="W107" s="35">
        <v>1.0</v>
      </c>
      <c r="X107" s="35">
        <v>1.0</v>
      </c>
      <c r="Y107" s="35">
        <v>1.33060109289617</v>
      </c>
      <c r="Z107" s="35">
        <v>75.0</v>
      </c>
      <c r="AA107" s="35">
        <v>7.0</v>
      </c>
      <c r="AB107" s="34">
        <v>43903.0</v>
      </c>
      <c r="AC107" s="34">
        <v>43997.0</v>
      </c>
      <c r="AD107" s="20"/>
      <c r="AE107" s="20"/>
      <c r="AF107" s="35">
        <v>1.0</v>
      </c>
      <c r="AG107" s="35">
        <v>3.5</v>
      </c>
      <c r="AH107" s="35">
        <v>17.0</v>
      </c>
      <c r="AI107" s="35">
        <v>1.0</v>
      </c>
      <c r="AJ107" s="34">
        <v>43948.0</v>
      </c>
      <c r="AK107" s="34">
        <v>43983.0</v>
      </c>
      <c r="AL107" s="35">
        <v>1.0</v>
      </c>
      <c r="AM107" s="35">
        <v>1.0</v>
      </c>
      <c r="AN107" s="35">
        <v>32.0</v>
      </c>
      <c r="AO107" s="35">
        <v>1.0</v>
      </c>
      <c r="AP107" s="34">
        <v>43965.0</v>
      </c>
      <c r="AQ107" s="34">
        <v>43997.0</v>
      </c>
      <c r="AR107" s="35">
        <v>0.0</v>
      </c>
      <c r="AS107" s="35">
        <v>0.0</v>
      </c>
      <c r="AT107" s="35">
        <v>0.278688524590164</v>
      </c>
      <c r="AU107" s="35">
        <v>0.0</v>
      </c>
      <c r="AV107" s="35">
        <v>0.278688524590164</v>
      </c>
      <c r="AW107" s="35">
        <v>0.278688524590164</v>
      </c>
    </row>
    <row r="108">
      <c r="A108">
        <f t="shared" si="1"/>
        <v>1</v>
      </c>
      <c r="B108">
        <f t="shared" si="2"/>
        <v>1</v>
      </c>
      <c r="C108" s="32">
        <f t="shared" si="3"/>
        <v>43903</v>
      </c>
      <c r="D108" s="2" t="s">
        <v>75</v>
      </c>
      <c r="E108" s="2" t="s">
        <v>150</v>
      </c>
      <c r="F108" s="20" t="s">
        <v>221</v>
      </c>
      <c r="G108" s="20" t="s">
        <v>152</v>
      </c>
      <c r="H108" s="33">
        <v>108.0</v>
      </c>
      <c r="I108" s="33">
        <v>4.0</v>
      </c>
      <c r="J108" s="34">
        <v>43903.0</v>
      </c>
      <c r="K108" s="34">
        <v>43997.0</v>
      </c>
      <c r="L108" s="33">
        <v>94.0</v>
      </c>
      <c r="M108" s="33">
        <v>94.0</v>
      </c>
      <c r="N108" s="33">
        <v>0.0</v>
      </c>
      <c r="O108" s="33">
        <v>94.0</v>
      </c>
      <c r="P108" s="33">
        <v>4.0</v>
      </c>
      <c r="Q108" s="33">
        <v>94.0</v>
      </c>
      <c r="R108" s="34">
        <v>43903.0</v>
      </c>
      <c r="S108" s="33">
        <v>1.0</v>
      </c>
      <c r="T108" s="33">
        <v>1.0</v>
      </c>
      <c r="U108" s="33">
        <v>1.0</v>
      </c>
      <c r="V108" s="35">
        <v>1.0</v>
      </c>
      <c r="W108" s="35">
        <v>1.0</v>
      </c>
      <c r="X108" s="35">
        <v>1.0</v>
      </c>
      <c r="Y108" s="35">
        <v>0.598360655737705</v>
      </c>
      <c r="Z108" s="35">
        <v>86.0</v>
      </c>
      <c r="AA108" s="35">
        <v>4.0</v>
      </c>
      <c r="AB108" s="34">
        <v>43903.0</v>
      </c>
      <c r="AC108" s="34">
        <v>43997.0</v>
      </c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35">
        <v>0.0</v>
      </c>
      <c r="AS108" s="35">
        <v>0.0</v>
      </c>
      <c r="AT108" s="35">
        <v>0.0</v>
      </c>
      <c r="AU108" s="35">
        <v>0.0</v>
      </c>
      <c r="AV108" s="35">
        <v>0.0</v>
      </c>
      <c r="AW108" s="35">
        <v>0.0</v>
      </c>
    </row>
    <row r="109">
      <c r="A109">
        <f t="shared" si="1"/>
        <v>1</v>
      </c>
      <c r="B109">
        <f t="shared" si="2"/>
        <v>0</v>
      </c>
      <c r="C109" s="32">
        <f t="shared" si="3"/>
        <v>43903</v>
      </c>
      <c r="D109" s="2" t="s">
        <v>75</v>
      </c>
      <c r="E109" s="2" t="s">
        <v>153</v>
      </c>
      <c r="F109" s="2" t="s">
        <v>222</v>
      </c>
      <c r="G109" s="20" t="s">
        <v>152</v>
      </c>
      <c r="H109" s="33">
        <v>109.0</v>
      </c>
      <c r="I109" s="33">
        <v>2.0</v>
      </c>
      <c r="J109" s="34">
        <v>43922.0</v>
      </c>
      <c r="K109" s="34">
        <v>43966.0</v>
      </c>
      <c r="L109" s="33">
        <v>44.0</v>
      </c>
      <c r="M109" s="33">
        <v>44.0</v>
      </c>
      <c r="N109" s="33">
        <v>0.0</v>
      </c>
      <c r="O109" s="33">
        <v>94.0</v>
      </c>
      <c r="P109" s="33">
        <v>4.0</v>
      </c>
      <c r="Q109" s="33">
        <v>94.0</v>
      </c>
      <c r="R109" s="34">
        <v>43903.0</v>
      </c>
      <c r="S109" s="20"/>
      <c r="T109" s="20"/>
      <c r="U109" s="20"/>
      <c r="V109" s="20"/>
      <c r="W109" s="20"/>
      <c r="X109" s="20"/>
      <c r="Y109" s="35">
        <v>0.598360655737705</v>
      </c>
      <c r="Z109" s="35">
        <v>43.0</v>
      </c>
      <c r="AA109" s="35">
        <v>2.0</v>
      </c>
      <c r="AB109" s="34">
        <v>43922.0</v>
      </c>
      <c r="AC109" s="34">
        <v>43966.0</v>
      </c>
      <c r="AD109" s="20"/>
      <c r="AE109" s="20"/>
      <c r="AF109" s="35">
        <v>1.0</v>
      </c>
      <c r="AG109" s="35">
        <v>1.0</v>
      </c>
      <c r="AH109" s="35">
        <v>44.0</v>
      </c>
      <c r="AI109" s="35">
        <v>2.0</v>
      </c>
      <c r="AJ109" s="34">
        <v>43922.0</v>
      </c>
      <c r="AK109" s="34">
        <v>43966.0</v>
      </c>
      <c r="AL109" s="20"/>
      <c r="AM109" s="20"/>
      <c r="AN109" s="20"/>
      <c r="AO109" s="20"/>
      <c r="AP109" s="20"/>
      <c r="AQ109" s="20"/>
      <c r="AR109" s="35">
        <v>0.0</v>
      </c>
      <c r="AS109" s="35">
        <v>0.0</v>
      </c>
      <c r="AT109" s="35">
        <v>0.0</v>
      </c>
      <c r="AU109" s="35">
        <v>0.0</v>
      </c>
      <c r="AV109" s="35">
        <v>0.0</v>
      </c>
      <c r="AW109" s="35">
        <v>0.0</v>
      </c>
    </row>
    <row r="110">
      <c r="A110">
        <f t="shared" si="1"/>
        <v>0</v>
      </c>
      <c r="B110">
        <f t="shared" si="2"/>
        <v>0</v>
      </c>
      <c r="C110" s="32">
        <f t="shared" si="3"/>
        <v>0</v>
      </c>
      <c r="D110" s="2" t="s">
        <v>76</v>
      </c>
      <c r="E110" s="2" t="s">
        <v>150</v>
      </c>
      <c r="F110" s="20"/>
      <c r="G110" s="20"/>
      <c r="H110" s="33">
        <v>110.0</v>
      </c>
      <c r="I110" s="33">
        <v>4.0</v>
      </c>
      <c r="J110" s="34">
        <v>43906.0</v>
      </c>
      <c r="K110" s="34">
        <v>43997.0</v>
      </c>
      <c r="L110" s="33">
        <v>91.0</v>
      </c>
      <c r="M110" s="33">
        <v>91.0</v>
      </c>
      <c r="N110" s="33">
        <v>0.0</v>
      </c>
      <c r="O110" s="33">
        <v>91.0</v>
      </c>
      <c r="P110" s="33">
        <v>4.0</v>
      </c>
      <c r="Q110" s="33">
        <v>91.0</v>
      </c>
      <c r="R110" s="34">
        <v>43906.0</v>
      </c>
      <c r="S110" s="35">
        <v>1.0</v>
      </c>
      <c r="T110" s="35">
        <v>1.0</v>
      </c>
      <c r="U110" s="35">
        <v>1.0</v>
      </c>
      <c r="V110" s="35">
        <v>1.0</v>
      </c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</row>
    <row r="111">
      <c r="A111">
        <f t="shared" si="1"/>
        <v>0</v>
      </c>
      <c r="B111">
        <f t="shared" si="2"/>
        <v>0</v>
      </c>
      <c r="C111" s="32">
        <f t="shared" si="3"/>
        <v>0</v>
      </c>
      <c r="D111" s="2" t="s">
        <v>76</v>
      </c>
      <c r="E111" s="2" t="s">
        <v>153</v>
      </c>
      <c r="F111" s="2" t="s">
        <v>223</v>
      </c>
      <c r="G111" s="2"/>
      <c r="H111" s="33">
        <v>111.0</v>
      </c>
      <c r="I111" s="33">
        <v>1.0</v>
      </c>
      <c r="J111" s="34">
        <v>43966.0</v>
      </c>
      <c r="K111" s="34">
        <v>43997.0</v>
      </c>
      <c r="L111" s="33">
        <v>31.0</v>
      </c>
      <c r="M111" s="33">
        <v>31.0</v>
      </c>
      <c r="N111" s="33">
        <v>0.0</v>
      </c>
      <c r="O111" s="33">
        <v>91.0</v>
      </c>
      <c r="P111" s="33">
        <v>4.0</v>
      </c>
      <c r="Q111" s="33">
        <v>91.0</v>
      </c>
      <c r="R111" s="34">
        <v>43906.0</v>
      </c>
      <c r="S111" s="2"/>
      <c r="T111" s="2"/>
      <c r="U111" s="20"/>
      <c r="V111" s="2"/>
      <c r="W111" s="2"/>
      <c r="X111" s="2"/>
      <c r="Y111" s="2"/>
      <c r="Z111" s="2"/>
      <c r="AA111" s="2"/>
      <c r="AB111" s="36"/>
      <c r="AC111" s="36"/>
      <c r="AD111" s="20"/>
      <c r="AE111" s="20"/>
      <c r="AF111" s="2"/>
      <c r="AG111" s="2"/>
      <c r="AH111" s="2"/>
      <c r="AI111" s="2"/>
      <c r="AJ111" s="36"/>
      <c r="AK111" s="36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</row>
    <row r="112">
      <c r="A112">
        <f t="shared" si="1"/>
        <v>0</v>
      </c>
      <c r="B112">
        <f t="shared" si="2"/>
        <v>0</v>
      </c>
      <c r="C112" s="32">
        <f t="shared" si="3"/>
        <v>0</v>
      </c>
      <c r="D112" s="2" t="s">
        <v>76</v>
      </c>
      <c r="E112" s="2" t="s">
        <v>157</v>
      </c>
      <c r="F112" s="2"/>
      <c r="G112" s="2"/>
      <c r="H112" s="33">
        <v>112.0</v>
      </c>
      <c r="I112" s="33">
        <v>1.0</v>
      </c>
      <c r="J112" s="34">
        <v>43935.0</v>
      </c>
      <c r="K112" s="34">
        <v>43997.0</v>
      </c>
      <c r="L112" s="33">
        <v>62.0</v>
      </c>
      <c r="M112" s="33">
        <v>62.0</v>
      </c>
      <c r="N112" s="33">
        <v>0.0</v>
      </c>
      <c r="O112" s="33">
        <v>91.0</v>
      </c>
      <c r="P112" s="33">
        <v>4.0</v>
      </c>
      <c r="Q112" s="33">
        <v>91.0</v>
      </c>
      <c r="R112" s="34">
        <v>43906.0</v>
      </c>
      <c r="S112" s="20"/>
      <c r="T112" s="20"/>
      <c r="U112" s="20"/>
      <c r="V112" s="20"/>
      <c r="W112" s="20"/>
      <c r="X112" s="20"/>
      <c r="Y112" s="2"/>
      <c r="Z112" s="2"/>
      <c r="AA112" s="2"/>
      <c r="AB112" s="36"/>
      <c r="AC112" s="36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</row>
    <row r="113">
      <c r="A113">
        <f t="shared" si="1"/>
        <v>1</v>
      </c>
      <c r="B113">
        <f t="shared" si="2"/>
        <v>1</v>
      </c>
      <c r="C113" s="32">
        <f t="shared" si="3"/>
        <v>43906</v>
      </c>
      <c r="D113" s="2" t="s">
        <v>77</v>
      </c>
      <c r="E113" s="2" t="s">
        <v>150</v>
      </c>
      <c r="F113" s="2" t="s">
        <v>224</v>
      </c>
      <c r="G113" s="2" t="s">
        <v>152</v>
      </c>
      <c r="H113" s="33">
        <v>113.0</v>
      </c>
      <c r="I113" s="33">
        <v>8.0</v>
      </c>
      <c r="J113" s="34">
        <v>43906.0</v>
      </c>
      <c r="K113" s="34">
        <v>43997.0</v>
      </c>
      <c r="L113" s="33">
        <v>89.0</v>
      </c>
      <c r="M113" s="33">
        <v>91.0</v>
      </c>
      <c r="N113" s="33">
        <v>-2.0</v>
      </c>
      <c r="O113" s="33">
        <v>91.0</v>
      </c>
      <c r="P113" s="33">
        <v>8.0</v>
      </c>
      <c r="Q113" s="33">
        <v>91.0</v>
      </c>
      <c r="R113" s="34">
        <v>43906.0</v>
      </c>
      <c r="S113" s="35">
        <v>1.0</v>
      </c>
      <c r="T113" s="35">
        <v>1.0</v>
      </c>
      <c r="U113" s="20"/>
      <c r="V113" s="35">
        <v>1.0</v>
      </c>
      <c r="W113" s="35">
        <v>1.0</v>
      </c>
      <c r="X113" s="20"/>
      <c r="Y113" s="33">
        <v>1.01546391752577</v>
      </c>
      <c r="Z113" s="33">
        <v>25.0</v>
      </c>
      <c r="AA113" s="33">
        <v>8.0</v>
      </c>
      <c r="AB113" s="34">
        <v>43906.0</v>
      </c>
      <c r="AC113" s="34">
        <v>43997.0</v>
      </c>
      <c r="AD113" s="20"/>
      <c r="AE113" s="20"/>
      <c r="AF113" s="35">
        <v>1.0</v>
      </c>
      <c r="AG113" s="35">
        <v>3.5</v>
      </c>
      <c r="AH113" s="35">
        <v>23.0</v>
      </c>
      <c r="AI113" s="35">
        <v>2.0</v>
      </c>
      <c r="AJ113" s="34">
        <v>43927.0</v>
      </c>
      <c r="AK113" s="34">
        <v>43997.0</v>
      </c>
      <c r="AL113" s="20"/>
      <c r="AM113" s="20"/>
      <c r="AN113" s="20"/>
      <c r="AO113" s="20"/>
      <c r="AP113" s="20"/>
      <c r="AQ113" s="20"/>
      <c r="AR113" s="35">
        <v>0.0</v>
      </c>
      <c r="AS113" s="35">
        <v>0.0</v>
      </c>
      <c r="AT113" s="35">
        <v>0.118556701030928</v>
      </c>
      <c r="AU113" s="35">
        <v>0.118556701030928</v>
      </c>
      <c r="AV113" s="35">
        <v>0.0</v>
      </c>
      <c r="AW113" s="35">
        <v>0.118556701030928</v>
      </c>
    </row>
    <row r="114">
      <c r="A114">
        <f t="shared" si="1"/>
        <v>1</v>
      </c>
      <c r="B114">
        <f t="shared" si="2"/>
        <v>0</v>
      </c>
      <c r="C114" s="32">
        <f t="shared" si="3"/>
        <v>43906</v>
      </c>
      <c r="D114" s="2" t="s">
        <v>77</v>
      </c>
      <c r="E114" s="2" t="s">
        <v>153</v>
      </c>
      <c r="F114" s="2" t="s">
        <v>225</v>
      </c>
      <c r="G114" s="2" t="s">
        <v>152</v>
      </c>
      <c r="H114" s="33">
        <v>114.0</v>
      </c>
      <c r="I114" s="33">
        <v>2.0</v>
      </c>
      <c r="J114" s="34">
        <v>43920.0</v>
      </c>
      <c r="K114" s="34">
        <v>43997.0</v>
      </c>
      <c r="L114" s="33">
        <v>77.0</v>
      </c>
      <c r="M114" s="33">
        <v>77.0</v>
      </c>
      <c r="N114" s="33">
        <v>0.0</v>
      </c>
      <c r="O114" s="33">
        <v>91.0</v>
      </c>
      <c r="P114" s="33">
        <v>8.0</v>
      </c>
      <c r="Q114" s="33">
        <v>91.0</v>
      </c>
      <c r="R114" s="34">
        <v>43906.0</v>
      </c>
      <c r="S114" s="2"/>
      <c r="T114" s="20"/>
      <c r="U114" s="2"/>
      <c r="V114" s="20"/>
      <c r="W114" s="20"/>
      <c r="X114" s="20"/>
      <c r="Y114" s="35">
        <v>1.01546391752577</v>
      </c>
      <c r="Z114" s="35">
        <v>8.0</v>
      </c>
      <c r="AA114" s="35">
        <v>1.0</v>
      </c>
      <c r="AB114" s="34">
        <v>43989.0</v>
      </c>
      <c r="AC114" s="34">
        <v>43997.0</v>
      </c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35">
        <v>0.0</v>
      </c>
      <c r="AS114" s="35">
        <v>0.0</v>
      </c>
      <c r="AT114" s="35">
        <v>0.118556701030928</v>
      </c>
      <c r="AU114" s="35">
        <v>0.118556701030928</v>
      </c>
      <c r="AV114" s="35">
        <v>0.0</v>
      </c>
      <c r="AW114" s="35">
        <v>0.118556701030928</v>
      </c>
    </row>
    <row r="115">
      <c r="A115">
        <f t="shared" si="1"/>
        <v>1</v>
      </c>
      <c r="B115">
        <f t="shared" si="2"/>
        <v>0</v>
      </c>
      <c r="C115" s="32">
        <f t="shared" si="3"/>
        <v>43906</v>
      </c>
      <c r="D115" s="2" t="s">
        <v>77</v>
      </c>
      <c r="E115" s="2" t="s">
        <v>157</v>
      </c>
      <c r="F115" s="2" t="s">
        <v>226</v>
      </c>
      <c r="G115" s="2" t="s">
        <v>152</v>
      </c>
      <c r="H115" s="33">
        <v>115.0</v>
      </c>
      <c r="I115" s="33">
        <v>1.0</v>
      </c>
      <c r="J115" s="34">
        <v>43943.0</v>
      </c>
      <c r="K115" s="34">
        <v>43997.0</v>
      </c>
      <c r="L115" s="33">
        <v>54.0</v>
      </c>
      <c r="M115" s="33">
        <v>54.0</v>
      </c>
      <c r="N115" s="33">
        <v>0.0</v>
      </c>
      <c r="O115" s="33">
        <v>91.0</v>
      </c>
      <c r="P115" s="33">
        <v>8.0</v>
      </c>
      <c r="Q115" s="33">
        <v>91.0</v>
      </c>
      <c r="R115" s="34">
        <v>43906.0</v>
      </c>
      <c r="S115" s="20"/>
      <c r="T115" s="2"/>
      <c r="U115" s="20"/>
      <c r="V115" s="20"/>
      <c r="W115" s="20"/>
      <c r="X115" s="35">
        <v>1.0</v>
      </c>
      <c r="Y115" s="33">
        <v>1.01546391752577</v>
      </c>
      <c r="Z115" s="33">
        <v>54.0</v>
      </c>
      <c r="AA115" s="33">
        <v>1.0</v>
      </c>
      <c r="AB115" s="34">
        <v>43943.0</v>
      </c>
      <c r="AC115" s="34">
        <v>43997.0</v>
      </c>
      <c r="AD115" s="20"/>
      <c r="AE115" s="20"/>
      <c r="AF115" s="2"/>
      <c r="AG115" s="2"/>
      <c r="AH115" s="2"/>
      <c r="AI115" s="2"/>
      <c r="AJ115" s="36"/>
      <c r="AK115" s="36"/>
      <c r="AL115" s="2"/>
      <c r="AM115" s="2"/>
      <c r="AN115" s="2"/>
      <c r="AO115" s="2"/>
      <c r="AP115" s="36"/>
      <c r="AQ115" s="36"/>
      <c r="AR115" s="35">
        <v>0.0</v>
      </c>
      <c r="AS115" s="35">
        <v>0.0</v>
      </c>
      <c r="AT115" s="35">
        <v>0.118556701030928</v>
      </c>
      <c r="AU115" s="35">
        <v>0.118556701030928</v>
      </c>
      <c r="AV115" s="35">
        <v>0.0</v>
      </c>
      <c r="AW115" s="35">
        <v>0.118556701030928</v>
      </c>
    </row>
    <row r="116">
      <c r="A116">
        <f t="shared" si="1"/>
        <v>0</v>
      </c>
      <c r="B116">
        <f t="shared" si="2"/>
        <v>0</v>
      </c>
      <c r="C116" s="32">
        <f t="shared" si="3"/>
        <v>43906</v>
      </c>
      <c r="D116" s="2" t="s">
        <v>77</v>
      </c>
      <c r="E116" s="2" t="s">
        <v>162</v>
      </c>
      <c r="F116" s="2" t="s">
        <v>227</v>
      </c>
      <c r="G116" s="2" t="s">
        <v>164</v>
      </c>
      <c r="H116" s="33">
        <v>116.0</v>
      </c>
      <c r="I116" s="33">
        <v>1.0</v>
      </c>
      <c r="J116" s="34">
        <v>43906.0</v>
      </c>
      <c r="K116" s="34">
        <v>43997.0</v>
      </c>
      <c r="L116" s="33">
        <v>91.0</v>
      </c>
      <c r="M116" s="33">
        <v>91.0</v>
      </c>
      <c r="N116" s="33">
        <v>0.0</v>
      </c>
      <c r="O116" s="33">
        <v>91.0</v>
      </c>
      <c r="P116" s="33">
        <v>8.0</v>
      </c>
      <c r="Q116" s="33">
        <v>91.0</v>
      </c>
      <c r="R116" s="34">
        <v>43906.0</v>
      </c>
      <c r="S116" s="33">
        <v>1.0</v>
      </c>
      <c r="T116" s="20"/>
      <c r="U116" s="33">
        <v>1.0</v>
      </c>
      <c r="V116" s="33">
        <v>1.0</v>
      </c>
      <c r="W116" s="2"/>
      <c r="X116" s="2"/>
      <c r="Y116" s="2"/>
      <c r="Z116" s="2"/>
      <c r="AA116" s="2"/>
      <c r="AB116" s="36"/>
      <c r="AC116" s="36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</row>
    <row r="117">
      <c r="A117">
        <f t="shared" si="1"/>
        <v>1</v>
      </c>
      <c r="B117">
        <f t="shared" si="2"/>
        <v>0</v>
      </c>
      <c r="C117" s="32">
        <f t="shared" si="3"/>
        <v>43913</v>
      </c>
      <c r="D117" s="2" t="s">
        <v>228</v>
      </c>
      <c r="E117" s="2" t="s">
        <v>150</v>
      </c>
      <c r="F117" s="2" t="s">
        <v>173</v>
      </c>
      <c r="G117" s="2" t="s">
        <v>152</v>
      </c>
      <c r="H117" s="33">
        <v>117.0</v>
      </c>
      <c r="I117" s="33">
        <v>4.0</v>
      </c>
      <c r="J117" s="34">
        <v>43908.0</v>
      </c>
      <c r="K117" s="34">
        <v>43997.0</v>
      </c>
      <c r="L117" s="33">
        <v>89.0</v>
      </c>
      <c r="M117" s="33">
        <v>89.0</v>
      </c>
      <c r="N117" s="33">
        <v>0.0</v>
      </c>
      <c r="O117" s="33">
        <v>94.0</v>
      </c>
      <c r="P117" s="33">
        <v>4.0</v>
      </c>
      <c r="Q117" s="33">
        <v>90.0</v>
      </c>
      <c r="R117" s="34">
        <v>43903.0</v>
      </c>
      <c r="S117" s="20"/>
      <c r="T117" s="35">
        <v>1.0</v>
      </c>
      <c r="U117" s="20"/>
      <c r="V117" s="20"/>
      <c r="W117" s="20"/>
      <c r="X117" s="20"/>
      <c r="Y117" s="33">
        <v>2.23684210526316</v>
      </c>
      <c r="Z117" s="33">
        <v>15.0</v>
      </c>
      <c r="AA117" s="33">
        <v>1.0</v>
      </c>
      <c r="AB117" s="34">
        <v>43982.0</v>
      </c>
      <c r="AC117" s="34">
        <v>43997.0</v>
      </c>
      <c r="AD117" s="20"/>
      <c r="AE117" s="20"/>
      <c r="AF117" s="35">
        <v>1.0</v>
      </c>
      <c r="AG117" s="35">
        <v>3.5</v>
      </c>
      <c r="AH117" s="35">
        <v>15.0</v>
      </c>
      <c r="AI117" s="35">
        <v>1.0</v>
      </c>
      <c r="AJ117" s="34">
        <v>43982.0</v>
      </c>
      <c r="AK117" s="34">
        <v>43997.0</v>
      </c>
      <c r="AL117" s="35">
        <v>1.0</v>
      </c>
      <c r="AM117" s="35">
        <v>1.0</v>
      </c>
      <c r="AN117" s="35">
        <v>15.0</v>
      </c>
      <c r="AO117" s="35">
        <v>1.0</v>
      </c>
      <c r="AP117" s="34">
        <v>43982.0</v>
      </c>
      <c r="AQ117" s="34">
        <v>43997.0</v>
      </c>
      <c r="AR117" s="35">
        <v>0.0</v>
      </c>
      <c r="AS117" s="35">
        <v>0.842105263157895</v>
      </c>
      <c r="AT117" s="35">
        <v>0.157894736842105</v>
      </c>
      <c r="AU117" s="35">
        <v>0.157894736842105</v>
      </c>
      <c r="AV117" s="35">
        <v>0.0</v>
      </c>
      <c r="AW117" s="35">
        <v>0.842105263157895</v>
      </c>
    </row>
    <row r="118">
      <c r="A118">
        <f t="shared" si="1"/>
        <v>1</v>
      </c>
      <c r="B118">
        <f t="shared" si="2"/>
        <v>1</v>
      </c>
      <c r="C118" s="32">
        <f t="shared" si="3"/>
        <v>43913</v>
      </c>
      <c r="D118" s="2" t="s">
        <v>228</v>
      </c>
      <c r="E118" s="2" t="s">
        <v>153</v>
      </c>
      <c r="F118" s="2" t="s">
        <v>229</v>
      </c>
      <c r="G118" s="20" t="s">
        <v>156</v>
      </c>
      <c r="H118" s="33">
        <v>118.0</v>
      </c>
      <c r="I118" s="33">
        <v>3.0</v>
      </c>
      <c r="J118" s="34">
        <v>43903.0</v>
      </c>
      <c r="K118" s="34">
        <v>43997.0</v>
      </c>
      <c r="L118" s="33">
        <v>90.0</v>
      </c>
      <c r="M118" s="33">
        <v>94.0</v>
      </c>
      <c r="N118" s="33">
        <v>-4.0</v>
      </c>
      <c r="O118" s="33">
        <v>94.0</v>
      </c>
      <c r="P118" s="33">
        <v>4.0</v>
      </c>
      <c r="Q118" s="33">
        <v>90.0</v>
      </c>
      <c r="R118" s="34">
        <v>43903.0</v>
      </c>
      <c r="S118" s="35">
        <v>1.0</v>
      </c>
      <c r="T118" s="20"/>
      <c r="U118" s="35">
        <v>1.0</v>
      </c>
      <c r="V118" s="35">
        <v>1.0</v>
      </c>
      <c r="W118" s="35">
        <v>1.0</v>
      </c>
      <c r="X118" s="35">
        <v>1.0</v>
      </c>
      <c r="Y118" s="35">
        <v>2.23684210526316</v>
      </c>
      <c r="Z118" s="35">
        <v>42.0</v>
      </c>
      <c r="AA118" s="35">
        <v>2.0</v>
      </c>
      <c r="AB118" s="34">
        <v>43913.0</v>
      </c>
      <c r="AC118" s="34">
        <v>43993.0</v>
      </c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35">
        <v>0.0</v>
      </c>
      <c r="AS118" s="35">
        <v>0.842105263157895</v>
      </c>
      <c r="AT118" s="35">
        <v>0.157894736842105</v>
      </c>
      <c r="AU118" s="35">
        <v>0.157894736842105</v>
      </c>
      <c r="AV118" s="35">
        <v>0.0</v>
      </c>
      <c r="AW118" s="35">
        <v>0.842105263157895</v>
      </c>
    </row>
    <row r="119">
      <c r="A119">
        <f t="shared" si="1"/>
        <v>1</v>
      </c>
      <c r="B119">
        <f t="shared" si="2"/>
        <v>0</v>
      </c>
      <c r="C119" s="32">
        <f t="shared" si="3"/>
        <v>43908</v>
      </c>
      <c r="D119" s="2" t="s">
        <v>78</v>
      </c>
      <c r="E119" s="2" t="s">
        <v>194</v>
      </c>
      <c r="F119" s="2" t="s">
        <v>230</v>
      </c>
      <c r="G119" s="2" t="s">
        <v>152</v>
      </c>
      <c r="H119" s="33">
        <v>119.0</v>
      </c>
      <c r="I119" s="33">
        <v>1.0</v>
      </c>
      <c r="J119" s="34">
        <v>43978.0</v>
      </c>
      <c r="K119" s="34">
        <v>43997.0</v>
      </c>
      <c r="L119" s="33">
        <v>19.0</v>
      </c>
      <c r="M119" s="33">
        <v>19.0</v>
      </c>
      <c r="N119" s="33">
        <v>0.0</v>
      </c>
      <c r="O119" s="33">
        <v>89.0</v>
      </c>
      <c r="P119" s="33">
        <v>5.0</v>
      </c>
      <c r="Q119" s="33">
        <v>89.0</v>
      </c>
      <c r="R119" s="34">
        <v>43908.0</v>
      </c>
      <c r="S119" s="2"/>
      <c r="T119" s="2"/>
      <c r="U119" s="2"/>
      <c r="V119" s="2"/>
      <c r="W119" s="2"/>
      <c r="X119" s="2"/>
      <c r="Y119" s="33">
        <v>2.67592592592593</v>
      </c>
      <c r="Z119" s="33">
        <v>19.0</v>
      </c>
      <c r="AA119" s="33">
        <v>1.0</v>
      </c>
      <c r="AB119" s="34">
        <v>43978.0</v>
      </c>
      <c r="AC119" s="34">
        <v>43997.0</v>
      </c>
      <c r="AD119" s="20"/>
      <c r="AE119" s="20"/>
      <c r="AF119" s="2"/>
      <c r="AG119" s="2"/>
      <c r="AH119" s="2"/>
      <c r="AI119" s="2"/>
      <c r="AJ119" s="36"/>
      <c r="AK119" s="36"/>
      <c r="AL119" s="20"/>
      <c r="AM119" s="20"/>
      <c r="AN119" s="20"/>
      <c r="AO119" s="20"/>
      <c r="AP119" s="20"/>
      <c r="AQ119" s="20"/>
      <c r="AR119" s="35">
        <v>0.694444444444444</v>
      </c>
      <c r="AS119" s="35">
        <v>0.694444444444444</v>
      </c>
      <c r="AT119" s="35">
        <v>0.0</v>
      </c>
      <c r="AU119" s="35">
        <v>0.0</v>
      </c>
      <c r="AV119" s="35">
        <v>0.138888888888889</v>
      </c>
      <c r="AW119" s="35">
        <v>0.694444444444444</v>
      </c>
    </row>
    <row r="120">
      <c r="A120">
        <f t="shared" si="1"/>
        <v>0</v>
      </c>
      <c r="B120">
        <f t="shared" si="2"/>
        <v>0</v>
      </c>
      <c r="C120" s="32">
        <f t="shared" si="3"/>
        <v>43908</v>
      </c>
      <c r="D120" s="2" t="s">
        <v>78</v>
      </c>
      <c r="E120" s="2" t="s">
        <v>150</v>
      </c>
      <c r="F120" s="37" t="s">
        <v>231</v>
      </c>
      <c r="G120" s="20"/>
      <c r="H120" s="33">
        <v>120.0</v>
      </c>
      <c r="I120" s="33">
        <v>4.0</v>
      </c>
      <c r="J120" s="34">
        <v>43910.0</v>
      </c>
      <c r="K120" s="34">
        <v>43997.0</v>
      </c>
      <c r="L120" s="33">
        <v>87.0</v>
      </c>
      <c r="M120" s="33">
        <v>87.0</v>
      </c>
      <c r="N120" s="33">
        <v>0.0</v>
      </c>
      <c r="O120" s="33">
        <v>89.0</v>
      </c>
      <c r="P120" s="33">
        <v>5.0</v>
      </c>
      <c r="Q120" s="33">
        <v>89.0</v>
      </c>
      <c r="R120" s="34">
        <v>43908.0</v>
      </c>
      <c r="S120" s="2"/>
      <c r="T120" s="2"/>
      <c r="U120" s="2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</row>
    <row r="121">
      <c r="A121">
        <f t="shared" si="1"/>
        <v>1</v>
      </c>
      <c r="B121">
        <f t="shared" si="2"/>
        <v>1</v>
      </c>
      <c r="C121" s="32">
        <f t="shared" si="3"/>
        <v>43908</v>
      </c>
      <c r="D121" s="2" t="s">
        <v>78</v>
      </c>
      <c r="E121" s="2" t="s">
        <v>153</v>
      </c>
      <c r="F121" s="2" t="s">
        <v>232</v>
      </c>
      <c r="G121" s="20" t="s">
        <v>152</v>
      </c>
      <c r="H121" s="33">
        <v>121.0</v>
      </c>
      <c r="I121" s="33">
        <v>5.0</v>
      </c>
      <c r="J121" s="34">
        <v>43908.0</v>
      </c>
      <c r="K121" s="34">
        <v>43997.0</v>
      </c>
      <c r="L121" s="33">
        <v>89.0</v>
      </c>
      <c r="M121" s="33">
        <v>89.0</v>
      </c>
      <c r="N121" s="33">
        <v>0.0</v>
      </c>
      <c r="O121" s="33">
        <v>89.0</v>
      </c>
      <c r="P121" s="33">
        <v>5.0</v>
      </c>
      <c r="Q121" s="33">
        <v>89.0</v>
      </c>
      <c r="R121" s="34">
        <v>43908.0</v>
      </c>
      <c r="S121" s="33">
        <v>1.0</v>
      </c>
      <c r="T121" s="33">
        <v>1.0</v>
      </c>
      <c r="U121" s="33">
        <v>1.0</v>
      </c>
      <c r="V121" s="35">
        <v>1.0</v>
      </c>
      <c r="W121" s="35">
        <v>1.0</v>
      </c>
      <c r="X121" s="35">
        <v>1.0</v>
      </c>
      <c r="Y121" s="35">
        <v>2.67592592592593</v>
      </c>
      <c r="Z121" s="35">
        <v>47.0</v>
      </c>
      <c r="AA121" s="35">
        <v>4.0</v>
      </c>
      <c r="AB121" s="34">
        <v>43908.0</v>
      </c>
      <c r="AC121" s="34">
        <v>43997.0</v>
      </c>
      <c r="AD121" s="20"/>
      <c r="AE121" s="20"/>
      <c r="AF121" s="35">
        <v>1.0</v>
      </c>
      <c r="AG121" s="35">
        <v>4.0</v>
      </c>
      <c r="AH121" s="35">
        <v>15.0</v>
      </c>
      <c r="AI121" s="35">
        <v>1.0</v>
      </c>
      <c r="AJ121" s="34">
        <v>43908.0</v>
      </c>
      <c r="AK121" s="34">
        <v>43938.0</v>
      </c>
      <c r="AL121" s="20"/>
      <c r="AM121" s="20"/>
      <c r="AN121" s="20"/>
      <c r="AO121" s="20"/>
      <c r="AP121" s="20"/>
      <c r="AQ121" s="20"/>
      <c r="AR121" s="35">
        <v>0.694444444444444</v>
      </c>
      <c r="AS121" s="35">
        <v>0.694444444444444</v>
      </c>
      <c r="AT121" s="35">
        <v>0.0</v>
      </c>
      <c r="AU121" s="35">
        <v>0.0</v>
      </c>
      <c r="AV121" s="35">
        <v>0.138888888888889</v>
      </c>
      <c r="AW121" s="35">
        <v>0.694444444444444</v>
      </c>
    </row>
    <row r="122">
      <c r="A122">
        <f t="shared" si="1"/>
        <v>0</v>
      </c>
      <c r="B122">
        <f t="shared" si="2"/>
        <v>0</v>
      </c>
      <c r="C122" s="32">
        <f t="shared" si="3"/>
        <v>0</v>
      </c>
      <c r="D122" s="2" t="s">
        <v>79</v>
      </c>
      <c r="E122" s="2" t="s">
        <v>150</v>
      </c>
      <c r="F122" s="2"/>
      <c r="G122" s="2"/>
      <c r="H122" s="33">
        <v>122.0</v>
      </c>
      <c r="I122" s="33">
        <v>4.0</v>
      </c>
      <c r="J122" s="34">
        <v>43912.0</v>
      </c>
      <c r="K122" s="34">
        <v>43966.0</v>
      </c>
      <c r="L122" s="33">
        <v>54.0</v>
      </c>
      <c r="M122" s="33">
        <v>54.0</v>
      </c>
      <c r="N122" s="33">
        <v>0.0</v>
      </c>
      <c r="O122" s="33">
        <v>54.0</v>
      </c>
      <c r="P122" s="33">
        <v>4.0</v>
      </c>
      <c r="Q122" s="33">
        <v>54.0</v>
      </c>
      <c r="R122" s="34">
        <v>43912.0</v>
      </c>
      <c r="S122" s="35">
        <v>1.0</v>
      </c>
      <c r="T122" s="35">
        <v>1.0</v>
      </c>
      <c r="U122" s="35">
        <v>1.0</v>
      </c>
      <c r="V122" s="33">
        <v>1.0</v>
      </c>
      <c r="W122" s="2"/>
      <c r="X122" s="2"/>
      <c r="Y122" s="2"/>
      <c r="Z122" s="2"/>
      <c r="AA122" s="2"/>
      <c r="AB122" s="36"/>
      <c r="AC122" s="36"/>
      <c r="AD122" s="2"/>
      <c r="AE122" s="2"/>
      <c r="AF122" s="2"/>
      <c r="AG122" s="2"/>
      <c r="AH122" s="2"/>
      <c r="AI122" s="2"/>
      <c r="AJ122" s="36"/>
      <c r="AK122" s="36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</row>
    <row r="123">
      <c r="A123">
        <f t="shared" si="1"/>
        <v>1</v>
      </c>
      <c r="B123">
        <f t="shared" si="2"/>
        <v>1</v>
      </c>
      <c r="C123" s="32">
        <f t="shared" si="3"/>
        <v>43912</v>
      </c>
      <c r="D123" s="2" t="s">
        <v>80</v>
      </c>
      <c r="E123" s="2" t="s">
        <v>150</v>
      </c>
      <c r="F123" s="2" t="s">
        <v>151</v>
      </c>
      <c r="G123" s="2" t="s">
        <v>152</v>
      </c>
      <c r="H123" s="33">
        <v>123.0</v>
      </c>
      <c r="I123" s="33">
        <v>3.0</v>
      </c>
      <c r="J123" s="34">
        <v>43912.0</v>
      </c>
      <c r="K123" s="34">
        <v>43997.0</v>
      </c>
      <c r="L123" s="33">
        <v>85.0</v>
      </c>
      <c r="M123" s="33">
        <v>85.0</v>
      </c>
      <c r="N123" s="33">
        <v>0.0</v>
      </c>
      <c r="O123" s="33">
        <v>85.0</v>
      </c>
      <c r="P123" s="33">
        <v>3.0</v>
      </c>
      <c r="Q123" s="33">
        <v>85.0</v>
      </c>
      <c r="R123" s="34">
        <v>43912.0</v>
      </c>
      <c r="S123" s="33">
        <v>1.0</v>
      </c>
      <c r="T123" s="33">
        <v>1.0</v>
      </c>
      <c r="U123" s="33">
        <v>1.0</v>
      </c>
      <c r="V123" s="33">
        <v>1.0</v>
      </c>
      <c r="W123" s="33">
        <v>1.0</v>
      </c>
      <c r="X123" s="33">
        <v>1.0</v>
      </c>
      <c r="Y123" s="33">
        <v>1.68990384615385</v>
      </c>
      <c r="Z123" s="33">
        <v>63.0</v>
      </c>
      <c r="AA123" s="33">
        <v>3.0</v>
      </c>
      <c r="AB123" s="34">
        <v>43912.0</v>
      </c>
      <c r="AC123" s="34">
        <v>43997.0</v>
      </c>
      <c r="AD123" s="2"/>
      <c r="AE123" s="2"/>
      <c r="AF123" s="2"/>
      <c r="AG123" s="2"/>
      <c r="AH123" s="2"/>
      <c r="AI123" s="2"/>
      <c r="AJ123" s="36"/>
      <c r="AK123" s="36"/>
      <c r="AL123" s="20"/>
      <c r="AM123" s="20"/>
      <c r="AN123" s="20"/>
      <c r="AO123" s="20"/>
      <c r="AP123" s="20"/>
      <c r="AQ123" s="20"/>
      <c r="AR123" s="35">
        <v>0.298076923076923</v>
      </c>
      <c r="AS123" s="35">
        <v>0.298076923076923</v>
      </c>
      <c r="AT123" s="35">
        <v>0.0</v>
      </c>
      <c r="AU123" s="35">
        <v>0.0</v>
      </c>
      <c r="AV123" s="35">
        <v>0.298076923076923</v>
      </c>
      <c r="AW123" s="35">
        <v>0.298076923076923</v>
      </c>
    </row>
    <row r="124">
      <c r="A124">
        <f t="shared" si="1"/>
        <v>1</v>
      </c>
      <c r="B124">
        <f t="shared" si="2"/>
        <v>0</v>
      </c>
      <c r="C124" s="32">
        <f t="shared" si="3"/>
        <v>43912</v>
      </c>
      <c r="D124" s="20" t="s">
        <v>80</v>
      </c>
      <c r="E124" s="20" t="s">
        <v>153</v>
      </c>
      <c r="F124" s="20" t="s">
        <v>233</v>
      </c>
      <c r="G124" s="20" t="s">
        <v>152</v>
      </c>
      <c r="H124" s="35">
        <v>124.0</v>
      </c>
      <c r="I124" s="35">
        <v>1.0</v>
      </c>
      <c r="J124" s="34">
        <v>43917.0</v>
      </c>
      <c r="K124" s="34">
        <v>43979.0</v>
      </c>
      <c r="L124" s="35">
        <v>62.0</v>
      </c>
      <c r="M124" s="35">
        <v>62.0</v>
      </c>
      <c r="N124" s="35">
        <v>0.0</v>
      </c>
      <c r="O124" s="35">
        <v>85.0</v>
      </c>
      <c r="P124" s="35">
        <v>3.0</v>
      </c>
      <c r="Q124" s="35">
        <v>85.0</v>
      </c>
      <c r="R124" s="34">
        <v>43912.0</v>
      </c>
      <c r="S124" s="20"/>
      <c r="T124" s="20"/>
      <c r="U124" s="20"/>
      <c r="V124" s="20"/>
      <c r="W124" s="20"/>
      <c r="X124" s="20"/>
      <c r="Y124" s="35">
        <v>1.68990384615385</v>
      </c>
      <c r="Z124" s="35">
        <v>62.0</v>
      </c>
      <c r="AA124" s="35">
        <v>1.0</v>
      </c>
      <c r="AB124" s="34">
        <v>43917.0</v>
      </c>
      <c r="AC124" s="34">
        <v>43979.0</v>
      </c>
      <c r="AD124" s="20"/>
      <c r="AE124" s="35">
        <v>1.0</v>
      </c>
      <c r="AF124" s="35">
        <v>1.0</v>
      </c>
      <c r="AG124" s="35">
        <v>4.0</v>
      </c>
      <c r="AH124" s="35">
        <v>62.0</v>
      </c>
      <c r="AI124" s="35">
        <v>1.0</v>
      </c>
      <c r="AJ124" s="34">
        <v>43917.0</v>
      </c>
      <c r="AK124" s="34">
        <v>43979.0</v>
      </c>
      <c r="AL124" s="20"/>
      <c r="AM124" s="20"/>
      <c r="AN124" s="20"/>
      <c r="AO124" s="20"/>
      <c r="AP124" s="20"/>
      <c r="AQ124" s="20"/>
      <c r="AR124" s="35">
        <v>0.298076923076923</v>
      </c>
      <c r="AS124" s="35">
        <v>0.298076923076923</v>
      </c>
      <c r="AT124" s="35">
        <v>0.0</v>
      </c>
      <c r="AU124" s="35">
        <v>0.0</v>
      </c>
      <c r="AV124" s="35">
        <v>0.298076923076923</v>
      </c>
      <c r="AW124" s="35">
        <v>0.298076923076923</v>
      </c>
    </row>
    <row r="125">
      <c r="A125">
        <f t="shared" si="1"/>
        <v>1</v>
      </c>
      <c r="B125">
        <f t="shared" si="2"/>
        <v>1</v>
      </c>
      <c r="C125" s="32">
        <f t="shared" si="3"/>
        <v>43908</v>
      </c>
      <c r="D125" s="20" t="s">
        <v>81</v>
      </c>
      <c r="E125" s="20" t="s">
        <v>150</v>
      </c>
      <c r="F125" s="20" t="s">
        <v>151</v>
      </c>
      <c r="G125" s="20" t="s">
        <v>152</v>
      </c>
      <c r="H125" s="35">
        <v>125.0</v>
      </c>
      <c r="I125" s="35">
        <v>4.0</v>
      </c>
      <c r="J125" s="34">
        <v>43908.0</v>
      </c>
      <c r="K125" s="34">
        <v>43997.0</v>
      </c>
      <c r="L125" s="35">
        <v>89.0</v>
      </c>
      <c r="M125" s="35">
        <v>89.0</v>
      </c>
      <c r="N125" s="35">
        <v>0.0</v>
      </c>
      <c r="O125" s="35">
        <v>89.0</v>
      </c>
      <c r="P125" s="35">
        <v>4.0</v>
      </c>
      <c r="Q125" s="35">
        <v>89.0</v>
      </c>
      <c r="R125" s="34">
        <v>43908.0</v>
      </c>
      <c r="S125" s="35">
        <v>1.0</v>
      </c>
      <c r="T125" s="35">
        <v>1.0</v>
      </c>
      <c r="U125" s="35">
        <v>1.0</v>
      </c>
      <c r="V125" s="35">
        <v>1.0</v>
      </c>
      <c r="W125" s="35">
        <v>1.0</v>
      </c>
      <c r="X125" s="35">
        <v>1.0</v>
      </c>
      <c r="Y125" s="35">
        <v>0.5</v>
      </c>
      <c r="Z125" s="35">
        <v>31.0</v>
      </c>
      <c r="AA125" s="35">
        <v>4.0</v>
      </c>
      <c r="AB125" s="34">
        <v>43908.0</v>
      </c>
      <c r="AC125" s="34">
        <v>43997.0</v>
      </c>
      <c r="AD125" s="35">
        <v>1.0</v>
      </c>
      <c r="AE125" s="35">
        <v>1.0</v>
      </c>
      <c r="AF125" s="35">
        <v>1.0</v>
      </c>
      <c r="AG125" s="35">
        <v>0.5</v>
      </c>
      <c r="AH125" s="35">
        <v>89.0</v>
      </c>
      <c r="AI125" s="35">
        <v>4.0</v>
      </c>
      <c r="AJ125" s="34">
        <v>43908.0</v>
      </c>
      <c r="AK125" s="34">
        <v>43997.0</v>
      </c>
      <c r="AL125" s="20"/>
      <c r="AM125" s="20"/>
      <c r="AN125" s="20"/>
      <c r="AO125" s="20"/>
      <c r="AP125" s="20"/>
      <c r="AQ125" s="20"/>
      <c r="AR125" s="35">
        <v>0.0</v>
      </c>
      <c r="AS125" s="35">
        <v>0.0</v>
      </c>
      <c r="AT125" s="35">
        <v>0.0</v>
      </c>
      <c r="AU125" s="35">
        <v>0.0</v>
      </c>
      <c r="AV125" s="35">
        <v>0.0</v>
      </c>
      <c r="AW125" s="35">
        <v>0.0</v>
      </c>
    </row>
    <row r="126">
      <c r="A126">
        <f t="shared" si="1"/>
        <v>0</v>
      </c>
      <c r="B126">
        <f t="shared" si="2"/>
        <v>0</v>
      </c>
      <c r="C126" s="32">
        <f t="shared" si="3"/>
        <v>43908</v>
      </c>
      <c r="D126" s="20" t="s">
        <v>81</v>
      </c>
      <c r="E126" s="20" t="s">
        <v>162</v>
      </c>
      <c r="F126" s="20" t="s">
        <v>234</v>
      </c>
      <c r="G126" s="20" t="s">
        <v>164</v>
      </c>
      <c r="H126" s="35">
        <v>126.0</v>
      </c>
      <c r="I126" s="35">
        <v>1.0</v>
      </c>
      <c r="J126" s="34">
        <v>43916.0</v>
      </c>
      <c r="K126" s="34">
        <v>43997.0</v>
      </c>
      <c r="L126" s="35">
        <v>81.0</v>
      </c>
      <c r="M126" s="35">
        <v>81.0</v>
      </c>
      <c r="N126" s="35">
        <v>0.0</v>
      </c>
      <c r="O126" s="35">
        <v>89.0</v>
      </c>
      <c r="P126" s="35">
        <v>4.0</v>
      </c>
      <c r="Q126" s="35">
        <v>89.0</v>
      </c>
      <c r="R126" s="34">
        <v>43908.0</v>
      </c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</row>
    <row r="127"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</row>
    <row r="128"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</row>
  </sheetData>
  <drawing r:id="rId1"/>
</worksheet>
</file>