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TFG Glori\Resultados\Objetivo 2. Toxicidad de AntiMirs\2019\3 Citotoxicidad 16-07-19\"/>
    </mc:Choice>
  </mc:AlternateContent>
  <xr:revisionPtr revIDLastSave="0" documentId="13_ncr:1_{71B04D18-2D40-4B9C-A26E-51214C1363E1}" xr6:coauthVersionLast="45" xr6:coauthVersionMax="45" xr10:uidLastSave="{00000000-0000-0000-0000-000000000000}"/>
  <bookViews>
    <workbookView xWindow="324" yWindow="324" windowWidth="22716" windowHeight="12036" xr2:uid="{00000000-000D-0000-FFFF-FFFF00000000}"/>
  </bookViews>
  <sheets>
    <sheet name="Graficos" sheetId="1" r:id="rId1"/>
    <sheet name="SW620 N" sheetId="8" r:id="rId2"/>
    <sheet name="STAT SW620" sheetId="16" r:id="rId3"/>
    <sheet name="HT29 N" sheetId="11" r:id="rId4"/>
    <sheet name="STAT HT29" sheetId="17" r:id="rId5"/>
    <sheet name="HCT15 N" sheetId="12" r:id="rId6"/>
    <sheet name="STAT HCT15" sheetId="18" r:id="rId7"/>
    <sheet name="SW620" sheetId="6" r:id="rId8"/>
    <sheet name="HT29" sheetId="9" r:id="rId9"/>
    <sheet name="HCT15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8" l="1"/>
  <c r="J92" i="18"/>
  <c r="K92" i="18"/>
  <c r="L92" i="18"/>
  <c r="M92" i="18"/>
  <c r="N92" i="18"/>
  <c r="O92" i="18"/>
  <c r="I93" i="18"/>
  <c r="J93" i="18"/>
  <c r="K93" i="18"/>
  <c r="L93" i="18"/>
  <c r="M93" i="18"/>
  <c r="N93" i="18"/>
  <c r="O93" i="18"/>
  <c r="I94" i="18"/>
  <c r="J94" i="18"/>
  <c r="K94" i="18"/>
  <c r="L94" i="18"/>
  <c r="M94" i="18"/>
  <c r="N94" i="18"/>
  <c r="O94" i="18"/>
  <c r="I95" i="18"/>
  <c r="J95" i="18"/>
  <c r="K95" i="18"/>
  <c r="L95" i="18"/>
  <c r="M95" i="18"/>
  <c r="N95" i="18"/>
  <c r="O95" i="18"/>
  <c r="I96" i="18"/>
  <c r="J96" i="18"/>
  <c r="K96" i="18"/>
  <c r="L96" i="18"/>
  <c r="M96" i="18"/>
  <c r="N96" i="18"/>
  <c r="O96" i="18"/>
  <c r="I97" i="18"/>
  <c r="J97" i="18"/>
  <c r="K97" i="18"/>
  <c r="L97" i="18"/>
  <c r="M97" i="18"/>
  <c r="N97" i="18"/>
  <c r="O97" i="18"/>
  <c r="I98" i="18"/>
  <c r="J98" i="18"/>
  <c r="K98" i="18"/>
  <c r="L98" i="18"/>
  <c r="M98" i="18"/>
  <c r="N98" i="18"/>
  <c r="O98" i="18"/>
  <c r="I99" i="18"/>
  <c r="J99" i="18"/>
  <c r="K99" i="18"/>
  <c r="L99" i="18"/>
  <c r="M99" i="18"/>
  <c r="N99" i="18"/>
  <c r="O99" i="18"/>
  <c r="J91" i="18"/>
  <c r="K91" i="18"/>
  <c r="L91" i="18"/>
  <c r="M91" i="18"/>
  <c r="N91" i="18"/>
  <c r="O91" i="18"/>
  <c r="I91" i="18"/>
  <c r="B92" i="18"/>
  <c r="C92" i="18"/>
  <c r="D92" i="18"/>
  <c r="E92" i="18"/>
  <c r="F92" i="18"/>
  <c r="G92" i="18"/>
  <c r="H92" i="18"/>
  <c r="B93" i="18"/>
  <c r="C93" i="18"/>
  <c r="D93" i="18"/>
  <c r="E93" i="18"/>
  <c r="F93" i="18"/>
  <c r="G93" i="18"/>
  <c r="H93" i="18"/>
  <c r="B94" i="18"/>
  <c r="C94" i="18"/>
  <c r="D94" i="18"/>
  <c r="E94" i="18"/>
  <c r="F94" i="18"/>
  <c r="G94" i="18"/>
  <c r="H94" i="18"/>
  <c r="B95" i="18"/>
  <c r="C95" i="18"/>
  <c r="D95" i="18"/>
  <c r="E95" i="18"/>
  <c r="F95" i="18"/>
  <c r="G95" i="18"/>
  <c r="H95" i="18"/>
  <c r="B96" i="18"/>
  <c r="C96" i="18"/>
  <c r="D96" i="18"/>
  <c r="E96" i="18"/>
  <c r="F96" i="18"/>
  <c r="G96" i="18"/>
  <c r="H96" i="18"/>
  <c r="B97" i="18"/>
  <c r="C97" i="18"/>
  <c r="D97" i="18"/>
  <c r="E97" i="18"/>
  <c r="F97" i="18"/>
  <c r="G97" i="18"/>
  <c r="H97" i="18"/>
  <c r="B98" i="18"/>
  <c r="C98" i="18"/>
  <c r="D98" i="18"/>
  <c r="E98" i="18"/>
  <c r="F98" i="18"/>
  <c r="G98" i="18"/>
  <c r="H98" i="18"/>
  <c r="B99" i="18"/>
  <c r="C99" i="18"/>
  <c r="D99" i="18"/>
  <c r="E99" i="18"/>
  <c r="F99" i="18"/>
  <c r="G99" i="18"/>
  <c r="H99" i="18"/>
  <c r="C91" i="18"/>
  <c r="D91" i="18"/>
  <c r="E91" i="18"/>
  <c r="F91" i="18"/>
  <c r="G91" i="18"/>
  <c r="H91" i="18"/>
  <c r="B91" i="18"/>
  <c r="I49" i="18"/>
  <c r="J49" i="18"/>
  <c r="K49" i="18"/>
  <c r="L49" i="18"/>
  <c r="M49" i="18"/>
  <c r="N49" i="18"/>
  <c r="O49" i="18"/>
  <c r="I50" i="18"/>
  <c r="J50" i="18"/>
  <c r="K50" i="18"/>
  <c r="L50" i="18"/>
  <c r="M50" i="18"/>
  <c r="N50" i="18"/>
  <c r="O50" i="18"/>
  <c r="I51" i="18"/>
  <c r="J51" i="18"/>
  <c r="K51" i="18"/>
  <c r="L51" i="18"/>
  <c r="M51" i="18"/>
  <c r="N51" i="18"/>
  <c r="O51" i="18"/>
  <c r="I52" i="18"/>
  <c r="J52" i="18"/>
  <c r="K52" i="18"/>
  <c r="L52" i="18"/>
  <c r="M52" i="18"/>
  <c r="N52" i="18"/>
  <c r="O52" i="18"/>
  <c r="I53" i="18"/>
  <c r="J53" i="18"/>
  <c r="K53" i="18"/>
  <c r="L53" i="18"/>
  <c r="M53" i="18"/>
  <c r="N53" i="18"/>
  <c r="O53" i="18"/>
  <c r="I54" i="18"/>
  <c r="J54" i="18"/>
  <c r="K54" i="18"/>
  <c r="L54" i="18"/>
  <c r="M54" i="18"/>
  <c r="N54" i="18"/>
  <c r="O54" i="18"/>
  <c r="I55" i="18"/>
  <c r="J55" i="18"/>
  <c r="K55" i="18"/>
  <c r="L55" i="18"/>
  <c r="M55" i="18"/>
  <c r="N55" i="18"/>
  <c r="O55" i="18"/>
  <c r="I56" i="18"/>
  <c r="J56" i="18"/>
  <c r="K56" i="18"/>
  <c r="L56" i="18"/>
  <c r="M56" i="18"/>
  <c r="N56" i="18"/>
  <c r="O56" i="18"/>
  <c r="J48" i="18"/>
  <c r="K48" i="18"/>
  <c r="L48" i="18"/>
  <c r="M48" i="18"/>
  <c r="N48" i="18"/>
  <c r="O48" i="18"/>
  <c r="I48" i="18"/>
  <c r="B49" i="18"/>
  <c r="C49" i="18"/>
  <c r="D49" i="18"/>
  <c r="E49" i="18"/>
  <c r="F49" i="18"/>
  <c r="G49" i="18"/>
  <c r="H49" i="18"/>
  <c r="B50" i="18"/>
  <c r="C50" i="18"/>
  <c r="D50" i="18"/>
  <c r="E50" i="18"/>
  <c r="F50" i="18"/>
  <c r="G50" i="18"/>
  <c r="H50" i="18"/>
  <c r="B51" i="18"/>
  <c r="C51" i="18"/>
  <c r="D51" i="18"/>
  <c r="E51" i="18"/>
  <c r="F51" i="18"/>
  <c r="G51" i="18"/>
  <c r="H51" i="18"/>
  <c r="B52" i="18"/>
  <c r="C52" i="18"/>
  <c r="D52" i="18"/>
  <c r="E52" i="18"/>
  <c r="F52" i="18"/>
  <c r="G52" i="18"/>
  <c r="H52" i="18"/>
  <c r="B53" i="18"/>
  <c r="C53" i="18"/>
  <c r="D53" i="18"/>
  <c r="E53" i="18"/>
  <c r="F53" i="18"/>
  <c r="G53" i="18"/>
  <c r="H53" i="18"/>
  <c r="B54" i="18"/>
  <c r="C54" i="18"/>
  <c r="D54" i="18"/>
  <c r="E54" i="18"/>
  <c r="F54" i="18"/>
  <c r="G54" i="18"/>
  <c r="H54" i="18"/>
  <c r="B55" i="18"/>
  <c r="C55" i="18"/>
  <c r="D55" i="18"/>
  <c r="E55" i="18"/>
  <c r="F55" i="18"/>
  <c r="G55" i="18"/>
  <c r="H55" i="18"/>
  <c r="B56" i="18"/>
  <c r="C56" i="18"/>
  <c r="D56" i="18"/>
  <c r="E56" i="18"/>
  <c r="F56" i="18"/>
  <c r="G56" i="18"/>
  <c r="H56" i="18"/>
  <c r="C48" i="18"/>
  <c r="D48" i="18"/>
  <c r="E48" i="18"/>
  <c r="F48" i="18"/>
  <c r="G48" i="18"/>
  <c r="H48" i="18"/>
  <c r="B48" i="18"/>
  <c r="I6" i="18"/>
  <c r="J6" i="18"/>
  <c r="K6" i="18"/>
  <c r="L6" i="18"/>
  <c r="M6" i="18"/>
  <c r="N6" i="18"/>
  <c r="O6" i="18"/>
  <c r="I7" i="18"/>
  <c r="J7" i="18"/>
  <c r="K7" i="18"/>
  <c r="L7" i="18"/>
  <c r="M7" i="18"/>
  <c r="N7" i="18"/>
  <c r="O7" i="18"/>
  <c r="I8" i="18"/>
  <c r="J8" i="18"/>
  <c r="K8" i="18"/>
  <c r="L8" i="18"/>
  <c r="M8" i="18"/>
  <c r="N8" i="18"/>
  <c r="O8" i="18"/>
  <c r="I9" i="18"/>
  <c r="J9" i="18"/>
  <c r="K9" i="18"/>
  <c r="L9" i="18"/>
  <c r="M9" i="18"/>
  <c r="N9" i="18"/>
  <c r="O9" i="18"/>
  <c r="I10" i="18"/>
  <c r="J10" i="18"/>
  <c r="K10" i="18"/>
  <c r="L10" i="18"/>
  <c r="M10" i="18"/>
  <c r="N10" i="18"/>
  <c r="O10" i="18"/>
  <c r="I11" i="18"/>
  <c r="J11" i="18"/>
  <c r="K11" i="18"/>
  <c r="L11" i="18"/>
  <c r="M11" i="18"/>
  <c r="N11" i="18"/>
  <c r="O11" i="18"/>
  <c r="I12" i="18"/>
  <c r="J12" i="18"/>
  <c r="K12" i="18"/>
  <c r="L12" i="18"/>
  <c r="M12" i="18"/>
  <c r="N12" i="18"/>
  <c r="O12" i="18"/>
  <c r="I13" i="18"/>
  <c r="J13" i="18"/>
  <c r="K13" i="18"/>
  <c r="L13" i="18"/>
  <c r="M13" i="18"/>
  <c r="N13" i="18"/>
  <c r="O13" i="18"/>
  <c r="J5" i="18"/>
  <c r="K5" i="18"/>
  <c r="L5" i="18"/>
  <c r="M5" i="18"/>
  <c r="N5" i="18"/>
  <c r="O5" i="18"/>
  <c r="I5" i="18"/>
  <c r="B6" i="18"/>
  <c r="C6" i="18"/>
  <c r="D6" i="18"/>
  <c r="E6" i="18"/>
  <c r="F6" i="18"/>
  <c r="G6" i="18"/>
  <c r="H6" i="18"/>
  <c r="B7" i="18"/>
  <c r="C7" i="18"/>
  <c r="D7" i="18"/>
  <c r="E7" i="18"/>
  <c r="F7" i="18"/>
  <c r="G7" i="18"/>
  <c r="H7" i="18"/>
  <c r="B8" i="18"/>
  <c r="C8" i="18"/>
  <c r="D8" i="18"/>
  <c r="E8" i="18"/>
  <c r="F8" i="18"/>
  <c r="G8" i="18"/>
  <c r="H8" i="18"/>
  <c r="B9" i="18"/>
  <c r="C9" i="18"/>
  <c r="D9" i="18"/>
  <c r="E9" i="18"/>
  <c r="F9" i="18"/>
  <c r="G9" i="18"/>
  <c r="H9" i="18"/>
  <c r="B10" i="18"/>
  <c r="C10" i="18"/>
  <c r="D10" i="18"/>
  <c r="E10" i="18"/>
  <c r="F10" i="18"/>
  <c r="G10" i="18"/>
  <c r="H10" i="18"/>
  <c r="B11" i="18"/>
  <c r="C11" i="18"/>
  <c r="D11" i="18"/>
  <c r="E11" i="18"/>
  <c r="F11" i="18"/>
  <c r="G11" i="18"/>
  <c r="H11" i="18"/>
  <c r="B12" i="18"/>
  <c r="C12" i="18"/>
  <c r="D12" i="18"/>
  <c r="E12" i="18"/>
  <c r="F12" i="18"/>
  <c r="G12" i="18"/>
  <c r="H12" i="18"/>
  <c r="B13" i="18"/>
  <c r="C13" i="18"/>
  <c r="D13" i="18"/>
  <c r="E13" i="18"/>
  <c r="F13" i="18"/>
  <c r="G13" i="18"/>
  <c r="H13" i="18"/>
  <c r="C5" i="18"/>
  <c r="D5" i="18"/>
  <c r="E5" i="18"/>
  <c r="F5" i="18"/>
  <c r="G5" i="18"/>
  <c r="H5" i="18"/>
  <c r="B5" i="18"/>
  <c r="C91" i="17"/>
  <c r="I99" i="17"/>
  <c r="J99" i="17"/>
  <c r="K99" i="17"/>
  <c r="L99" i="17"/>
  <c r="M99" i="17"/>
  <c r="N99" i="17"/>
  <c r="O99" i="17"/>
  <c r="I92" i="17"/>
  <c r="J92" i="17"/>
  <c r="K92" i="17"/>
  <c r="L92" i="17"/>
  <c r="M92" i="17"/>
  <c r="N92" i="17"/>
  <c r="O92" i="17"/>
  <c r="I93" i="17"/>
  <c r="J93" i="17"/>
  <c r="K93" i="17"/>
  <c r="L93" i="17"/>
  <c r="M93" i="17"/>
  <c r="N93" i="17"/>
  <c r="O93" i="17"/>
  <c r="I94" i="17"/>
  <c r="J94" i="17"/>
  <c r="K94" i="17"/>
  <c r="L94" i="17"/>
  <c r="M94" i="17"/>
  <c r="N94" i="17"/>
  <c r="O94" i="17"/>
  <c r="I95" i="17"/>
  <c r="J95" i="17"/>
  <c r="K95" i="17"/>
  <c r="L95" i="17"/>
  <c r="M95" i="17"/>
  <c r="N95" i="17"/>
  <c r="O95" i="17"/>
  <c r="I96" i="17"/>
  <c r="J96" i="17"/>
  <c r="K96" i="17"/>
  <c r="L96" i="17"/>
  <c r="M96" i="17"/>
  <c r="N96" i="17"/>
  <c r="O96" i="17"/>
  <c r="I97" i="17"/>
  <c r="J97" i="17"/>
  <c r="K97" i="17"/>
  <c r="L97" i="17"/>
  <c r="M97" i="17"/>
  <c r="N97" i="17"/>
  <c r="O97" i="17"/>
  <c r="I98" i="17"/>
  <c r="J98" i="17"/>
  <c r="K98" i="17"/>
  <c r="L98" i="17"/>
  <c r="M98" i="17"/>
  <c r="N98" i="17"/>
  <c r="O98" i="17"/>
  <c r="K91" i="17"/>
  <c r="L91" i="17"/>
  <c r="M91" i="17"/>
  <c r="N91" i="17"/>
  <c r="O91" i="17"/>
  <c r="I91" i="17"/>
  <c r="B92" i="17"/>
  <c r="C92" i="17"/>
  <c r="D92" i="17"/>
  <c r="E92" i="17"/>
  <c r="F92" i="17"/>
  <c r="G92" i="17"/>
  <c r="H92" i="17"/>
  <c r="B93" i="17"/>
  <c r="C93" i="17"/>
  <c r="D93" i="17"/>
  <c r="E93" i="17"/>
  <c r="F93" i="17"/>
  <c r="G93" i="17"/>
  <c r="H93" i="17"/>
  <c r="B94" i="17"/>
  <c r="C94" i="17"/>
  <c r="D94" i="17"/>
  <c r="E94" i="17"/>
  <c r="F94" i="17"/>
  <c r="G94" i="17"/>
  <c r="H94" i="17"/>
  <c r="B95" i="17"/>
  <c r="C95" i="17"/>
  <c r="D95" i="17"/>
  <c r="E95" i="17"/>
  <c r="F95" i="17"/>
  <c r="G95" i="17"/>
  <c r="H95" i="17"/>
  <c r="B96" i="17"/>
  <c r="C96" i="17"/>
  <c r="D96" i="17"/>
  <c r="E96" i="17"/>
  <c r="F96" i="17"/>
  <c r="G96" i="17"/>
  <c r="H96" i="17"/>
  <c r="B97" i="17"/>
  <c r="C97" i="17"/>
  <c r="D97" i="17"/>
  <c r="E97" i="17"/>
  <c r="F97" i="17"/>
  <c r="G97" i="17"/>
  <c r="H97" i="17"/>
  <c r="B98" i="17"/>
  <c r="C98" i="17"/>
  <c r="D98" i="17"/>
  <c r="E98" i="17"/>
  <c r="F98" i="17"/>
  <c r="G98" i="17"/>
  <c r="H98" i="17"/>
  <c r="B99" i="17"/>
  <c r="C99" i="17"/>
  <c r="D99" i="17"/>
  <c r="E99" i="17"/>
  <c r="F99" i="17"/>
  <c r="G99" i="17"/>
  <c r="H99" i="17"/>
  <c r="D91" i="17"/>
  <c r="E91" i="17"/>
  <c r="F91" i="17"/>
  <c r="G91" i="17"/>
  <c r="H91" i="17"/>
  <c r="B91" i="17"/>
  <c r="I49" i="17"/>
  <c r="J49" i="17"/>
  <c r="K49" i="17"/>
  <c r="L49" i="17"/>
  <c r="M49" i="17"/>
  <c r="N49" i="17"/>
  <c r="O49" i="17"/>
  <c r="I50" i="17"/>
  <c r="J50" i="17"/>
  <c r="K50" i="17"/>
  <c r="L50" i="17"/>
  <c r="M50" i="17"/>
  <c r="N50" i="17"/>
  <c r="O50" i="17"/>
  <c r="I51" i="17"/>
  <c r="J51" i="17"/>
  <c r="K51" i="17"/>
  <c r="L51" i="17"/>
  <c r="M51" i="17"/>
  <c r="N51" i="17"/>
  <c r="O51" i="17"/>
  <c r="I52" i="17"/>
  <c r="J52" i="17"/>
  <c r="K52" i="17"/>
  <c r="L52" i="17"/>
  <c r="M52" i="17"/>
  <c r="N52" i="17"/>
  <c r="O52" i="17"/>
  <c r="I53" i="17"/>
  <c r="J53" i="17"/>
  <c r="K53" i="17"/>
  <c r="L53" i="17"/>
  <c r="M53" i="17"/>
  <c r="N53" i="17"/>
  <c r="O53" i="17"/>
  <c r="I54" i="17"/>
  <c r="J54" i="17"/>
  <c r="K54" i="17"/>
  <c r="L54" i="17"/>
  <c r="M54" i="17"/>
  <c r="N54" i="17"/>
  <c r="O54" i="17"/>
  <c r="I55" i="17"/>
  <c r="J55" i="17"/>
  <c r="K55" i="17"/>
  <c r="L55" i="17"/>
  <c r="M55" i="17"/>
  <c r="N55" i="17"/>
  <c r="O55" i="17"/>
  <c r="I56" i="17"/>
  <c r="J56" i="17"/>
  <c r="K56" i="17"/>
  <c r="L56" i="17"/>
  <c r="M56" i="17"/>
  <c r="N56" i="17"/>
  <c r="O56" i="17"/>
  <c r="J48" i="17"/>
  <c r="K48" i="17"/>
  <c r="L48" i="17"/>
  <c r="M48" i="17"/>
  <c r="N48" i="17"/>
  <c r="O48" i="17"/>
  <c r="I48" i="17"/>
  <c r="B49" i="17"/>
  <c r="C49" i="17"/>
  <c r="D49" i="17"/>
  <c r="E49" i="17"/>
  <c r="F49" i="17"/>
  <c r="G49" i="17"/>
  <c r="H49" i="17"/>
  <c r="B50" i="17"/>
  <c r="C50" i="17"/>
  <c r="D50" i="17"/>
  <c r="E50" i="17"/>
  <c r="F50" i="17"/>
  <c r="G50" i="17"/>
  <c r="H50" i="17"/>
  <c r="B51" i="17"/>
  <c r="C51" i="17"/>
  <c r="D51" i="17"/>
  <c r="E51" i="17"/>
  <c r="F51" i="17"/>
  <c r="G51" i="17"/>
  <c r="H51" i="17"/>
  <c r="B52" i="17"/>
  <c r="C52" i="17"/>
  <c r="D52" i="17"/>
  <c r="E52" i="17"/>
  <c r="F52" i="17"/>
  <c r="G52" i="17"/>
  <c r="H52" i="17"/>
  <c r="B53" i="17"/>
  <c r="C53" i="17"/>
  <c r="D53" i="17"/>
  <c r="E53" i="17"/>
  <c r="F53" i="17"/>
  <c r="G53" i="17"/>
  <c r="H53" i="17"/>
  <c r="B54" i="17"/>
  <c r="C54" i="17"/>
  <c r="D54" i="17"/>
  <c r="E54" i="17"/>
  <c r="F54" i="17"/>
  <c r="G54" i="17"/>
  <c r="H54" i="17"/>
  <c r="B55" i="17"/>
  <c r="C55" i="17"/>
  <c r="D55" i="17"/>
  <c r="E55" i="17"/>
  <c r="F55" i="17"/>
  <c r="G55" i="17"/>
  <c r="H55" i="17"/>
  <c r="B56" i="17"/>
  <c r="C56" i="17"/>
  <c r="D56" i="17"/>
  <c r="E56" i="17"/>
  <c r="F56" i="17"/>
  <c r="G56" i="17"/>
  <c r="H56" i="17"/>
  <c r="C48" i="17"/>
  <c r="D48" i="17"/>
  <c r="E48" i="17"/>
  <c r="F48" i="17"/>
  <c r="G48" i="17"/>
  <c r="H48" i="17"/>
  <c r="B48" i="17"/>
  <c r="I92" i="16"/>
  <c r="J92" i="16"/>
  <c r="K92" i="16"/>
  <c r="L92" i="16"/>
  <c r="M92" i="16"/>
  <c r="N92" i="16"/>
  <c r="O92" i="16"/>
  <c r="I93" i="16"/>
  <c r="J93" i="16"/>
  <c r="K93" i="16"/>
  <c r="L93" i="16"/>
  <c r="M93" i="16"/>
  <c r="N93" i="16"/>
  <c r="O93" i="16"/>
  <c r="I94" i="16"/>
  <c r="J94" i="16"/>
  <c r="K94" i="16"/>
  <c r="L94" i="16"/>
  <c r="M94" i="16"/>
  <c r="N94" i="16"/>
  <c r="O94" i="16"/>
  <c r="I95" i="16"/>
  <c r="J95" i="16"/>
  <c r="K95" i="16"/>
  <c r="L95" i="16"/>
  <c r="M95" i="16"/>
  <c r="N95" i="16"/>
  <c r="O95" i="16"/>
  <c r="I96" i="16"/>
  <c r="J96" i="16"/>
  <c r="K96" i="16"/>
  <c r="L96" i="16"/>
  <c r="M96" i="16"/>
  <c r="N96" i="16"/>
  <c r="O96" i="16"/>
  <c r="I97" i="16"/>
  <c r="J97" i="16"/>
  <c r="K97" i="16"/>
  <c r="L97" i="16"/>
  <c r="M97" i="16"/>
  <c r="N97" i="16"/>
  <c r="O97" i="16"/>
  <c r="I98" i="16"/>
  <c r="J98" i="16"/>
  <c r="K98" i="16"/>
  <c r="L98" i="16"/>
  <c r="M98" i="16"/>
  <c r="N98" i="16"/>
  <c r="O98" i="16"/>
  <c r="I99" i="16"/>
  <c r="J99" i="16"/>
  <c r="K99" i="16"/>
  <c r="L99" i="16"/>
  <c r="M99" i="16"/>
  <c r="N99" i="16"/>
  <c r="O99" i="16"/>
  <c r="J91" i="16"/>
  <c r="K91" i="16"/>
  <c r="L91" i="16"/>
  <c r="M91" i="16"/>
  <c r="N91" i="16"/>
  <c r="O91" i="16"/>
  <c r="I91" i="16"/>
  <c r="B92" i="16"/>
  <c r="C92" i="16"/>
  <c r="D92" i="16"/>
  <c r="E92" i="16"/>
  <c r="F92" i="16"/>
  <c r="G92" i="16"/>
  <c r="H92" i="16"/>
  <c r="B93" i="16"/>
  <c r="C93" i="16"/>
  <c r="D93" i="16"/>
  <c r="E93" i="16"/>
  <c r="F93" i="16"/>
  <c r="G93" i="16"/>
  <c r="H93" i="16"/>
  <c r="B94" i="16"/>
  <c r="C94" i="16"/>
  <c r="D94" i="16"/>
  <c r="E94" i="16"/>
  <c r="F94" i="16"/>
  <c r="G94" i="16"/>
  <c r="H94" i="16"/>
  <c r="B95" i="16"/>
  <c r="C95" i="16"/>
  <c r="D95" i="16"/>
  <c r="E95" i="16"/>
  <c r="F95" i="16"/>
  <c r="G95" i="16"/>
  <c r="H95" i="16"/>
  <c r="B96" i="16"/>
  <c r="C96" i="16"/>
  <c r="D96" i="16"/>
  <c r="E96" i="16"/>
  <c r="F96" i="16"/>
  <c r="G96" i="16"/>
  <c r="H96" i="16"/>
  <c r="B97" i="16"/>
  <c r="C97" i="16"/>
  <c r="D97" i="16"/>
  <c r="E97" i="16"/>
  <c r="F97" i="16"/>
  <c r="G97" i="16"/>
  <c r="H97" i="16"/>
  <c r="B98" i="16"/>
  <c r="C98" i="16"/>
  <c r="D98" i="16"/>
  <c r="E98" i="16"/>
  <c r="F98" i="16"/>
  <c r="G98" i="16"/>
  <c r="H98" i="16"/>
  <c r="B99" i="16"/>
  <c r="C99" i="16"/>
  <c r="D99" i="16"/>
  <c r="E99" i="16"/>
  <c r="F99" i="16"/>
  <c r="G99" i="16"/>
  <c r="H99" i="16"/>
  <c r="C91" i="16"/>
  <c r="D91" i="16"/>
  <c r="E91" i="16"/>
  <c r="F91" i="16"/>
  <c r="G91" i="16"/>
  <c r="H91" i="16"/>
  <c r="B91" i="16"/>
  <c r="I49" i="16"/>
  <c r="J49" i="16"/>
  <c r="K49" i="16"/>
  <c r="L49" i="16"/>
  <c r="M49" i="16"/>
  <c r="N49" i="16"/>
  <c r="O49" i="16"/>
  <c r="I50" i="16"/>
  <c r="J50" i="16"/>
  <c r="K50" i="16"/>
  <c r="L50" i="16"/>
  <c r="M50" i="16"/>
  <c r="N50" i="16"/>
  <c r="O50" i="16"/>
  <c r="I51" i="16"/>
  <c r="J51" i="16"/>
  <c r="K51" i="16"/>
  <c r="L51" i="16"/>
  <c r="M51" i="16"/>
  <c r="N51" i="16"/>
  <c r="O51" i="16"/>
  <c r="I52" i="16"/>
  <c r="J52" i="16"/>
  <c r="K52" i="16"/>
  <c r="L52" i="16"/>
  <c r="M52" i="16"/>
  <c r="N52" i="16"/>
  <c r="O52" i="16"/>
  <c r="I53" i="16"/>
  <c r="J53" i="16"/>
  <c r="K53" i="16"/>
  <c r="L53" i="16"/>
  <c r="M53" i="16"/>
  <c r="N53" i="16"/>
  <c r="O53" i="16"/>
  <c r="I54" i="16"/>
  <c r="J54" i="16"/>
  <c r="K54" i="16"/>
  <c r="L54" i="16"/>
  <c r="M54" i="16"/>
  <c r="N54" i="16"/>
  <c r="O54" i="16"/>
  <c r="I55" i="16"/>
  <c r="J55" i="16"/>
  <c r="K55" i="16"/>
  <c r="L55" i="16"/>
  <c r="M55" i="16"/>
  <c r="N55" i="16"/>
  <c r="O55" i="16"/>
  <c r="I56" i="16"/>
  <c r="J56" i="16"/>
  <c r="K56" i="16"/>
  <c r="L56" i="16"/>
  <c r="M56" i="16"/>
  <c r="N56" i="16"/>
  <c r="O56" i="16"/>
  <c r="J48" i="16"/>
  <c r="K48" i="16"/>
  <c r="L48" i="16"/>
  <c r="M48" i="16"/>
  <c r="N48" i="16"/>
  <c r="O48" i="16"/>
  <c r="I48" i="16"/>
  <c r="B49" i="16"/>
  <c r="C49" i="16"/>
  <c r="D49" i="16"/>
  <c r="E49" i="16"/>
  <c r="F49" i="16"/>
  <c r="G49" i="16"/>
  <c r="H49" i="16"/>
  <c r="B50" i="16"/>
  <c r="C50" i="16"/>
  <c r="D50" i="16"/>
  <c r="E50" i="16"/>
  <c r="F50" i="16"/>
  <c r="G50" i="16"/>
  <c r="H50" i="16"/>
  <c r="B51" i="16"/>
  <c r="C51" i="16"/>
  <c r="D51" i="16"/>
  <c r="E51" i="16"/>
  <c r="F51" i="16"/>
  <c r="G51" i="16"/>
  <c r="H51" i="16"/>
  <c r="B52" i="16"/>
  <c r="C52" i="16"/>
  <c r="D52" i="16"/>
  <c r="E52" i="16"/>
  <c r="F52" i="16"/>
  <c r="G52" i="16"/>
  <c r="H52" i="16"/>
  <c r="B53" i="16"/>
  <c r="C53" i="16"/>
  <c r="D53" i="16"/>
  <c r="E53" i="16"/>
  <c r="F53" i="16"/>
  <c r="G53" i="16"/>
  <c r="H53" i="16"/>
  <c r="B54" i="16"/>
  <c r="C54" i="16"/>
  <c r="D54" i="16"/>
  <c r="E54" i="16"/>
  <c r="F54" i="16"/>
  <c r="G54" i="16"/>
  <c r="H54" i="16"/>
  <c r="B55" i="16"/>
  <c r="C55" i="16"/>
  <c r="D55" i="16"/>
  <c r="E55" i="16"/>
  <c r="F55" i="16"/>
  <c r="G55" i="16"/>
  <c r="H55" i="16"/>
  <c r="B56" i="16"/>
  <c r="C56" i="16"/>
  <c r="D56" i="16"/>
  <c r="E56" i="16"/>
  <c r="F56" i="16"/>
  <c r="G56" i="16"/>
  <c r="H56" i="16"/>
  <c r="C48" i="16"/>
  <c r="D48" i="16"/>
  <c r="E48" i="16"/>
  <c r="F48" i="16"/>
  <c r="G48" i="16"/>
  <c r="H48" i="16"/>
  <c r="B48" i="16"/>
  <c r="I6" i="17"/>
  <c r="J6" i="17"/>
  <c r="K6" i="17"/>
  <c r="L6" i="17"/>
  <c r="M6" i="17"/>
  <c r="N6" i="17"/>
  <c r="O6" i="17"/>
  <c r="I7" i="17"/>
  <c r="J7" i="17"/>
  <c r="K7" i="17"/>
  <c r="L7" i="17"/>
  <c r="M7" i="17"/>
  <c r="N7" i="17"/>
  <c r="O7" i="17"/>
  <c r="I8" i="17"/>
  <c r="J8" i="17"/>
  <c r="K8" i="17"/>
  <c r="L8" i="17"/>
  <c r="M8" i="17"/>
  <c r="N8" i="17"/>
  <c r="O8" i="17"/>
  <c r="I9" i="17"/>
  <c r="J9" i="17"/>
  <c r="K9" i="17"/>
  <c r="L9" i="17"/>
  <c r="M9" i="17"/>
  <c r="N9" i="17"/>
  <c r="O9" i="17"/>
  <c r="I10" i="17"/>
  <c r="J10" i="17"/>
  <c r="K10" i="17"/>
  <c r="L10" i="17"/>
  <c r="M10" i="17"/>
  <c r="N10" i="17"/>
  <c r="O10" i="17"/>
  <c r="I11" i="17"/>
  <c r="J11" i="17"/>
  <c r="K11" i="17"/>
  <c r="L11" i="17"/>
  <c r="M11" i="17"/>
  <c r="N11" i="17"/>
  <c r="O11" i="17"/>
  <c r="I12" i="17"/>
  <c r="J12" i="17"/>
  <c r="K12" i="17"/>
  <c r="L12" i="17"/>
  <c r="M12" i="17"/>
  <c r="N12" i="17"/>
  <c r="O12" i="17"/>
  <c r="I13" i="17"/>
  <c r="J13" i="17"/>
  <c r="K13" i="17"/>
  <c r="L13" i="17"/>
  <c r="M13" i="17"/>
  <c r="N13" i="17"/>
  <c r="O13" i="17"/>
  <c r="J5" i="17"/>
  <c r="K5" i="17"/>
  <c r="L5" i="17"/>
  <c r="M5" i="17"/>
  <c r="N5" i="17"/>
  <c r="O5" i="17"/>
  <c r="I5" i="17"/>
  <c r="B13" i="17"/>
  <c r="C13" i="17"/>
  <c r="D13" i="17"/>
  <c r="E13" i="17"/>
  <c r="F13" i="17"/>
  <c r="G13" i="17"/>
  <c r="H13" i="17"/>
  <c r="B6" i="17"/>
  <c r="C6" i="17"/>
  <c r="D6" i="17"/>
  <c r="E6" i="17"/>
  <c r="F6" i="17"/>
  <c r="G6" i="17"/>
  <c r="H6" i="17"/>
  <c r="B7" i="17"/>
  <c r="C7" i="17"/>
  <c r="D7" i="17"/>
  <c r="E7" i="17"/>
  <c r="F7" i="17"/>
  <c r="G7" i="17"/>
  <c r="H7" i="17"/>
  <c r="B8" i="17"/>
  <c r="C8" i="17"/>
  <c r="D8" i="17"/>
  <c r="E8" i="17"/>
  <c r="F8" i="17"/>
  <c r="G8" i="17"/>
  <c r="H8" i="17"/>
  <c r="B9" i="17"/>
  <c r="C9" i="17"/>
  <c r="D9" i="17"/>
  <c r="E9" i="17"/>
  <c r="F9" i="17"/>
  <c r="G9" i="17"/>
  <c r="H9" i="17"/>
  <c r="B10" i="17"/>
  <c r="C10" i="17"/>
  <c r="D10" i="17"/>
  <c r="E10" i="17"/>
  <c r="F10" i="17"/>
  <c r="G10" i="17"/>
  <c r="H10" i="17"/>
  <c r="B11" i="17"/>
  <c r="C11" i="17"/>
  <c r="D11" i="17"/>
  <c r="E11" i="17"/>
  <c r="F11" i="17"/>
  <c r="G11" i="17"/>
  <c r="H11" i="17"/>
  <c r="B12" i="17"/>
  <c r="C12" i="17"/>
  <c r="D12" i="17"/>
  <c r="E12" i="17"/>
  <c r="F12" i="17"/>
  <c r="G12" i="17"/>
  <c r="H12" i="17"/>
  <c r="C5" i="17"/>
  <c r="D5" i="17"/>
  <c r="E5" i="17"/>
  <c r="F5" i="17"/>
  <c r="G5" i="17"/>
  <c r="H5" i="17"/>
  <c r="B5" i="17"/>
  <c r="I6" i="16" l="1"/>
  <c r="J6" i="16"/>
  <c r="K6" i="16"/>
  <c r="L6" i="16"/>
  <c r="M6" i="16"/>
  <c r="N6" i="16"/>
  <c r="O6" i="16"/>
  <c r="I7" i="16"/>
  <c r="J7" i="16"/>
  <c r="K7" i="16"/>
  <c r="L7" i="16"/>
  <c r="M7" i="16"/>
  <c r="N7" i="16"/>
  <c r="O7" i="16"/>
  <c r="I8" i="16"/>
  <c r="J8" i="16"/>
  <c r="K8" i="16"/>
  <c r="L8" i="16"/>
  <c r="M8" i="16"/>
  <c r="N8" i="16"/>
  <c r="O8" i="16"/>
  <c r="I9" i="16"/>
  <c r="J9" i="16"/>
  <c r="K9" i="16"/>
  <c r="L9" i="16"/>
  <c r="M9" i="16"/>
  <c r="N9" i="16"/>
  <c r="O9" i="16"/>
  <c r="I10" i="16"/>
  <c r="J10" i="16"/>
  <c r="K10" i="16"/>
  <c r="L10" i="16"/>
  <c r="M10" i="16"/>
  <c r="N10" i="16"/>
  <c r="O10" i="16"/>
  <c r="I11" i="16"/>
  <c r="J11" i="16"/>
  <c r="K11" i="16"/>
  <c r="L11" i="16"/>
  <c r="M11" i="16"/>
  <c r="N11" i="16"/>
  <c r="O11" i="16"/>
  <c r="I12" i="16"/>
  <c r="J12" i="16"/>
  <c r="K12" i="16"/>
  <c r="L12" i="16"/>
  <c r="M12" i="16"/>
  <c r="N12" i="16"/>
  <c r="O12" i="16"/>
  <c r="I13" i="16"/>
  <c r="J13" i="16"/>
  <c r="K13" i="16"/>
  <c r="L13" i="16"/>
  <c r="M13" i="16"/>
  <c r="N13" i="16"/>
  <c r="O13" i="16"/>
  <c r="J5" i="16"/>
  <c r="K5" i="16"/>
  <c r="L5" i="16"/>
  <c r="M5" i="16"/>
  <c r="N5" i="16"/>
  <c r="O5" i="16"/>
  <c r="I5" i="16"/>
  <c r="B6" i="16"/>
  <c r="C6" i="16"/>
  <c r="D6" i="16"/>
  <c r="E6" i="16"/>
  <c r="F6" i="16"/>
  <c r="G6" i="16"/>
  <c r="H6" i="16"/>
  <c r="B7" i="16"/>
  <c r="C7" i="16"/>
  <c r="D7" i="16"/>
  <c r="E7" i="16"/>
  <c r="F7" i="16"/>
  <c r="G7" i="16"/>
  <c r="H7" i="16"/>
  <c r="B8" i="16"/>
  <c r="C8" i="16"/>
  <c r="D8" i="16"/>
  <c r="E8" i="16"/>
  <c r="F8" i="16"/>
  <c r="G8" i="16"/>
  <c r="H8" i="16"/>
  <c r="B9" i="16"/>
  <c r="C9" i="16"/>
  <c r="D9" i="16"/>
  <c r="E9" i="16"/>
  <c r="F9" i="16"/>
  <c r="G9" i="16"/>
  <c r="H9" i="16"/>
  <c r="B10" i="16"/>
  <c r="C10" i="16"/>
  <c r="D10" i="16"/>
  <c r="E10" i="16"/>
  <c r="F10" i="16"/>
  <c r="G10" i="16"/>
  <c r="H10" i="16"/>
  <c r="B11" i="16"/>
  <c r="C11" i="16"/>
  <c r="D11" i="16"/>
  <c r="E11" i="16"/>
  <c r="F11" i="16"/>
  <c r="G11" i="16"/>
  <c r="H11" i="16"/>
  <c r="B12" i="16"/>
  <c r="C12" i="16"/>
  <c r="D12" i="16"/>
  <c r="E12" i="16"/>
  <c r="F12" i="16"/>
  <c r="G12" i="16"/>
  <c r="H12" i="16"/>
  <c r="B13" i="16"/>
  <c r="C13" i="16"/>
  <c r="D13" i="16"/>
  <c r="E13" i="16"/>
  <c r="F13" i="16"/>
  <c r="G13" i="16"/>
  <c r="H13" i="16"/>
  <c r="C5" i="16"/>
  <c r="D5" i="16"/>
  <c r="E5" i="16"/>
  <c r="F5" i="16"/>
  <c r="G5" i="16"/>
  <c r="H5" i="16"/>
  <c r="D18" i="8"/>
  <c r="C18" i="8"/>
  <c r="B18" i="8"/>
  <c r="B5" i="16"/>
  <c r="S51" i="12" l="1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R51" i="12"/>
  <c r="B51" i="12"/>
  <c r="R33" i="12"/>
  <c r="B33" i="12"/>
  <c r="R15" i="12"/>
  <c r="B15" i="12"/>
  <c r="B53" i="11"/>
  <c r="B55" i="11" s="1"/>
  <c r="C17" i="11"/>
  <c r="B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15" i="8"/>
  <c r="S53" i="8"/>
  <c r="T53" i="8"/>
  <c r="T55" i="8" s="1"/>
  <c r="U53" i="8"/>
  <c r="U55" i="8" s="1"/>
  <c r="V53" i="8"/>
  <c r="W53" i="8"/>
  <c r="X53" i="8"/>
  <c r="X55" i="8" s="1"/>
  <c r="Y53" i="8"/>
  <c r="Z53" i="8"/>
  <c r="AA53" i="8"/>
  <c r="AB53" i="8"/>
  <c r="AB55" i="8" s="1"/>
  <c r="AC53" i="8"/>
  <c r="AC55" i="8" s="1"/>
  <c r="AD53" i="8"/>
  <c r="AE53" i="8"/>
  <c r="R53" i="8"/>
  <c r="B53" i="8"/>
  <c r="B55" i="8" s="1"/>
  <c r="C53" i="8"/>
  <c r="D53" i="8"/>
  <c r="D55" i="8" s="1"/>
  <c r="E53" i="8"/>
  <c r="E55" i="8" s="1"/>
  <c r="F53" i="8"/>
  <c r="G53" i="8"/>
  <c r="H53" i="8"/>
  <c r="I53" i="8"/>
  <c r="J53" i="8"/>
  <c r="K53" i="8"/>
  <c r="L53" i="8"/>
  <c r="L55" i="8" s="1"/>
  <c r="M53" i="8"/>
  <c r="M55" i="8" s="1"/>
  <c r="N53" i="8"/>
  <c r="O53" i="8"/>
  <c r="O55" i="8" s="1"/>
  <c r="B34" i="8"/>
  <c r="AE55" i="8"/>
  <c r="AD55" i="8"/>
  <c r="AA55" i="8"/>
  <c r="Z55" i="8"/>
  <c r="Y55" i="8"/>
  <c r="W55" i="8"/>
  <c r="V55" i="8"/>
  <c r="S55" i="8"/>
  <c r="R55" i="8"/>
  <c r="N55" i="8"/>
  <c r="K55" i="8"/>
  <c r="J55" i="8"/>
  <c r="I55" i="8"/>
  <c r="H55" i="8"/>
  <c r="G55" i="8"/>
  <c r="F55" i="8"/>
  <c r="C55" i="8"/>
  <c r="C6" i="8"/>
  <c r="Y43" i="12" l="1"/>
  <c r="Z43" i="12"/>
  <c r="AA43" i="12"/>
  <c r="AB43" i="12"/>
  <c r="AC43" i="12"/>
  <c r="AD43" i="12"/>
  <c r="AE43" i="12"/>
  <c r="Y44" i="12"/>
  <c r="Z44" i="12"/>
  <c r="AA44" i="12"/>
  <c r="AB44" i="12"/>
  <c r="AC44" i="12"/>
  <c r="AD44" i="12"/>
  <c r="AE44" i="12"/>
  <c r="Y45" i="12"/>
  <c r="Z45" i="12"/>
  <c r="AA45" i="12"/>
  <c r="AB45" i="12"/>
  <c r="AC45" i="12"/>
  <c r="AD45" i="12"/>
  <c r="AE45" i="12"/>
  <c r="Y46" i="12"/>
  <c r="Z46" i="12"/>
  <c r="AA46" i="12"/>
  <c r="AB46" i="12"/>
  <c r="AC46" i="12"/>
  <c r="AD46" i="12"/>
  <c r="AE46" i="12"/>
  <c r="Y47" i="12"/>
  <c r="Z47" i="12"/>
  <c r="AA47" i="12"/>
  <c r="AB47" i="12"/>
  <c r="AC47" i="12"/>
  <c r="AD47" i="12"/>
  <c r="AE47" i="12"/>
  <c r="Y48" i="12"/>
  <c r="Z48" i="12"/>
  <c r="AA48" i="12"/>
  <c r="AB48" i="12"/>
  <c r="AC48" i="12"/>
  <c r="AD48" i="12"/>
  <c r="AE48" i="12"/>
  <c r="Y49" i="12"/>
  <c r="Z49" i="12"/>
  <c r="AA49" i="12"/>
  <c r="AB49" i="12"/>
  <c r="AC49" i="12"/>
  <c r="AD49" i="12"/>
  <c r="AE49" i="12"/>
  <c r="Z42" i="12"/>
  <c r="AA42" i="12"/>
  <c r="AB42" i="12"/>
  <c r="AC42" i="12"/>
  <c r="AD42" i="12"/>
  <c r="AE42" i="12"/>
  <c r="Y42" i="12"/>
  <c r="I43" i="12"/>
  <c r="J43" i="12"/>
  <c r="K43" i="12"/>
  <c r="L43" i="12"/>
  <c r="M43" i="12"/>
  <c r="N43" i="12"/>
  <c r="O43" i="12"/>
  <c r="I44" i="12"/>
  <c r="J44" i="12"/>
  <c r="K44" i="12"/>
  <c r="L44" i="12"/>
  <c r="M44" i="12"/>
  <c r="N44" i="12"/>
  <c r="O44" i="12"/>
  <c r="I45" i="12"/>
  <c r="J45" i="12"/>
  <c r="K45" i="12"/>
  <c r="L45" i="12"/>
  <c r="M45" i="12"/>
  <c r="N45" i="12"/>
  <c r="O45" i="12"/>
  <c r="I46" i="12"/>
  <c r="J46" i="12"/>
  <c r="K46" i="12"/>
  <c r="L46" i="12"/>
  <c r="M46" i="12"/>
  <c r="N46" i="12"/>
  <c r="O46" i="12"/>
  <c r="I47" i="12"/>
  <c r="J47" i="12"/>
  <c r="K47" i="12"/>
  <c r="L47" i="12"/>
  <c r="M47" i="12"/>
  <c r="N47" i="12"/>
  <c r="O47" i="12"/>
  <c r="I48" i="12"/>
  <c r="J48" i="12"/>
  <c r="K48" i="12"/>
  <c r="L48" i="12"/>
  <c r="M48" i="12"/>
  <c r="N48" i="12"/>
  <c r="O48" i="12"/>
  <c r="I49" i="12"/>
  <c r="J49" i="12"/>
  <c r="K49" i="12"/>
  <c r="L49" i="12"/>
  <c r="M49" i="12"/>
  <c r="N49" i="12"/>
  <c r="O49" i="12"/>
  <c r="J42" i="12"/>
  <c r="K42" i="12"/>
  <c r="L42" i="12"/>
  <c r="M42" i="12"/>
  <c r="N42" i="12"/>
  <c r="O42" i="12"/>
  <c r="I42" i="12"/>
  <c r="Y25" i="12"/>
  <c r="Z25" i="12"/>
  <c r="AA25" i="12"/>
  <c r="AB25" i="12"/>
  <c r="AC25" i="12"/>
  <c r="AD25" i="12"/>
  <c r="AE25" i="12"/>
  <c r="Y26" i="12"/>
  <c r="Z26" i="12"/>
  <c r="AA26" i="12"/>
  <c r="AB26" i="12"/>
  <c r="AC26" i="12"/>
  <c r="AD26" i="12"/>
  <c r="AE26" i="12"/>
  <c r="Y27" i="12"/>
  <c r="Z27" i="12"/>
  <c r="AA27" i="12"/>
  <c r="AB27" i="12"/>
  <c r="AC27" i="12"/>
  <c r="AD27" i="12"/>
  <c r="AE27" i="12"/>
  <c r="Y28" i="12"/>
  <c r="Z28" i="12"/>
  <c r="AA28" i="12"/>
  <c r="AB28" i="12"/>
  <c r="AC28" i="12"/>
  <c r="AD28" i="12"/>
  <c r="AE28" i="12"/>
  <c r="Y29" i="12"/>
  <c r="Z29" i="12"/>
  <c r="AA29" i="12"/>
  <c r="AB29" i="12"/>
  <c r="AC29" i="12"/>
  <c r="AD29" i="12"/>
  <c r="AE29" i="12"/>
  <c r="Y30" i="12"/>
  <c r="Z30" i="12"/>
  <c r="AA30" i="12"/>
  <c r="AB30" i="12"/>
  <c r="AC30" i="12"/>
  <c r="AD30" i="12"/>
  <c r="AE30" i="12"/>
  <c r="Y31" i="12"/>
  <c r="Z31" i="12"/>
  <c r="AA31" i="12"/>
  <c r="AB31" i="12"/>
  <c r="AC31" i="12"/>
  <c r="AD31" i="12"/>
  <c r="AE31" i="12"/>
  <c r="Z24" i="12"/>
  <c r="AA24" i="12"/>
  <c r="AB24" i="12"/>
  <c r="AC24" i="12"/>
  <c r="AD24" i="12"/>
  <c r="AE24" i="12"/>
  <c r="Y24" i="12"/>
  <c r="I25" i="12"/>
  <c r="J25" i="12"/>
  <c r="K25" i="12"/>
  <c r="L25" i="12"/>
  <c r="M25" i="12"/>
  <c r="N25" i="12"/>
  <c r="O25" i="12"/>
  <c r="I26" i="12"/>
  <c r="J26" i="12"/>
  <c r="K26" i="12"/>
  <c r="L26" i="12"/>
  <c r="M26" i="12"/>
  <c r="N26" i="12"/>
  <c r="O26" i="12"/>
  <c r="I27" i="12"/>
  <c r="J27" i="12"/>
  <c r="K27" i="12"/>
  <c r="L27" i="12"/>
  <c r="M27" i="12"/>
  <c r="N27" i="12"/>
  <c r="O27" i="12"/>
  <c r="I28" i="12"/>
  <c r="J28" i="12"/>
  <c r="K28" i="12"/>
  <c r="L28" i="12"/>
  <c r="M28" i="12"/>
  <c r="N28" i="12"/>
  <c r="O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J24" i="12"/>
  <c r="K24" i="12"/>
  <c r="L24" i="12"/>
  <c r="M24" i="12"/>
  <c r="N24" i="12"/>
  <c r="O24" i="12"/>
  <c r="I24" i="12"/>
  <c r="Y7" i="12"/>
  <c r="Z7" i="12"/>
  <c r="AA7" i="12"/>
  <c r="AB7" i="12"/>
  <c r="AC7" i="12"/>
  <c r="AD7" i="12"/>
  <c r="AE7" i="12"/>
  <c r="Y8" i="12"/>
  <c r="Z8" i="12"/>
  <c r="AA8" i="12"/>
  <c r="AB8" i="12"/>
  <c r="AC8" i="12"/>
  <c r="AD8" i="12"/>
  <c r="AE8" i="12"/>
  <c r="Y9" i="12"/>
  <c r="Z9" i="12"/>
  <c r="AA9" i="12"/>
  <c r="AB9" i="12"/>
  <c r="AC9" i="12"/>
  <c r="AD9" i="12"/>
  <c r="AE9" i="12"/>
  <c r="Y10" i="12"/>
  <c r="Z10" i="12"/>
  <c r="AA10" i="12"/>
  <c r="AB10" i="12"/>
  <c r="AC10" i="12"/>
  <c r="AD10" i="12"/>
  <c r="AE10" i="12"/>
  <c r="Y11" i="12"/>
  <c r="Z11" i="12"/>
  <c r="AA11" i="12"/>
  <c r="AB11" i="12"/>
  <c r="AC11" i="12"/>
  <c r="AD11" i="12"/>
  <c r="AE11" i="12"/>
  <c r="Y12" i="12"/>
  <c r="Z12" i="12"/>
  <c r="AA12" i="12"/>
  <c r="AB12" i="12"/>
  <c r="AC12" i="12"/>
  <c r="AD12" i="12"/>
  <c r="AE12" i="12"/>
  <c r="Y13" i="12"/>
  <c r="Z13" i="12"/>
  <c r="AA13" i="12"/>
  <c r="AB13" i="12"/>
  <c r="AC13" i="12"/>
  <c r="AD13" i="12"/>
  <c r="AE13" i="12"/>
  <c r="Z6" i="12"/>
  <c r="AA6" i="12"/>
  <c r="AB6" i="12"/>
  <c r="AC6" i="12"/>
  <c r="AD6" i="12"/>
  <c r="AE6" i="12"/>
  <c r="Y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I9" i="12"/>
  <c r="J9" i="12"/>
  <c r="K9" i="12"/>
  <c r="L9" i="12"/>
  <c r="M9" i="12"/>
  <c r="N9" i="12"/>
  <c r="O9" i="12"/>
  <c r="I10" i="12"/>
  <c r="J10" i="12"/>
  <c r="K10" i="12"/>
  <c r="L10" i="12"/>
  <c r="M10" i="12"/>
  <c r="N10" i="12"/>
  <c r="O10" i="12"/>
  <c r="I11" i="12"/>
  <c r="J11" i="12"/>
  <c r="K11" i="12"/>
  <c r="L11" i="12"/>
  <c r="M11" i="12"/>
  <c r="N11" i="12"/>
  <c r="O11" i="12"/>
  <c r="I12" i="12"/>
  <c r="J12" i="12"/>
  <c r="K12" i="12"/>
  <c r="L12" i="12"/>
  <c r="M12" i="12"/>
  <c r="N12" i="12"/>
  <c r="O12" i="12"/>
  <c r="I13" i="12"/>
  <c r="J13" i="12"/>
  <c r="K13" i="12"/>
  <c r="L13" i="12"/>
  <c r="M13" i="12"/>
  <c r="N13" i="12"/>
  <c r="O13" i="12"/>
  <c r="J6" i="12"/>
  <c r="K6" i="12"/>
  <c r="L6" i="12"/>
  <c r="M6" i="12"/>
  <c r="N6" i="12"/>
  <c r="O6" i="12"/>
  <c r="I6" i="12"/>
  <c r="Y45" i="11"/>
  <c r="Z45" i="11"/>
  <c r="AA45" i="11"/>
  <c r="AB45" i="11"/>
  <c r="AC45" i="11"/>
  <c r="AD45" i="11"/>
  <c r="AE45" i="11"/>
  <c r="Y46" i="11"/>
  <c r="Z46" i="11"/>
  <c r="AA46" i="11"/>
  <c r="AB46" i="11"/>
  <c r="AC46" i="11"/>
  <c r="AD46" i="11"/>
  <c r="AE46" i="11"/>
  <c r="Y47" i="11"/>
  <c r="Z47" i="11"/>
  <c r="AA47" i="11"/>
  <c r="AB47" i="11"/>
  <c r="AC47" i="11"/>
  <c r="AD47" i="11"/>
  <c r="AE47" i="11"/>
  <c r="Y48" i="11"/>
  <c r="Z48" i="11"/>
  <c r="AA48" i="11"/>
  <c r="AB48" i="11"/>
  <c r="AC48" i="11"/>
  <c r="AD48" i="11"/>
  <c r="AE48" i="11"/>
  <c r="Y49" i="11"/>
  <c r="Z49" i="11"/>
  <c r="AA49" i="11"/>
  <c r="AB49" i="11"/>
  <c r="AC49" i="11"/>
  <c r="AD49" i="11"/>
  <c r="AE49" i="11"/>
  <c r="Y50" i="11"/>
  <c r="Z50" i="11"/>
  <c r="AA50" i="11"/>
  <c r="AB50" i="11"/>
  <c r="AC50" i="11"/>
  <c r="AD50" i="11"/>
  <c r="AE50" i="11"/>
  <c r="Y51" i="11"/>
  <c r="Z51" i="11"/>
  <c r="AA51" i="11"/>
  <c r="AB51" i="11"/>
  <c r="AC51" i="11"/>
  <c r="AD51" i="11"/>
  <c r="AE51" i="11"/>
  <c r="AA44" i="11"/>
  <c r="AB44" i="11"/>
  <c r="AC44" i="11"/>
  <c r="AD44" i="11"/>
  <c r="AE44" i="11"/>
  <c r="Y44" i="11"/>
  <c r="I45" i="11"/>
  <c r="J45" i="11"/>
  <c r="K45" i="11"/>
  <c r="L45" i="11"/>
  <c r="M45" i="11"/>
  <c r="N45" i="11"/>
  <c r="O45" i="11"/>
  <c r="I46" i="11"/>
  <c r="J46" i="11"/>
  <c r="K46" i="11"/>
  <c r="L46" i="11"/>
  <c r="M46" i="11"/>
  <c r="N46" i="11"/>
  <c r="O46" i="11"/>
  <c r="I47" i="11"/>
  <c r="J47" i="11"/>
  <c r="K47" i="11"/>
  <c r="L47" i="11"/>
  <c r="M47" i="11"/>
  <c r="N47" i="11"/>
  <c r="O47" i="11"/>
  <c r="I48" i="11"/>
  <c r="J48" i="11"/>
  <c r="K48" i="11"/>
  <c r="L48" i="11"/>
  <c r="M48" i="11"/>
  <c r="N48" i="11"/>
  <c r="O48" i="11"/>
  <c r="I49" i="11"/>
  <c r="J49" i="11"/>
  <c r="K49" i="11"/>
  <c r="L49" i="11"/>
  <c r="M49" i="11"/>
  <c r="N49" i="11"/>
  <c r="O49" i="11"/>
  <c r="I50" i="11"/>
  <c r="J50" i="11"/>
  <c r="K50" i="11"/>
  <c r="L50" i="11"/>
  <c r="M50" i="11"/>
  <c r="N50" i="11"/>
  <c r="O50" i="11"/>
  <c r="I51" i="11"/>
  <c r="J51" i="11"/>
  <c r="K51" i="11"/>
  <c r="L51" i="11"/>
  <c r="M51" i="11"/>
  <c r="N51" i="11"/>
  <c r="O51" i="11"/>
  <c r="J44" i="11"/>
  <c r="K44" i="11"/>
  <c r="L44" i="11"/>
  <c r="M44" i="11"/>
  <c r="N44" i="11"/>
  <c r="O44" i="11"/>
  <c r="I44" i="11"/>
  <c r="Y26" i="11"/>
  <c r="Z26" i="11"/>
  <c r="AA26" i="11"/>
  <c r="AB26" i="11"/>
  <c r="AC26" i="11"/>
  <c r="AD26" i="11"/>
  <c r="AE26" i="11"/>
  <c r="Y27" i="11"/>
  <c r="Z27" i="11"/>
  <c r="AA27" i="11"/>
  <c r="AB27" i="11"/>
  <c r="AC27" i="11"/>
  <c r="AD27" i="11"/>
  <c r="AE27" i="11"/>
  <c r="Y28" i="11"/>
  <c r="Z28" i="11"/>
  <c r="AA28" i="11"/>
  <c r="AB28" i="11"/>
  <c r="AC28" i="11"/>
  <c r="AD28" i="11"/>
  <c r="AE28" i="11"/>
  <c r="Y29" i="11"/>
  <c r="Z29" i="11"/>
  <c r="AA29" i="11"/>
  <c r="AB29" i="11"/>
  <c r="AC29" i="11"/>
  <c r="AD29" i="11"/>
  <c r="AE29" i="11"/>
  <c r="Y30" i="11"/>
  <c r="Z30" i="11"/>
  <c r="AA30" i="11"/>
  <c r="AB30" i="11"/>
  <c r="AC30" i="11"/>
  <c r="AD30" i="11"/>
  <c r="AE30" i="11"/>
  <c r="Y31" i="11"/>
  <c r="Z31" i="11"/>
  <c r="AA31" i="11"/>
  <c r="AB31" i="11"/>
  <c r="AC31" i="11"/>
  <c r="AD31" i="11"/>
  <c r="AE31" i="11"/>
  <c r="Y32" i="11"/>
  <c r="Z32" i="11"/>
  <c r="AA32" i="11"/>
  <c r="AB32" i="11"/>
  <c r="AC32" i="11"/>
  <c r="AD32" i="11"/>
  <c r="AE32" i="11"/>
  <c r="Z25" i="11"/>
  <c r="AA25" i="11"/>
  <c r="AB25" i="11"/>
  <c r="AC25" i="11"/>
  <c r="AD25" i="11"/>
  <c r="AE25" i="11"/>
  <c r="Y25" i="11"/>
  <c r="I26" i="11"/>
  <c r="J26" i="11"/>
  <c r="K26" i="11"/>
  <c r="L26" i="11"/>
  <c r="M26" i="11"/>
  <c r="N26" i="11"/>
  <c r="O26" i="11"/>
  <c r="I27" i="11"/>
  <c r="J27" i="11"/>
  <c r="K27" i="11"/>
  <c r="L27" i="11"/>
  <c r="M27" i="11"/>
  <c r="N27" i="11"/>
  <c r="O27" i="11"/>
  <c r="I28" i="11"/>
  <c r="J28" i="11"/>
  <c r="K28" i="11"/>
  <c r="L28" i="11"/>
  <c r="M28" i="11"/>
  <c r="N28" i="11"/>
  <c r="O28" i="11"/>
  <c r="I29" i="11"/>
  <c r="J29" i="11"/>
  <c r="K29" i="11"/>
  <c r="L29" i="11"/>
  <c r="M29" i="11"/>
  <c r="N29" i="11"/>
  <c r="O29" i="11"/>
  <c r="I30" i="11"/>
  <c r="J30" i="11"/>
  <c r="K30" i="11"/>
  <c r="L30" i="11"/>
  <c r="M30" i="11"/>
  <c r="N30" i="11"/>
  <c r="O30" i="11"/>
  <c r="I31" i="11"/>
  <c r="J31" i="11"/>
  <c r="K31" i="11"/>
  <c r="L31" i="11"/>
  <c r="M31" i="11"/>
  <c r="N31" i="11"/>
  <c r="O31" i="11"/>
  <c r="I32" i="11"/>
  <c r="J32" i="11"/>
  <c r="K32" i="11"/>
  <c r="L32" i="11"/>
  <c r="M32" i="11"/>
  <c r="N32" i="11"/>
  <c r="O32" i="11"/>
  <c r="J25" i="11"/>
  <c r="K25" i="11"/>
  <c r="L25" i="11"/>
  <c r="M25" i="11"/>
  <c r="N25" i="11"/>
  <c r="O25" i="11"/>
  <c r="I25" i="11"/>
  <c r="Y7" i="11"/>
  <c r="Z7" i="11"/>
  <c r="AA7" i="11"/>
  <c r="AB7" i="11"/>
  <c r="AC7" i="11"/>
  <c r="AD7" i="11"/>
  <c r="AE7" i="11"/>
  <c r="Y8" i="11"/>
  <c r="Z8" i="11"/>
  <c r="AA8" i="11"/>
  <c r="AB8" i="11"/>
  <c r="AC8" i="11"/>
  <c r="AD8" i="11"/>
  <c r="AE8" i="11"/>
  <c r="Y9" i="11"/>
  <c r="Z9" i="11"/>
  <c r="AA9" i="11"/>
  <c r="AB9" i="11"/>
  <c r="AC9" i="11"/>
  <c r="AD9" i="11"/>
  <c r="AE9" i="11"/>
  <c r="Y10" i="11"/>
  <c r="Z10" i="11"/>
  <c r="AA10" i="11"/>
  <c r="AB10" i="11"/>
  <c r="AC10" i="11"/>
  <c r="AD10" i="11"/>
  <c r="AE10" i="11"/>
  <c r="Y11" i="11"/>
  <c r="Z11" i="11"/>
  <c r="AA11" i="11"/>
  <c r="AB11" i="11"/>
  <c r="AC11" i="11"/>
  <c r="AD11" i="11"/>
  <c r="AE11" i="11"/>
  <c r="Y12" i="11"/>
  <c r="Z12" i="11"/>
  <c r="AA12" i="11"/>
  <c r="AB12" i="11"/>
  <c r="AC12" i="11"/>
  <c r="AD12" i="11"/>
  <c r="AE12" i="11"/>
  <c r="Y13" i="11"/>
  <c r="Z13" i="11"/>
  <c r="AA13" i="11"/>
  <c r="AB13" i="11"/>
  <c r="AC13" i="11"/>
  <c r="AD13" i="11"/>
  <c r="AE13" i="11"/>
  <c r="Z6" i="11"/>
  <c r="AA6" i="11"/>
  <c r="AB6" i="11"/>
  <c r="AC6" i="11"/>
  <c r="AD6" i="11"/>
  <c r="AE6" i="11"/>
  <c r="Y6" i="11"/>
  <c r="I7" i="11"/>
  <c r="J7" i="11"/>
  <c r="K7" i="11"/>
  <c r="L7" i="11"/>
  <c r="M7" i="11"/>
  <c r="N7" i="11"/>
  <c r="O7" i="11"/>
  <c r="I8" i="11"/>
  <c r="J8" i="11"/>
  <c r="K8" i="11"/>
  <c r="L8" i="11"/>
  <c r="M8" i="11"/>
  <c r="N8" i="11"/>
  <c r="O8" i="11"/>
  <c r="I9" i="11"/>
  <c r="J9" i="11"/>
  <c r="K9" i="11"/>
  <c r="L9" i="11"/>
  <c r="M9" i="11"/>
  <c r="N9" i="11"/>
  <c r="O9" i="11"/>
  <c r="I10" i="11"/>
  <c r="J10" i="11"/>
  <c r="K10" i="11"/>
  <c r="L10" i="11"/>
  <c r="M10" i="11"/>
  <c r="N10" i="11"/>
  <c r="O10" i="11"/>
  <c r="I11" i="11"/>
  <c r="J11" i="11"/>
  <c r="K11" i="11"/>
  <c r="L11" i="11"/>
  <c r="M11" i="11"/>
  <c r="N11" i="11"/>
  <c r="O11" i="11"/>
  <c r="I12" i="11"/>
  <c r="J12" i="11"/>
  <c r="K12" i="11"/>
  <c r="L12" i="11"/>
  <c r="M12" i="11"/>
  <c r="N12" i="11"/>
  <c r="O12" i="11"/>
  <c r="I13" i="11"/>
  <c r="J13" i="11"/>
  <c r="K13" i="11"/>
  <c r="L13" i="11"/>
  <c r="M13" i="11"/>
  <c r="N13" i="11"/>
  <c r="O13" i="11"/>
  <c r="J6" i="11"/>
  <c r="K6" i="11"/>
  <c r="L6" i="11"/>
  <c r="M6" i="11"/>
  <c r="N6" i="11"/>
  <c r="O6" i="11"/>
  <c r="I6" i="11"/>
  <c r="X53" i="10"/>
  <c r="W53" i="10"/>
  <c r="V53" i="10"/>
  <c r="U53" i="10"/>
  <c r="T53" i="10"/>
  <c r="S53" i="10"/>
  <c r="R53" i="10"/>
  <c r="H53" i="10"/>
  <c r="G53" i="10"/>
  <c r="F53" i="10"/>
  <c r="E53" i="10"/>
  <c r="D53" i="10"/>
  <c r="C53" i="10"/>
  <c r="B53" i="10"/>
  <c r="X35" i="10"/>
  <c r="W35" i="10"/>
  <c r="V35" i="10"/>
  <c r="U35" i="10"/>
  <c r="T35" i="10"/>
  <c r="S35" i="10"/>
  <c r="R35" i="10"/>
  <c r="H35" i="10"/>
  <c r="G35" i="10"/>
  <c r="F35" i="10"/>
  <c r="E35" i="10"/>
  <c r="D35" i="10"/>
  <c r="C35" i="10"/>
  <c r="B35" i="10"/>
  <c r="X17" i="10"/>
  <c r="W17" i="10"/>
  <c r="V17" i="10"/>
  <c r="U17" i="10"/>
  <c r="T17" i="10"/>
  <c r="S17" i="10"/>
  <c r="R17" i="10"/>
  <c r="H17" i="10"/>
  <c r="G17" i="10"/>
  <c r="F17" i="10"/>
  <c r="E17" i="10"/>
  <c r="D17" i="10"/>
  <c r="C17" i="10"/>
  <c r="B17" i="10"/>
  <c r="Y45" i="8"/>
  <c r="Z45" i="8"/>
  <c r="AA45" i="8"/>
  <c r="AB45" i="8"/>
  <c r="AC45" i="8"/>
  <c r="AD45" i="8"/>
  <c r="AE45" i="8"/>
  <c r="Y46" i="8"/>
  <c r="Z46" i="8"/>
  <c r="AA46" i="8"/>
  <c r="AB46" i="8"/>
  <c r="AC46" i="8"/>
  <c r="AD46" i="8"/>
  <c r="AE46" i="8"/>
  <c r="Y47" i="8"/>
  <c r="Z47" i="8"/>
  <c r="AA47" i="8"/>
  <c r="AB47" i="8"/>
  <c r="AC47" i="8"/>
  <c r="AD47" i="8"/>
  <c r="AE47" i="8"/>
  <c r="Y48" i="8"/>
  <c r="Z48" i="8"/>
  <c r="AA48" i="8"/>
  <c r="AB48" i="8"/>
  <c r="AC48" i="8"/>
  <c r="AD48" i="8"/>
  <c r="AE48" i="8"/>
  <c r="Y49" i="8"/>
  <c r="Z49" i="8"/>
  <c r="AA49" i="8"/>
  <c r="AB49" i="8"/>
  <c r="AC49" i="8"/>
  <c r="AD49" i="8"/>
  <c r="AE49" i="8"/>
  <c r="Y50" i="8"/>
  <c r="Z50" i="8"/>
  <c r="AA50" i="8"/>
  <c r="AB50" i="8"/>
  <c r="AC50" i="8"/>
  <c r="AD50" i="8"/>
  <c r="AE50" i="8"/>
  <c r="Y51" i="8"/>
  <c r="Z51" i="8"/>
  <c r="AA51" i="8"/>
  <c r="AB51" i="8"/>
  <c r="AC51" i="8"/>
  <c r="AD51" i="8"/>
  <c r="AE51" i="8"/>
  <c r="Z44" i="8"/>
  <c r="AA44" i="8"/>
  <c r="AB44" i="8"/>
  <c r="AC44" i="8"/>
  <c r="AD44" i="8"/>
  <c r="AE44" i="8"/>
  <c r="Y44" i="8"/>
  <c r="Y26" i="8"/>
  <c r="Z26" i="8"/>
  <c r="AA26" i="8"/>
  <c r="AB26" i="8"/>
  <c r="AC26" i="8"/>
  <c r="AD26" i="8"/>
  <c r="AE26" i="8"/>
  <c r="Y27" i="8"/>
  <c r="Z27" i="8"/>
  <c r="AA27" i="8"/>
  <c r="AB27" i="8"/>
  <c r="AC27" i="8"/>
  <c r="AD27" i="8"/>
  <c r="AE27" i="8"/>
  <c r="Y28" i="8"/>
  <c r="Z28" i="8"/>
  <c r="AA28" i="8"/>
  <c r="AB28" i="8"/>
  <c r="AC28" i="8"/>
  <c r="AD28" i="8"/>
  <c r="AE28" i="8"/>
  <c r="Y29" i="8"/>
  <c r="Z29" i="8"/>
  <c r="AA29" i="8"/>
  <c r="AB29" i="8"/>
  <c r="AC29" i="8"/>
  <c r="AD29" i="8"/>
  <c r="AE29" i="8"/>
  <c r="Y30" i="8"/>
  <c r="Z30" i="8"/>
  <c r="AA30" i="8"/>
  <c r="AB30" i="8"/>
  <c r="AC30" i="8"/>
  <c r="AD30" i="8"/>
  <c r="AE30" i="8"/>
  <c r="Y31" i="8"/>
  <c r="Z31" i="8"/>
  <c r="AA31" i="8"/>
  <c r="AB31" i="8"/>
  <c r="AC31" i="8"/>
  <c r="AD31" i="8"/>
  <c r="AE31" i="8"/>
  <c r="Y32" i="8"/>
  <c r="Z32" i="8"/>
  <c r="AA32" i="8"/>
  <c r="AB32" i="8"/>
  <c r="AC32" i="8"/>
  <c r="AD32" i="8"/>
  <c r="AE32" i="8"/>
  <c r="Z25" i="8"/>
  <c r="AA25" i="8"/>
  <c r="AB25" i="8"/>
  <c r="AC25" i="8"/>
  <c r="AC34" i="8" s="1"/>
  <c r="AC36" i="8" s="1"/>
  <c r="AD25" i="8"/>
  <c r="AE25" i="8"/>
  <c r="Y25" i="8"/>
  <c r="Y7" i="8"/>
  <c r="Z7" i="8"/>
  <c r="AA7" i="8"/>
  <c r="AB7" i="8"/>
  <c r="AC7" i="8"/>
  <c r="AD7" i="8"/>
  <c r="AE7" i="8"/>
  <c r="Y8" i="8"/>
  <c r="Z8" i="8"/>
  <c r="AA8" i="8"/>
  <c r="AB8" i="8"/>
  <c r="AC8" i="8"/>
  <c r="AD8" i="8"/>
  <c r="AE8" i="8"/>
  <c r="Y9" i="8"/>
  <c r="Z9" i="8"/>
  <c r="AA9" i="8"/>
  <c r="AB9" i="8"/>
  <c r="AC9" i="8"/>
  <c r="AD9" i="8"/>
  <c r="AE9" i="8"/>
  <c r="Y10" i="8"/>
  <c r="Z10" i="8"/>
  <c r="AA10" i="8"/>
  <c r="AB10" i="8"/>
  <c r="AC10" i="8"/>
  <c r="AD10" i="8"/>
  <c r="AE10" i="8"/>
  <c r="Y11" i="8"/>
  <c r="Z11" i="8"/>
  <c r="AA11" i="8"/>
  <c r="AB11" i="8"/>
  <c r="AC11" i="8"/>
  <c r="AD11" i="8"/>
  <c r="AE11" i="8"/>
  <c r="Y12" i="8"/>
  <c r="Z12" i="8"/>
  <c r="AA12" i="8"/>
  <c r="AB12" i="8"/>
  <c r="AC12" i="8"/>
  <c r="AD12" i="8"/>
  <c r="AE12" i="8"/>
  <c r="Y13" i="8"/>
  <c r="Z13" i="8"/>
  <c r="AA13" i="8"/>
  <c r="AB13" i="8"/>
  <c r="AC13" i="8"/>
  <c r="AD13" i="8"/>
  <c r="AE13" i="8"/>
  <c r="Z6" i="8"/>
  <c r="AA6" i="8"/>
  <c r="AB6" i="8"/>
  <c r="AC6" i="8"/>
  <c r="AC15" i="8" s="1"/>
  <c r="AC17" i="8" s="1"/>
  <c r="AD6" i="8"/>
  <c r="AE6" i="8"/>
  <c r="Y6" i="8"/>
  <c r="I45" i="8"/>
  <c r="J45" i="8"/>
  <c r="K45" i="8"/>
  <c r="L45" i="8"/>
  <c r="M45" i="8"/>
  <c r="N45" i="8"/>
  <c r="O45" i="8"/>
  <c r="I46" i="8"/>
  <c r="J46" i="8"/>
  <c r="K46" i="8"/>
  <c r="L46" i="8"/>
  <c r="M46" i="8"/>
  <c r="N46" i="8"/>
  <c r="O46" i="8"/>
  <c r="I47" i="8"/>
  <c r="J47" i="8"/>
  <c r="K47" i="8"/>
  <c r="L47" i="8"/>
  <c r="M47" i="8"/>
  <c r="N47" i="8"/>
  <c r="O47" i="8"/>
  <c r="I48" i="8"/>
  <c r="J48" i="8"/>
  <c r="K48" i="8"/>
  <c r="L48" i="8"/>
  <c r="M48" i="8"/>
  <c r="N48" i="8"/>
  <c r="O48" i="8"/>
  <c r="I49" i="8"/>
  <c r="J49" i="8"/>
  <c r="K49" i="8"/>
  <c r="L49" i="8"/>
  <c r="M49" i="8"/>
  <c r="N49" i="8"/>
  <c r="O49" i="8"/>
  <c r="I50" i="8"/>
  <c r="J50" i="8"/>
  <c r="K50" i="8"/>
  <c r="L50" i="8"/>
  <c r="M50" i="8"/>
  <c r="N50" i="8"/>
  <c r="O50" i="8"/>
  <c r="I51" i="8"/>
  <c r="J51" i="8"/>
  <c r="K51" i="8"/>
  <c r="L51" i="8"/>
  <c r="M51" i="8"/>
  <c r="N51" i="8"/>
  <c r="O51" i="8"/>
  <c r="J44" i="8"/>
  <c r="K44" i="8"/>
  <c r="L44" i="8"/>
  <c r="M44" i="8"/>
  <c r="N44" i="8"/>
  <c r="O44" i="8"/>
  <c r="I44" i="8"/>
  <c r="I26" i="8"/>
  <c r="J26" i="8"/>
  <c r="K26" i="8"/>
  <c r="L26" i="8"/>
  <c r="M26" i="8"/>
  <c r="N26" i="8"/>
  <c r="O26" i="8"/>
  <c r="I27" i="8"/>
  <c r="J27" i="8"/>
  <c r="K27" i="8"/>
  <c r="L27" i="8"/>
  <c r="M27" i="8"/>
  <c r="N27" i="8"/>
  <c r="O27" i="8"/>
  <c r="I28" i="8"/>
  <c r="J28" i="8"/>
  <c r="K28" i="8"/>
  <c r="L28" i="8"/>
  <c r="M28" i="8"/>
  <c r="N28" i="8"/>
  <c r="O28" i="8"/>
  <c r="I29" i="8"/>
  <c r="J29" i="8"/>
  <c r="K29" i="8"/>
  <c r="L29" i="8"/>
  <c r="M29" i="8"/>
  <c r="N29" i="8"/>
  <c r="O29" i="8"/>
  <c r="I30" i="8"/>
  <c r="J30" i="8"/>
  <c r="K30" i="8"/>
  <c r="L30" i="8"/>
  <c r="M30" i="8"/>
  <c r="N30" i="8"/>
  <c r="O30" i="8"/>
  <c r="I31" i="8"/>
  <c r="J31" i="8"/>
  <c r="K31" i="8"/>
  <c r="L31" i="8"/>
  <c r="M31" i="8"/>
  <c r="N31" i="8"/>
  <c r="O31" i="8"/>
  <c r="I32" i="8"/>
  <c r="J32" i="8"/>
  <c r="K32" i="8"/>
  <c r="L32" i="8"/>
  <c r="M32" i="8"/>
  <c r="N32" i="8"/>
  <c r="O32" i="8"/>
  <c r="J25" i="8"/>
  <c r="K25" i="8"/>
  <c r="L25" i="8"/>
  <c r="M25" i="8"/>
  <c r="M34" i="8" s="1"/>
  <c r="M36" i="8" s="1"/>
  <c r="N25" i="8"/>
  <c r="O25" i="8"/>
  <c r="I25" i="8"/>
  <c r="I7" i="8"/>
  <c r="J7" i="8"/>
  <c r="K7" i="8"/>
  <c r="L7" i="8"/>
  <c r="M7" i="8"/>
  <c r="N7" i="8"/>
  <c r="O7" i="8"/>
  <c r="I8" i="8"/>
  <c r="J8" i="8"/>
  <c r="K8" i="8"/>
  <c r="L8" i="8"/>
  <c r="M8" i="8"/>
  <c r="N8" i="8"/>
  <c r="O8" i="8"/>
  <c r="I9" i="8"/>
  <c r="J9" i="8"/>
  <c r="K9" i="8"/>
  <c r="L9" i="8"/>
  <c r="M9" i="8"/>
  <c r="N9" i="8"/>
  <c r="O9" i="8"/>
  <c r="I10" i="8"/>
  <c r="J10" i="8"/>
  <c r="K10" i="8"/>
  <c r="L10" i="8"/>
  <c r="M10" i="8"/>
  <c r="N10" i="8"/>
  <c r="O10" i="8"/>
  <c r="I11" i="8"/>
  <c r="J11" i="8"/>
  <c r="K11" i="8"/>
  <c r="L11" i="8"/>
  <c r="M11" i="8"/>
  <c r="N11" i="8"/>
  <c r="O11" i="8"/>
  <c r="I12" i="8"/>
  <c r="J12" i="8"/>
  <c r="K12" i="8"/>
  <c r="L12" i="8"/>
  <c r="M12" i="8"/>
  <c r="N12" i="8"/>
  <c r="O12" i="8"/>
  <c r="I13" i="8"/>
  <c r="J13" i="8"/>
  <c r="K13" i="8"/>
  <c r="L13" i="8"/>
  <c r="M13" i="8"/>
  <c r="N13" i="8"/>
  <c r="O13" i="8"/>
  <c r="J6" i="8"/>
  <c r="K6" i="8"/>
  <c r="L6" i="8"/>
  <c r="M6" i="8"/>
  <c r="N6" i="8"/>
  <c r="O6" i="8"/>
  <c r="I6" i="8"/>
  <c r="AE53" i="11" l="1"/>
  <c r="I15" i="11"/>
  <c r="Y15" i="11"/>
  <c r="I34" i="11"/>
  <c r="Y34" i="11"/>
  <c r="I53" i="11"/>
  <c r="Y53" i="11"/>
  <c r="O15" i="11"/>
  <c r="AE15" i="11"/>
  <c r="O34" i="11"/>
  <c r="AE34" i="11"/>
  <c r="O53" i="11"/>
  <c r="AD15" i="11"/>
  <c r="N34" i="11"/>
  <c r="AD34" i="11"/>
  <c r="N53" i="11"/>
  <c r="AD53" i="11"/>
  <c r="M15" i="11"/>
  <c r="AC15" i="11"/>
  <c r="M34" i="11"/>
  <c r="AC34" i="11"/>
  <c r="M53" i="11"/>
  <c r="AC53" i="11"/>
  <c r="L15" i="11"/>
  <c r="AB15" i="11"/>
  <c r="L34" i="11"/>
  <c r="AB34" i="11"/>
  <c r="L53" i="11"/>
  <c r="AB53" i="11"/>
  <c r="K15" i="11"/>
  <c r="AA15" i="11"/>
  <c r="K34" i="11"/>
  <c r="AA34" i="11"/>
  <c r="K53" i="11"/>
  <c r="AA53" i="11"/>
  <c r="Z53" i="11"/>
  <c r="N15" i="11"/>
  <c r="J15" i="11"/>
  <c r="Z15" i="11"/>
  <c r="J34" i="11"/>
  <c r="Z34" i="11"/>
  <c r="J53" i="11"/>
  <c r="AB15" i="8"/>
  <c r="AB17" i="8" s="1"/>
  <c r="AB34" i="8"/>
  <c r="AB36" i="8" s="1"/>
  <c r="O34" i="8"/>
  <c r="O36" i="8" s="1"/>
  <c r="AE15" i="8"/>
  <c r="AE17" i="8" s="1"/>
  <c r="AE34" i="8"/>
  <c r="AE36" i="8" s="1"/>
  <c r="N34" i="8"/>
  <c r="N36" i="8" s="1"/>
  <c r="AD15" i="8"/>
  <c r="AD17" i="8" s="1"/>
  <c r="AD34" i="8"/>
  <c r="AD36" i="8" s="1"/>
  <c r="K34" i="8"/>
  <c r="K36" i="8" s="1"/>
  <c r="AA15" i="8"/>
  <c r="AA17" i="8" s="1"/>
  <c r="AA34" i="8"/>
  <c r="AA36" i="8" s="1"/>
  <c r="Z15" i="8"/>
  <c r="Z17" i="8" s="1"/>
  <c r="Z34" i="8"/>
  <c r="Z36" i="8" s="1"/>
  <c r="L34" i="8"/>
  <c r="L36" i="8" s="1"/>
  <c r="J34" i="8"/>
  <c r="J36" i="8" s="1"/>
  <c r="I34" i="8"/>
  <c r="I36" i="8" s="1"/>
  <c r="Y15" i="8"/>
  <c r="Y17" i="8" s="1"/>
  <c r="Y34" i="8"/>
  <c r="Y36" i="8" s="1"/>
  <c r="O15" i="8"/>
  <c r="O17" i="8" s="1"/>
  <c r="N15" i="8"/>
  <c r="N17" i="8" s="1"/>
  <c r="M15" i="8"/>
  <c r="M17" i="8" s="1"/>
  <c r="I15" i="8"/>
  <c r="I17" i="8" s="1"/>
  <c r="L15" i="8"/>
  <c r="L17" i="8" s="1"/>
  <c r="K15" i="8"/>
  <c r="K17" i="8" s="1"/>
  <c r="J15" i="8"/>
  <c r="J17" i="8" s="1"/>
  <c r="AB50" i="12"/>
  <c r="U53" i="12" s="1"/>
  <c r="Q8" i="1" s="1"/>
  <c r="AA50" i="12"/>
  <c r="T53" i="12" s="1"/>
  <c r="Q7" i="1" s="1"/>
  <c r="AC50" i="12"/>
  <c r="V53" i="12" s="1"/>
  <c r="Q9" i="1" s="1"/>
  <c r="AD50" i="12"/>
  <c r="W53" i="12" s="1"/>
  <c r="Q10" i="1" s="1"/>
  <c r="R43" i="12"/>
  <c r="S43" i="12"/>
  <c r="T43" i="12"/>
  <c r="U43" i="12"/>
  <c r="V43" i="12"/>
  <c r="W43" i="12"/>
  <c r="X43" i="12"/>
  <c r="R44" i="12"/>
  <c r="S44" i="12"/>
  <c r="T44" i="12"/>
  <c r="U44" i="12"/>
  <c r="V44" i="12"/>
  <c r="W44" i="12"/>
  <c r="X44" i="12"/>
  <c r="R45" i="12"/>
  <c r="S45" i="12"/>
  <c r="T45" i="12"/>
  <c r="U45" i="12"/>
  <c r="V45" i="12"/>
  <c r="W45" i="12"/>
  <c r="X45" i="12"/>
  <c r="R46" i="12"/>
  <c r="S46" i="12"/>
  <c r="T46" i="12"/>
  <c r="U46" i="12"/>
  <c r="V46" i="12"/>
  <c r="W46" i="12"/>
  <c r="X46" i="12"/>
  <c r="R47" i="12"/>
  <c r="S47" i="12"/>
  <c r="T47" i="12"/>
  <c r="U47" i="12"/>
  <c r="V47" i="12"/>
  <c r="W47" i="12"/>
  <c r="X47" i="12"/>
  <c r="R48" i="12"/>
  <c r="S48" i="12"/>
  <c r="T48" i="12"/>
  <c r="U48" i="12"/>
  <c r="V48" i="12"/>
  <c r="V50" i="12" s="1"/>
  <c r="W48" i="12"/>
  <c r="X48" i="12"/>
  <c r="R49" i="12"/>
  <c r="S49" i="12"/>
  <c r="T49" i="12"/>
  <c r="U49" i="12"/>
  <c r="V49" i="12"/>
  <c r="W49" i="12"/>
  <c r="X49" i="12"/>
  <c r="S42" i="12"/>
  <c r="T42" i="12"/>
  <c r="U42" i="12"/>
  <c r="V42" i="12"/>
  <c r="W42" i="12"/>
  <c r="X42" i="12"/>
  <c r="R42" i="12"/>
  <c r="AD32" i="12"/>
  <c r="W35" i="12" s="1"/>
  <c r="R10" i="1" s="1"/>
  <c r="R25" i="12"/>
  <c r="S25" i="12"/>
  <c r="T25" i="12"/>
  <c r="U25" i="12"/>
  <c r="V25" i="12"/>
  <c r="W25" i="12"/>
  <c r="X25" i="12"/>
  <c r="R26" i="12"/>
  <c r="S26" i="12"/>
  <c r="T26" i="12"/>
  <c r="U26" i="12"/>
  <c r="V26" i="12"/>
  <c r="V32" i="12" s="1"/>
  <c r="W26" i="12"/>
  <c r="X26" i="12"/>
  <c r="R27" i="12"/>
  <c r="S27" i="12"/>
  <c r="T27" i="12"/>
  <c r="U27" i="12"/>
  <c r="V27" i="12"/>
  <c r="W27" i="12"/>
  <c r="W32" i="12" s="1"/>
  <c r="X27" i="12"/>
  <c r="R28" i="12"/>
  <c r="S28" i="12"/>
  <c r="T28" i="12"/>
  <c r="U28" i="12"/>
  <c r="V28" i="12"/>
  <c r="W28" i="12"/>
  <c r="X28" i="12"/>
  <c r="R29" i="12"/>
  <c r="S29" i="12"/>
  <c r="T29" i="12"/>
  <c r="U29" i="12"/>
  <c r="U32" i="12" s="1"/>
  <c r="V29" i="12"/>
  <c r="W29" i="12"/>
  <c r="X29" i="12"/>
  <c r="R30" i="12"/>
  <c r="S30" i="12"/>
  <c r="T30" i="12"/>
  <c r="U30" i="12"/>
  <c r="V30" i="12"/>
  <c r="W30" i="12"/>
  <c r="X30" i="12"/>
  <c r="R31" i="12"/>
  <c r="S31" i="12"/>
  <c r="T31" i="12"/>
  <c r="U31" i="12"/>
  <c r="V31" i="12"/>
  <c r="W31" i="12"/>
  <c r="X31" i="12"/>
  <c r="S24" i="12"/>
  <c r="T24" i="12"/>
  <c r="U24" i="12"/>
  <c r="V24" i="12"/>
  <c r="W24" i="12"/>
  <c r="X24" i="12"/>
  <c r="R24" i="12"/>
  <c r="AE14" i="12"/>
  <c r="X17" i="12" s="1"/>
  <c r="S11" i="1" s="1"/>
  <c r="AC14" i="12"/>
  <c r="V17" i="12" s="1"/>
  <c r="S9" i="1" s="1"/>
  <c r="AD14" i="12"/>
  <c r="W17" i="12" s="1"/>
  <c r="S10" i="1" s="1"/>
  <c r="R7" i="12"/>
  <c r="S7" i="12"/>
  <c r="T7" i="12"/>
  <c r="U7" i="12"/>
  <c r="V7" i="12"/>
  <c r="V14" i="12" s="1"/>
  <c r="W7" i="12"/>
  <c r="X7" i="12"/>
  <c r="R8" i="12"/>
  <c r="S8" i="12"/>
  <c r="T8" i="12"/>
  <c r="U8" i="12"/>
  <c r="V8" i="12"/>
  <c r="W8" i="12"/>
  <c r="X8" i="12"/>
  <c r="R9" i="12"/>
  <c r="S9" i="12"/>
  <c r="T9" i="12"/>
  <c r="U9" i="12"/>
  <c r="V9" i="12"/>
  <c r="W9" i="12"/>
  <c r="X9" i="12"/>
  <c r="R10" i="12"/>
  <c r="R14" i="12" s="1"/>
  <c r="S10" i="12"/>
  <c r="T10" i="12"/>
  <c r="U10" i="12"/>
  <c r="V10" i="12"/>
  <c r="W10" i="12"/>
  <c r="X10" i="12"/>
  <c r="R11" i="12"/>
  <c r="S11" i="12"/>
  <c r="T11" i="12"/>
  <c r="U11" i="12"/>
  <c r="V11" i="12"/>
  <c r="W11" i="12"/>
  <c r="X11" i="12"/>
  <c r="R12" i="12"/>
  <c r="S12" i="12"/>
  <c r="T12" i="12"/>
  <c r="U12" i="12"/>
  <c r="V12" i="12"/>
  <c r="W12" i="12"/>
  <c r="X12" i="12"/>
  <c r="R13" i="12"/>
  <c r="S13" i="12"/>
  <c r="T13" i="12"/>
  <c r="U13" i="12"/>
  <c r="V13" i="12"/>
  <c r="W13" i="12"/>
  <c r="X13" i="12"/>
  <c r="S6" i="12"/>
  <c r="T6" i="12"/>
  <c r="U6" i="12"/>
  <c r="V6" i="12"/>
  <c r="W6" i="12"/>
  <c r="X6" i="12"/>
  <c r="R6" i="12"/>
  <c r="I50" i="12"/>
  <c r="B53" i="12" s="1"/>
  <c r="N5" i="1" s="1"/>
  <c r="J50" i="12"/>
  <c r="C53" i="12" s="1"/>
  <c r="N6" i="1" s="1"/>
  <c r="K50" i="12"/>
  <c r="D53" i="12" s="1"/>
  <c r="N7" i="1" s="1"/>
  <c r="B43" i="12"/>
  <c r="B50" i="12" s="1"/>
  <c r="C43" i="12"/>
  <c r="D43" i="12"/>
  <c r="E43" i="12"/>
  <c r="F43" i="12"/>
  <c r="G43" i="12"/>
  <c r="H43" i="12"/>
  <c r="B44" i="12"/>
  <c r="C44" i="12"/>
  <c r="D44" i="12"/>
  <c r="E44" i="12"/>
  <c r="F44" i="12"/>
  <c r="G44" i="12"/>
  <c r="H44" i="12"/>
  <c r="B45" i="12"/>
  <c r="C45" i="12"/>
  <c r="D45" i="12"/>
  <c r="E45" i="12"/>
  <c r="F45" i="12"/>
  <c r="G45" i="12"/>
  <c r="H45" i="12"/>
  <c r="B46" i="12"/>
  <c r="C46" i="12"/>
  <c r="D46" i="12"/>
  <c r="E46" i="12"/>
  <c r="F46" i="12"/>
  <c r="G46" i="12"/>
  <c r="H46" i="12"/>
  <c r="B47" i="12"/>
  <c r="C47" i="12"/>
  <c r="D47" i="12"/>
  <c r="E47" i="12"/>
  <c r="F47" i="12"/>
  <c r="G47" i="12"/>
  <c r="H47" i="12"/>
  <c r="B48" i="12"/>
  <c r="C48" i="12"/>
  <c r="D48" i="12"/>
  <c r="E48" i="12"/>
  <c r="F48" i="12"/>
  <c r="G48" i="12"/>
  <c r="H48" i="12"/>
  <c r="B49" i="12"/>
  <c r="C49" i="12"/>
  <c r="D49" i="12"/>
  <c r="E49" i="12"/>
  <c r="F49" i="12"/>
  <c r="G49" i="12"/>
  <c r="H49" i="12"/>
  <c r="C42" i="12"/>
  <c r="C50" i="12" s="1"/>
  <c r="D42" i="12"/>
  <c r="D50" i="12" s="1"/>
  <c r="E42" i="12"/>
  <c r="F42" i="12"/>
  <c r="G42" i="12"/>
  <c r="H42" i="12"/>
  <c r="B42" i="12"/>
  <c r="K32" i="12"/>
  <c r="D35" i="12" s="1"/>
  <c r="O7" i="1" s="1"/>
  <c r="L32" i="12"/>
  <c r="E35" i="12" s="1"/>
  <c r="O8" i="1" s="1"/>
  <c r="B25" i="12"/>
  <c r="C25" i="12"/>
  <c r="D25" i="12"/>
  <c r="E25" i="12"/>
  <c r="E32" i="12" s="1"/>
  <c r="F25" i="12"/>
  <c r="G25" i="12"/>
  <c r="H25" i="12"/>
  <c r="B26" i="12"/>
  <c r="B32" i="12" s="1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D32" i="12" s="1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C24" i="12"/>
  <c r="D24" i="12"/>
  <c r="E24" i="12"/>
  <c r="F24" i="12"/>
  <c r="G24" i="12"/>
  <c r="H24" i="12"/>
  <c r="B24" i="12"/>
  <c r="H50" i="12"/>
  <c r="AC32" i="12"/>
  <c r="V35" i="12" s="1"/>
  <c r="R9" i="1" s="1"/>
  <c r="T32" i="12"/>
  <c r="K14" i="12"/>
  <c r="D17" i="12" s="1"/>
  <c r="P7" i="1" s="1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C6" i="12"/>
  <c r="D6" i="12"/>
  <c r="E6" i="12"/>
  <c r="F6" i="12"/>
  <c r="G6" i="12"/>
  <c r="H6" i="12"/>
  <c r="B6" i="12"/>
  <c r="Z50" i="12" l="1"/>
  <c r="R50" i="12"/>
  <c r="U50" i="12"/>
  <c r="T50" i="12"/>
  <c r="S50" i="12"/>
  <c r="AB32" i="12"/>
  <c r="AE32" i="12"/>
  <c r="X35" i="12" s="1"/>
  <c r="R11" i="1" s="1"/>
  <c r="T34" i="12"/>
  <c r="AC16" i="12"/>
  <c r="U14" i="12"/>
  <c r="T16" i="12"/>
  <c r="W14" i="12"/>
  <c r="X14" i="12"/>
  <c r="X16" i="12" s="1"/>
  <c r="T14" i="12"/>
  <c r="S14" i="12"/>
  <c r="J32" i="12"/>
  <c r="M32" i="12"/>
  <c r="F35" i="12" s="1"/>
  <c r="O9" i="1" s="1"/>
  <c r="F32" i="12"/>
  <c r="C32" i="12"/>
  <c r="B34" i="12"/>
  <c r="H52" i="12"/>
  <c r="R52" i="12"/>
  <c r="G32" i="12"/>
  <c r="G34" i="12" s="1"/>
  <c r="O32" i="12"/>
  <c r="H35" i="12" s="1"/>
  <c r="O11" i="1" s="1"/>
  <c r="Y32" i="12"/>
  <c r="C34" i="12"/>
  <c r="K34" i="12"/>
  <c r="U34" i="12"/>
  <c r="AC34" i="12"/>
  <c r="E50" i="12"/>
  <c r="M50" i="12"/>
  <c r="F53" i="12" s="1"/>
  <c r="N9" i="1" s="1"/>
  <c r="W50" i="12"/>
  <c r="W52" i="12" s="1"/>
  <c r="AE50" i="12"/>
  <c r="I52" i="12"/>
  <c r="S52" i="12"/>
  <c r="AA52" i="12"/>
  <c r="N32" i="12"/>
  <c r="G35" i="12" s="1"/>
  <c r="O10" i="1" s="1"/>
  <c r="H32" i="12"/>
  <c r="H34" i="12" s="1"/>
  <c r="R32" i="12"/>
  <c r="R34" i="12" s="1"/>
  <c r="Z32" i="12"/>
  <c r="D34" i="12"/>
  <c r="L34" i="12"/>
  <c r="V34" i="12"/>
  <c r="AD34" i="12"/>
  <c r="F50" i="12"/>
  <c r="F52" i="12" s="1"/>
  <c r="N50" i="12"/>
  <c r="G53" i="12" s="1"/>
  <c r="N10" i="1" s="1"/>
  <c r="X50" i="12"/>
  <c r="X52" i="12" s="1"/>
  <c r="B52" i="12"/>
  <c r="J52" i="12"/>
  <c r="AB52" i="12"/>
  <c r="I32" i="12"/>
  <c r="B35" i="12" s="1"/>
  <c r="O5" i="1" s="1"/>
  <c r="S32" i="12"/>
  <c r="S34" i="12" s="1"/>
  <c r="AA32" i="12"/>
  <c r="T35" i="12" s="1"/>
  <c r="R7" i="1" s="1"/>
  <c r="E34" i="12"/>
  <c r="W34" i="12"/>
  <c r="AE34" i="12"/>
  <c r="G50" i="12"/>
  <c r="G52" i="12" s="1"/>
  <c r="O50" i="12"/>
  <c r="H53" i="12" s="1"/>
  <c r="N11" i="1" s="1"/>
  <c r="Y50" i="12"/>
  <c r="R53" i="12" s="1"/>
  <c r="Q5" i="1" s="1"/>
  <c r="C52" i="12"/>
  <c r="K52" i="12"/>
  <c r="U52" i="12"/>
  <c r="AC52" i="12"/>
  <c r="X32" i="12"/>
  <c r="X34" i="12" s="1"/>
  <c r="L50" i="12"/>
  <c r="F34" i="12"/>
  <c r="D52" i="12"/>
  <c r="V52" i="12"/>
  <c r="AD52" i="12"/>
  <c r="C14" i="12"/>
  <c r="E14" i="12"/>
  <c r="M14" i="12"/>
  <c r="F17" i="12" s="1"/>
  <c r="P9" i="1" s="1"/>
  <c r="F14" i="12"/>
  <c r="N14" i="12"/>
  <c r="G17" i="12" s="1"/>
  <c r="P10" i="1" s="1"/>
  <c r="G14" i="12"/>
  <c r="F16" i="12"/>
  <c r="L14" i="12"/>
  <c r="E17" i="12" s="1"/>
  <c r="P8" i="1" s="1"/>
  <c r="K16" i="12"/>
  <c r="D14" i="12"/>
  <c r="V16" i="12"/>
  <c r="AD16" i="12"/>
  <c r="Y14" i="12"/>
  <c r="R17" i="12" s="1"/>
  <c r="S5" i="1" s="1"/>
  <c r="Z14" i="12"/>
  <c r="S17" i="12" s="1"/>
  <c r="S6" i="1" s="1"/>
  <c r="O14" i="12"/>
  <c r="H14" i="12"/>
  <c r="I14" i="12"/>
  <c r="B17" i="12" s="1"/>
  <c r="P5" i="1" s="1"/>
  <c r="S16" i="12"/>
  <c r="AA14" i="12"/>
  <c r="T17" i="12" s="1"/>
  <c r="S7" i="1" s="1"/>
  <c r="E16" i="12"/>
  <c r="AE16" i="12"/>
  <c r="J14" i="12"/>
  <c r="C17" i="12" s="1"/>
  <c r="P6" i="1" s="1"/>
  <c r="R16" i="12"/>
  <c r="B14" i="12"/>
  <c r="B16" i="12" s="1"/>
  <c r="AB14" i="12"/>
  <c r="U17" i="12" s="1"/>
  <c r="S8" i="1" s="1"/>
  <c r="Y52" i="11"/>
  <c r="AA52" i="11"/>
  <c r="AC52" i="11"/>
  <c r="AC54" i="11" s="1"/>
  <c r="AD52" i="11"/>
  <c r="AE52" i="11"/>
  <c r="R45" i="11"/>
  <c r="S45" i="11"/>
  <c r="T45" i="11"/>
  <c r="U45" i="11"/>
  <c r="V45" i="11"/>
  <c r="W45" i="11"/>
  <c r="X45" i="11"/>
  <c r="R46" i="11"/>
  <c r="S46" i="11"/>
  <c r="T46" i="11"/>
  <c r="U46" i="11"/>
  <c r="V46" i="11"/>
  <c r="W46" i="11"/>
  <c r="X46" i="11"/>
  <c r="R47" i="11"/>
  <c r="S47" i="11"/>
  <c r="T47" i="11"/>
  <c r="U47" i="11"/>
  <c r="V47" i="11"/>
  <c r="W47" i="11"/>
  <c r="X47" i="11"/>
  <c r="R48" i="11"/>
  <c r="S48" i="11"/>
  <c r="T48" i="11"/>
  <c r="U48" i="11"/>
  <c r="V48" i="11"/>
  <c r="W48" i="11"/>
  <c r="X48" i="11"/>
  <c r="R49" i="11"/>
  <c r="S49" i="11"/>
  <c r="T49" i="11"/>
  <c r="U49" i="11"/>
  <c r="V49" i="11"/>
  <c r="W49" i="11"/>
  <c r="X49" i="11"/>
  <c r="R50" i="11"/>
  <c r="S50" i="11"/>
  <c r="T50" i="11"/>
  <c r="U50" i="11"/>
  <c r="V50" i="11"/>
  <c r="W50" i="11"/>
  <c r="X50" i="11"/>
  <c r="R51" i="11"/>
  <c r="S51" i="11"/>
  <c r="T51" i="11"/>
  <c r="U51" i="11"/>
  <c r="V51" i="11"/>
  <c r="W51" i="11"/>
  <c r="X51" i="11"/>
  <c r="T44" i="11"/>
  <c r="U44" i="11"/>
  <c r="V44" i="11"/>
  <c r="W44" i="11"/>
  <c r="X44" i="11"/>
  <c r="AA33" i="11"/>
  <c r="AD33" i="11"/>
  <c r="AE33" i="11"/>
  <c r="AE35" i="11" s="1"/>
  <c r="R26" i="11"/>
  <c r="S26" i="11"/>
  <c r="T26" i="11"/>
  <c r="U26" i="11"/>
  <c r="V26" i="11"/>
  <c r="W26" i="11"/>
  <c r="X26" i="11"/>
  <c r="R27" i="11"/>
  <c r="S27" i="11"/>
  <c r="T27" i="11"/>
  <c r="U27" i="11"/>
  <c r="V27" i="11"/>
  <c r="W27" i="11"/>
  <c r="X27" i="11"/>
  <c r="R28" i="11"/>
  <c r="S28" i="11"/>
  <c r="T28" i="11"/>
  <c r="U28" i="11"/>
  <c r="V28" i="11"/>
  <c r="W28" i="11"/>
  <c r="X28" i="11"/>
  <c r="R29" i="11"/>
  <c r="S29" i="11"/>
  <c r="T29" i="11"/>
  <c r="U29" i="11"/>
  <c r="V29" i="11"/>
  <c r="W29" i="11"/>
  <c r="X29" i="11"/>
  <c r="R30" i="11"/>
  <c r="S30" i="11"/>
  <c r="T30" i="11"/>
  <c r="U30" i="11"/>
  <c r="V30" i="11"/>
  <c r="W30" i="11"/>
  <c r="X30" i="11"/>
  <c r="R31" i="11"/>
  <c r="S31" i="11"/>
  <c r="T31" i="11"/>
  <c r="U31" i="11"/>
  <c r="V31" i="11"/>
  <c r="W31" i="11"/>
  <c r="X31" i="11"/>
  <c r="R32" i="11"/>
  <c r="S32" i="11"/>
  <c r="T32" i="11"/>
  <c r="U32" i="11"/>
  <c r="V32" i="11"/>
  <c r="W32" i="11"/>
  <c r="X32" i="11"/>
  <c r="S25" i="11"/>
  <c r="T25" i="11"/>
  <c r="U25" i="11"/>
  <c r="V25" i="11"/>
  <c r="W25" i="11"/>
  <c r="X25" i="11"/>
  <c r="Y14" i="11"/>
  <c r="AC14" i="11"/>
  <c r="AA14" i="11"/>
  <c r="AB14" i="11"/>
  <c r="R7" i="11"/>
  <c r="S7" i="11"/>
  <c r="T7" i="11"/>
  <c r="U7" i="11"/>
  <c r="V7" i="11"/>
  <c r="W7" i="11"/>
  <c r="X7" i="11"/>
  <c r="R8" i="11"/>
  <c r="S8" i="11"/>
  <c r="T8" i="11"/>
  <c r="U8" i="11"/>
  <c r="V8" i="11"/>
  <c r="W8" i="11"/>
  <c r="X8" i="11"/>
  <c r="R9" i="11"/>
  <c r="S9" i="11"/>
  <c r="T9" i="11"/>
  <c r="U9" i="11"/>
  <c r="V9" i="11"/>
  <c r="W9" i="11"/>
  <c r="X9" i="11"/>
  <c r="R10" i="11"/>
  <c r="S10" i="11"/>
  <c r="T10" i="11"/>
  <c r="U10" i="11"/>
  <c r="V10" i="11"/>
  <c r="W10" i="11"/>
  <c r="X10" i="11"/>
  <c r="R11" i="11"/>
  <c r="S11" i="11"/>
  <c r="T11" i="11"/>
  <c r="U11" i="11"/>
  <c r="V11" i="11"/>
  <c r="W11" i="11"/>
  <c r="X11" i="11"/>
  <c r="R12" i="11"/>
  <c r="S12" i="11"/>
  <c r="T12" i="11"/>
  <c r="U12" i="11"/>
  <c r="V12" i="11"/>
  <c r="W12" i="11"/>
  <c r="X12" i="11"/>
  <c r="R13" i="11"/>
  <c r="S13" i="11"/>
  <c r="T13" i="11"/>
  <c r="U13" i="11"/>
  <c r="V13" i="11"/>
  <c r="W13" i="11"/>
  <c r="X13" i="11"/>
  <c r="S6" i="11"/>
  <c r="T6" i="11"/>
  <c r="U6" i="11"/>
  <c r="V6" i="11"/>
  <c r="W6" i="11"/>
  <c r="X6" i="11"/>
  <c r="R44" i="11"/>
  <c r="R25" i="11"/>
  <c r="R6" i="11"/>
  <c r="N52" i="11"/>
  <c r="I52" i="11"/>
  <c r="O52" i="11"/>
  <c r="L52" i="11"/>
  <c r="M52" i="11"/>
  <c r="B45" i="11"/>
  <c r="C45" i="11"/>
  <c r="D45" i="11"/>
  <c r="E45" i="11"/>
  <c r="F45" i="11"/>
  <c r="G45" i="11"/>
  <c r="H45" i="11"/>
  <c r="B46" i="11"/>
  <c r="C46" i="11"/>
  <c r="D46" i="11"/>
  <c r="E46" i="11"/>
  <c r="F46" i="11"/>
  <c r="G46" i="11"/>
  <c r="H46" i="11"/>
  <c r="B47" i="11"/>
  <c r="C47" i="11"/>
  <c r="D47" i="11"/>
  <c r="E47" i="11"/>
  <c r="F47" i="11"/>
  <c r="G47" i="11"/>
  <c r="H47" i="11"/>
  <c r="B48" i="11"/>
  <c r="C48" i="11"/>
  <c r="D48" i="11"/>
  <c r="E48" i="11"/>
  <c r="F48" i="11"/>
  <c r="G48" i="11"/>
  <c r="H48" i="11"/>
  <c r="B49" i="11"/>
  <c r="C49" i="11"/>
  <c r="D49" i="11"/>
  <c r="E49" i="11"/>
  <c r="F49" i="11"/>
  <c r="G49" i="11"/>
  <c r="H49" i="11"/>
  <c r="B50" i="11"/>
  <c r="C50" i="11"/>
  <c r="D50" i="11"/>
  <c r="E50" i="11"/>
  <c r="F50" i="11"/>
  <c r="G50" i="11"/>
  <c r="H50" i="11"/>
  <c r="B51" i="11"/>
  <c r="C51" i="11"/>
  <c r="D51" i="11"/>
  <c r="E51" i="11"/>
  <c r="F51" i="11"/>
  <c r="G51" i="11"/>
  <c r="H51" i="11"/>
  <c r="C44" i="11"/>
  <c r="D44" i="11"/>
  <c r="E44" i="11"/>
  <c r="F44" i="11"/>
  <c r="G44" i="11"/>
  <c r="H44" i="11"/>
  <c r="I33" i="11"/>
  <c r="L33" i="11"/>
  <c r="J33" i="11"/>
  <c r="B26" i="11"/>
  <c r="C26" i="11"/>
  <c r="D26" i="11"/>
  <c r="E26" i="11"/>
  <c r="F26" i="11"/>
  <c r="G26" i="11"/>
  <c r="H26" i="11"/>
  <c r="B27" i="11"/>
  <c r="C27" i="11"/>
  <c r="D27" i="11"/>
  <c r="E27" i="11"/>
  <c r="F27" i="11"/>
  <c r="G27" i="11"/>
  <c r="H27" i="11"/>
  <c r="B28" i="11"/>
  <c r="C28" i="11"/>
  <c r="D28" i="11"/>
  <c r="E28" i="11"/>
  <c r="F28" i="11"/>
  <c r="G28" i="11"/>
  <c r="H28" i="11"/>
  <c r="B29" i="11"/>
  <c r="C29" i="11"/>
  <c r="D29" i="11"/>
  <c r="E29" i="11"/>
  <c r="F29" i="11"/>
  <c r="G29" i="11"/>
  <c r="H29" i="11"/>
  <c r="B30" i="11"/>
  <c r="C30" i="11"/>
  <c r="D30" i="11"/>
  <c r="E30" i="11"/>
  <c r="F30" i="11"/>
  <c r="G30" i="11"/>
  <c r="H30" i="11"/>
  <c r="B31" i="11"/>
  <c r="C31" i="11"/>
  <c r="D31" i="11"/>
  <c r="E31" i="11"/>
  <c r="F31" i="11"/>
  <c r="G31" i="11"/>
  <c r="H31" i="11"/>
  <c r="B32" i="11"/>
  <c r="C32" i="11"/>
  <c r="D32" i="11"/>
  <c r="E32" i="11"/>
  <c r="F32" i="11"/>
  <c r="G32" i="11"/>
  <c r="H32" i="11"/>
  <c r="C25" i="11"/>
  <c r="D25" i="11"/>
  <c r="E25" i="11"/>
  <c r="F25" i="11"/>
  <c r="G25" i="11"/>
  <c r="H25" i="11"/>
  <c r="Z52" i="11"/>
  <c r="J52" i="11"/>
  <c r="M33" i="11"/>
  <c r="AD14" i="11"/>
  <c r="Z14" i="11"/>
  <c r="O14" i="11"/>
  <c r="N14" i="11"/>
  <c r="M14" i="11"/>
  <c r="L14" i="11"/>
  <c r="K14" i="11"/>
  <c r="J14" i="11"/>
  <c r="I14" i="11"/>
  <c r="B7" i="11"/>
  <c r="C7" i="11"/>
  <c r="D7" i="11"/>
  <c r="E7" i="11"/>
  <c r="F7" i="11"/>
  <c r="G7" i="11"/>
  <c r="H7" i="11"/>
  <c r="B8" i="11"/>
  <c r="C8" i="11"/>
  <c r="D8" i="11"/>
  <c r="E8" i="11"/>
  <c r="F8" i="11"/>
  <c r="G8" i="11"/>
  <c r="H8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B12" i="11"/>
  <c r="C12" i="11"/>
  <c r="D12" i="11"/>
  <c r="E12" i="11"/>
  <c r="F12" i="11"/>
  <c r="G12" i="11"/>
  <c r="H12" i="11"/>
  <c r="B13" i="11"/>
  <c r="C13" i="11"/>
  <c r="D13" i="11"/>
  <c r="E13" i="11"/>
  <c r="F13" i="11"/>
  <c r="G13" i="11"/>
  <c r="H13" i="11"/>
  <c r="C6" i="11"/>
  <c r="D6" i="11"/>
  <c r="E6" i="11"/>
  <c r="F6" i="11"/>
  <c r="G6" i="11"/>
  <c r="H6" i="11"/>
  <c r="B44" i="11"/>
  <c r="B25" i="11"/>
  <c r="B6" i="11"/>
  <c r="D14" i="11" l="1"/>
  <c r="D18" i="11" s="1"/>
  <c r="J7" i="1" s="1"/>
  <c r="B14" i="11"/>
  <c r="E53" i="11"/>
  <c r="F52" i="11"/>
  <c r="F56" i="11" s="1"/>
  <c r="H9" i="1" s="1"/>
  <c r="T15" i="11"/>
  <c r="W14" i="11"/>
  <c r="W34" i="11"/>
  <c r="E15" i="11"/>
  <c r="F14" i="11"/>
  <c r="V53" i="11"/>
  <c r="W52" i="11"/>
  <c r="W56" i="11" s="1"/>
  <c r="K10" i="1" s="1"/>
  <c r="G14" i="11"/>
  <c r="G18" i="11" s="1"/>
  <c r="J10" i="1" s="1"/>
  <c r="H14" i="11"/>
  <c r="H18" i="11" s="1"/>
  <c r="J11" i="1" s="1"/>
  <c r="G34" i="11"/>
  <c r="X15" i="11"/>
  <c r="S34" i="11"/>
  <c r="E33" i="11"/>
  <c r="D15" i="11"/>
  <c r="D53" i="11"/>
  <c r="R15" i="11"/>
  <c r="S15" i="11"/>
  <c r="V34" i="11"/>
  <c r="B15" i="11"/>
  <c r="C53" i="11"/>
  <c r="C52" i="11"/>
  <c r="C56" i="11" s="1"/>
  <c r="H6" i="1" s="1"/>
  <c r="R34" i="11"/>
  <c r="U34" i="11"/>
  <c r="X53" i="11"/>
  <c r="C33" i="11"/>
  <c r="C37" i="11" s="1"/>
  <c r="I6" i="1" s="1"/>
  <c r="C34" i="11"/>
  <c r="C15" i="11"/>
  <c r="B34" i="11"/>
  <c r="B18" i="11"/>
  <c r="J5" i="1" s="1"/>
  <c r="H34" i="11"/>
  <c r="E37" i="11"/>
  <c r="I8" i="1" s="1"/>
  <c r="R53" i="11"/>
  <c r="T34" i="11"/>
  <c r="W53" i="11"/>
  <c r="W18" i="11"/>
  <c r="M10" i="1" s="1"/>
  <c r="H15" i="11"/>
  <c r="C14" i="11"/>
  <c r="C18" i="11" s="1"/>
  <c r="J6" i="1" s="1"/>
  <c r="N16" i="11"/>
  <c r="F34" i="11"/>
  <c r="H53" i="11"/>
  <c r="W15" i="11"/>
  <c r="W16" i="11" s="1"/>
  <c r="S14" i="11"/>
  <c r="S18" i="11" s="1"/>
  <c r="M6" i="1" s="1"/>
  <c r="U53" i="11"/>
  <c r="X52" i="11"/>
  <c r="X54" i="11" s="1"/>
  <c r="V52" i="11"/>
  <c r="V56" i="11" s="1"/>
  <c r="K9" i="1" s="1"/>
  <c r="E34" i="11"/>
  <c r="E35" i="11" s="1"/>
  <c r="G53" i="11"/>
  <c r="G52" i="11"/>
  <c r="V15" i="11"/>
  <c r="V14" i="11"/>
  <c r="V18" i="11" s="1"/>
  <c r="M9" i="1" s="1"/>
  <c r="W33" i="11"/>
  <c r="W37" i="11" s="1"/>
  <c r="L10" i="1" s="1"/>
  <c r="U33" i="11"/>
  <c r="T33" i="11"/>
  <c r="T37" i="11" s="1"/>
  <c r="L7" i="1" s="1"/>
  <c r="T53" i="11"/>
  <c r="S53" i="11"/>
  <c r="G15" i="11"/>
  <c r="F15" i="11"/>
  <c r="E14" i="11"/>
  <c r="E18" i="11" s="1"/>
  <c r="J8" i="1" s="1"/>
  <c r="F18" i="11"/>
  <c r="J9" i="1" s="1"/>
  <c r="D34" i="11"/>
  <c r="D35" i="11" s="1"/>
  <c r="G33" i="11"/>
  <c r="D33" i="11"/>
  <c r="F53" i="11"/>
  <c r="U15" i="11"/>
  <c r="X34" i="11"/>
  <c r="R52" i="11"/>
  <c r="R56" i="11" s="1"/>
  <c r="K5" i="1" s="1"/>
  <c r="G56" i="11"/>
  <c r="H10" i="1" s="1"/>
  <c r="AE52" i="12"/>
  <c r="X53" i="12"/>
  <c r="Q11" i="1" s="1"/>
  <c r="Z52" i="12"/>
  <c r="S53" i="12"/>
  <c r="Q6" i="1" s="1"/>
  <c r="L52" i="12"/>
  <c r="E53" i="12"/>
  <c r="N8" i="1" s="1"/>
  <c r="Z34" i="12"/>
  <c r="S35" i="12"/>
  <c r="R6" i="1" s="1"/>
  <c r="AB34" i="12"/>
  <c r="U35" i="12"/>
  <c r="R8" i="1" s="1"/>
  <c r="Y34" i="12"/>
  <c r="R35" i="12"/>
  <c r="R5" i="1" s="1"/>
  <c r="J34" i="12"/>
  <c r="C35" i="12"/>
  <c r="O6" i="1" s="1"/>
  <c r="Z16" i="12"/>
  <c r="L16" i="12"/>
  <c r="O16" i="12"/>
  <c r="H17" i="12"/>
  <c r="P11" i="1" s="1"/>
  <c r="Z54" i="11"/>
  <c r="Y56" i="11"/>
  <c r="I56" i="11"/>
  <c r="AD16" i="11"/>
  <c r="O16" i="11"/>
  <c r="K16" i="11"/>
  <c r="L16" i="11"/>
  <c r="M16" i="11"/>
  <c r="J16" i="11"/>
  <c r="I16" i="11"/>
  <c r="T52" i="12"/>
  <c r="U16" i="12"/>
  <c r="W16" i="12"/>
  <c r="E52" i="12"/>
  <c r="M34" i="12"/>
  <c r="O34" i="12"/>
  <c r="N52" i="12"/>
  <c r="M52" i="12"/>
  <c r="N34" i="12"/>
  <c r="I34" i="12"/>
  <c r="AA34" i="12"/>
  <c r="Y52" i="12"/>
  <c r="O52" i="12"/>
  <c r="G16" i="12"/>
  <c r="D16" i="12"/>
  <c r="C16" i="12"/>
  <c r="M16" i="12"/>
  <c r="N16" i="12"/>
  <c r="H16" i="12"/>
  <c r="AB16" i="12"/>
  <c r="I16" i="12"/>
  <c r="Y16" i="12"/>
  <c r="AA16" i="12"/>
  <c r="J16" i="12"/>
  <c r="AD54" i="11"/>
  <c r="AE54" i="11"/>
  <c r="AA54" i="11"/>
  <c r="AB52" i="11"/>
  <c r="U52" i="11"/>
  <c r="T52" i="11"/>
  <c r="S52" i="11"/>
  <c r="S56" i="11" s="1"/>
  <c r="K6" i="1" s="1"/>
  <c r="AD35" i="11"/>
  <c r="Y33" i="11"/>
  <c r="AC33" i="11"/>
  <c r="AA35" i="11"/>
  <c r="Z33" i="11"/>
  <c r="AB33" i="11"/>
  <c r="V33" i="11"/>
  <c r="X33" i="11"/>
  <c r="X37" i="11" s="1"/>
  <c r="L11" i="1" s="1"/>
  <c r="S33" i="11"/>
  <c r="AB16" i="11"/>
  <c r="AC16" i="11"/>
  <c r="AA16" i="11"/>
  <c r="AE14" i="11"/>
  <c r="Z16" i="11"/>
  <c r="R14" i="11"/>
  <c r="R16" i="11" s="1"/>
  <c r="X14" i="11"/>
  <c r="U14" i="11"/>
  <c r="U18" i="11" s="1"/>
  <c r="M8" i="1" s="1"/>
  <c r="T14" i="11"/>
  <c r="T18" i="11" s="1"/>
  <c r="M7" i="1" s="1"/>
  <c r="Y54" i="11"/>
  <c r="R33" i="11"/>
  <c r="Y16" i="11"/>
  <c r="M54" i="11"/>
  <c r="O54" i="11"/>
  <c r="K52" i="11"/>
  <c r="I54" i="11"/>
  <c r="L54" i="11"/>
  <c r="N54" i="11"/>
  <c r="J54" i="11"/>
  <c r="H52" i="11"/>
  <c r="B52" i="11"/>
  <c r="B56" i="11" s="1"/>
  <c r="H5" i="1" s="1"/>
  <c r="E52" i="11"/>
  <c r="D52" i="11"/>
  <c r="I35" i="11"/>
  <c r="L35" i="11"/>
  <c r="O33" i="11"/>
  <c r="J35" i="11"/>
  <c r="N33" i="11"/>
  <c r="K33" i="11"/>
  <c r="D37" i="11" s="1"/>
  <c r="I7" i="1" s="1"/>
  <c r="F33" i="11"/>
  <c r="H33" i="11"/>
  <c r="B33" i="11"/>
  <c r="M35" i="11"/>
  <c r="R45" i="8"/>
  <c r="S45" i="8"/>
  <c r="T45" i="8"/>
  <c r="U45" i="8"/>
  <c r="V45" i="8"/>
  <c r="W45" i="8"/>
  <c r="X45" i="8"/>
  <c r="R46" i="8"/>
  <c r="S46" i="8"/>
  <c r="T46" i="8"/>
  <c r="U46" i="8"/>
  <c r="V46" i="8"/>
  <c r="W46" i="8"/>
  <c r="X46" i="8"/>
  <c r="R47" i="8"/>
  <c r="S47" i="8"/>
  <c r="T47" i="8"/>
  <c r="U47" i="8"/>
  <c r="V47" i="8"/>
  <c r="W47" i="8"/>
  <c r="X47" i="8"/>
  <c r="R48" i="8"/>
  <c r="S48" i="8"/>
  <c r="T48" i="8"/>
  <c r="U48" i="8"/>
  <c r="V48" i="8"/>
  <c r="W48" i="8"/>
  <c r="X48" i="8"/>
  <c r="R49" i="8"/>
  <c r="S49" i="8"/>
  <c r="T49" i="8"/>
  <c r="U49" i="8"/>
  <c r="V49" i="8"/>
  <c r="W49" i="8"/>
  <c r="X49" i="8"/>
  <c r="R50" i="8"/>
  <c r="S50" i="8"/>
  <c r="T50" i="8"/>
  <c r="U50" i="8"/>
  <c r="V50" i="8"/>
  <c r="W50" i="8"/>
  <c r="X50" i="8"/>
  <c r="R51" i="8"/>
  <c r="S51" i="8"/>
  <c r="T51" i="8"/>
  <c r="U51" i="8"/>
  <c r="V51" i="8"/>
  <c r="W51" i="8"/>
  <c r="X51" i="8"/>
  <c r="S44" i="8"/>
  <c r="T44" i="8"/>
  <c r="U44" i="8"/>
  <c r="V44" i="8"/>
  <c r="W44" i="8"/>
  <c r="X44" i="8"/>
  <c r="R44" i="8"/>
  <c r="R26" i="8"/>
  <c r="S26" i="8"/>
  <c r="T26" i="8"/>
  <c r="U26" i="8"/>
  <c r="V26" i="8"/>
  <c r="W26" i="8"/>
  <c r="X26" i="8"/>
  <c r="R27" i="8"/>
  <c r="S27" i="8"/>
  <c r="T27" i="8"/>
  <c r="U27" i="8"/>
  <c r="V27" i="8"/>
  <c r="W27" i="8"/>
  <c r="X27" i="8"/>
  <c r="R28" i="8"/>
  <c r="S28" i="8"/>
  <c r="T28" i="8"/>
  <c r="U28" i="8"/>
  <c r="V28" i="8"/>
  <c r="W28" i="8"/>
  <c r="X28" i="8"/>
  <c r="R29" i="8"/>
  <c r="S29" i="8"/>
  <c r="T29" i="8"/>
  <c r="U29" i="8"/>
  <c r="V29" i="8"/>
  <c r="W29" i="8"/>
  <c r="X29" i="8"/>
  <c r="R30" i="8"/>
  <c r="S30" i="8"/>
  <c r="T30" i="8"/>
  <c r="U30" i="8"/>
  <c r="V30" i="8"/>
  <c r="W30" i="8"/>
  <c r="X30" i="8"/>
  <c r="R31" i="8"/>
  <c r="S31" i="8"/>
  <c r="T31" i="8"/>
  <c r="U31" i="8"/>
  <c r="V31" i="8"/>
  <c r="W31" i="8"/>
  <c r="X31" i="8"/>
  <c r="R32" i="8"/>
  <c r="S32" i="8"/>
  <c r="T32" i="8"/>
  <c r="U32" i="8"/>
  <c r="V32" i="8"/>
  <c r="W32" i="8"/>
  <c r="X32" i="8"/>
  <c r="S25" i="8"/>
  <c r="S34" i="8" s="1"/>
  <c r="S36" i="8" s="1"/>
  <c r="T25" i="8"/>
  <c r="T34" i="8" s="1"/>
  <c r="T36" i="8" s="1"/>
  <c r="U25" i="8"/>
  <c r="V25" i="8"/>
  <c r="W25" i="8"/>
  <c r="X25" i="8"/>
  <c r="R25" i="8"/>
  <c r="W54" i="11" l="1"/>
  <c r="F35" i="11"/>
  <c r="C35" i="11"/>
  <c r="G35" i="11"/>
  <c r="W35" i="11"/>
  <c r="B35" i="11"/>
  <c r="U35" i="11"/>
  <c r="T54" i="11"/>
  <c r="D54" i="11"/>
  <c r="F54" i="11"/>
  <c r="C54" i="11"/>
  <c r="H54" i="11"/>
  <c r="R35" i="11"/>
  <c r="S37" i="11"/>
  <c r="L6" i="1" s="1"/>
  <c r="S16" i="11"/>
  <c r="V35" i="11"/>
  <c r="U16" i="11"/>
  <c r="G54" i="11"/>
  <c r="U37" i="11"/>
  <c r="L8" i="1" s="1"/>
  <c r="U54" i="11"/>
  <c r="E16" i="11"/>
  <c r="T35" i="11"/>
  <c r="X56" i="11"/>
  <c r="K11" i="1" s="1"/>
  <c r="E54" i="11"/>
  <c r="X16" i="11"/>
  <c r="S35" i="11"/>
  <c r="T56" i="11"/>
  <c r="K7" i="1" s="1"/>
  <c r="E56" i="11"/>
  <c r="H8" i="1" s="1"/>
  <c r="R54" i="11"/>
  <c r="X35" i="11"/>
  <c r="R18" i="11"/>
  <c r="M5" i="1" s="1"/>
  <c r="B37" i="11"/>
  <c r="I5" i="1" s="1"/>
  <c r="B16" i="11"/>
  <c r="V16" i="11"/>
  <c r="H37" i="11"/>
  <c r="I11" i="1" s="1"/>
  <c r="V54" i="11"/>
  <c r="H56" i="11"/>
  <c r="H11" i="1" s="1"/>
  <c r="D56" i="11"/>
  <c r="H7" i="1" s="1"/>
  <c r="X18" i="11"/>
  <c r="M11" i="1" s="1"/>
  <c r="U56" i="11"/>
  <c r="K8" i="1" s="1"/>
  <c r="F16" i="11"/>
  <c r="C16" i="11"/>
  <c r="F37" i="11"/>
  <c r="I9" i="1" s="1"/>
  <c r="K35" i="11"/>
  <c r="G16" i="11"/>
  <c r="H16" i="11"/>
  <c r="D16" i="11"/>
  <c r="R34" i="8"/>
  <c r="R36" i="8" s="1"/>
  <c r="X34" i="8"/>
  <c r="X36" i="8" s="1"/>
  <c r="V34" i="8"/>
  <c r="V36" i="8" s="1"/>
  <c r="W34" i="8"/>
  <c r="W36" i="8" s="1"/>
  <c r="U34" i="8"/>
  <c r="U36" i="8" s="1"/>
  <c r="S54" i="11"/>
  <c r="AC35" i="11"/>
  <c r="V37" i="11"/>
  <c r="L9" i="1" s="1"/>
  <c r="Y35" i="11"/>
  <c r="R37" i="11"/>
  <c r="L5" i="1" s="1"/>
  <c r="N35" i="11"/>
  <c r="G37" i="11"/>
  <c r="I10" i="1" s="1"/>
  <c r="O35" i="11"/>
  <c r="AB54" i="11"/>
  <c r="AB35" i="11"/>
  <c r="Z35" i="11"/>
  <c r="AE16" i="11"/>
  <c r="T16" i="11"/>
  <c r="K54" i="11"/>
  <c r="B54" i="11"/>
  <c r="H35" i="11"/>
  <c r="I52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48" i="8"/>
  <c r="C48" i="8"/>
  <c r="D48" i="8"/>
  <c r="E48" i="8"/>
  <c r="F48" i="8"/>
  <c r="G48" i="8"/>
  <c r="H48" i="8"/>
  <c r="B49" i="8"/>
  <c r="C49" i="8"/>
  <c r="D49" i="8"/>
  <c r="E49" i="8"/>
  <c r="F49" i="8"/>
  <c r="G49" i="8"/>
  <c r="H49" i="8"/>
  <c r="B50" i="8"/>
  <c r="C50" i="8"/>
  <c r="D50" i="8"/>
  <c r="E50" i="8"/>
  <c r="F50" i="8"/>
  <c r="G50" i="8"/>
  <c r="H50" i="8"/>
  <c r="B51" i="8"/>
  <c r="C51" i="8"/>
  <c r="D51" i="8"/>
  <c r="E51" i="8"/>
  <c r="F51" i="8"/>
  <c r="G51" i="8"/>
  <c r="H51" i="8"/>
  <c r="C44" i="8"/>
  <c r="D44" i="8"/>
  <c r="E44" i="8"/>
  <c r="F44" i="8"/>
  <c r="G44" i="8"/>
  <c r="H44" i="8"/>
  <c r="B4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B26" i="8"/>
  <c r="B27" i="8"/>
  <c r="B28" i="8"/>
  <c r="B29" i="8"/>
  <c r="B30" i="8"/>
  <c r="B31" i="8"/>
  <c r="B32" i="8"/>
  <c r="B25" i="8"/>
  <c r="R7" i="8"/>
  <c r="S7" i="8"/>
  <c r="T7" i="8"/>
  <c r="U7" i="8"/>
  <c r="V7" i="8"/>
  <c r="W7" i="8"/>
  <c r="X7" i="8"/>
  <c r="R8" i="8"/>
  <c r="S8" i="8"/>
  <c r="T8" i="8"/>
  <c r="U8" i="8"/>
  <c r="V8" i="8"/>
  <c r="W8" i="8"/>
  <c r="X8" i="8"/>
  <c r="R9" i="8"/>
  <c r="S9" i="8"/>
  <c r="T9" i="8"/>
  <c r="U9" i="8"/>
  <c r="V9" i="8"/>
  <c r="W9" i="8"/>
  <c r="X9" i="8"/>
  <c r="R10" i="8"/>
  <c r="S10" i="8"/>
  <c r="T10" i="8"/>
  <c r="U10" i="8"/>
  <c r="V10" i="8"/>
  <c r="W10" i="8"/>
  <c r="X10" i="8"/>
  <c r="R11" i="8"/>
  <c r="S11" i="8"/>
  <c r="T11" i="8"/>
  <c r="U11" i="8"/>
  <c r="V11" i="8"/>
  <c r="W11" i="8"/>
  <c r="X11" i="8"/>
  <c r="R12" i="8"/>
  <c r="S12" i="8"/>
  <c r="T12" i="8"/>
  <c r="U12" i="8"/>
  <c r="V12" i="8"/>
  <c r="W12" i="8"/>
  <c r="X12" i="8"/>
  <c r="R13" i="8"/>
  <c r="S13" i="8"/>
  <c r="T13" i="8"/>
  <c r="U13" i="8"/>
  <c r="V13" i="8"/>
  <c r="W13" i="8"/>
  <c r="X13" i="8"/>
  <c r="S6" i="8"/>
  <c r="S15" i="8" s="1"/>
  <c r="S17" i="8" s="1"/>
  <c r="T6" i="8"/>
  <c r="U6" i="8"/>
  <c r="V6" i="8"/>
  <c r="W6" i="8"/>
  <c r="X6" i="8"/>
  <c r="R6" i="8"/>
  <c r="AE52" i="8"/>
  <c r="AD52" i="8"/>
  <c r="AC52" i="8"/>
  <c r="AB52" i="8"/>
  <c r="U56" i="8" s="1"/>
  <c r="E8" i="1" s="1"/>
  <c r="AA52" i="8"/>
  <c r="Z52" i="8"/>
  <c r="Y52" i="8"/>
  <c r="R56" i="8" s="1"/>
  <c r="E5" i="1" s="1"/>
  <c r="X52" i="8"/>
  <c r="W52" i="8"/>
  <c r="V52" i="8"/>
  <c r="U52" i="8"/>
  <c r="T52" i="8"/>
  <c r="S52" i="8"/>
  <c r="R52" i="8"/>
  <c r="O52" i="8"/>
  <c r="N52" i="8"/>
  <c r="M52" i="8"/>
  <c r="L52" i="8"/>
  <c r="K52" i="8"/>
  <c r="J52" i="8"/>
  <c r="AE33" i="8"/>
  <c r="AD33" i="8"/>
  <c r="AC33" i="8"/>
  <c r="AB33" i="8"/>
  <c r="AA33" i="8"/>
  <c r="Z33" i="8"/>
  <c r="Y33" i="8"/>
  <c r="X33" i="8"/>
  <c r="W33" i="8"/>
  <c r="W35" i="8" s="1"/>
  <c r="V33" i="8"/>
  <c r="U33" i="8"/>
  <c r="T33" i="8"/>
  <c r="S33" i="8"/>
  <c r="R33" i="8"/>
  <c r="L14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7" i="8"/>
  <c r="D7" i="8"/>
  <c r="E7" i="8"/>
  <c r="F7" i="8"/>
  <c r="G7" i="8"/>
  <c r="H7" i="8"/>
  <c r="B7" i="8"/>
  <c r="B8" i="8"/>
  <c r="B9" i="8"/>
  <c r="B10" i="8"/>
  <c r="B11" i="8"/>
  <c r="B12" i="8"/>
  <c r="B13" i="8"/>
  <c r="B6" i="8"/>
  <c r="B17" i="8" s="1"/>
  <c r="H6" i="8"/>
  <c r="G6" i="8"/>
  <c r="F6" i="8"/>
  <c r="E6" i="8"/>
  <c r="D6" i="8"/>
  <c r="C15" i="8" l="1"/>
  <c r="C17" i="8" s="1"/>
  <c r="X56" i="8"/>
  <c r="E11" i="1" s="1"/>
  <c r="T37" i="8"/>
  <c r="F7" i="1" s="1"/>
  <c r="T56" i="8"/>
  <c r="E7" i="1" s="1"/>
  <c r="U54" i="8"/>
  <c r="T15" i="8"/>
  <c r="T17" i="8" s="1"/>
  <c r="D34" i="8"/>
  <c r="D36" i="8" s="1"/>
  <c r="R37" i="8"/>
  <c r="F5" i="1" s="1"/>
  <c r="C34" i="8"/>
  <c r="C36" i="8" s="1"/>
  <c r="W15" i="8"/>
  <c r="W17" i="8" s="1"/>
  <c r="H34" i="8"/>
  <c r="H36" i="8" s="1"/>
  <c r="X15" i="8"/>
  <c r="X17" i="8" s="1"/>
  <c r="V15" i="8"/>
  <c r="V17" i="8" s="1"/>
  <c r="G34" i="8"/>
  <c r="G36" i="8" s="1"/>
  <c r="C52" i="8"/>
  <c r="C54" i="8" s="1"/>
  <c r="R15" i="8"/>
  <c r="R17" i="8" s="1"/>
  <c r="B36" i="8"/>
  <c r="W37" i="8"/>
  <c r="F10" i="1" s="1"/>
  <c r="U15" i="8"/>
  <c r="U17" i="8" s="1"/>
  <c r="F34" i="8"/>
  <c r="F36" i="8" s="1"/>
  <c r="E34" i="8"/>
  <c r="E36" i="8" s="1"/>
  <c r="Y54" i="8"/>
  <c r="G14" i="8"/>
  <c r="G15" i="8"/>
  <c r="D15" i="8"/>
  <c r="D17" i="8" s="1"/>
  <c r="S37" i="8"/>
  <c r="F6" i="1" s="1"/>
  <c r="F15" i="8"/>
  <c r="F17" i="8" s="1"/>
  <c r="U37" i="8"/>
  <c r="F8" i="1" s="1"/>
  <c r="AD35" i="8"/>
  <c r="S56" i="8"/>
  <c r="E6" i="1" s="1"/>
  <c r="H15" i="8"/>
  <c r="H17" i="8" s="1"/>
  <c r="C14" i="8"/>
  <c r="C16" i="8" s="1"/>
  <c r="F52" i="8"/>
  <c r="F56" i="8" s="1"/>
  <c r="B9" i="1" s="1"/>
  <c r="E54" i="8"/>
  <c r="X37" i="8"/>
  <c r="F11" i="1" s="1"/>
  <c r="C56" i="8"/>
  <c r="B6" i="1" s="1"/>
  <c r="V56" i="8"/>
  <c r="E9" i="1" s="1"/>
  <c r="W54" i="8"/>
  <c r="B52" i="8"/>
  <c r="B56" i="8" s="1"/>
  <c r="B5" i="1" s="1"/>
  <c r="E15" i="8"/>
  <c r="E17" i="8" s="1"/>
  <c r="G52" i="8"/>
  <c r="G56" i="8" s="1"/>
  <c r="B10" i="1" s="1"/>
  <c r="D52" i="8"/>
  <c r="D56" i="8" s="1"/>
  <c r="B7" i="1" s="1"/>
  <c r="W56" i="8"/>
  <c r="E10" i="1" s="1"/>
  <c r="X54" i="8"/>
  <c r="AE54" i="8"/>
  <c r="Z54" i="8"/>
  <c r="AA35" i="8"/>
  <c r="AB35" i="8"/>
  <c r="AC35" i="8"/>
  <c r="V37" i="8"/>
  <c r="F9" i="1" s="1"/>
  <c r="AE35" i="8"/>
  <c r="N54" i="8"/>
  <c r="J54" i="8"/>
  <c r="AC54" i="8"/>
  <c r="AD54" i="8"/>
  <c r="AA54" i="8"/>
  <c r="AB54" i="8"/>
  <c r="T54" i="8"/>
  <c r="V54" i="8"/>
  <c r="S54" i="8"/>
  <c r="R54" i="8"/>
  <c r="Z35" i="8"/>
  <c r="Y35" i="8"/>
  <c r="T35" i="8"/>
  <c r="U35" i="8"/>
  <c r="V35" i="8"/>
  <c r="X35" i="8"/>
  <c r="S35" i="8"/>
  <c r="R35" i="8"/>
  <c r="K54" i="8"/>
  <c r="O54" i="8"/>
  <c r="L54" i="8"/>
  <c r="M54" i="8"/>
  <c r="I54" i="8"/>
  <c r="E52" i="8"/>
  <c r="E56" i="8" s="1"/>
  <c r="B8" i="1" s="1"/>
  <c r="H52" i="8"/>
  <c r="H56" i="8" s="1"/>
  <c r="B11" i="1" s="1"/>
  <c r="R14" i="8"/>
  <c r="AD14" i="8"/>
  <c r="AD16" i="8" s="1"/>
  <c r="D14" i="8"/>
  <c r="O14" i="8"/>
  <c r="G33" i="8"/>
  <c r="E14" i="8"/>
  <c r="E18" i="8" s="1"/>
  <c r="N14" i="8"/>
  <c r="F14" i="8"/>
  <c r="M14" i="8"/>
  <c r="I14" i="8"/>
  <c r="K14" i="8"/>
  <c r="J14" i="8"/>
  <c r="W14" i="8"/>
  <c r="B14" i="8"/>
  <c r="B16" i="8" s="1"/>
  <c r="H14" i="8"/>
  <c r="U14" i="8"/>
  <c r="Y14" i="8"/>
  <c r="R18" i="8" s="1"/>
  <c r="G5" i="1" s="1"/>
  <c r="AE14" i="8"/>
  <c r="AC14" i="8"/>
  <c r="AB14" i="8"/>
  <c r="L16" i="8"/>
  <c r="V14" i="8"/>
  <c r="H33" i="8"/>
  <c r="N33" i="8"/>
  <c r="M33" i="8"/>
  <c r="L33" i="8"/>
  <c r="B33" i="8"/>
  <c r="B54" i="8"/>
  <c r="Z14" i="8"/>
  <c r="AA14" i="8"/>
  <c r="S14" i="8"/>
  <c r="T14" i="8"/>
  <c r="X14" i="8"/>
  <c r="R16" i="8"/>
  <c r="I33" i="8"/>
  <c r="B37" i="8" s="1"/>
  <c r="O33" i="8"/>
  <c r="J33" i="8"/>
  <c r="K33" i="8"/>
  <c r="D33" i="8"/>
  <c r="F33" i="8"/>
  <c r="E33" i="8"/>
  <c r="C33" i="8"/>
  <c r="A7" i="1"/>
  <c r="A8" i="1"/>
  <c r="A9" i="1"/>
  <c r="A10" i="1"/>
  <c r="A11" i="1"/>
  <c r="T16" i="8" l="1"/>
  <c r="G37" i="8"/>
  <c r="Y16" i="8"/>
  <c r="V18" i="8"/>
  <c r="G9" i="1" s="1"/>
  <c r="F54" i="8"/>
  <c r="D16" i="8"/>
  <c r="G16" i="8"/>
  <c r="G17" i="8"/>
  <c r="D37" i="8"/>
  <c r="T18" i="8"/>
  <c r="G7" i="1" s="1"/>
  <c r="U16" i="8"/>
  <c r="F18" i="8"/>
  <c r="D9" i="1" s="1"/>
  <c r="H37" i="8"/>
  <c r="C11" i="1" s="1"/>
  <c r="E37" i="8"/>
  <c r="D6" i="1"/>
  <c r="G18" i="8"/>
  <c r="D10" i="1" s="1"/>
  <c r="F37" i="8"/>
  <c r="C9" i="1" s="1"/>
  <c r="D7" i="1"/>
  <c r="G54" i="8"/>
  <c r="D54" i="8"/>
  <c r="U18" i="8"/>
  <c r="G8" i="1" s="1"/>
  <c r="G35" i="8"/>
  <c r="W18" i="8"/>
  <c r="G10" i="1" s="1"/>
  <c r="H18" i="8"/>
  <c r="D11" i="1" s="1"/>
  <c r="C37" i="8"/>
  <c r="C6" i="1" s="1"/>
  <c r="S18" i="8"/>
  <c r="G6" i="1" s="1"/>
  <c r="X18" i="8"/>
  <c r="G11" i="1" s="1"/>
  <c r="D8" i="1"/>
  <c r="J35" i="8"/>
  <c r="I16" i="8"/>
  <c r="O16" i="8"/>
  <c r="H54" i="8"/>
  <c r="L35" i="8"/>
  <c r="D5" i="1"/>
  <c r="AB16" i="8"/>
  <c r="C10" i="1"/>
  <c r="E16" i="8"/>
  <c r="J16" i="8"/>
  <c r="M16" i="8"/>
  <c r="S16" i="8"/>
  <c r="H35" i="8"/>
  <c r="Z16" i="8"/>
  <c r="H16" i="8"/>
  <c r="C35" i="8"/>
  <c r="F16" i="8"/>
  <c r="B35" i="8"/>
  <c r="N16" i="8"/>
  <c r="W16" i="8"/>
  <c r="AC16" i="8"/>
  <c r="N35" i="8"/>
  <c r="V16" i="8"/>
  <c r="K16" i="8"/>
  <c r="C8" i="1"/>
  <c r="AE16" i="8"/>
  <c r="K35" i="8"/>
  <c r="M35" i="8"/>
  <c r="AA16" i="8"/>
  <c r="C5" i="1"/>
  <c r="D35" i="8"/>
  <c r="X16" i="8"/>
  <c r="I35" i="8"/>
  <c r="O35" i="8"/>
  <c r="C7" i="1"/>
  <c r="E35" i="8"/>
  <c r="F35" i="8"/>
</calcChain>
</file>

<file path=xl/sharedStrings.xml><?xml version="1.0" encoding="utf-8"?>
<sst xmlns="http://schemas.openxmlformats.org/spreadsheetml/2006/main" count="2063" uniqueCount="55">
  <si>
    <t xml:space="preserve">SW620 </t>
  </si>
  <si>
    <t>AM</t>
  </si>
  <si>
    <t>CN</t>
  </si>
  <si>
    <t>HT29</t>
  </si>
  <si>
    <t>HCT15</t>
  </si>
  <si>
    <t>Average</t>
  </si>
  <si>
    <t>DE</t>
  </si>
  <si>
    <t>CV</t>
  </si>
  <si>
    <t>Mortalidad</t>
  </si>
  <si>
    <t>ALL</t>
  </si>
  <si>
    <t>DEAD</t>
  </si>
  <si>
    <t xml:space="preserve"> </t>
  </si>
  <si>
    <t>5uM</t>
  </si>
  <si>
    <t>20uM</t>
  </si>
  <si>
    <t>10uM</t>
  </si>
  <si>
    <t>Sm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</si>
  <si>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</si>
  <si>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</si>
  <si>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</si>
  <si>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</si>
  <si>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</si>
  <si>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</si>
  <si>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</si>
  <si>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</si>
  <si>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</si>
  <si>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</si>
  <si>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T1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</si>
  <si>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</si>
  <si>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</si>
  <si>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</si>
  <si>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</si>
  <si>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</si>
  <si>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</si>
  <si>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</si>
  <si>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T2</t>
  </si>
  <si>
    <t>SW620</t>
  </si>
  <si>
    <t>T3</t>
  </si>
  <si>
    <t>T4</t>
  </si>
  <si>
    <t>T5</t>
  </si>
  <si>
    <t>T6</t>
  </si>
  <si>
    <t>T7</t>
  </si>
  <si>
    <t>Control Negativo</t>
  </si>
  <si>
    <t>AntiMirs</t>
  </si>
  <si>
    <t>Promedio</t>
  </si>
  <si>
    <t>R1</t>
  </si>
  <si>
    <t>R2</t>
  </si>
  <si>
    <t>R5</t>
  </si>
  <si>
    <t>R3</t>
  </si>
  <si>
    <t>R6</t>
  </si>
  <si>
    <t>R8</t>
  </si>
  <si>
    <t>R4</t>
  </si>
  <si>
    <t>R7</t>
  </si>
  <si>
    <t>t-Test: Two-Sample Assuming Equal Variances</t>
  </si>
  <si>
    <t>Pooled Variance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</si>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</sst>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Fill="1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2" fillId="0" borderId="10" xfId="0" applyFont="1" applyFill="1" applyBorder="1" applyAlignment="1">
      <alignment horizontal="center"/>
    </xf>
    <xf numFmtId="0" fontId="0" fillId="4" borderId="9" xfId="0" applyFill="1" applyBorder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0" borderId="15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6" xfId="0" applyFill="1" applyBorder="1" applyAlignment="1"/>
    <xf numFmtId="0" fontId="0" fillId="0" borderId="9" xfId="0" applyBorder="1"/>
    <xf numFmtId="0" fontId="0" fillId="0" borderId="17" xfId="0" applyBorder="1"/>
    <xf numFmtId="0" fontId="2" fillId="0" borderId="21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7" xfId="0" applyFill="1" applyBorder="1" applyAlignment="1"/>
    <xf numFmtId="0" fontId="0" fillId="0" borderId="16" xfId="0" applyBorder="1"/>
    <xf numFmtId="0" fontId="0" fillId="5" borderId="9" xfId="0" applyFill="1" applyBorder="1" applyAlignment="1"/>
    <xf numFmtId="0" fontId="0" fillId="5" borderId="0" xfId="0" applyFill="1" applyBorder="1" applyAlignment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4" borderId="0" xfId="0" applyFill="1" applyBorder="1" applyAlignment="1"/>
    <xf numFmtId="0" fontId="0" fillId="0" borderId="0" xfId="0" applyFill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7" xfId="0" applyFill="1" applyBorder="1"/>
    <xf numFmtId="0" fontId="0" fillId="6" borderId="9" xfId="0" applyFill="1" applyBorder="1" applyAlignment="1"/>
    <xf numFmtId="0" fontId="0" fillId="6" borderId="0" xfId="0" applyFill="1" applyBorder="1" applyAlignment="1"/>
    <xf numFmtId="0" fontId="0" fillId="6" borderId="0" xfId="0" applyFill="1"/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Citotoxicidad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Línea Celular SW620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µM AntiMirs</c:v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EE0-4733-A9E5-CC5036C21486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395-4D81-8710-25417F023900}"/>
              </c:ext>
            </c:extLst>
          </c:dPt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395-4D81-8710-25417F023900}"/>
              </c:ext>
            </c:extLst>
          </c:dPt>
          <c:dPt>
            <c:idx val="4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395-4D81-8710-25417F023900}"/>
              </c:ext>
            </c:extLst>
          </c:dPt>
          <c:dPt>
            <c:idx val="5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395-4D81-8710-25417F023900}"/>
              </c:ext>
            </c:extLst>
          </c:dPt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395-4D81-8710-25417F023900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Graficos!$B$5:$B$11</c:f>
              <c:numCache>
                <c:formatCode>0</c:formatCode>
                <c:ptCount val="7"/>
                <c:pt idx="0">
                  <c:v>3.3223985303362165</c:v>
                </c:pt>
                <c:pt idx="1">
                  <c:v>2.714732242649486</c:v>
                </c:pt>
                <c:pt idx="2">
                  <c:v>11.667711769947539</c:v>
                </c:pt>
                <c:pt idx="3">
                  <c:v>24.558485614484745</c:v>
                </c:pt>
                <c:pt idx="4">
                  <c:v>36.354541616687861</c:v>
                </c:pt>
                <c:pt idx="5">
                  <c:v>44.861000463901028</c:v>
                </c:pt>
                <c:pt idx="6">
                  <c:v>48.235405247293841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4-4798-89B3-C61D477072A5}"/>
            </c:ext>
          </c:extLst>
        </c:ser>
        <c:ser>
          <c:idx val="1"/>
          <c:order val="1"/>
          <c:tx>
            <c:v>10 µM AntiMirs</c:v>
          </c:tx>
          <c:spPr>
            <a:ln w="19050" cap="sq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solidFill>
                  <a:schemeClr val="tx2">
                    <a:lumMod val="75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395-4D81-8710-25417F023900}"/>
              </c:ext>
            </c:extLst>
          </c:dPt>
          <c:dPt>
            <c:idx val="2"/>
            <c:marker>
              <c:symbol val="x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395-4D81-8710-25417F023900}"/>
              </c:ext>
            </c:extLst>
          </c:dPt>
          <c:dPt>
            <c:idx val="3"/>
            <c:marker>
              <c:symbol val="x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395-4D81-8710-25417F023900}"/>
              </c:ext>
            </c:extLst>
          </c:dPt>
          <c:dPt>
            <c:idx val="4"/>
            <c:marker>
              <c:symbol val="x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395-4D81-8710-25417F023900}"/>
              </c:ext>
            </c:extLst>
          </c:dPt>
          <c:dPt>
            <c:idx val="5"/>
            <c:marker>
              <c:symbol val="x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395-4D81-8710-25417F023900}"/>
              </c:ext>
            </c:extLst>
          </c:dPt>
          <c:dPt>
            <c:idx val="6"/>
            <c:marker>
              <c:symbol val="x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395-4D81-8710-25417F023900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Graficos!$C$5:$C$11</c:f>
              <c:numCache>
                <c:formatCode>0</c:formatCode>
                <c:ptCount val="7"/>
                <c:pt idx="0">
                  <c:v>1.8556722460319044</c:v>
                </c:pt>
                <c:pt idx="1">
                  <c:v>3.57847922790218</c:v>
                </c:pt>
                <c:pt idx="2">
                  <c:v>7.5332706790591839</c:v>
                </c:pt>
                <c:pt idx="3">
                  <c:v>16.779992994922416</c:v>
                </c:pt>
                <c:pt idx="4">
                  <c:v>25.386498108629262</c:v>
                </c:pt>
                <c:pt idx="5">
                  <c:v>32.234143509244575</c:v>
                </c:pt>
                <c:pt idx="6">
                  <c:v>37.264466188783977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E4-4798-89B3-C61D477072A5}"/>
            </c:ext>
          </c:extLst>
        </c:ser>
        <c:ser>
          <c:idx val="2"/>
          <c:order val="2"/>
          <c:tx>
            <c:v>5 µM AntiMirs</c:v>
          </c:tx>
          <c:spPr>
            <a:ln w="19050" cap="sq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5"/>
            <c:marker>
              <c:symbol val="triangle"/>
              <c:size val="5"/>
              <c:spPr>
                <a:solidFill>
                  <a:srgbClr val="FF0000"/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395-4D81-8710-25417F023900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Graficos!$D$5:$D$11</c:f>
              <c:numCache>
                <c:formatCode>0</c:formatCode>
                <c:ptCount val="7"/>
                <c:pt idx="0">
                  <c:v>1.6554452591926905</c:v>
                </c:pt>
                <c:pt idx="1">
                  <c:v>1.7556719078413625</c:v>
                </c:pt>
                <c:pt idx="2">
                  <c:v>1.6546355277496243</c:v>
                </c:pt>
                <c:pt idx="3">
                  <c:v>3.1736947904044488</c:v>
                </c:pt>
                <c:pt idx="4">
                  <c:v>5.3446857897375759</c:v>
                </c:pt>
                <c:pt idx="5">
                  <c:v>7.7317533583874694</c:v>
                </c:pt>
                <c:pt idx="6">
                  <c:v>9.8702263977482101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E4-4798-89B3-C61D4770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Tiempo (horas)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Mortalidad (%)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90243902439025E-2"/>
              <c:y val="0.3079783666909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HT29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µM antimiRs</c:v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75-474A-83C4-07F3AFDC778D}"/>
              </c:ext>
            </c:extLst>
          </c:dPt>
          <c:dPt>
            <c:idx val="5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75-474A-83C4-07F3AFDC778D}"/>
              </c:ext>
            </c:extLst>
          </c:dPt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75-474A-83C4-07F3AFDC778D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Graficos!$H$5:$H$11</c:f>
              <c:numCache>
                <c:formatCode>0</c:formatCode>
                <c:ptCount val="7"/>
                <c:pt idx="0">
                  <c:v>0.35521485313450751</c:v>
                </c:pt>
                <c:pt idx="1">
                  <c:v>1.2338331729766108</c:v>
                </c:pt>
                <c:pt idx="2">
                  <c:v>4.8227469479790495</c:v>
                </c:pt>
                <c:pt idx="3">
                  <c:v>10.218911789282121</c:v>
                </c:pt>
                <c:pt idx="4">
                  <c:v>16.719228854136468</c:v>
                </c:pt>
                <c:pt idx="5">
                  <c:v>23.704638547537549</c:v>
                </c:pt>
                <c:pt idx="6">
                  <c:v>30.897674329773995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2-4CC9-B57C-64F0CF70F7AA}"/>
            </c:ext>
          </c:extLst>
        </c:ser>
        <c:ser>
          <c:idx val="1"/>
          <c:order val="1"/>
          <c:tx>
            <c:v>10 µM antimiRs</c:v>
          </c:tx>
          <c:spPr>
            <a:ln w="19050" cap="sq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Graficos!$I$5:$I$11</c:f>
              <c:numCache>
                <c:formatCode>0</c:formatCode>
                <c:ptCount val="7"/>
                <c:pt idx="0">
                  <c:v>1.3481451209680284</c:v>
                </c:pt>
                <c:pt idx="1">
                  <c:v>1.7900672397563322</c:v>
                </c:pt>
                <c:pt idx="2">
                  <c:v>2.6932679782317202</c:v>
                </c:pt>
                <c:pt idx="3">
                  <c:v>4.4549837679440305</c:v>
                </c:pt>
                <c:pt idx="4">
                  <c:v>7.1595134146100285</c:v>
                </c:pt>
                <c:pt idx="5">
                  <c:v>10.52460672264306</c:v>
                </c:pt>
                <c:pt idx="6">
                  <c:v>14.498473513300278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2-4CC9-B57C-64F0CF70F7AA}"/>
            </c:ext>
          </c:extLst>
        </c:ser>
        <c:ser>
          <c:idx val="2"/>
          <c:order val="2"/>
          <c:tx>
            <c:v>5 µM antimiRs</c:v>
          </c:tx>
          <c:spPr>
            <a:ln w="19050" cap="sq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  <a:alpha val="87000"/>
                </a:schemeClr>
              </a:solidFill>
              <a:ln w="9525" cap="sq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5"/>
            <c:marker>
              <c:symbol val="triangle"/>
              <c:size val="5"/>
              <c:spPr>
                <a:solidFill>
                  <a:srgbClr val="FF0000">
                    <a:alpha val="87000"/>
                  </a:srgbClr>
                </a:solidFill>
                <a:ln w="9525" cap="sq">
                  <a:solidFill>
                    <a:schemeClr val="bg1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75-474A-83C4-07F3AFDC778D}"/>
              </c:ext>
            </c:extLst>
          </c:dPt>
          <c:dPt>
            <c:idx val="6"/>
            <c:marker>
              <c:symbol val="triangle"/>
              <c:size val="5"/>
              <c:spPr>
                <a:solidFill>
                  <a:srgbClr val="FF0000">
                    <a:alpha val="87000"/>
                  </a:srgbClr>
                </a:solidFill>
                <a:ln w="9525" cap="sq">
                  <a:solidFill>
                    <a:schemeClr val="bg1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75-474A-83C4-07F3AFDC778D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Graficos!$J$5:$J$11</c:f>
              <c:numCache>
                <c:formatCode>0</c:formatCode>
                <c:ptCount val="7"/>
                <c:pt idx="0">
                  <c:v>1.0882795240930134</c:v>
                </c:pt>
                <c:pt idx="1">
                  <c:v>1.5145087220580762</c:v>
                </c:pt>
                <c:pt idx="2">
                  <c:v>1.4598602210176994</c:v>
                </c:pt>
                <c:pt idx="3">
                  <c:v>1.9686820100252995</c:v>
                </c:pt>
                <c:pt idx="4">
                  <c:v>3.0109812700069316</c:v>
                </c:pt>
                <c:pt idx="5">
                  <c:v>4.5762380731458041</c:v>
                </c:pt>
                <c:pt idx="6">
                  <c:v>6.1680554157115957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2-4CC9-B57C-64F0CF70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Citotoxicidad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Línea Celular SW620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20µM Control Negativo</c:v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Graficos!$E$5:$E$11</c:f>
              <c:numCache>
                <c:formatCode>0</c:formatCode>
                <c:ptCount val="7"/>
                <c:pt idx="0">
                  <c:v>0.46631602669502081</c:v>
                </c:pt>
                <c:pt idx="1">
                  <c:v>0.93357276033093783</c:v>
                </c:pt>
                <c:pt idx="2">
                  <c:v>3.4709677399212291</c:v>
                </c:pt>
                <c:pt idx="3">
                  <c:v>8.5018199606069551</c:v>
                </c:pt>
                <c:pt idx="4">
                  <c:v>15.715666388412119</c:v>
                </c:pt>
                <c:pt idx="5">
                  <c:v>22.758459443796035</c:v>
                </c:pt>
                <c:pt idx="6">
                  <c:v>25.896497177095718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4-4572-B99C-C50806FFB25D}"/>
            </c:ext>
          </c:extLst>
        </c:ser>
        <c:ser>
          <c:idx val="4"/>
          <c:order val="1"/>
          <c:tx>
            <c:v>10µM Control Negativo</c:v>
          </c:tx>
          <c:spPr>
            <a:ln w="19050" cap="sq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50000"/>
                  <a:alpha val="96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Graficos!$F$5:$F$11</c:f>
              <c:numCache>
                <c:formatCode>0</c:formatCode>
                <c:ptCount val="7"/>
                <c:pt idx="0">
                  <c:v>0.35309909889990027</c:v>
                </c:pt>
                <c:pt idx="1">
                  <c:v>1.3152268393101736</c:v>
                </c:pt>
                <c:pt idx="2">
                  <c:v>2.2647488855209388</c:v>
                </c:pt>
                <c:pt idx="3">
                  <c:v>6.2330297051406696</c:v>
                </c:pt>
                <c:pt idx="4">
                  <c:v>11.671991985439156</c:v>
                </c:pt>
                <c:pt idx="5">
                  <c:v>16.394079552477123</c:v>
                </c:pt>
                <c:pt idx="6">
                  <c:v>20.416684033110165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4-4572-B99C-C50806FFB25D}"/>
            </c:ext>
          </c:extLst>
        </c:ser>
        <c:ser>
          <c:idx val="5"/>
          <c:order val="2"/>
          <c:tx>
            <c:v>5µM Control Negativo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Graficos!$G$5:$G$11</c:f>
              <c:numCache>
                <c:formatCode>0</c:formatCode>
                <c:ptCount val="7"/>
                <c:pt idx="0">
                  <c:v>3.7126389430008144</c:v>
                </c:pt>
                <c:pt idx="1">
                  <c:v>1.2301950700910562</c:v>
                </c:pt>
                <c:pt idx="2">
                  <c:v>1.3654216354019955</c:v>
                </c:pt>
                <c:pt idx="3">
                  <c:v>2.4312996242563201</c:v>
                </c:pt>
                <c:pt idx="4">
                  <c:v>4.0054340978260523</c:v>
                </c:pt>
                <c:pt idx="5">
                  <c:v>6.3054497818022988</c:v>
                </c:pt>
                <c:pt idx="6">
                  <c:v>8.5701857006401614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4-4572-B99C-C50806FF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Tiempo (horas)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Mortalidad (%)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90243902439025E-2"/>
              <c:y val="0.3079783666909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HT29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 uM Control Negativo</c:v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Graficos!$K$5:$K$11</c:f>
              <c:numCache>
                <c:formatCode>0</c:formatCode>
                <c:ptCount val="7"/>
                <c:pt idx="0">
                  <c:v>1.2156759153808836</c:v>
                </c:pt>
                <c:pt idx="1">
                  <c:v>1.8108804070532694</c:v>
                </c:pt>
                <c:pt idx="2">
                  <c:v>2.8865088569892841</c:v>
                </c:pt>
                <c:pt idx="3">
                  <c:v>6.2003264719036366</c:v>
                </c:pt>
                <c:pt idx="4">
                  <c:v>10.02514521414609</c:v>
                </c:pt>
                <c:pt idx="5">
                  <c:v>13.572828457785521</c:v>
                </c:pt>
                <c:pt idx="6">
                  <c:v>16.972776909425626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C9-4251-AB6D-4425C251C01D}"/>
            </c:ext>
          </c:extLst>
        </c:ser>
        <c:ser>
          <c:idx val="4"/>
          <c:order val="1"/>
          <c:tx>
            <c:v>10 uM Control Negativo</c:v>
          </c:tx>
          <c:spPr>
            <a:ln w="19050" cap="sq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Graficos!$L$5:$L$11</c:f>
              <c:numCache>
                <c:formatCode>0</c:formatCode>
                <c:ptCount val="7"/>
                <c:pt idx="0">
                  <c:v>0.61499589395605958</c:v>
                </c:pt>
                <c:pt idx="1">
                  <c:v>1.157430367634787</c:v>
                </c:pt>
                <c:pt idx="2">
                  <c:v>2.0190267580091055</c:v>
                </c:pt>
                <c:pt idx="3">
                  <c:v>4.0346967517644767</c:v>
                </c:pt>
                <c:pt idx="4">
                  <c:v>6.6076453543510629</c:v>
                </c:pt>
                <c:pt idx="5">
                  <c:v>9.3750037484957964</c:v>
                </c:pt>
                <c:pt idx="6">
                  <c:v>12.614616395827728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9-4251-AB6D-4425C251C01D}"/>
            </c:ext>
          </c:extLst>
        </c:ser>
        <c:ser>
          <c:idx val="5"/>
          <c:order val="2"/>
          <c:tx>
            <c:v>5 uM Control Negativo</c:v>
          </c:tx>
          <c:spPr>
            <a:ln w="19050" cap="sq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Graficos!$M$5:$M$11</c:f>
              <c:numCache>
                <c:formatCode>0</c:formatCode>
                <c:ptCount val="7"/>
                <c:pt idx="0">
                  <c:v>0.64035581878034731</c:v>
                </c:pt>
                <c:pt idx="1">
                  <c:v>0.93740405489440259</c:v>
                </c:pt>
                <c:pt idx="2">
                  <c:v>0.85360293136706611</c:v>
                </c:pt>
                <c:pt idx="3">
                  <c:v>1.2794492136934004</c:v>
                </c:pt>
                <c:pt idx="4">
                  <c:v>2.271676594979374</c:v>
                </c:pt>
                <c:pt idx="5">
                  <c:v>3.2717795392418059</c:v>
                </c:pt>
                <c:pt idx="6">
                  <c:v>4.6821362848336872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C9-4251-AB6D-4425C251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HCT15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20uM AntiMirs</c:v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532-4AFC-9BFA-7738CCA54B04}"/>
              </c:ext>
            </c:extLst>
          </c:dPt>
          <c:dPt>
            <c:idx val="4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532-4AFC-9BFA-7738CCA54B04}"/>
              </c:ext>
            </c:extLst>
          </c:dPt>
          <c:dPt>
            <c:idx val="5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532-4AFC-9BFA-7738CCA54B04}"/>
              </c:ext>
            </c:extLst>
          </c:dPt>
          <c:dPt>
            <c:idx val="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32-4AFC-9BFA-7738CCA54B04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Graficos!$N$5:$N$11</c:f>
              <c:numCache>
                <c:formatCode>0</c:formatCode>
                <c:ptCount val="7"/>
                <c:pt idx="0">
                  <c:v>1.535831729800256</c:v>
                </c:pt>
                <c:pt idx="1">
                  <c:v>1.1807751928286789</c:v>
                </c:pt>
                <c:pt idx="2">
                  <c:v>5.015686423087657</c:v>
                </c:pt>
                <c:pt idx="3">
                  <c:v>9.9547452269017977</c:v>
                </c:pt>
                <c:pt idx="4">
                  <c:v>17.087548725449565</c:v>
                </c:pt>
                <c:pt idx="5">
                  <c:v>25.163499466732731</c:v>
                </c:pt>
                <c:pt idx="6">
                  <c:v>29.502188917559032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4-4B1C-B8D0-6DC81BFECE84}"/>
            </c:ext>
          </c:extLst>
        </c:ser>
        <c:ser>
          <c:idx val="1"/>
          <c:order val="1"/>
          <c:tx>
            <c:v>10uM AntiMirs</c:v>
          </c:tx>
          <c:spPr>
            <a:ln w="19050" cap="sq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x"/>
              <c:size val="5"/>
              <c:spPr>
                <a:solidFill>
                  <a:srgbClr val="FF0000"/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532-4AFC-9BFA-7738CCA54B04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Graficos!$O$5:$O$11</c:f>
              <c:numCache>
                <c:formatCode>0</c:formatCode>
                <c:ptCount val="7"/>
                <c:pt idx="0">
                  <c:v>6.5828162973131725</c:v>
                </c:pt>
                <c:pt idx="1">
                  <c:v>5.8652027272149274</c:v>
                </c:pt>
                <c:pt idx="2">
                  <c:v>5.0979642060050612</c:v>
                </c:pt>
                <c:pt idx="3">
                  <c:v>8.2173631628623571</c:v>
                </c:pt>
                <c:pt idx="4">
                  <c:v>14.936500074521497</c:v>
                </c:pt>
                <c:pt idx="5">
                  <c:v>20.949727020611995</c:v>
                </c:pt>
                <c:pt idx="6">
                  <c:v>26.384763951822936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4-4B1C-B8D0-6DC81BFECE84}"/>
            </c:ext>
          </c:extLst>
        </c:ser>
        <c:ser>
          <c:idx val="2"/>
          <c:order val="2"/>
          <c:tx>
            <c:v>5 uM AntiMirs</c:v>
          </c:tx>
          <c:spPr>
            <a:ln w="19050" cap="sq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Graficos!$P$5:$P$11</c:f>
              <c:numCache>
                <c:formatCode>0</c:formatCode>
                <c:ptCount val="7"/>
                <c:pt idx="0">
                  <c:v>4.6616823517683548</c:v>
                </c:pt>
                <c:pt idx="1">
                  <c:v>1.2913801085270509</c:v>
                </c:pt>
                <c:pt idx="2">
                  <c:v>0.93240333258886099</c:v>
                </c:pt>
                <c:pt idx="3">
                  <c:v>1.1977480380856589</c:v>
                </c:pt>
                <c:pt idx="4">
                  <c:v>1.9923617531184934</c:v>
                </c:pt>
                <c:pt idx="5">
                  <c:v>3.8752391566265607</c:v>
                </c:pt>
                <c:pt idx="6">
                  <c:v>6.0647173885834897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4-4B1C-B8D0-6DC81BFE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Citotoxicidad en Línea Celular HCT15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 uM Control Negativo</c:v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Graficos!$Q$5:$Q$11</c:f>
              <c:numCache>
                <c:formatCode>0</c:formatCode>
                <c:ptCount val="7"/>
                <c:pt idx="0">
                  <c:v>0.36994603400485121</c:v>
                </c:pt>
                <c:pt idx="1">
                  <c:v>0.5106320337865734</c:v>
                </c:pt>
                <c:pt idx="2">
                  <c:v>1.0918634683083839</c:v>
                </c:pt>
                <c:pt idx="3">
                  <c:v>2.3228980127741066</c:v>
                </c:pt>
                <c:pt idx="4">
                  <c:v>3.9364103271390123</c:v>
                </c:pt>
                <c:pt idx="5">
                  <c:v>5.1668963909628971</c:v>
                </c:pt>
                <c:pt idx="6">
                  <c:v>6.0544231676028462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3-4424-9F5D-CFEBCE6EBF24}"/>
            </c:ext>
          </c:extLst>
        </c:ser>
        <c:ser>
          <c:idx val="4"/>
          <c:order val="1"/>
          <c:tx>
            <c:v>10 uM Control Negativo</c:v>
          </c:tx>
          <c:spPr>
            <a:ln w="19050" cap="sq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Graficos!$R$5:$R$11</c:f>
              <c:numCache>
                <c:formatCode>0</c:formatCode>
                <c:ptCount val="7"/>
                <c:pt idx="0">
                  <c:v>3.0413685455875665</c:v>
                </c:pt>
                <c:pt idx="1">
                  <c:v>2.0251855206176321</c:v>
                </c:pt>
                <c:pt idx="2">
                  <c:v>4.3870992410995537</c:v>
                </c:pt>
                <c:pt idx="3">
                  <c:v>9.0195974275769952</c:v>
                </c:pt>
                <c:pt idx="4">
                  <c:v>16.147701532019262</c:v>
                </c:pt>
                <c:pt idx="5">
                  <c:v>23.805395515256713</c:v>
                </c:pt>
                <c:pt idx="6">
                  <c:v>30.086712143719364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3-4424-9F5D-CFEBCE6EBF24}"/>
            </c:ext>
          </c:extLst>
        </c:ser>
        <c:ser>
          <c:idx val="5"/>
          <c:order val="2"/>
          <c:tx>
            <c:v>5 Um Control Negativo</c:v>
          </c:tx>
          <c:spPr>
            <a:ln w="19050" cap="sq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Graficos!$A$5:$A$11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</c:numCache>
            </c:numRef>
          </c:xVal>
          <c:yVal>
            <c:numRef>
              <c:f>Graficos!$S$5:$S$11</c:f>
              <c:numCache>
                <c:formatCode>0</c:formatCode>
                <c:ptCount val="7"/>
                <c:pt idx="0">
                  <c:v>3.149219068962724</c:v>
                </c:pt>
                <c:pt idx="1">
                  <c:v>1.4049363807369615</c:v>
                </c:pt>
                <c:pt idx="2">
                  <c:v>1.1720272864688626</c:v>
                </c:pt>
                <c:pt idx="3">
                  <c:v>1.297919701392283</c:v>
                </c:pt>
                <c:pt idx="4">
                  <c:v>2.3240085518780997</c:v>
                </c:pt>
                <c:pt idx="5">
                  <c:v>4.2543269748182384</c:v>
                </c:pt>
                <c:pt idx="6">
                  <c:v>6.3202935396847053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3-4424-9F5D-CFEBCE6E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1704"/>
        <c:axId val="477383808"/>
      </c:scatterChart>
      <c:valAx>
        <c:axId val="54489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Tiempo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3808"/>
        <c:crosses val="autoZero"/>
        <c:crossBetween val="midCat"/>
      </c:valAx>
      <c:valAx>
        <c:axId val="477383808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baseline="0">
                    <a:effectLst/>
                  </a:rPr>
                  <a:t>Mortalidad 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spc="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12</xdr:row>
      <xdr:rowOff>22860</xdr:rowOff>
    </xdr:from>
    <xdr:to>
      <xdr:col>10</xdr:col>
      <xdr:colOff>320040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DE09E-B278-4972-BE32-7E5B5AD85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31</xdr:row>
      <xdr:rowOff>60960</xdr:rowOff>
    </xdr:from>
    <xdr:to>
      <xdr:col>10</xdr:col>
      <xdr:colOff>297180</xdr:colOff>
      <xdr:row>50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EF771-E7C0-45AF-8992-78C9FDC2E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12</xdr:row>
      <xdr:rowOff>7620</xdr:rowOff>
    </xdr:from>
    <xdr:to>
      <xdr:col>22</xdr:col>
      <xdr:colOff>198120</xdr:colOff>
      <xdr:row>30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ECB23-985C-455B-A99D-5434E291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</xdr:colOff>
      <xdr:row>31</xdr:row>
      <xdr:rowOff>53340</xdr:rowOff>
    </xdr:from>
    <xdr:to>
      <xdr:col>22</xdr:col>
      <xdr:colOff>205740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8F60C-C282-4201-B7A2-A5A60C1FC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137160</xdr:colOff>
      <xdr:row>51</xdr:row>
      <xdr:rowOff>53340</xdr:rowOff>
    </xdr:from>
    <xdr:to>
      <xdr:col>10</xdr:col>
      <xdr:colOff>289560</xdr:colOff>
      <xdr:row>70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954341-3C9C-454F-B141-81ADCCBC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51</xdr:row>
      <xdr:rowOff>60960</xdr:rowOff>
    </xdr:from>
    <xdr:to>
      <xdr:col>20</xdr:col>
      <xdr:colOff>571500</xdr:colOff>
      <xdr:row>70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64E006-47B0-42EC-8AFD-DD4F0E5E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3"/>
  <sheetViews>
    <sheetView tabSelected="1" topLeftCell="A54" zoomScale="163" zoomScaleNormal="112" workbookViewId="0">
      <selection activeCell="AA78" sqref="AA78"/>
    </sheetView>
  </sheetViews>
  <sheetFormatPr defaultRowHeight="14.4" x14ac:dyDescent="0.3"/>
  <sheetData>
    <row r="2" spans="1:19" x14ac:dyDescent="0.3">
      <c r="A2" s="43"/>
      <c r="B2" s="46" t="s">
        <v>0</v>
      </c>
      <c r="C2" s="46"/>
      <c r="D2" s="46"/>
      <c r="E2" s="46"/>
      <c r="F2" s="46"/>
      <c r="G2" s="46"/>
      <c r="H2" s="46" t="s">
        <v>3</v>
      </c>
      <c r="I2" s="46"/>
      <c r="J2" s="46"/>
      <c r="K2" s="46"/>
      <c r="L2" s="46"/>
      <c r="M2" s="46"/>
      <c r="N2" s="46" t="s">
        <v>4</v>
      </c>
      <c r="O2" s="46"/>
      <c r="P2" s="46"/>
      <c r="Q2" s="46"/>
      <c r="R2" s="46"/>
      <c r="S2" s="46"/>
    </row>
    <row r="3" spans="1:19" x14ac:dyDescent="0.3">
      <c r="A3" s="44"/>
      <c r="B3" s="46" t="s">
        <v>1</v>
      </c>
      <c r="C3" s="46"/>
      <c r="D3" s="46"/>
      <c r="E3" s="47" t="s">
        <v>2</v>
      </c>
      <c r="F3" s="48"/>
      <c r="G3" s="49"/>
      <c r="H3" s="46" t="s">
        <v>1</v>
      </c>
      <c r="I3" s="46"/>
      <c r="J3" s="46"/>
      <c r="K3" s="47" t="s">
        <v>2</v>
      </c>
      <c r="L3" s="48"/>
      <c r="M3" s="49"/>
      <c r="N3" s="46" t="s">
        <v>1</v>
      </c>
      <c r="O3" s="46"/>
      <c r="P3" s="46"/>
      <c r="Q3" s="47" t="s">
        <v>2</v>
      </c>
      <c r="R3" s="48"/>
      <c r="S3" s="49"/>
    </row>
    <row r="4" spans="1:19" x14ac:dyDescent="0.3">
      <c r="A4" s="45"/>
      <c r="B4" s="2">
        <v>20</v>
      </c>
      <c r="C4" s="2">
        <v>10</v>
      </c>
      <c r="D4" s="2">
        <v>5</v>
      </c>
      <c r="E4" s="2">
        <v>20</v>
      </c>
      <c r="F4" s="2">
        <v>10</v>
      </c>
      <c r="G4" s="2">
        <v>5</v>
      </c>
      <c r="H4" s="2">
        <v>20</v>
      </c>
      <c r="I4" s="2">
        <v>10</v>
      </c>
      <c r="J4" s="2">
        <v>5</v>
      </c>
      <c r="K4" s="2">
        <v>20</v>
      </c>
      <c r="L4" s="2">
        <v>10</v>
      </c>
      <c r="M4" s="2">
        <v>5</v>
      </c>
      <c r="N4" s="2">
        <v>20</v>
      </c>
      <c r="O4" s="2">
        <v>10</v>
      </c>
      <c r="P4" s="2">
        <v>5</v>
      </c>
      <c r="Q4" s="2">
        <v>20</v>
      </c>
      <c r="R4" s="2">
        <v>10</v>
      </c>
      <c r="S4" s="2">
        <v>5</v>
      </c>
    </row>
    <row r="5" spans="1:19" x14ac:dyDescent="0.3">
      <c r="A5" s="1">
        <v>0</v>
      </c>
      <c r="B5" s="3">
        <f>+'SW620 N'!B56</f>
        <v>3.3223985303362165</v>
      </c>
      <c r="C5" s="3">
        <f>+'SW620 N'!B37</f>
        <v>1.8556722460319044</v>
      </c>
      <c r="D5" s="3">
        <f>+'SW620 N'!B18</f>
        <v>1.6554452591926905</v>
      </c>
      <c r="E5" s="3">
        <f>+'SW620 N'!R56</f>
        <v>0.46631602669502081</v>
      </c>
      <c r="F5" s="3">
        <f>+'SW620 N'!R37</f>
        <v>0.35309909889990027</v>
      </c>
      <c r="G5" s="3">
        <f>+'SW620 N'!R18</f>
        <v>3.7126389430008144</v>
      </c>
      <c r="H5" s="3">
        <f>+'HT29 N'!$B56</f>
        <v>0.35521485313450751</v>
      </c>
      <c r="I5" s="3">
        <f>+'HT29 N'!$B37</f>
        <v>1.3481451209680284</v>
      </c>
      <c r="J5" s="3">
        <f>+'HT29 N'!$B18</f>
        <v>1.0882795240930134</v>
      </c>
      <c r="K5" s="4">
        <f>+'HT29 N'!$R56</f>
        <v>1.2156759153808836</v>
      </c>
      <c r="L5" s="3">
        <f>+'HT29 N'!$R37</f>
        <v>0.61499589395605958</v>
      </c>
      <c r="M5" s="3">
        <f>+'HT29 N'!$R18</f>
        <v>0.64035581878034731</v>
      </c>
      <c r="N5" s="3">
        <f>+'HCT15 N'!$B53</f>
        <v>1.535831729800256</v>
      </c>
      <c r="O5" s="3">
        <f>+'HCT15 N'!$B35</f>
        <v>6.5828162973131725</v>
      </c>
      <c r="P5" s="3">
        <f>+'HCT15 N'!$B17</f>
        <v>4.6616823517683548</v>
      </c>
      <c r="Q5" s="4">
        <f>+'HCT15 N'!$R53</f>
        <v>0.36994603400485121</v>
      </c>
      <c r="R5" s="3">
        <f>+'HCT15 N'!$R35</f>
        <v>3.0413685455875665</v>
      </c>
      <c r="S5" s="3">
        <f>+'HCT15 N'!$R17</f>
        <v>3.149219068962724</v>
      </c>
    </row>
    <row r="6" spans="1:19" x14ac:dyDescent="0.3">
      <c r="A6" s="1">
        <v>12</v>
      </c>
      <c r="B6" s="3">
        <f>+'SW620 N'!C56</f>
        <v>2.714732242649486</v>
      </c>
      <c r="C6" s="3">
        <f>+'SW620 N'!C37</f>
        <v>3.57847922790218</v>
      </c>
      <c r="D6" s="3">
        <f>+'SW620 N'!C18</f>
        <v>1.7556719078413625</v>
      </c>
      <c r="E6" s="3">
        <f>+'SW620 N'!S56</f>
        <v>0.93357276033093783</v>
      </c>
      <c r="F6" s="3">
        <f>+'SW620 N'!S37</f>
        <v>1.3152268393101736</v>
      </c>
      <c r="G6" s="3">
        <f>+'SW620 N'!S18</f>
        <v>1.2301950700910562</v>
      </c>
      <c r="H6" s="3">
        <f>+'HT29 N'!$C56</f>
        <v>1.2338331729766108</v>
      </c>
      <c r="I6" s="3">
        <f>+'HT29 N'!$C37</f>
        <v>1.7900672397563322</v>
      </c>
      <c r="J6" s="3">
        <f>+'HT29 N'!$C18</f>
        <v>1.5145087220580762</v>
      </c>
      <c r="K6" s="5">
        <f>+'HT29 N'!$S56</f>
        <v>1.8108804070532694</v>
      </c>
      <c r="L6" s="3">
        <f>+'HT29 N'!$S37</f>
        <v>1.157430367634787</v>
      </c>
      <c r="M6" s="3">
        <f>+'HT29 N'!$S18</f>
        <v>0.93740405489440259</v>
      </c>
      <c r="N6" s="3">
        <f>+'HCT15 N'!$C53</f>
        <v>1.1807751928286789</v>
      </c>
      <c r="O6" s="3">
        <f>+'HCT15 N'!$C35</f>
        <v>5.8652027272149274</v>
      </c>
      <c r="P6" s="3">
        <f>+'HCT15 N'!$C17</f>
        <v>1.2913801085270509</v>
      </c>
      <c r="Q6" s="5">
        <f>+'HCT15 N'!$S53</f>
        <v>0.5106320337865734</v>
      </c>
      <c r="R6" s="3">
        <f>+'HCT15 N'!$S35</f>
        <v>2.0251855206176321</v>
      </c>
      <c r="S6" s="3">
        <f>+'HCT15 N'!$S17</f>
        <v>1.4049363807369615</v>
      </c>
    </row>
    <row r="7" spans="1:19" x14ac:dyDescent="0.3">
      <c r="A7" s="1">
        <f>+A6*2</f>
        <v>24</v>
      </c>
      <c r="B7" s="3">
        <f>+'SW620 N'!D56</f>
        <v>11.667711769947539</v>
      </c>
      <c r="C7" s="3">
        <f>+'SW620 N'!D37</f>
        <v>7.5332706790591839</v>
      </c>
      <c r="D7" s="3">
        <f>+'SW620 N'!D18</f>
        <v>1.6546355277496243</v>
      </c>
      <c r="E7" s="3">
        <f>+'SW620 N'!T56</f>
        <v>3.4709677399212291</v>
      </c>
      <c r="F7" s="3">
        <f>+'SW620 N'!T37</f>
        <v>2.2647488855209388</v>
      </c>
      <c r="G7" s="3">
        <f>+'SW620 N'!T18</f>
        <v>1.3654216354019955</v>
      </c>
      <c r="H7" s="3">
        <f>+'HT29 N'!$D56</f>
        <v>4.8227469479790495</v>
      </c>
      <c r="I7" s="3">
        <f>+'HT29 N'!$D37</f>
        <v>2.6932679782317202</v>
      </c>
      <c r="J7" s="3">
        <f>+'HT29 N'!$D18</f>
        <v>1.4598602210176994</v>
      </c>
      <c r="K7" s="4">
        <f>+'HT29 N'!$T56</f>
        <v>2.8865088569892841</v>
      </c>
      <c r="L7" s="3">
        <f>+'HT29 N'!$T37</f>
        <v>2.0190267580091055</v>
      </c>
      <c r="M7" s="3">
        <f>+'HT29 N'!$T18</f>
        <v>0.85360293136706611</v>
      </c>
      <c r="N7" s="3">
        <f>+'HCT15 N'!$D53</f>
        <v>5.015686423087657</v>
      </c>
      <c r="O7" s="3">
        <f>+'HCT15 N'!$D35</f>
        <v>5.0979642060050612</v>
      </c>
      <c r="P7" s="3">
        <f>+'HCT15 N'!$D17</f>
        <v>0.93240333258886099</v>
      </c>
      <c r="Q7" s="4">
        <f>+'HCT15 N'!$T53</f>
        <v>1.0918634683083839</v>
      </c>
      <c r="R7" s="3">
        <f>+'HCT15 N'!$T35</f>
        <v>4.3870992410995537</v>
      </c>
      <c r="S7" s="3">
        <f>+'HCT15 N'!$T17</f>
        <v>1.1720272864688626</v>
      </c>
    </row>
    <row r="8" spans="1:19" x14ac:dyDescent="0.3">
      <c r="A8" s="1">
        <f>24+12</f>
        <v>36</v>
      </c>
      <c r="B8" s="3">
        <f>+'SW620 N'!E56</f>
        <v>24.558485614484745</v>
      </c>
      <c r="C8" s="3">
        <f>+'SW620 N'!E37</f>
        <v>16.779992994922416</v>
      </c>
      <c r="D8" s="3">
        <f>+'SW620 N'!E18</f>
        <v>3.1736947904044488</v>
      </c>
      <c r="E8" s="3">
        <f>+'SW620 N'!U56</f>
        <v>8.5018199606069551</v>
      </c>
      <c r="F8" s="3">
        <f>+'SW620 N'!U37</f>
        <v>6.2330297051406696</v>
      </c>
      <c r="G8" s="3">
        <f>+'SW620 N'!U18</f>
        <v>2.4312996242563201</v>
      </c>
      <c r="H8" s="3">
        <f>+'HT29 N'!$E56</f>
        <v>10.218911789282121</v>
      </c>
      <c r="I8" s="3">
        <f>+'HT29 N'!$E37</f>
        <v>4.4549837679440305</v>
      </c>
      <c r="J8" s="3">
        <f>+'HT29 N'!$E18</f>
        <v>1.9686820100252995</v>
      </c>
      <c r="K8" s="4">
        <f>+'HT29 N'!$U56</f>
        <v>6.2003264719036366</v>
      </c>
      <c r="L8" s="3">
        <f>+'HT29 N'!$U37</f>
        <v>4.0346967517644767</v>
      </c>
      <c r="M8" s="3">
        <f>+'HT29 N'!$U18</f>
        <v>1.2794492136934004</v>
      </c>
      <c r="N8" s="3">
        <f>+'HCT15 N'!$E53</f>
        <v>9.9547452269017977</v>
      </c>
      <c r="O8" s="3">
        <f>+'HCT15 N'!$E35</f>
        <v>8.2173631628623571</v>
      </c>
      <c r="P8" s="3">
        <f>+'HCT15 N'!$E17</f>
        <v>1.1977480380856589</v>
      </c>
      <c r="Q8" s="4">
        <f>+'HCT15 N'!$U53</f>
        <v>2.3228980127741066</v>
      </c>
      <c r="R8" s="3">
        <f>+'HCT15 N'!$U35</f>
        <v>9.0195974275769952</v>
      </c>
      <c r="S8" s="3">
        <f>+'HCT15 N'!$U17</f>
        <v>1.297919701392283</v>
      </c>
    </row>
    <row r="9" spans="1:19" x14ac:dyDescent="0.3">
      <c r="A9" s="1">
        <f>36+12</f>
        <v>48</v>
      </c>
      <c r="B9" s="3">
        <f>+'SW620 N'!F56</f>
        <v>36.354541616687861</v>
      </c>
      <c r="C9" s="3">
        <f>+'SW620 N'!F37</f>
        <v>25.386498108629262</v>
      </c>
      <c r="D9" s="3">
        <f>+'SW620 N'!F18</f>
        <v>5.3446857897375759</v>
      </c>
      <c r="E9" s="3">
        <f>+'SW620 N'!V56</f>
        <v>15.715666388412119</v>
      </c>
      <c r="F9" s="3">
        <f>+'SW620 N'!V37</f>
        <v>11.671991985439156</v>
      </c>
      <c r="G9" s="3">
        <f>+'SW620 N'!V18</f>
        <v>4.0054340978260523</v>
      </c>
      <c r="H9" s="3">
        <f>+'HT29 N'!$F56</f>
        <v>16.719228854136468</v>
      </c>
      <c r="I9" s="3">
        <f>+'HT29 N'!$F37</f>
        <v>7.1595134146100285</v>
      </c>
      <c r="J9" s="3">
        <f>+'HT29 N'!$F18</f>
        <v>3.0109812700069316</v>
      </c>
      <c r="K9" s="4">
        <f>+'HT29 N'!$V56</f>
        <v>10.02514521414609</v>
      </c>
      <c r="L9" s="3">
        <f>+'HT29 N'!$V37</f>
        <v>6.6076453543510629</v>
      </c>
      <c r="M9" s="3">
        <f>+'HT29 N'!$V18</f>
        <v>2.271676594979374</v>
      </c>
      <c r="N9" s="3">
        <f>+'HCT15 N'!$F53</f>
        <v>17.087548725449565</v>
      </c>
      <c r="O9" s="3">
        <f>+'HCT15 N'!$F35</f>
        <v>14.936500074521497</v>
      </c>
      <c r="P9" s="3">
        <f>+'HCT15 N'!$F17</f>
        <v>1.9923617531184934</v>
      </c>
      <c r="Q9" s="4">
        <f>+'HCT15 N'!$V53</f>
        <v>3.9364103271390123</v>
      </c>
      <c r="R9" s="3">
        <f>+'HCT15 N'!$V35</f>
        <v>16.147701532019262</v>
      </c>
      <c r="S9" s="3">
        <f>+'HCT15 N'!$V17</f>
        <v>2.3240085518780997</v>
      </c>
    </row>
    <row r="10" spans="1:19" x14ac:dyDescent="0.3">
      <c r="A10" s="1">
        <f>48+12</f>
        <v>60</v>
      </c>
      <c r="B10" s="3">
        <f>+'SW620 N'!G56</f>
        <v>44.861000463901028</v>
      </c>
      <c r="C10" s="3">
        <f>+'SW620 N'!G37</f>
        <v>32.234143509244575</v>
      </c>
      <c r="D10" s="3">
        <f>+'SW620 N'!G18</f>
        <v>7.7317533583874694</v>
      </c>
      <c r="E10" s="3">
        <f>+'SW620 N'!W56</f>
        <v>22.758459443796035</v>
      </c>
      <c r="F10" s="3">
        <f>+'SW620 N'!W37</f>
        <v>16.394079552477123</v>
      </c>
      <c r="G10" s="3">
        <f>+'SW620 N'!W18</f>
        <v>6.3054497818022988</v>
      </c>
      <c r="H10" s="3">
        <f>+'HT29 N'!$G56</f>
        <v>23.704638547537549</v>
      </c>
      <c r="I10" s="3">
        <f>+'HT29 N'!$G37</f>
        <v>10.52460672264306</v>
      </c>
      <c r="J10" s="3">
        <f>+'HT29 N'!$G18</f>
        <v>4.5762380731458041</v>
      </c>
      <c r="K10" s="4">
        <f>+'HT29 N'!$W56</f>
        <v>13.572828457785521</v>
      </c>
      <c r="L10" s="3">
        <f>+'HT29 N'!$W37</f>
        <v>9.3750037484957964</v>
      </c>
      <c r="M10" s="3">
        <f>+'HT29 N'!$W18</f>
        <v>3.2717795392418059</v>
      </c>
      <c r="N10" s="3">
        <f>+'HCT15 N'!$G53</f>
        <v>25.163499466732731</v>
      </c>
      <c r="O10" s="3">
        <f>+'HCT15 N'!$G35</f>
        <v>20.949727020611995</v>
      </c>
      <c r="P10" s="3">
        <f>+'HCT15 N'!$G17</f>
        <v>3.8752391566265607</v>
      </c>
      <c r="Q10" s="4">
        <f>+'HCT15 N'!$W53</f>
        <v>5.1668963909628971</v>
      </c>
      <c r="R10" s="3">
        <f>+'HCT15 N'!$W35</f>
        <v>23.805395515256713</v>
      </c>
      <c r="S10" s="3">
        <f>+'HCT15 N'!$W17</f>
        <v>4.2543269748182384</v>
      </c>
    </row>
    <row r="11" spans="1:19" x14ac:dyDescent="0.3">
      <c r="A11" s="1">
        <f>60+12</f>
        <v>72</v>
      </c>
      <c r="B11" s="3">
        <f>+'SW620 N'!H56</f>
        <v>48.235405247293841</v>
      </c>
      <c r="C11" s="3">
        <f>+'SW620 N'!H37</f>
        <v>37.264466188783977</v>
      </c>
      <c r="D11" s="3">
        <f>+'SW620 N'!H18</f>
        <v>9.8702263977482101</v>
      </c>
      <c r="E11" s="3">
        <f>+'SW620 N'!X56</f>
        <v>25.896497177095718</v>
      </c>
      <c r="F11" s="3">
        <f>+'SW620 N'!X37</f>
        <v>20.416684033110165</v>
      </c>
      <c r="G11" s="3">
        <f>+'SW620 N'!X18</f>
        <v>8.5701857006401614</v>
      </c>
      <c r="H11" s="3">
        <f>+'HT29 N'!$H56</f>
        <v>30.897674329773995</v>
      </c>
      <c r="I11" s="3">
        <f>+'HT29 N'!$H37</f>
        <v>14.498473513300278</v>
      </c>
      <c r="J11" s="3">
        <f>+'HT29 N'!$H18</f>
        <v>6.1680554157115957</v>
      </c>
      <c r="K11" s="4">
        <f>+'HT29 N'!$X56</f>
        <v>16.972776909425626</v>
      </c>
      <c r="L11" s="3">
        <f>+'HT29 N'!$X37</f>
        <v>12.614616395827728</v>
      </c>
      <c r="M11" s="3">
        <f>+'HT29 N'!$X18</f>
        <v>4.6821362848336872</v>
      </c>
      <c r="N11" s="3">
        <f>+'HCT15 N'!$H53</f>
        <v>29.502188917559032</v>
      </c>
      <c r="O11" s="3">
        <f>+'HCT15 N'!$H35</f>
        <v>26.384763951822936</v>
      </c>
      <c r="P11" s="3">
        <f>+'HCT15 N'!$H17</f>
        <v>6.0647173885834897</v>
      </c>
      <c r="Q11" s="4">
        <f>+'HCT15 N'!$X53</f>
        <v>6.0544231676028462</v>
      </c>
      <c r="R11" s="3">
        <f>+'HCT15 N'!$X35</f>
        <v>30.086712143719364</v>
      </c>
      <c r="S11" s="3">
        <f>+'HCT15 N'!$X17</f>
        <v>6.3202935396847053</v>
      </c>
    </row>
    <row r="12" spans="1:19" x14ac:dyDescent="0.3">
      <c r="A12" s="1"/>
      <c r="J12" s="3"/>
    </row>
    <row r="53" spans="1:1" x14ac:dyDescent="0.3">
      <c r="A53" t="s">
        <v>11</v>
      </c>
    </row>
  </sheetData>
  <mergeCells count="10">
    <mergeCell ref="A2:A4"/>
    <mergeCell ref="H2:M2"/>
    <mergeCell ref="H3:J3"/>
    <mergeCell ref="K3:M3"/>
    <mergeCell ref="N2:S2"/>
    <mergeCell ref="N3:P3"/>
    <mergeCell ref="Q3:S3"/>
    <mergeCell ref="B3:D3"/>
    <mergeCell ref="B2:G2"/>
    <mergeCell ref="E3:G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E692-9DA9-414D-862E-E50213FF1EE4}">
  <dimension ref="A1:AE53"/>
  <sheetViews>
    <sheetView topLeftCell="A10" workbookViewId="0">
      <selection activeCell="B17" sqref="B17"/>
    </sheetView>
  </sheetViews>
  <sheetFormatPr defaultRowHeight="14.4" x14ac:dyDescent="0.3"/>
  <sheetData>
    <row r="1" spans="1:31" x14ac:dyDescent="0.3">
      <c r="A1" t="s">
        <v>12</v>
      </c>
    </row>
    <row r="2" spans="1:31" x14ac:dyDescent="0.3">
      <c r="A2" t="s">
        <v>1</v>
      </c>
    </row>
    <row r="4" spans="1:31" x14ac:dyDescent="0.3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3">
      <c r="A6" s="1"/>
      <c r="B6" s="1">
        <v>14168</v>
      </c>
      <c r="C6" s="1">
        <v>20321</v>
      </c>
      <c r="D6" s="1">
        <v>13753</v>
      </c>
      <c r="E6" s="1">
        <v>11274</v>
      </c>
      <c r="F6" s="1">
        <v>10003</v>
      </c>
      <c r="G6" s="1">
        <v>9101</v>
      </c>
      <c r="H6" s="1">
        <v>8353</v>
      </c>
      <c r="I6" s="1">
        <v>65</v>
      </c>
      <c r="J6" s="1">
        <v>72</v>
      </c>
      <c r="K6" s="1">
        <v>40</v>
      </c>
      <c r="L6" s="1">
        <v>49</v>
      </c>
      <c r="M6" s="1">
        <v>82</v>
      </c>
      <c r="N6" s="1">
        <v>134</v>
      </c>
      <c r="O6" s="1">
        <v>204</v>
      </c>
      <c r="Q6" s="1"/>
      <c r="R6" s="1">
        <v>21615</v>
      </c>
      <c r="S6" s="1">
        <v>22425</v>
      </c>
      <c r="T6" s="1">
        <v>19869</v>
      </c>
      <c r="U6" s="1">
        <v>14629</v>
      </c>
      <c r="V6" s="1">
        <v>11061</v>
      </c>
      <c r="W6" s="1">
        <v>8979</v>
      </c>
      <c r="X6" s="1">
        <v>7653</v>
      </c>
      <c r="Y6" s="1">
        <v>67</v>
      </c>
      <c r="Z6" s="1">
        <v>180</v>
      </c>
      <c r="AA6" s="1">
        <v>90</v>
      </c>
      <c r="AB6" s="1">
        <v>81</v>
      </c>
      <c r="AC6" s="1">
        <v>110</v>
      </c>
      <c r="AD6" s="1">
        <v>181</v>
      </c>
      <c r="AE6" s="1">
        <v>289</v>
      </c>
    </row>
    <row r="7" spans="1:31" x14ac:dyDescent="0.3">
      <c r="A7" s="1"/>
      <c r="B7" s="1">
        <v>1867</v>
      </c>
      <c r="C7" s="1">
        <v>9062</v>
      </c>
      <c r="D7" s="1">
        <v>6857</v>
      </c>
      <c r="E7" s="1">
        <v>7300</v>
      </c>
      <c r="F7" s="1">
        <v>6916</v>
      </c>
      <c r="G7" s="1">
        <v>6000</v>
      </c>
      <c r="H7" s="1">
        <v>5730</v>
      </c>
      <c r="I7" s="1">
        <v>119</v>
      </c>
      <c r="J7" s="1">
        <v>93</v>
      </c>
      <c r="K7" s="1">
        <v>53</v>
      </c>
      <c r="L7" s="1">
        <v>89</v>
      </c>
      <c r="M7" s="1">
        <v>147</v>
      </c>
      <c r="N7" s="1">
        <v>228</v>
      </c>
      <c r="O7" s="1">
        <v>329</v>
      </c>
      <c r="Q7" s="1"/>
      <c r="R7" s="1">
        <v>9758</v>
      </c>
      <c r="S7" s="1">
        <v>18789</v>
      </c>
      <c r="T7" s="1">
        <v>14129</v>
      </c>
      <c r="U7" s="1">
        <v>9435</v>
      </c>
      <c r="V7" s="1">
        <v>7836</v>
      </c>
      <c r="W7" s="1">
        <v>7458</v>
      </c>
      <c r="X7" s="1">
        <v>6228</v>
      </c>
      <c r="Y7" s="1">
        <v>149</v>
      </c>
      <c r="Z7" s="1">
        <v>152</v>
      </c>
      <c r="AA7" s="1">
        <v>98</v>
      </c>
      <c r="AB7" s="1">
        <v>106</v>
      </c>
      <c r="AC7" s="1">
        <v>168</v>
      </c>
      <c r="AD7" s="1">
        <v>243</v>
      </c>
      <c r="AE7" s="1">
        <v>365</v>
      </c>
    </row>
    <row r="8" spans="1:31" x14ac:dyDescent="0.3">
      <c r="A8" s="1"/>
      <c r="B8" s="1">
        <v>2718</v>
      </c>
      <c r="C8" s="1">
        <v>17077</v>
      </c>
      <c r="D8" s="1">
        <v>13710</v>
      </c>
      <c r="E8" s="1">
        <v>11092</v>
      </c>
      <c r="F8" s="1">
        <v>8851</v>
      </c>
      <c r="G8" s="1">
        <v>8288</v>
      </c>
      <c r="H8" s="1">
        <v>7564</v>
      </c>
      <c r="I8" s="1">
        <v>176</v>
      </c>
      <c r="J8" s="1">
        <v>110</v>
      </c>
      <c r="K8" s="1">
        <v>73</v>
      </c>
      <c r="L8" s="1">
        <v>45</v>
      </c>
      <c r="M8" s="1">
        <v>72</v>
      </c>
      <c r="N8" s="1">
        <v>127</v>
      </c>
      <c r="O8" s="1">
        <v>207</v>
      </c>
      <c r="Q8" s="1"/>
      <c r="R8" s="1">
        <v>22084</v>
      </c>
      <c r="S8" s="1">
        <v>21652</v>
      </c>
      <c r="T8" s="1">
        <v>18641</v>
      </c>
      <c r="U8" s="1">
        <v>14059</v>
      </c>
      <c r="V8" s="1">
        <v>10243</v>
      </c>
      <c r="W8" s="1">
        <v>8291</v>
      </c>
      <c r="X8" s="1">
        <v>7145</v>
      </c>
      <c r="Y8" s="1">
        <v>108</v>
      </c>
      <c r="Z8" s="1">
        <v>205</v>
      </c>
      <c r="AA8" s="1">
        <v>92</v>
      </c>
      <c r="AB8" s="1">
        <v>74</v>
      </c>
      <c r="AC8" s="1">
        <v>96</v>
      </c>
      <c r="AD8" s="1">
        <v>153</v>
      </c>
      <c r="AE8" s="1">
        <v>202</v>
      </c>
    </row>
    <row r="9" spans="1:31" x14ac:dyDescent="0.3">
      <c r="A9" s="1"/>
      <c r="B9" s="1">
        <v>2107</v>
      </c>
      <c r="C9" s="1">
        <v>8044</v>
      </c>
      <c r="D9" s="1">
        <v>9375</v>
      </c>
      <c r="E9" s="1">
        <v>8758</v>
      </c>
      <c r="F9" s="1">
        <v>8025</v>
      </c>
      <c r="G9" s="1">
        <v>7137</v>
      </c>
      <c r="H9" s="1">
        <v>6735</v>
      </c>
      <c r="I9" s="1">
        <v>179</v>
      </c>
      <c r="J9" s="1">
        <v>137</v>
      </c>
      <c r="K9" s="1">
        <v>106</v>
      </c>
      <c r="L9" s="1">
        <v>112</v>
      </c>
      <c r="M9" s="1">
        <v>132</v>
      </c>
      <c r="N9" s="1">
        <v>247</v>
      </c>
      <c r="O9" s="1">
        <v>343</v>
      </c>
      <c r="Q9" s="1"/>
      <c r="R9" s="1">
        <v>7979</v>
      </c>
      <c r="S9" s="1">
        <v>17125</v>
      </c>
      <c r="T9" s="1">
        <v>12365</v>
      </c>
      <c r="U9" s="1">
        <v>9751</v>
      </c>
      <c r="V9" s="1">
        <v>8247</v>
      </c>
      <c r="W9" s="1">
        <v>7527</v>
      </c>
      <c r="X9" s="1">
        <v>6460</v>
      </c>
      <c r="Y9" s="1">
        <v>122</v>
      </c>
      <c r="Z9" s="1">
        <v>165</v>
      </c>
      <c r="AA9" s="1">
        <v>96</v>
      </c>
      <c r="AB9" s="1">
        <v>95</v>
      </c>
      <c r="AC9" s="1">
        <v>137</v>
      </c>
      <c r="AD9" s="1">
        <v>198</v>
      </c>
      <c r="AE9" s="1">
        <v>257</v>
      </c>
    </row>
    <row r="10" spans="1:31" x14ac:dyDescent="0.3">
      <c r="A10" s="1"/>
      <c r="B10" s="1">
        <v>10177</v>
      </c>
      <c r="C10" s="1">
        <v>18458</v>
      </c>
      <c r="D10" s="1">
        <v>6550</v>
      </c>
      <c r="E10" s="1">
        <v>6863</v>
      </c>
      <c r="F10" s="1">
        <v>7103</v>
      </c>
      <c r="G10" s="1">
        <v>6968</v>
      </c>
      <c r="H10" s="1">
        <v>6408</v>
      </c>
      <c r="I10" s="1">
        <v>55</v>
      </c>
      <c r="J10" s="1">
        <v>85</v>
      </c>
      <c r="K10" s="1">
        <v>50</v>
      </c>
      <c r="L10" s="1">
        <v>59</v>
      </c>
      <c r="M10" s="1">
        <v>119</v>
      </c>
      <c r="N10" s="1">
        <v>207</v>
      </c>
      <c r="O10" s="1">
        <v>294</v>
      </c>
      <c r="Q10" s="1"/>
      <c r="R10" s="1">
        <v>1709</v>
      </c>
      <c r="S10" s="1">
        <v>5964</v>
      </c>
      <c r="T10" s="1">
        <v>6052</v>
      </c>
      <c r="U10" s="1">
        <v>6898</v>
      </c>
      <c r="V10" s="1">
        <v>6225</v>
      </c>
      <c r="W10" s="1">
        <v>5640</v>
      </c>
      <c r="X10" s="1">
        <v>5247</v>
      </c>
      <c r="Y10" s="1">
        <v>88</v>
      </c>
      <c r="Z10" s="1">
        <v>103</v>
      </c>
      <c r="AA10" s="1">
        <v>70</v>
      </c>
      <c r="AB10" s="1">
        <v>78</v>
      </c>
      <c r="AC10" s="1">
        <v>129</v>
      </c>
      <c r="AD10" s="1">
        <v>216</v>
      </c>
      <c r="AE10" s="1">
        <v>320</v>
      </c>
    </row>
    <row r="11" spans="1:31" x14ac:dyDescent="0.3">
      <c r="A11" s="1"/>
      <c r="B11" s="1">
        <v>2346</v>
      </c>
      <c r="C11" s="1">
        <v>3956</v>
      </c>
      <c r="D11" s="1">
        <v>5937</v>
      </c>
      <c r="E11" s="1">
        <v>6693</v>
      </c>
      <c r="F11" s="1">
        <v>5610</v>
      </c>
      <c r="G11" s="1">
        <v>5358</v>
      </c>
      <c r="H11" s="1">
        <v>4976</v>
      </c>
      <c r="I11" s="1">
        <v>165</v>
      </c>
      <c r="J11" s="1">
        <v>178</v>
      </c>
      <c r="K11" s="1">
        <v>105</v>
      </c>
      <c r="L11" s="1">
        <v>133</v>
      </c>
      <c r="M11" s="1">
        <v>196</v>
      </c>
      <c r="N11" s="1">
        <v>361</v>
      </c>
      <c r="O11" s="1">
        <v>546</v>
      </c>
      <c r="Q11" s="1"/>
      <c r="R11" s="1">
        <v>1590</v>
      </c>
      <c r="S11" s="1">
        <v>7777</v>
      </c>
      <c r="T11" s="1">
        <v>5437</v>
      </c>
      <c r="U11" s="1">
        <v>6769</v>
      </c>
      <c r="V11" s="1">
        <v>6205</v>
      </c>
      <c r="W11" s="1">
        <v>5505</v>
      </c>
      <c r="X11" s="1">
        <v>4896</v>
      </c>
      <c r="Y11" s="1">
        <v>111</v>
      </c>
      <c r="Z11" s="1">
        <v>124</v>
      </c>
      <c r="AA11" s="1">
        <v>82</v>
      </c>
      <c r="AB11" s="1">
        <v>103</v>
      </c>
      <c r="AC11" s="1">
        <v>143</v>
      </c>
      <c r="AD11" s="1">
        <v>241</v>
      </c>
      <c r="AE11" s="1">
        <v>283</v>
      </c>
    </row>
    <row r="12" spans="1:31" x14ac:dyDescent="0.3">
      <c r="A12" s="1"/>
      <c r="B12" s="1">
        <v>3431</v>
      </c>
      <c r="C12" s="1">
        <v>16814</v>
      </c>
      <c r="D12" s="1">
        <v>10719</v>
      </c>
      <c r="E12" s="1">
        <v>7411</v>
      </c>
      <c r="F12" s="1">
        <v>6985</v>
      </c>
      <c r="G12" s="1">
        <v>6857</v>
      </c>
      <c r="H12" s="1">
        <v>6136</v>
      </c>
      <c r="I12" s="1">
        <v>42</v>
      </c>
      <c r="J12" s="1">
        <v>85</v>
      </c>
      <c r="K12" s="1">
        <v>43</v>
      </c>
      <c r="L12" s="1">
        <v>46</v>
      </c>
      <c r="M12" s="1">
        <v>96</v>
      </c>
      <c r="N12" s="1">
        <v>204</v>
      </c>
      <c r="O12" s="1">
        <v>304</v>
      </c>
      <c r="Q12" s="1"/>
      <c r="R12" s="1">
        <v>1678</v>
      </c>
      <c r="S12" s="1">
        <v>6341</v>
      </c>
      <c r="T12" s="1">
        <v>4994</v>
      </c>
      <c r="U12" s="1">
        <v>6233</v>
      </c>
      <c r="V12" s="1">
        <v>5940</v>
      </c>
      <c r="W12" s="1">
        <v>5495</v>
      </c>
      <c r="X12" s="1">
        <v>5135</v>
      </c>
      <c r="Y12" s="1">
        <v>75</v>
      </c>
      <c r="Z12" s="1">
        <v>98</v>
      </c>
      <c r="AA12" s="1">
        <v>63</v>
      </c>
      <c r="AB12" s="1">
        <v>85</v>
      </c>
      <c r="AC12" s="1">
        <v>169</v>
      </c>
      <c r="AD12" s="1">
        <v>292</v>
      </c>
      <c r="AE12" s="1">
        <v>389</v>
      </c>
    </row>
    <row r="13" spans="1:31" x14ac:dyDescent="0.3">
      <c r="A13" s="1"/>
      <c r="B13" s="1">
        <v>2615</v>
      </c>
      <c r="C13" s="1">
        <v>4129</v>
      </c>
      <c r="D13" s="1">
        <v>6092</v>
      </c>
      <c r="E13" s="1">
        <v>6340</v>
      </c>
      <c r="F13" s="1">
        <v>5393</v>
      </c>
      <c r="G13" s="1">
        <v>5277</v>
      </c>
      <c r="H13" s="1">
        <v>4778</v>
      </c>
      <c r="I13" s="1">
        <v>175</v>
      </c>
      <c r="J13" s="1">
        <v>186</v>
      </c>
      <c r="K13" s="1">
        <v>109</v>
      </c>
      <c r="L13" s="1">
        <v>145</v>
      </c>
      <c r="M13" s="1">
        <v>196</v>
      </c>
      <c r="N13" s="1">
        <v>367</v>
      </c>
      <c r="O13" s="1">
        <v>499</v>
      </c>
      <c r="Q13" s="1"/>
      <c r="R13" s="1">
        <v>1857</v>
      </c>
      <c r="S13" s="1">
        <v>6698</v>
      </c>
      <c r="T13" s="1">
        <v>4959</v>
      </c>
      <c r="U13" s="1">
        <v>6221</v>
      </c>
      <c r="V13" s="1">
        <v>5931</v>
      </c>
      <c r="W13" s="1">
        <v>5282</v>
      </c>
      <c r="X13" s="1">
        <v>4896</v>
      </c>
      <c r="Y13" s="1">
        <v>88</v>
      </c>
      <c r="Z13" s="1">
        <v>105</v>
      </c>
      <c r="AA13" s="1">
        <v>80</v>
      </c>
      <c r="AB13" s="1">
        <v>100</v>
      </c>
      <c r="AC13" s="1">
        <v>162</v>
      </c>
      <c r="AD13" s="1">
        <v>255</v>
      </c>
      <c r="AE13" s="1">
        <v>360</v>
      </c>
    </row>
    <row r="14" spans="1:31" x14ac:dyDescent="0.3">
      <c r="A14" s="1" t="s">
        <v>5</v>
      </c>
      <c r="B14" s="1">
        <v>4928.625</v>
      </c>
      <c r="C14" s="1">
        <v>12232.625</v>
      </c>
      <c r="D14" s="1">
        <v>9124.125</v>
      </c>
      <c r="E14" s="1">
        <v>8216.375</v>
      </c>
      <c r="F14" s="1">
        <v>7360.75</v>
      </c>
      <c r="G14" s="1">
        <v>6873.25</v>
      </c>
      <c r="H14" s="1">
        <v>6335</v>
      </c>
      <c r="I14" s="1">
        <v>122</v>
      </c>
      <c r="J14" s="1">
        <v>118.25</v>
      </c>
      <c r="K14" s="1">
        <v>72.375</v>
      </c>
      <c r="L14" s="1">
        <v>84.75</v>
      </c>
      <c r="M14" s="1">
        <v>130</v>
      </c>
      <c r="N14" s="1">
        <v>234.375</v>
      </c>
      <c r="O14" s="1">
        <v>340.75</v>
      </c>
      <c r="Q14" s="1" t="s">
        <v>5</v>
      </c>
      <c r="R14" s="1">
        <v>8533.75</v>
      </c>
      <c r="S14" s="1">
        <v>13346.375</v>
      </c>
      <c r="T14" s="1">
        <v>10805.75</v>
      </c>
      <c r="U14" s="1">
        <v>9249.375</v>
      </c>
      <c r="V14" s="1">
        <v>7711</v>
      </c>
      <c r="W14" s="1">
        <v>6772.125</v>
      </c>
      <c r="X14" s="1">
        <v>5957.5</v>
      </c>
      <c r="Y14" s="1">
        <v>101</v>
      </c>
      <c r="Z14" s="1">
        <v>141.5</v>
      </c>
      <c r="AA14" s="1">
        <v>83.875</v>
      </c>
      <c r="AB14" s="1">
        <v>90.25</v>
      </c>
      <c r="AC14" s="1">
        <v>139.25</v>
      </c>
      <c r="AD14" s="1">
        <v>222.375</v>
      </c>
      <c r="AE14" s="1">
        <v>308.125</v>
      </c>
    </row>
    <row r="15" spans="1:31" x14ac:dyDescent="0.3">
      <c r="A15" s="1" t="s">
        <v>6</v>
      </c>
      <c r="B15" s="1">
        <v>4321.4459656896097</v>
      </c>
      <c r="C15" s="1">
        <v>6228.9924132539281</v>
      </c>
      <c r="D15" s="1">
        <v>3085.8714505589828</v>
      </c>
      <c r="E15" s="1">
        <v>1839.6024663972921</v>
      </c>
      <c r="F15" s="1">
        <v>1457.1440174190059</v>
      </c>
      <c r="G15" s="1">
        <v>1257.4654816335915</v>
      </c>
      <c r="H15" s="1">
        <v>1141.5367930995478</v>
      </c>
      <c r="I15" s="1">
        <v>55.868148349484429</v>
      </c>
      <c r="J15" s="1">
        <v>41.181761739877032</v>
      </c>
      <c r="K15" s="1">
        <v>28.115553969288957</v>
      </c>
      <c r="L15" s="1">
        <v>38.310409812477864</v>
      </c>
      <c r="M15" s="1">
        <v>44.651427748729382</v>
      </c>
      <c r="N15" s="1">
        <v>84.48363377009774</v>
      </c>
      <c r="O15" s="1">
        <v>115.88760718903467</v>
      </c>
      <c r="Q15" s="1" t="s">
        <v>6</v>
      </c>
      <c r="R15" s="1">
        <v>8237.9312292286104</v>
      </c>
      <c r="S15" s="1">
        <v>6838.2982155193404</v>
      </c>
      <c r="T15" s="1">
        <v>5877.8337155367026</v>
      </c>
      <c r="U15" s="1">
        <v>3207.6030746298707</v>
      </c>
      <c r="V15" s="1">
        <v>1894.6476585370694</v>
      </c>
      <c r="W15" s="1">
        <v>1367.3136470375039</v>
      </c>
      <c r="X15" s="1">
        <v>1002.835604673069</v>
      </c>
      <c r="Y15" s="1">
        <v>25.159491250818249</v>
      </c>
      <c r="Z15" s="1">
        <v>37.399866309921485</v>
      </c>
      <c r="AA15" s="1">
        <v>11.709371246996996</v>
      </c>
      <c r="AB15" s="1">
        <v>11.486405007660142</v>
      </c>
      <c r="AC15" s="1">
        <v>25.197966187769996</v>
      </c>
      <c r="AD15" s="1">
        <v>41.599091035742596</v>
      </c>
      <c r="AE15" s="1">
        <v>58.609806133444941</v>
      </c>
    </row>
    <row r="16" spans="1:31" x14ac:dyDescent="0.3">
      <c r="A16" s="1" t="s">
        <v>7</v>
      </c>
      <c r="B16" s="1">
        <v>87.680559297767829</v>
      </c>
      <c r="C16" s="1">
        <v>50.921142545070488</v>
      </c>
      <c r="D16" s="1">
        <v>33.821012431975475</v>
      </c>
      <c r="E16" s="1">
        <v>22.389465748548382</v>
      </c>
      <c r="F16" s="1">
        <v>19.796135141378336</v>
      </c>
      <c r="G16" s="1">
        <v>18.295063930943751</v>
      </c>
      <c r="H16" s="1">
        <v>18.019523174420645</v>
      </c>
      <c r="I16" s="1">
        <v>45.793564220888875</v>
      </c>
      <c r="J16" s="1">
        <v>34.826014156344215</v>
      </c>
      <c r="K16" s="1">
        <v>38.847052116461427</v>
      </c>
      <c r="L16" s="1">
        <v>45.204023377555004</v>
      </c>
      <c r="M16" s="1">
        <v>34.347252114407219</v>
      </c>
      <c r="N16" s="1">
        <v>36.046350408575037</v>
      </c>
      <c r="O16" s="1">
        <v>34.009569241096017</v>
      </c>
      <c r="Q16" s="1" t="s">
        <v>7</v>
      </c>
      <c r="R16" s="1">
        <v>96.533543040616493</v>
      </c>
      <c r="S16" s="1">
        <v>51.237120308093701</v>
      </c>
      <c r="T16" s="1">
        <v>54.395425727383127</v>
      </c>
      <c r="U16" s="1">
        <v>34.67913318067297</v>
      </c>
      <c r="V16" s="1">
        <v>24.57071272905031</v>
      </c>
      <c r="W16" s="1">
        <v>20.190319095372633</v>
      </c>
      <c r="X16" s="1">
        <v>16.833161639497593</v>
      </c>
      <c r="Y16" s="1">
        <v>24.910387377047773</v>
      </c>
      <c r="Z16" s="1">
        <v>26.431000925739568</v>
      </c>
      <c r="AA16" s="1">
        <v>13.960502231889116</v>
      </c>
      <c r="AB16" s="1">
        <v>12.727318568044479</v>
      </c>
      <c r="AC16" s="1">
        <v>18.095487387985635</v>
      </c>
      <c r="AD16" s="1">
        <v>18.706730089147879</v>
      </c>
      <c r="AE16" s="1">
        <v>19.021438096047039</v>
      </c>
    </row>
    <row r="17" spans="1:31" x14ac:dyDescent="0.3">
      <c r="A17" s="1" t="s">
        <v>8</v>
      </c>
      <c r="B17" s="1">
        <f t="shared" ref="B17:G17" si="0">I14/B14*100</f>
        <v>2.4753354130208729</v>
      </c>
      <c r="C17" s="1">
        <f t="shared" si="0"/>
        <v>0.96667722586117033</v>
      </c>
      <c r="D17" s="1">
        <f t="shared" si="0"/>
        <v>0.7932267477703342</v>
      </c>
      <c r="E17" s="1">
        <f t="shared" si="0"/>
        <v>1.0314767765590056</v>
      </c>
      <c r="F17" s="1">
        <f t="shared" si="0"/>
        <v>1.7661243759127805</v>
      </c>
      <c r="G17" s="1">
        <f t="shared" si="0"/>
        <v>3.4099588986287421</v>
      </c>
      <c r="H17" s="1">
        <f>+O14/H14*100</f>
        <v>5.3788476716653513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f t="shared" ref="R17:W17" si="1">Y14/R14*100</f>
        <v>1.1835359601581954</v>
      </c>
      <c r="S17" s="1">
        <f t="shared" si="1"/>
        <v>1.0602129791797399</v>
      </c>
      <c r="T17" s="1">
        <f t="shared" si="1"/>
        <v>0.7762071119542836</v>
      </c>
      <c r="U17" s="1">
        <f t="shared" si="1"/>
        <v>0.97574160416244349</v>
      </c>
      <c r="V17" s="1">
        <f t="shared" si="1"/>
        <v>1.8058617559330827</v>
      </c>
      <c r="W17" s="1">
        <f t="shared" si="1"/>
        <v>3.2836812669583035</v>
      </c>
      <c r="X17" s="1">
        <f>+AE14/X14*100</f>
        <v>5.1720520352496848</v>
      </c>
      <c r="Y17" s="1"/>
      <c r="Z17" s="1"/>
      <c r="AA17" s="1"/>
      <c r="AB17" s="1"/>
      <c r="AC17" s="1"/>
      <c r="AD17" s="1"/>
      <c r="AE17" s="1"/>
    </row>
    <row r="19" spans="1:31" x14ac:dyDescent="0.3">
      <c r="A19" t="s">
        <v>14</v>
      </c>
    </row>
    <row r="20" spans="1:31" x14ac:dyDescent="0.3">
      <c r="A20" t="s">
        <v>1</v>
      </c>
    </row>
    <row r="22" spans="1:31" x14ac:dyDescent="0.3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3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3">
      <c r="A24" s="1"/>
      <c r="B24" s="1">
        <v>3826</v>
      </c>
      <c r="C24" s="1">
        <v>5632</v>
      </c>
      <c r="D24" s="1">
        <v>7219</v>
      </c>
      <c r="E24" s="1">
        <v>6441</v>
      </c>
      <c r="F24" s="1">
        <v>5593</v>
      </c>
      <c r="G24" s="1">
        <v>5231</v>
      </c>
      <c r="H24" s="1">
        <v>5433</v>
      </c>
      <c r="I24" s="1">
        <v>95</v>
      </c>
      <c r="J24" s="1">
        <v>214</v>
      </c>
      <c r="K24" s="1">
        <v>161</v>
      </c>
      <c r="L24" s="1">
        <v>270</v>
      </c>
      <c r="M24" s="1">
        <v>524</v>
      </c>
      <c r="N24" s="1">
        <v>915</v>
      </c>
      <c r="O24" s="1">
        <v>1142</v>
      </c>
      <c r="Q24" s="1"/>
      <c r="R24" s="1">
        <v>23720</v>
      </c>
      <c r="S24" s="1">
        <v>23441</v>
      </c>
      <c r="T24" s="1">
        <v>21441</v>
      </c>
      <c r="U24" s="1">
        <v>15150</v>
      </c>
      <c r="V24" s="1">
        <v>10291</v>
      </c>
      <c r="W24" s="1">
        <v>7855</v>
      </c>
      <c r="X24" s="1">
        <v>6817</v>
      </c>
      <c r="Y24" s="1">
        <v>46</v>
      </c>
      <c r="Z24" s="1">
        <v>81</v>
      </c>
      <c r="AA24" s="1">
        <v>119</v>
      </c>
      <c r="AB24" s="1">
        <v>229</v>
      </c>
      <c r="AC24" s="1">
        <v>397</v>
      </c>
      <c r="AD24" s="1">
        <v>516</v>
      </c>
      <c r="AE24" s="1">
        <v>673</v>
      </c>
    </row>
    <row r="25" spans="1:31" x14ac:dyDescent="0.3">
      <c r="A25" s="1"/>
      <c r="B25" s="1">
        <v>3593</v>
      </c>
      <c r="C25" s="1">
        <v>5278</v>
      </c>
      <c r="D25" s="1">
        <v>6924</v>
      </c>
      <c r="E25" s="1">
        <v>6110</v>
      </c>
      <c r="F25" s="1">
        <v>5220</v>
      </c>
      <c r="G25" s="1">
        <v>5021</v>
      </c>
      <c r="H25" s="1">
        <v>5115</v>
      </c>
      <c r="I25" s="1">
        <v>244</v>
      </c>
      <c r="J25" s="1">
        <v>374</v>
      </c>
      <c r="K25" s="1">
        <v>252</v>
      </c>
      <c r="L25" s="1">
        <v>423</v>
      </c>
      <c r="M25" s="1">
        <v>723</v>
      </c>
      <c r="N25" s="1">
        <v>1068</v>
      </c>
      <c r="O25" s="1">
        <v>1305</v>
      </c>
      <c r="Q25" s="1"/>
      <c r="R25" s="1">
        <v>1762</v>
      </c>
      <c r="S25" s="1">
        <v>7775</v>
      </c>
      <c r="T25" s="1">
        <v>4975</v>
      </c>
      <c r="U25" s="1">
        <v>5918</v>
      </c>
      <c r="V25" s="1">
        <v>5384</v>
      </c>
      <c r="W25" s="1">
        <v>5152</v>
      </c>
      <c r="X25" s="1">
        <v>5204</v>
      </c>
      <c r="Y25" s="1">
        <v>65</v>
      </c>
      <c r="Z25" s="1">
        <v>93</v>
      </c>
      <c r="AA25" s="1">
        <v>158</v>
      </c>
      <c r="AB25" s="1">
        <v>397</v>
      </c>
      <c r="AC25" s="1">
        <v>654</v>
      </c>
      <c r="AD25" s="1">
        <v>882</v>
      </c>
      <c r="AE25" s="1">
        <v>1070</v>
      </c>
    </row>
    <row r="26" spans="1:31" x14ac:dyDescent="0.3">
      <c r="A26" s="1"/>
      <c r="B26" s="1">
        <v>2930</v>
      </c>
      <c r="C26" s="1">
        <v>5216</v>
      </c>
      <c r="D26" s="1">
        <v>6732</v>
      </c>
      <c r="E26" s="1">
        <v>6464</v>
      </c>
      <c r="F26" s="1">
        <v>5322</v>
      </c>
      <c r="G26" s="1">
        <v>5083</v>
      </c>
      <c r="H26" s="1">
        <v>5272</v>
      </c>
      <c r="I26" s="1">
        <v>109</v>
      </c>
      <c r="J26" s="1">
        <v>166</v>
      </c>
      <c r="K26" s="1">
        <v>251</v>
      </c>
      <c r="L26" s="1">
        <v>377</v>
      </c>
      <c r="M26" s="1">
        <v>675</v>
      </c>
      <c r="N26" s="1">
        <v>935</v>
      </c>
      <c r="O26" s="1">
        <v>1229</v>
      </c>
      <c r="Q26" s="1"/>
      <c r="R26" s="1">
        <v>22808</v>
      </c>
      <c r="S26" s="1">
        <v>22196</v>
      </c>
      <c r="T26" s="1">
        <v>15800</v>
      </c>
      <c r="U26" s="1">
        <v>7418</v>
      </c>
      <c r="V26" s="1">
        <v>6391</v>
      </c>
      <c r="W26" s="1">
        <v>6308</v>
      </c>
      <c r="X26" s="1">
        <v>5965</v>
      </c>
      <c r="Y26" s="1">
        <v>73</v>
      </c>
      <c r="Z26" s="1">
        <v>142</v>
      </c>
      <c r="AA26" s="1">
        <v>153</v>
      </c>
      <c r="AB26" s="1">
        <v>319</v>
      </c>
      <c r="AC26" s="1">
        <v>448</v>
      </c>
      <c r="AD26" s="1">
        <v>695</v>
      </c>
      <c r="AE26" s="1">
        <v>859</v>
      </c>
    </row>
    <row r="27" spans="1:31" x14ac:dyDescent="0.3">
      <c r="A27" s="1"/>
      <c r="B27" s="1">
        <v>4008</v>
      </c>
      <c r="C27" s="1">
        <v>5370</v>
      </c>
      <c r="D27" s="1">
        <v>6902</v>
      </c>
      <c r="E27" s="1">
        <v>6095</v>
      </c>
      <c r="F27" s="1">
        <v>5202</v>
      </c>
      <c r="G27" s="1">
        <v>5014</v>
      </c>
      <c r="H27" s="1">
        <v>5145</v>
      </c>
      <c r="I27" s="1">
        <v>470</v>
      </c>
      <c r="J27" s="1">
        <v>424</v>
      </c>
      <c r="K27" s="1">
        <v>419</v>
      </c>
      <c r="L27" s="1">
        <v>500</v>
      </c>
      <c r="M27" s="1">
        <v>804</v>
      </c>
      <c r="N27" s="1">
        <v>1127</v>
      </c>
      <c r="O27" s="1">
        <v>1294</v>
      </c>
      <c r="Q27" s="1"/>
      <c r="R27" s="1">
        <v>2143</v>
      </c>
      <c r="S27" s="1">
        <v>3395</v>
      </c>
      <c r="T27" s="1">
        <v>5124</v>
      </c>
      <c r="U27" s="1">
        <v>5756</v>
      </c>
      <c r="V27" s="1">
        <v>5095</v>
      </c>
      <c r="W27" s="1">
        <v>4878</v>
      </c>
      <c r="X27" s="1">
        <v>4763</v>
      </c>
      <c r="Y27" s="1">
        <v>134</v>
      </c>
      <c r="Z27" s="1">
        <v>160</v>
      </c>
      <c r="AA27" s="1">
        <v>244</v>
      </c>
      <c r="AB27" s="1">
        <v>439</v>
      </c>
      <c r="AC27" s="1">
        <v>721</v>
      </c>
      <c r="AD27" s="1">
        <v>1054</v>
      </c>
      <c r="AE27" s="1">
        <v>1341</v>
      </c>
    </row>
    <row r="28" spans="1:31" x14ac:dyDescent="0.3">
      <c r="A28" s="1"/>
      <c r="B28" s="1">
        <v>3161</v>
      </c>
      <c r="C28" s="1">
        <v>5594</v>
      </c>
      <c r="D28" s="1">
        <v>7018</v>
      </c>
      <c r="E28" s="1">
        <v>5890</v>
      </c>
      <c r="F28" s="1">
        <v>5002</v>
      </c>
      <c r="G28" s="1">
        <v>5351</v>
      </c>
      <c r="H28" s="1">
        <v>4814</v>
      </c>
      <c r="I28" s="1">
        <v>69</v>
      </c>
      <c r="J28" s="1">
        <v>197</v>
      </c>
      <c r="K28" s="1">
        <v>348</v>
      </c>
      <c r="L28" s="1">
        <v>518</v>
      </c>
      <c r="M28" s="1">
        <v>883</v>
      </c>
      <c r="N28" s="1">
        <v>1320</v>
      </c>
      <c r="O28" s="1">
        <v>1412</v>
      </c>
      <c r="Q28" s="1"/>
      <c r="R28" s="1">
        <v>1497</v>
      </c>
      <c r="S28" s="1">
        <v>5634</v>
      </c>
      <c r="T28" s="1">
        <v>4294</v>
      </c>
      <c r="U28" s="1">
        <v>5138</v>
      </c>
      <c r="V28" s="1">
        <v>4993</v>
      </c>
      <c r="W28" s="1">
        <v>4884</v>
      </c>
      <c r="X28" s="1">
        <v>4643</v>
      </c>
      <c r="Y28" s="1">
        <v>49</v>
      </c>
      <c r="Z28" s="1">
        <v>104</v>
      </c>
      <c r="AA28" s="1">
        <v>259</v>
      </c>
      <c r="AB28" s="1">
        <v>499</v>
      </c>
      <c r="AC28" s="1">
        <v>924</v>
      </c>
      <c r="AD28" s="1">
        <v>1321</v>
      </c>
      <c r="AE28" s="1">
        <v>1615</v>
      </c>
    </row>
    <row r="29" spans="1:31" x14ac:dyDescent="0.3">
      <c r="A29" s="1"/>
      <c r="B29" s="1">
        <v>3996</v>
      </c>
      <c r="C29" s="1">
        <v>5775</v>
      </c>
      <c r="D29" s="1">
        <v>6879</v>
      </c>
      <c r="E29" s="1">
        <v>5957</v>
      </c>
      <c r="F29" s="1">
        <v>5602</v>
      </c>
      <c r="G29" s="1">
        <v>6092</v>
      </c>
      <c r="H29" s="1">
        <v>5121</v>
      </c>
      <c r="I29" s="1">
        <v>362</v>
      </c>
      <c r="J29" s="1">
        <v>428</v>
      </c>
      <c r="K29" s="1">
        <v>446</v>
      </c>
      <c r="L29" s="1">
        <v>584</v>
      </c>
      <c r="M29" s="1">
        <v>884</v>
      </c>
      <c r="N29" s="1">
        <v>1242</v>
      </c>
      <c r="O29" s="1">
        <v>1432</v>
      </c>
      <c r="Q29" s="1"/>
      <c r="R29" s="1">
        <v>12743</v>
      </c>
      <c r="S29" s="1">
        <v>17087</v>
      </c>
      <c r="T29" s="1">
        <v>6662</v>
      </c>
      <c r="U29" s="1">
        <v>4831</v>
      </c>
      <c r="V29" s="1">
        <v>4980</v>
      </c>
      <c r="W29" s="1">
        <v>4978</v>
      </c>
      <c r="X29" s="1">
        <v>4956</v>
      </c>
      <c r="Y29" s="1">
        <v>77</v>
      </c>
      <c r="Z29" s="1">
        <v>92</v>
      </c>
      <c r="AA29" s="1">
        <v>224</v>
      </c>
      <c r="AB29" s="1">
        <v>545</v>
      </c>
      <c r="AC29" s="1">
        <v>895</v>
      </c>
      <c r="AD29" s="1">
        <v>1147</v>
      </c>
      <c r="AE29" s="1">
        <v>1280</v>
      </c>
    </row>
    <row r="30" spans="1:31" x14ac:dyDescent="0.3">
      <c r="A30" s="1"/>
      <c r="B30" s="1">
        <v>2900</v>
      </c>
      <c r="C30" s="1">
        <v>5057</v>
      </c>
      <c r="D30" s="1">
        <v>6948</v>
      </c>
      <c r="E30" s="1">
        <v>7047</v>
      </c>
      <c r="F30" s="1">
        <v>6269</v>
      </c>
      <c r="G30" s="1">
        <v>6927</v>
      </c>
      <c r="H30" s="1">
        <v>5410</v>
      </c>
      <c r="I30" s="1">
        <v>95</v>
      </c>
      <c r="J30" s="1">
        <v>175</v>
      </c>
      <c r="K30" s="1">
        <v>285</v>
      </c>
      <c r="L30" s="1">
        <v>450</v>
      </c>
      <c r="M30" s="1">
        <v>765</v>
      </c>
      <c r="N30" s="1">
        <v>1156</v>
      </c>
      <c r="O30" s="1">
        <v>1290</v>
      </c>
      <c r="Q30" s="1"/>
      <c r="R30" s="1">
        <v>2099</v>
      </c>
      <c r="S30" s="1">
        <v>3347</v>
      </c>
      <c r="T30" s="1">
        <v>4812</v>
      </c>
      <c r="U30" s="1">
        <v>4874</v>
      </c>
      <c r="V30" s="1">
        <v>4454</v>
      </c>
      <c r="W30" s="1">
        <v>4363</v>
      </c>
      <c r="X30" s="1">
        <v>4412</v>
      </c>
      <c r="Y30" s="1">
        <v>76</v>
      </c>
      <c r="Z30" s="1">
        <v>117</v>
      </c>
      <c r="AA30" s="1">
        <v>244</v>
      </c>
      <c r="AB30" s="1">
        <v>580</v>
      </c>
      <c r="AC30" s="1">
        <v>945</v>
      </c>
      <c r="AD30" s="1">
        <v>1295</v>
      </c>
      <c r="AE30" s="1">
        <v>1600</v>
      </c>
    </row>
    <row r="31" spans="1:31" x14ac:dyDescent="0.3">
      <c r="A31" s="1"/>
      <c r="B31" s="1">
        <v>4261</v>
      </c>
      <c r="C31" s="1">
        <v>5253</v>
      </c>
      <c r="D31" s="1">
        <v>5821</v>
      </c>
      <c r="E31" s="1">
        <v>4859</v>
      </c>
      <c r="F31" s="1">
        <v>4660</v>
      </c>
      <c r="G31" s="1">
        <v>5094</v>
      </c>
      <c r="H31" s="1">
        <v>4343</v>
      </c>
      <c r="I31" s="1">
        <v>572</v>
      </c>
      <c r="J31" s="1">
        <v>709</v>
      </c>
      <c r="K31" s="1">
        <v>723</v>
      </c>
      <c r="L31" s="1">
        <v>1050</v>
      </c>
      <c r="M31" s="1">
        <v>1274</v>
      </c>
      <c r="N31" s="1">
        <v>1559</v>
      </c>
      <c r="O31" s="1">
        <v>1751</v>
      </c>
      <c r="Q31" s="1"/>
      <c r="R31" s="1">
        <v>1725</v>
      </c>
      <c r="S31" s="1">
        <v>3944</v>
      </c>
      <c r="T31" s="1">
        <v>4491</v>
      </c>
      <c r="U31" s="1">
        <v>4884</v>
      </c>
      <c r="V31" s="1">
        <v>4921</v>
      </c>
      <c r="W31" s="1">
        <v>4583</v>
      </c>
      <c r="X31" s="1">
        <v>4332</v>
      </c>
      <c r="Y31" s="1">
        <v>110</v>
      </c>
      <c r="Z31" s="1">
        <v>127</v>
      </c>
      <c r="AA31" s="1">
        <v>242</v>
      </c>
      <c r="AB31" s="1">
        <v>577</v>
      </c>
      <c r="AC31" s="1">
        <v>890</v>
      </c>
      <c r="AD31" s="1">
        <v>1286</v>
      </c>
      <c r="AE31" s="1">
        <v>1587</v>
      </c>
    </row>
    <row r="32" spans="1:31" x14ac:dyDescent="0.3">
      <c r="A32" s="1" t="s">
        <v>5</v>
      </c>
      <c r="B32" s="1">
        <v>3584.375</v>
      </c>
      <c r="C32" s="1">
        <v>5396.875</v>
      </c>
      <c r="D32" s="1">
        <v>6805.375</v>
      </c>
      <c r="E32" s="1">
        <v>6107.875</v>
      </c>
      <c r="F32" s="1">
        <v>5358.75</v>
      </c>
      <c r="G32" s="1">
        <v>5476.625</v>
      </c>
      <c r="H32" s="1">
        <v>5081.625</v>
      </c>
      <c r="I32" s="1">
        <v>252</v>
      </c>
      <c r="J32" s="1">
        <v>335.875</v>
      </c>
      <c r="K32" s="1">
        <v>360.625</v>
      </c>
      <c r="L32" s="1">
        <v>521.5</v>
      </c>
      <c r="M32" s="1">
        <v>816.5</v>
      </c>
      <c r="N32" s="1">
        <v>1165.25</v>
      </c>
      <c r="O32" s="1">
        <v>1356.875</v>
      </c>
      <c r="Q32" s="1" t="s">
        <v>5</v>
      </c>
      <c r="R32" s="1">
        <v>8562.125</v>
      </c>
      <c r="S32" s="1">
        <v>10852.375</v>
      </c>
      <c r="T32" s="1">
        <v>8449.875</v>
      </c>
      <c r="U32" s="1">
        <v>6746.125</v>
      </c>
      <c r="V32" s="1">
        <v>5813.625</v>
      </c>
      <c r="W32" s="1">
        <v>5375.125</v>
      </c>
      <c r="X32" s="1">
        <v>5136.5</v>
      </c>
      <c r="Y32" s="1">
        <v>78.75</v>
      </c>
      <c r="Z32" s="1">
        <v>114.5</v>
      </c>
      <c r="AA32" s="1">
        <v>205.375</v>
      </c>
      <c r="AB32" s="1">
        <v>448.125</v>
      </c>
      <c r="AC32" s="1">
        <v>734.25</v>
      </c>
      <c r="AD32" s="1">
        <v>1024.5</v>
      </c>
      <c r="AE32" s="1">
        <v>1253.125</v>
      </c>
    </row>
    <row r="33" spans="1:31" x14ac:dyDescent="0.3">
      <c r="A33" s="1" t="s">
        <v>6</v>
      </c>
      <c r="B33" s="1">
        <v>492.56901483446967</v>
      </c>
      <c r="C33" s="1">
        <v>229.37547683874141</v>
      </c>
      <c r="D33" s="1">
        <v>393.67560805185786</v>
      </c>
      <c r="E33" s="1">
        <v>586.28543336415919</v>
      </c>
      <c r="F33" s="1">
        <v>447.67363949645284</v>
      </c>
      <c r="G33" s="1">
        <v>640.44377924607875</v>
      </c>
      <c r="H33" s="1">
        <v>333.8053090874979</v>
      </c>
      <c r="I33" s="1">
        <v>182.1139753011833</v>
      </c>
      <c r="J33" s="1">
        <v>175.28793277062744</v>
      </c>
      <c r="K33" s="1">
        <v>162.61837034910909</v>
      </c>
      <c r="L33" s="1">
        <v>218.70070873227641</v>
      </c>
      <c r="M33" s="1">
        <v>204.76022562988155</v>
      </c>
      <c r="N33" s="1">
        <v>197.33331573761183</v>
      </c>
      <c r="O33" s="1">
        <v>172.3575045508608</v>
      </c>
      <c r="Q33" s="1" t="s">
        <v>6</v>
      </c>
      <c r="R33" s="1">
        <v>9192.8434452771471</v>
      </c>
      <c r="S33" s="1">
        <v>8080.7817681444039</v>
      </c>
      <c r="T33" s="1">
        <v>6075.6119740627773</v>
      </c>
      <c r="U33" s="1">
        <v>3278.1244804575376</v>
      </c>
      <c r="V33" s="1">
        <v>1771.1212506135766</v>
      </c>
      <c r="W33" s="1">
        <v>1082.1116436740713</v>
      </c>
      <c r="X33" s="1">
        <v>798.65465002089604</v>
      </c>
      <c r="Y33" s="1">
        <v>27.882566237704879</v>
      </c>
      <c r="Z33" s="1">
        <v>25.470571253900058</v>
      </c>
      <c r="AA33" s="1">
        <v>49.994843484103441</v>
      </c>
      <c r="AB33" s="1">
        <v>119.03721844448484</v>
      </c>
      <c r="AC33" s="1">
        <v>203.96430447507231</v>
      </c>
      <c r="AD33" s="1">
        <v>281.24499995555476</v>
      </c>
      <c r="AE33" s="1">
        <v>334.77732804806243</v>
      </c>
    </row>
    <row r="34" spans="1:31" x14ac:dyDescent="0.3">
      <c r="A34" s="1" t="s">
        <v>7</v>
      </c>
      <c r="B34" s="1">
        <v>13.742117240368815</v>
      </c>
      <c r="C34" s="1">
        <v>4.2501535951590768</v>
      </c>
      <c r="D34" s="1">
        <v>5.78477465315075</v>
      </c>
      <c r="E34" s="1">
        <v>9.5988446614274068</v>
      </c>
      <c r="F34" s="1">
        <v>8.3540683834187615</v>
      </c>
      <c r="G34" s="1">
        <v>11.694132412682604</v>
      </c>
      <c r="H34" s="1">
        <v>6.5688693889749423</v>
      </c>
      <c r="I34" s="1">
        <v>72.267450516342578</v>
      </c>
      <c r="J34" s="1">
        <v>52.188442953666524</v>
      </c>
      <c r="K34" s="1">
        <v>45.093482245853473</v>
      </c>
      <c r="L34" s="1">
        <v>41.936856899765374</v>
      </c>
      <c r="M34" s="1">
        <v>25.077798607456401</v>
      </c>
      <c r="N34" s="1">
        <v>16.934847950020323</v>
      </c>
      <c r="O34" s="1">
        <v>12.702533730141743</v>
      </c>
      <c r="Q34" s="1" t="s">
        <v>7</v>
      </c>
      <c r="R34" s="1">
        <v>107.36637745042437</v>
      </c>
      <c r="S34" s="1">
        <v>74.460952262932352</v>
      </c>
      <c r="T34" s="1">
        <v>71.901797056912415</v>
      </c>
      <c r="U34" s="1">
        <v>48.592702928830072</v>
      </c>
      <c r="V34" s="1">
        <v>30.465006783436781</v>
      </c>
      <c r="W34" s="1">
        <v>20.131841467390458</v>
      </c>
      <c r="X34" s="1">
        <v>15.548615789368171</v>
      </c>
      <c r="Y34" s="1">
        <v>35.406433317720484</v>
      </c>
      <c r="Z34" s="1">
        <v>22.245040396419263</v>
      </c>
      <c r="AA34" s="1">
        <v>24.343198288060105</v>
      </c>
      <c r="AB34" s="1">
        <v>26.563396026663284</v>
      </c>
      <c r="AC34" s="1">
        <v>27.778591007840969</v>
      </c>
      <c r="AD34" s="1">
        <v>27.451927765305488</v>
      </c>
      <c r="AE34" s="1">
        <v>26.715397749471315</v>
      </c>
    </row>
    <row r="35" spans="1:31" x14ac:dyDescent="0.3">
      <c r="A35" s="1" t="s">
        <v>8</v>
      </c>
      <c r="B35" s="1">
        <f t="shared" ref="B35:G35" si="2">I32/B32*100</f>
        <v>7.0305143853530954</v>
      </c>
      <c r="C35" s="1">
        <f t="shared" si="2"/>
        <v>6.2235089751013319</v>
      </c>
      <c r="D35" s="1">
        <f t="shared" si="2"/>
        <v>5.2991201807394885</v>
      </c>
      <c r="E35" s="1">
        <f t="shared" si="2"/>
        <v>8.538157706239895</v>
      </c>
      <c r="F35" s="1">
        <f t="shared" si="2"/>
        <v>15.236762304641941</v>
      </c>
      <c r="G35" s="1">
        <f t="shared" si="2"/>
        <v>21.276789993837443</v>
      </c>
      <c r="H35" s="1">
        <f>+O32/H32*100</f>
        <v>26.701596438147245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f t="shared" ref="R35:W35" si="3">Y32/R32*100</f>
        <v>0.91974831014496983</v>
      </c>
      <c r="S35" s="1">
        <f t="shared" si="3"/>
        <v>1.0550685909766295</v>
      </c>
      <c r="T35" s="1">
        <f t="shared" si="3"/>
        <v>2.4305093270610514</v>
      </c>
      <c r="U35" s="1">
        <f t="shared" si="3"/>
        <v>6.6427022920565513</v>
      </c>
      <c r="V35" s="1">
        <f t="shared" si="3"/>
        <v>12.629813584467522</v>
      </c>
      <c r="W35" s="1">
        <f t="shared" si="3"/>
        <v>19.060021859956745</v>
      </c>
      <c r="X35" s="1">
        <f>+AE32/X32*100</f>
        <v>24.396476199746907</v>
      </c>
      <c r="Y35" s="1"/>
      <c r="Z35" s="1"/>
      <c r="AA35" s="1"/>
      <c r="AB35" s="1"/>
      <c r="AC35" s="1"/>
      <c r="AD35" s="1"/>
      <c r="AE35" s="1"/>
    </row>
    <row r="37" spans="1:31" x14ac:dyDescent="0.3">
      <c r="A37" t="s">
        <v>13</v>
      </c>
    </row>
    <row r="38" spans="1:31" x14ac:dyDescent="0.3">
      <c r="A38" t="s">
        <v>1</v>
      </c>
    </row>
    <row r="40" spans="1:31" x14ac:dyDescent="0.3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3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3">
      <c r="A42" s="1"/>
      <c r="B42" s="1">
        <v>1821</v>
      </c>
      <c r="C42" s="1">
        <v>9649</v>
      </c>
      <c r="D42" s="1">
        <v>7770</v>
      </c>
      <c r="E42" s="1">
        <v>7485</v>
      </c>
      <c r="F42" s="1">
        <v>5954</v>
      </c>
      <c r="G42" s="1">
        <v>5731</v>
      </c>
      <c r="H42" s="1">
        <v>6449</v>
      </c>
      <c r="I42" s="1">
        <v>12</v>
      </c>
      <c r="J42" s="1">
        <v>124</v>
      </c>
      <c r="K42" s="1">
        <v>360</v>
      </c>
      <c r="L42" s="1">
        <v>593</v>
      </c>
      <c r="M42" s="1">
        <v>794</v>
      </c>
      <c r="N42" s="1">
        <v>1082</v>
      </c>
      <c r="O42" s="1">
        <v>1270</v>
      </c>
      <c r="Q42" s="1"/>
      <c r="R42" s="1">
        <v>22448</v>
      </c>
      <c r="S42" s="1">
        <v>23496</v>
      </c>
      <c r="T42" s="1">
        <v>20885</v>
      </c>
      <c r="U42" s="1">
        <v>17986</v>
      </c>
      <c r="V42" s="1">
        <v>15864</v>
      </c>
      <c r="W42" s="1">
        <v>14493</v>
      </c>
      <c r="X42" s="1">
        <v>14664</v>
      </c>
      <c r="Y42" s="1">
        <v>55</v>
      </c>
      <c r="Z42" s="1">
        <v>98</v>
      </c>
      <c r="AA42" s="1">
        <v>176</v>
      </c>
      <c r="AB42" s="1">
        <v>318</v>
      </c>
      <c r="AC42" s="1">
        <v>549</v>
      </c>
      <c r="AD42" s="1">
        <v>665</v>
      </c>
      <c r="AE42" s="1">
        <v>866</v>
      </c>
    </row>
    <row r="43" spans="1:31" x14ac:dyDescent="0.3">
      <c r="A43" s="1"/>
      <c r="B43" s="1">
        <v>2531</v>
      </c>
      <c r="C43" s="1">
        <v>3787</v>
      </c>
      <c r="D43" s="1">
        <v>5760</v>
      </c>
      <c r="E43" s="1">
        <v>6476</v>
      </c>
      <c r="F43" s="1">
        <v>5115</v>
      </c>
      <c r="G43" s="1">
        <v>4741</v>
      </c>
      <c r="H43" s="1">
        <v>5051</v>
      </c>
      <c r="I43" s="1">
        <v>22</v>
      </c>
      <c r="J43" s="1">
        <v>79</v>
      </c>
      <c r="K43" s="1">
        <v>230</v>
      </c>
      <c r="L43" s="1">
        <v>498</v>
      </c>
      <c r="M43" s="1">
        <v>750</v>
      </c>
      <c r="N43" s="1">
        <v>1233</v>
      </c>
      <c r="O43" s="1">
        <v>1526</v>
      </c>
      <c r="Q43" s="1"/>
      <c r="R43" s="1">
        <v>23033</v>
      </c>
      <c r="S43" s="1">
        <v>22932</v>
      </c>
      <c r="T43" s="1">
        <v>20722</v>
      </c>
      <c r="U43" s="1">
        <v>16796</v>
      </c>
      <c r="V43" s="1">
        <v>14783</v>
      </c>
      <c r="W43" s="1">
        <v>13595</v>
      </c>
      <c r="X43" s="1">
        <v>13029</v>
      </c>
      <c r="Y43" s="1">
        <v>89</v>
      </c>
      <c r="Z43" s="1">
        <v>107</v>
      </c>
      <c r="AA43" s="1">
        <v>178</v>
      </c>
      <c r="AB43" s="1">
        <v>314</v>
      </c>
      <c r="AC43" s="1">
        <v>525</v>
      </c>
      <c r="AD43" s="1">
        <v>645</v>
      </c>
      <c r="AE43" s="1">
        <v>833</v>
      </c>
    </row>
    <row r="44" spans="1:31" x14ac:dyDescent="0.3">
      <c r="A44" s="1"/>
      <c r="B44" s="1">
        <v>1550</v>
      </c>
      <c r="C44" s="1">
        <v>15648</v>
      </c>
      <c r="D44" s="1">
        <v>12298</v>
      </c>
      <c r="E44" s="1">
        <v>7478</v>
      </c>
      <c r="F44" s="1">
        <v>4804</v>
      </c>
      <c r="G44" s="1">
        <v>4697</v>
      </c>
      <c r="H44" s="1">
        <v>4921</v>
      </c>
      <c r="I44" s="1">
        <v>11</v>
      </c>
      <c r="J44" s="1">
        <v>140</v>
      </c>
      <c r="K44" s="1">
        <v>378</v>
      </c>
      <c r="L44" s="1">
        <v>697</v>
      </c>
      <c r="M44" s="1">
        <v>882</v>
      </c>
      <c r="N44" s="1">
        <v>1174</v>
      </c>
      <c r="O44" s="1">
        <v>1590</v>
      </c>
      <c r="Q44" s="1"/>
      <c r="R44" s="1">
        <v>21801</v>
      </c>
      <c r="S44" s="1">
        <v>22128</v>
      </c>
      <c r="T44" s="1">
        <v>19615</v>
      </c>
      <c r="U44" s="1">
        <v>16531</v>
      </c>
      <c r="V44" s="1">
        <v>15248</v>
      </c>
      <c r="W44" s="1">
        <v>15455</v>
      </c>
      <c r="X44" s="1">
        <v>16355</v>
      </c>
      <c r="Y44" s="1">
        <v>86</v>
      </c>
      <c r="Z44" s="1">
        <v>147</v>
      </c>
      <c r="AA44" s="1">
        <v>227</v>
      </c>
      <c r="AB44" s="1">
        <v>391</v>
      </c>
      <c r="AC44" s="1">
        <v>589</v>
      </c>
      <c r="AD44" s="1">
        <v>812</v>
      </c>
      <c r="AE44" s="1">
        <v>906</v>
      </c>
    </row>
    <row r="45" spans="1:31" x14ac:dyDescent="0.3">
      <c r="A45" s="1"/>
      <c r="B45" s="1">
        <v>3112</v>
      </c>
      <c r="C45" s="1">
        <v>4052</v>
      </c>
      <c r="D45" s="1">
        <v>5462</v>
      </c>
      <c r="E45" s="1">
        <v>5319</v>
      </c>
      <c r="F45" s="1">
        <v>4331</v>
      </c>
      <c r="G45" s="1">
        <v>4450</v>
      </c>
      <c r="H45" s="1">
        <v>4653</v>
      </c>
      <c r="I45" s="1">
        <v>20</v>
      </c>
      <c r="J45" s="1">
        <v>139</v>
      </c>
      <c r="K45" s="1">
        <v>358</v>
      </c>
      <c r="L45" s="1">
        <v>696</v>
      </c>
      <c r="M45" s="1">
        <v>1016</v>
      </c>
      <c r="N45" s="1">
        <v>1350</v>
      </c>
      <c r="O45" s="1">
        <v>1858</v>
      </c>
      <c r="Q45" s="1"/>
      <c r="R45" s="1">
        <v>20769</v>
      </c>
      <c r="S45" s="1">
        <v>22059</v>
      </c>
      <c r="T45" s="1">
        <v>18401</v>
      </c>
      <c r="U45" s="1">
        <v>14665</v>
      </c>
      <c r="V45" s="1">
        <v>11455</v>
      </c>
      <c r="W45" s="1">
        <v>11004</v>
      </c>
      <c r="X45" s="1">
        <v>11276</v>
      </c>
      <c r="Y45" s="1">
        <v>148</v>
      </c>
      <c r="Z45" s="1">
        <v>170</v>
      </c>
      <c r="AA45" s="1">
        <v>256</v>
      </c>
      <c r="AB45" s="1">
        <v>424</v>
      </c>
      <c r="AC45" s="1">
        <v>685</v>
      </c>
      <c r="AD45" s="1">
        <v>855</v>
      </c>
      <c r="AE45" s="1">
        <v>1085</v>
      </c>
    </row>
    <row r="46" spans="1:31" x14ac:dyDescent="0.3">
      <c r="A46" s="1"/>
      <c r="B46" s="1">
        <v>22540</v>
      </c>
      <c r="C46" s="1">
        <v>23085</v>
      </c>
      <c r="D46" s="1">
        <v>21097</v>
      </c>
      <c r="E46" s="1">
        <v>15995</v>
      </c>
      <c r="F46" s="1">
        <v>12617</v>
      </c>
      <c r="G46" s="1">
        <v>10773</v>
      </c>
      <c r="H46" s="1">
        <v>11723</v>
      </c>
      <c r="I46" s="1">
        <v>46</v>
      </c>
      <c r="J46" s="1">
        <v>106</v>
      </c>
      <c r="K46" s="1">
        <v>341</v>
      </c>
      <c r="L46" s="1">
        <v>572</v>
      </c>
      <c r="M46" s="1">
        <v>807</v>
      </c>
      <c r="N46" s="1">
        <v>1023</v>
      </c>
      <c r="O46" s="1">
        <v>1146</v>
      </c>
      <c r="Q46" s="1"/>
      <c r="R46" s="1">
        <v>23416</v>
      </c>
      <c r="S46" s="1">
        <v>22946</v>
      </c>
      <c r="T46" s="1">
        <v>22069</v>
      </c>
      <c r="U46" s="1">
        <v>20715</v>
      </c>
      <c r="V46" s="1">
        <v>19353</v>
      </c>
      <c r="W46" s="1">
        <v>18567</v>
      </c>
      <c r="X46" s="1">
        <v>18824</v>
      </c>
      <c r="Y46" s="1">
        <v>40</v>
      </c>
      <c r="Z46" s="1">
        <v>74</v>
      </c>
      <c r="AA46" s="1">
        <v>184</v>
      </c>
      <c r="AB46" s="1">
        <v>403</v>
      </c>
      <c r="AC46" s="1">
        <v>482</v>
      </c>
      <c r="AD46" s="1">
        <v>640</v>
      </c>
      <c r="AE46" s="1">
        <v>644</v>
      </c>
    </row>
    <row r="47" spans="1:31" x14ac:dyDescent="0.3">
      <c r="A47" s="1"/>
      <c r="B47" s="1">
        <v>1515</v>
      </c>
      <c r="C47" s="1">
        <v>15240</v>
      </c>
      <c r="D47" s="1">
        <v>4679</v>
      </c>
      <c r="E47" s="1">
        <v>6231</v>
      </c>
      <c r="F47" s="1">
        <v>5980</v>
      </c>
      <c r="G47" s="1">
        <v>5747</v>
      </c>
      <c r="H47" s="1">
        <v>5934</v>
      </c>
      <c r="I47" s="1">
        <v>80</v>
      </c>
      <c r="J47" s="1">
        <v>123</v>
      </c>
      <c r="K47" s="1">
        <v>413</v>
      </c>
      <c r="L47" s="1">
        <v>745</v>
      </c>
      <c r="M47" s="1">
        <v>1034</v>
      </c>
      <c r="N47" s="1">
        <v>1489</v>
      </c>
      <c r="O47" s="1">
        <v>1721</v>
      </c>
      <c r="Q47" s="1"/>
      <c r="R47" s="1">
        <v>23556</v>
      </c>
      <c r="S47" s="1">
        <v>23008</v>
      </c>
      <c r="T47" s="1">
        <v>20502</v>
      </c>
      <c r="U47" s="1">
        <v>17113</v>
      </c>
      <c r="V47" s="1">
        <v>16024</v>
      </c>
      <c r="W47" s="1">
        <v>16166</v>
      </c>
      <c r="X47" s="1">
        <v>16883</v>
      </c>
      <c r="Y47" s="1">
        <v>63</v>
      </c>
      <c r="Z47" s="1">
        <v>80</v>
      </c>
      <c r="AA47" s="1">
        <v>218</v>
      </c>
      <c r="AB47" s="1">
        <v>348</v>
      </c>
      <c r="AC47" s="1">
        <v>578</v>
      </c>
      <c r="AD47" s="1">
        <v>773</v>
      </c>
      <c r="AE47" s="1">
        <v>914</v>
      </c>
    </row>
    <row r="48" spans="1:31" x14ac:dyDescent="0.3">
      <c r="A48" s="1"/>
      <c r="B48" s="1">
        <v>22812</v>
      </c>
      <c r="C48" s="1">
        <v>22946</v>
      </c>
      <c r="D48" s="1">
        <v>19449</v>
      </c>
      <c r="E48" s="1">
        <v>13519</v>
      </c>
      <c r="F48" s="1">
        <v>7450</v>
      </c>
      <c r="G48" s="1">
        <v>7004</v>
      </c>
      <c r="H48" s="1">
        <v>7925</v>
      </c>
      <c r="I48" s="1">
        <v>79</v>
      </c>
      <c r="J48" s="1">
        <v>81</v>
      </c>
      <c r="K48" s="1">
        <v>317</v>
      </c>
      <c r="L48" s="1">
        <v>606</v>
      </c>
      <c r="M48" s="1">
        <v>759</v>
      </c>
      <c r="N48" s="1">
        <v>1094</v>
      </c>
      <c r="O48" s="1">
        <v>1270</v>
      </c>
      <c r="Q48" s="1"/>
      <c r="R48" s="1">
        <v>22390</v>
      </c>
      <c r="S48" s="1">
        <v>22267</v>
      </c>
      <c r="T48" s="1">
        <v>19152</v>
      </c>
      <c r="U48" s="1">
        <v>15490</v>
      </c>
      <c r="V48" s="1">
        <v>13626</v>
      </c>
      <c r="W48" s="1">
        <v>13725</v>
      </c>
      <c r="X48" s="1">
        <v>14114</v>
      </c>
      <c r="Y48" s="1">
        <v>72</v>
      </c>
      <c r="Z48" s="1">
        <v>114</v>
      </c>
      <c r="AA48" s="1">
        <v>269</v>
      </c>
      <c r="AB48" s="1">
        <v>512</v>
      </c>
      <c r="AC48" s="1">
        <v>739</v>
      </c>
      <c r="AD48" s="1">
        <v>977</v>
      </c>
      <c r="AE48" s="1">
        <v>1076</v>
      </c>
    </row>
    <row r="49" spans="1:31" x14ac:dyDescent="0.3">
      <c r="A49" s="1"/>
      <c r="B49" s="1">
        <v>1902</v>
      </c>
      <c r="C49" s="1">
        <v>4799</v>
      </c>
      <c r="D49" s="1">
        <v>4714</v>
      </c>
      <c r="E49" s="1">
        <v>5548</v>
      </c>
      <c r="F49" s="1">
        <v>4996</v>
      </c>
      <c r="G49" s="1">
        <v>4763</v>
      </c>
      <c r="H49" s="1">
        <v>4813</v>
      </c>
      <c r="I49" s="1">
        <v>68</v>
      </c>
      <c r="J49" s="1">
        <v>121</v>
      </c>
      <c r="K49" s="1">
        <v>445</v>
      </c>
      <c r="L49" s="1">
        <v>769</v>
      </c>
      <c r="M49" s="1">
        <v>1078</v>
      </c>
      <c r="N49" s="1">
        <v>1558</v>
      </c>
      <c r="O49" s="1">
        <v>1909</v>
      </c>
      <c r="Q49" s="1"/>
      <c r="R49" s="1">
        <v>22765</v>
      </c>
      <c r="S49" s="1">
        <v>22760</v>
      </c>
      <c r="T49" s="1">
        <v>20439</v>
      </c>
      <c r="U49" s="1">
        <v>16060</v>
      </c>
      <c r="V49" s="1">
        <v>15142</v>
      </c>
      <c r="W49" s="1">
        <v>14920</v>
      </c>
      <c r="X49" s="1">
        <v>14474</v>
      </c>
      <c r="Y49" s="1">
        <v>105</v>
      </c>
      <c r="Z49" s="1">
        <v>128</v>
      </c>
      <c r="AA49" s="1">
        <v>250</v>
      </c>
      <c r="AB49" s="1">
        <v>420</v>
      </c>
      <c r="AC49" s="1">
        <v>601</v>
      </c>
      <c r="AD49" s="1">
        <v>683</v>
      </c>
      <c r="AE49" s="1">
        <v>863</v>
      </c>
    </row>
    <row r="50" spans="1:31" x14ac:dyDescent="0.3">
      <c r="A50" s="1" t="s">
        <v>5</v>
      </c>
      <c r="B50" s="1">
        <v>7222.875</v>
      </c>
      <c r="C50" s="1">
        <v>12400.75</v>
      </c>
      <c r="D50" s="1">
        <v>10153.625</v>
      </c>
      <c r="E50" s="1">
        <v>8506.375</v>
      </c>
      <c r="F50" s="1">
        <v>6405.875</v>
      </c>
      <c r="G50" s="1">
        <v>5988.25</v>
      </c>
      <c r="H50" s="1">
        <v>6433.625</v>
      </c>
      <c r="I50" s="1">
        <v>42.25</v>
      </c>
      <c r="J50" s="1">
        <v>114.125</v>
      </c>
      <c r="K50" s="1">
        <v>355.25</v>
      </c>
      <c r="L50" s="1">
        <v>647</v>
      </c>
      <c r="M50" s="1">
        <v>890</v>
      </c>
      <c r="N50" s="1">
        <v>1250.375</v>
      </c>
      <c r="O50" s="1">
        <v>1536.25</v>
      </c>
      <c r="Q50" s="1" t="s">
        <v>5</v>
      </c>
      <c r="R50" s="1">
        <v>22522.25</v>
      </c>
      <c r="S50" s="1">
        <v>22699.5</v>
      </c>
      <c r="T50" s="1">
        <v>20223.125</v>
      </c>
      <c r="U50" s="1">
        <v>16919.5</v>
      </c>
      <c r="V50" s="1">
        <v>15186.875</v>
      </c>
      <c r="W50" s="1">
        <v>14740.625</v>
      </c>
      <c r="X50" s="1">
        <v>14952.375</v>
      </c>
      <c r="Y50" s="1">
        <v>82.25</v>
      </c>
      <c r="Z50" s="1">
        <v>114.75</v>
      </c>
      <c r="AA50" s="1">
        <v>219.75</v>
      </c>
      <c r="AB50" s="1">
        <v>391.25</v>
      </c>
      <c r="AC50" s="1">
        <v>593.5</v>
      </c>
      <c r="AD50" s="1">
        <v>756.25</v>
      </c>
      <c r="AE50" s="1">
        <v>898.375</v>
      </c>
    </row>
    <row r="51" spans="1:31" x14ac:dyDescent="0.3">
      <c r="A51" s="1" t="s">
        <v>6</v>
      </c>
      <c r="B51" s="1">
        <v>8935.8927427188264</v>
      </c>
      <c r="C51" s="1">
        <v>7526.7731756377516</v>
      </c>
      <c r="D51" s="1">
        <v>6297.9936276861217</v>
      </c>
      <c r="E51" s="1">
        <v>3733.5936421060874</v>
      </c>
      <c r="F51" s="1">
        <v>2514.434500911686</v>
      </c>
      <c r="G51" s="1">
        <v>1972.9536708954927</v>
      </c>
      <c r="H51" s="1">
        <v>2248.5630376698359</v>
      </c>
      <c r="I51" s="1">
        <v>27.949731662397046</v>
      </c>
      <c r="J51" s="1">
        <v>22.104510286364636</v>
      </c>
      <c r="K51" s="1">
        <v>60.509813253719436</v>
      </c>
      <c r="L51" s="1">
        <v>87.900511943901662</v>
      </c>
      <c r="M51" s="1">
        <v>124.94298699807044</v>
      </c>
      <c r="N51" s="1">
        <v>184.43761648590018</v>
      </c>
      <c r="O51" s="1">
        <v>267.78384473302344</v>
      </c>
      <c r="Q51" s="1" t="s">
        <v>6</v>
      </c>
      <c r="R51" s="1">
        <v>851.78573450134752</v>
      </c>
      <c r="S51" s="1">
        <v>470.63414665746473</v>
      </c>
      <c r="T51" s="1">
        <v>1063.9458911876111</v>
      </c>
      <c r="U51" s="1">
        <v>1717.9875581621654</v>
      </c>
      <c r="V51" s="1">
        <v>2093.0826809696268</v>
      </c>
      <c r="W51" s="1">
        <v>2048.8710877883459</v>
      </c>
      <c r="X51" s="1">
        <v>2205.5081578572772</v>
      </c>
      <c r="Y51" s="1">
        <v>31.431473080337803</v>
      </c>
      <c r="Z51" s="1">
        <v>30.572659354397025</v>
      </c>
      <c r="AA51" s="1">
        <v>34.723011102149535</v>
      </c>
      <c r="AB51" s="1">
        <v>61.054790966802926</v>
      </c>
      <c r="AC51" s="1">
        <v>78.233624484616584</v>
      </c>
      <c r="AD51" s="1">
        <v>112.6129988056441</v>
      </c>
      <c r="AE51" s="1">
        <v>131.32111168810596</v>
      </c>
    </row>
    <row r="52" spans="1:31" x14ac:dyDescent="0.3">
      <c r="A52" s="1" t="s">
        <v>7</v>
      </c>
      <c r="B52" s="1">
        <v>123.71656359439733</v>
      </c>
      <c r="C52" s="1">
        <v>60.696112538658966</v>
      </c>
      <c r="D52" s="1">
        <v>62.027045785974188</v>
      </c>
      <c r="E52" s="1">
        <v>43.891712299376493</v>
      </c>
      <c r="F52" s="1">
        <v>39.252006960980133</v>
      </c>
      <c r="G52" s="1">
        <v>32.947082551588402</v>
      </c>
      <c r="H52" s="1">
        <v>34.950172533677922</v>
      </c>
      <c r="I52" s="1">
        <v>66.153211035259275</v>
      </c>
      <c r="J52" s="1">
        <v>19.368683712039111</v>
      </c>
      <c r="K52" s="1">
        <v>17.033022731518489</v>
      </c>
      <c r="L52" s="1">
        <v>13.585859651298557</v>
      </c>
      <c r="M52" s="1">
        <v>14.038537864951733</v>
      </c>
      <c r="N52" s="1">
        <v>14.750584143628926</v>
      </c>
      <c r="O52" s="1">
        <v>17.431006980180534</v>
      </c>
      <c r="Q52" s="1" t="s">
        <v>7</v>
      </c>
      <c r="R52" s="1">
        <v>3.7819744230765022</v>
      </c>
      <c r="S52" s="1">
        <v>2.0733238470339201</v>
      </c>
      <c r="T52" s="1">
        <v>5.2610360228085966</v>
      </c>
      <c r="U52" s="1">
        <v>10.153890825155386</v>
      </c>
      <c r="V52" s="1">
        <v>13.782181528257965</v>
      </c>
      <c r="W52" s="1">
        <v>13.899485861612693</v>
      </c>
      <c r="X52" s="1">
        <v>14.75021966648962</v>
      </c>
      <c r="Y52" s="1">
        <v>38.214556936580912</v>
      </c>
      <c r="Z52" s="1">
        <v>26.642840395988692</v>
      </c>
      <c r="AA52" s="1">
        <v>15.801142708600471</v>
      </c>
      <c r="AB52" s="1">
        <v>15.605058394071037</v>
      </c>
      <c r="AC52" s="1">
        <v>13.181739593027226</v>
      </c>
      <c r="AD52" s="1">
        <v>14.890975048680211</v>
      </c>
      <c r="AE52" s="1">
        <v>14.617627570681059</v>
      </c>
    </row>
    <row r="53" spans="1:31" x14ac:dyDescent="0.3">
      <c r="A53" s="1" t="s">
        <v>8</v>
      </c>
      <c r="B53" s="1">
        <f t="shared" ref="B53:G53" si="4">I50/B50*100</f>
        <v>0.5849471297786546</v>
      </c>
      <c r="C53" s="1">
        <f t="shared" si="4"/>
        <v>0.92030723948148296</v>
      </c>
      <c r="D53" s="1">
        <f t="shared" si="4"/>
        <v>3.4987504462691894</v>
      </c>
      <c r="E53" s="1">
        <f t="shared" si="4"/>
        <v>7.6060601607617819</v>
      </c>
      <c r="F53" s="1">
        <f t="shared" si="4"/>
        <v>13.893496204655884</v>
      </c>
      <c r="G53" s="1">
        <f t="shared" si="4"/>
        <v>20.880474262096609</v>
      </c>
      <c r="H53" s="1">
        <f>+O50/H50*100</f>
        <v>23.878451106491287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f t="shared" ref="R53:W53" si="5">Y50/R50*100</f>
        <v>0.36519441885246812</v>
      </c>
      <c r="S53" s="1">
        <f t="shared" si="5"/>
        <v>0.5055177426815568</v>
      </c>
      <c r="T53" s="1">
        <f t="shared" si="5"/>
        <v>1.0866273140278766</v>
      </c>
      <c r="U53" s="1">
        <f t="shared" si="5"/>
        <v>2.312420579804368</v>
      </c>
      <c r="V53" s="1">
        <f t="shared" si="5"/>
        <v>3.907979752253179</v>
      </c>
      <c r="W53" s="1">
        <f t="shared" si="5"/>
        <v>5.1303794784820864</v>
      </c>
      <c r="X53" s="1">
        <f>+AE50/X50*100</f>
        <v>6.0082428376762893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F8BC-1E0F-498C-BD26-BE8F2B6CDF39}">
  <dimension ref="A1:AE56"/>
  <sheetViews>
    <sheetView workbookViewId="0">
      <selection activeCell="I25" sqref="I25"/>
    </sheetView>
  </sheetViews>
  <sheetFormatPr defaultRowHeight="14.4" x14ac:dyDescent="0.3"/>
  <sheetData>
    <row r="1" spans="1:31" x14ac:dyDescent="0.3">
      <c r="A1" t="s">
        <v>12</v>
      </c>
    </row>
    <row r="2" spans="1:31" x14ac:dyDescent="0.3">
      <c r="A2" t="s">
        <v>1</v>
      </c>
      <c r="Q2" t="s">
        <v>2</v>
      </c>
    </row>
    <row r="4" spans="1:31" x14ac:dyDescent="0.3">
      <c r="A4" s="1"/>
      <c r="B4" s="47" t="s">
        <v>9</v>
      </c>
      <c r="C4" s="48"/>
      <c r="D4" s="48"/>
      <c r="E4" s="48"/>
      <c r="F4" s="48"/>
      <c r="G4" s="48"/>
      <c r="H4" s="49"/>
      <c r="I4" s="47" t="s">
        <v>10</v>
      </c>
      <c r="J4" s="48"/>
      <c r="K4" s="48"/>
      <c r="L4" s="48"/>
      <c r="M4" s="48"/>
      <c r="N4" s="48"/>
      <c r="O4" s="49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3">
      <c r="A6" s="1"/>
      <c r="B6" s="1">
        <f>+'SW620'!B6/'SW620'!$B6</f>
        <v>1</v>
      </c>
      <c r="C6" s="1">
        <f>+'SW620'!C6/'SW620'!$B6</f>
        <v>1.0348870460394624</v>
      </c>
      <c r="D6" s="1">
        <f>+'SW620'!D6/'SW620'!$B6</f>
        <v>1.2965398913354305</v>
      </c>
      <c r="E6" s="1">
        <f>+'SW620'!E6/'SW620'!$B6</f>
        <v>1.3282813840434657</v>
      </c>
      <c r="F6" s="1">
        <f>+'SW620'!F6/'SW620'!$B6</f>
        <v>1.4423791821561338</v>
      </c>
      <c r="G6" s="1">
        <f>+'SW620'!G6/'SW620'!$B6</f>
        <v>1.6216757220474693</v>
      </c>
      <c r="H6" s="1">
        <f>+'SW620'!H6/'SW620'!$B6</f>
        <v>1.8661710037174721</v>
      </c>
      <c r="I6" s="1">
        <f>+'SW620'!I6/'SW620'!$B6</f>
        <v>4.2893909064912784E-3</v>
      </c>
      <c r="J6" s="1">
        <f>+'SW620'!J6/'SW620'!$B6</f>
        <v>3.3743208464398058E-2</v>
      </c>
      <c r="K6" s="1">
        <f>+'SW620'!K6/'SW620'!$B6</f>
        <v>1.2868172719473835E-2</v>
      </c>
      <c r="L6" s="1">
        <f>+'SW620'!L6/'SW620'!$B6</f>
        <v>3.3457249070631967E-2</v>
      </c>
      <c r="M6" s="1">
        <f>+'SW620'!M6/'SW620'!$B6</f>
        <v>6.2339147841006574E-2</v>
      </c>
      <c r="N6" s="1">
        <f>+'SW620'!N6/'SW620'!$B6</f>
        <v>0.10752073205604804</v>
      </c>
      <c r="O6" s="1">
        <f>+'SW620'!O6/'SW620'!$B6</f>
        <v>0.15756362596511295</v>
      </c>
      <c r="Q6" s="1"/>
      <c r="R6" s="1">
        <f>+'SW620'!R6/'SW620'!$R6</f>
        <v>1</v>
      </c>
      <c r="S6" s="1">
        <f>+'SW620'!S6/'SW620'!$R6</f>
        <v>1.0821714624740433</v>
      </c>
      <c r="T6" s="1">
        <f>+'SW620'!T6/'SW620'!$R6</f>
        <v>1.3168199347374667</v>
      </c>
      <c r="U6" s="1">
        <f>+'SW620'!U6/'SW620'!$R6</f>
        <v>1.5040047463660635</v>
      </c>
      <c r="V6" s="1">
        <f>+'SW620'!V6/'SW620'!$R6</f>
        <v>1.6659744882824088</v>
      </c>
      <c r="W6" s="1">
        <f>+'SW620'!W6/'SW620'!$R6</f>
        <v>1.8786710175022248</v>
      </c>
      <c r="X6" s="1">
        <f>+'SW620'!X6/'SW620'!$R6</f>
        <v>2.0112726194007711</v>
      </c>
      <c r="Y6" s="1">
        <f>+'SW620'!Y6/'SW620'!$R6</f>
        <v>4.1530703055473149E-3</v>
      </c>
      <c r="Z6" s="1">
        <f>+'SW620'!Z6/'SW620'!$R6</f>
        <v>4.4497181845149806E-3</v>
      </c>
      <c r="AA6" s="1">
        <f>+'SW620'!AA6/'SW620'!$R6</f>
        <v>1.3349154553544943E-2</v>
      </c>
      <c r="AB6" s="1">
        <f>+'SW620'!AB6/'SW620'!$R6</f>
        <v>3.2631266686443193E-2</v>
      </c>
      <c r="AC6" s="1">
        <f>+'SW620'!AC6/'SW620'!$R6</f>
        <v>5.8439632156630082E-2</v>
      </c>
      <c r="AD6" s="1">
        <f>+'SW620'!AD6/'SW620'!$R6</f>
        <v>0.10086027884900622</v>
      </c>
      <c r="AE6" s="1">
        <f>+'SW620'!AE6/'SW620'!$R6</f>
        <v>0.16671610797982794</v>
      </c>
    </row>
    <row r="7" spans="1:31" x14ac:dyDescent="0.3">
      <c r="A7" s="1"/>
      <c r="B7" s="1">
        <f>+'SW620'!B7/'SW620'!$B7</f>
        <v>1</v>
      </c>
      <c r="C7" s="1">
        <f>+'SW620'!C7/'SW620'!$B7</f>
        <v>1.0436270316509837</v>
      </c>
      <c r="D7" s="1">
        <f>+'SW620'!D7/'SW620'!$B7</f>
        <v>1.3230681494154548</v>
      </c>
      <c r="E7" s="1">
        <f>+'SW620'!E7/'SW620'!$B7</f>
        <v>1.399771884801825</v>
      </c>
      <c r="F7" s="1">
        <f>+'SW620'!F7/'SW620'!$B7</f>
        <v>1.5477616196179071</v>
      </c>
      <c r="G7" s="1">
        <f>+'SW620'!G7/'SW620'!$B7</f>
        <v>1.7154262902765898</v>
      </c>
      <c r="H7" s="1">
        <f>+'SW620'!H7/'SW620'!$B7</f>
        <v>1.9441117764471059</v>
      </c>
      <c r="I7" s="1">
        <f>+'SW620'!I7/'SW620'!$B7</f>
        <v>1.4257199885942401E-3</v>
      </c>
      <c r="J7" s="1">
        <f>+'SW620'!J7/'SW620'!$B7</f>
        <v>6.2731679498146562E-3</v>
      </c>
      <c r="K7" s="1">
        <f>+'SW620'!K7/'SW620'!$B7</f>
        <v>2.1100655831194755E-2</v>
      </c>
      <c r="L7" s="1">
        <f>+'SW620'!L7/'SW620'!$B7</f>
        <v>4.2771599657827203E-2</v>
      </c>
      <c r="M7" s="1">
        <f>+'SW620'!M7/'SW620'!$B7</f>
        <v>7.5563159395494725E-2</v>
      </c>
      <c r="N7" s="1">
        <f>+'SW620'!N7/'SW620'!$B7</f>
        <v>0.10978043912175649</v>
      </c>
      <c r="O7" s="1">
        <f>+'SW620'!O7/'SW620'!$B7</f>
        <v>0.15911035072711718</v>
      </c>
      <c r="Q7" s="1"/>
      <c r="R7" s="1">
        <f>+'SW620'!R7/'SW620'!$R7</f>
        <v>1</v>
      </c>
      <c r="S7" s="1">
        <f>+'SW620'!S7/'SW620'!$R7</f>
        <v>0.98085059006902697</v>
      </c>
      <c r="T7" s="1">
        <f>+'SW620'!T7/'SW620'!$R7</f>
        <v>1.1865954130483189</v>
      </c>
      <c r="U7" s="1">
        <f>+'SW620'!U7/'SW620'!$R7</f>
        <v>1.2591850367401469</v>
      </c>
      <c r="V7" s="1">
        <f>+'SW620'!V7/'SW620'!$R7</f>
        <v>1.3950122467156536</v>
      </c>
      <c r="W7" s="1">
        <f>+'SW620'!W7/'SW620'!$R7</f>
        <v>1.4373190826096638</v>
      </c>
      <c r="X7" s="1">
        <f>+'SW620'!X7/'SW620'!$R7</f>
        <v>1.5145847250055666</v>
      </c>
      <c r="Y7" s="1">
        <f>+'SW620'!Y7/'SW620'!$R7</f>
        <v>1.0465375194834113E-2</v>
      </c>
      <c r="Z7" s="1">
        <f>+'SW620'!Z7/'SW620'!$R7</f>
        <v>1.3360053440213761E-2</v>
      </c>
      <c r="AA7" s="1">
        <f>+'SW620'!AA7/'SW620'!$R7</f>
        <v>2.4493431307058562E-2</v>
      </c>
      <c r="AB7" s="1">
        <f>+'SW620'!AB7/'SW620'!$R7</f>
        <v>3.5626809173903359E-2</v>
      </c>
      <c r="AC7" s="1">
        <f>+'SW620'!AC7/'SW620'!$R7</f>
        <v>6.457359162769985E-2</v>
      </c>
      <c r="AD7" s="1">
        <f>+'SW620'!AD7/'SW620'!$R7</f>
        <v>0.100645735916277</v>
      </c>
      <c r="AE7" s="1">
        <f>+'SW620'!AE7/'SW620'!$R7</f>
        <v>0.16143397906924961</v>
      </c>
    </row>
    <row r="8" spans="1:31" x14ac:dyDescent="0.3">
      <c r="A8" s="1"/>
      <c r="B8" s="1">
        <f>+'SW620'!B8/'SW620'!$B8</f>
        <v>1</v>
      </c>
      <c r="C8" s="1">
        <f>+'SW620'!C8/'SW620'!$B8</f>
        <v>1.1115641215715344</v>
      </c>
      <c r="D8" s="1">
        <f>+'SW620'!D8/'SW620'!$B8</f>
        <v>1.3813936249073389</v>
      </c>
      <c r="E8" s="1">
        <f>+'SW620'!E8/'SW620'!$B8</f>
        <v>1.471830985915493</v>
      </c>
      <c r="F8" s="1">
        <f>+'SW620'!F8/'SW620'!$B8</f>
        <v>1.66234247590808</v>
      </c>
      <c r="G8" s="1">
        <f>+'SW620'!G8/'SW620'!$B8</f>
        <v>1.885470719051149</v>
      </c>
      <c r="H8" s="1">
        <f>+'SW620'!H8/'SW620'!$B8</f>
        <v>2.2134914751667902</v>
      </c>
      <c r="I8" s="1">
        <f>+'SW620'!I8/'SW620'!$B8</f>
        <v>1.8532246108228317E-3</v>
      </c>
      <c r="J8" s="1">
        <f>+'SW620'!J8/'SW620'!$B8</f>
        <v>1.1489992587101558E-2</v>
      </c>
      <c r="K8" s="1">
        <f>+'SW620'!K8/'SW620'!$B8</f>
        <v>2.7427724240177909E-2</v>
      </c>
      <c r="L8" s="1">
        <f>+'SW620'!L8/'SW620'!$B8</f>
        <v>5.9673832468495183E-2</v>
      </c>
      <c r="M8" s="1">
        <f>+'SW620'!M8/'SW620'!$B8</f>
        <v>0.10489251297257228</v>
      </c>
      <c r="N8" s="1">
        <f>+'SW620'!N8/'SW620'!$B8</f>
        <v>0.17420311341734618</v>
      </c>
      <c r="O8" s="1">
        <f>+'SW620'!O8/'SW620'!$B8</f>
        <v>0.2268346923647146</v>
      </c>
      <c r="Q8" s="1"/>
      <c r="R8" s="1">
        <f>+'SW620'!R8/'SW620'!$R8</f>
        <v>1</v>
      </c>
      <c r="S8" s="1">
        <f>+'SW620'!S8/'SW620'!$R8</f>
        <v>1.199912510936133</v>
      </c>
      <c r="T8" s="1">
        <f>+'SW620'!T8/'SW620'!$R8</f>
        <v>1.4991251093613298</v>
      </c>
      <c r="U8" s="1">
        <f>+'SW620'!U8/'SW620'!$R8</f>
        <v>1.7629046369203849</v>
      </c>
      <c r="V8" s="1">
        <f>+'SW620'!V8/'SW620'!$R8</f>
        <v>2.0065616797900261</v>
      </c>
      <c r="W8" s="1">
        <f>+'SW620'!W8/'SW620'!$R8</f>
        <v>2.2926509186351707</v>
      </c>
      <c r="X8" s="1">
        <f>+'SW620'!X8/'SW620'!$R8</f>
        <v>2.5918635170603674</v>
      </c>
      <c r="Y8" s="1">
        <f>+'SW620'!Y8/'SW620'!$R8</f>
        <v>6.99912510936133E-3</v>
      </c>
      <c r="Z8" s="1">
        <f>+'SW620'!Z8/'SW620'!$R8</f>
        <v>7.874015748031496E-3</v>
      </c>
      <c r="AA8" s="1">
        <f>+'SW620'!AA8/'SW620'!$R8</f>
        <v>1.6185476815398076E-2</v>
      </c>
      <c r="AB8" s="1">
        <f>+'SW620'!AB8/'SW620'!$R8</f>
        <v>4.7681539807524057E-2</v>
      </c>
      <c r="AC8" s="1">
        <f>+'SW620'!AC8/'SW620'!$R8</f>
        <v>8.7051618547681536E-2</v>
      </c>
      <c r="AD8" s="1">
        <f>+'SW620'!AD8/'SW620'!$R8</f>
        <v>0.14873140857392825</v>
      </c>
      <c r="AE8" s="1">
        <f>+'SW620'!AE8/'SW620'!$R8</f>
        <v>0.20078740157480315</v>
      </c>
    </row>
    <row r="9" spans="1:31" x14ac:dyDescent="0.3">
      <c r="A9" s="1"/>
      <c r="B9" s="1">
        <f>+'SW620'!B9/'SW620'!$B9</f>
        <v>1</v>
      </c>
      <c r="C9" s="1">
        <f>+'SW620'!C9/'SW620'!$B9</f>
        <v>1.0284381248611421</v>
      </c>
      <c r="D9" s="1">
        <f>+'SW620'!D9/'SW620'!$B9</f>
        <v>1.2801599644523438</v>
      </c>
      <c r="E9" s="1">
        <f>+'SW620'!E9/'SW620'!$B9</f>
        <v>1.2668295934236837</v>
      </c>
      <c r="F9" s="1">
        <f>+'SW620'!F9/'SW620'!$B9</f>
        <v>1.3845812041768495</v>
      </c>
      <c r="G9" s="1">
        <f>+'SW620'!G9/'SW620'!$B9</f>
        <v>1.493223728060431</v>
      </c>
      <c r="H9" s="1">
        <f>+'SW620'!H9/'SW620'!$B9</f>
        <v>1.6438569206842923</v>
      </c>
      <c r="I9" s="1">
        <f>+'SW620'!I9/'SW620'!$B9</f>
        <v>3.9991113085980894E-3</v>
      </c>
      <c r="J9" s="1">
        <f>+'SW620'!J9/'SW620'!$B9</f>
        <v>9.1090868695845369E-3</v>
      </c>
      <c r="K9" s="1">
        <f>+'SW620'!K9/'SW620'!$B9</f>
        <v>1.4219062430570984E-2</v>
      </c>
      <c r="L9" s="1">
        <f>+'SW620'!L9/'SW620'!$B9</f>
        <v>3.6214174627860474E-2</v>
      </c>
      <c r="M9" s="1">
        <f>+'SW620'!M9/'SW620'!$B9</f>
        <v>7.1317485003332598E-2</v>
      </c>
      <c r="N9" s="1">
        <f>+'SW620'!N9/'SW620'!$B9</f>
        <v>0.11708509220173295</v>
      </c>
      <c r="O9" s="1">
        <f>+'SW620'!O9/'SW620'!$B9</f>
        <v>0.17507220617640523</v>
      </c>
      <c r="Q9" s="1"/>
      <c r="R9" s="1">
        <f>+'SW620'!R9/'SW620'!$R9</f>
        <v>1</v>
      </c>
      <c r="S9" s="1">
        <f>+'SW620'!S9/'SW620'!$R9</f>
        <v>1.0302655960469425</v>
      </c>
      <c r="T9" s="1">
        <f>+'SW620'!T9/'SW620'!$R9</f>
        <v>1.1929174387481984</v>
      </c>
      <c r="U9" s="1">
        <f>+'SW620'!U9/'SW620'!$R9</f>
        <v>1.3022441836524603</v>
      </c>
      <c r="V9" s="1">
        <f>+'SW620'!V9/'SW620'!$R9</f>
        <v>1.395099855878114</v>
      </c>
      <c r="W9" s="1">
        <f>+'SW620'!W9/'SW620'!$R9</f>
        <v>1.5085443689520279</v>
      </c>
      <c r="X9" s="1">
        <f>+'SW620'!X9/'SW620'!$R9</f>
        <v>1.5398394070413837</v>
      </c>
      <c r="Y9" s="1">
        <f>+'SW620'!Y9/'SW620'!$R9</f>
        <v>7.0002058884084829E-3</v>
      </c>
      <c r="Z9" s="1">
        <f>+'SW620'!Z9/'SW620'!$R9</f>
        <v>9.2649783817171094E-3</v>
      </c>
      <c r="AA9" s="1">
        <f>+'SW620'!AA9/'SW620'!$R9</f>
        <v>1.6676961087090797E-2</v>
      </c>
      <c r="AB9" s="1">
        <f>+'SW620'!AB9/'SW620'!$R9</f>
        <v>2.9236154004529544E-2</v>
      </c>
      <c r="AC9" s="1">
        <f>+'SW620'!AC9/'SW620'!$R9</f>
        <v>5.3942763022441838E-2</v>
      </c>
      <c r="AD9" s="1">
        <f>+'SW620'!AD9/'SW620'!$R9</f>
        <v>0.101502985381923</v>
      </c>
      <c r="AE9" s="1">
        <f>+'SW620'!AE9/'SW620'!$R9</f>
        <v>0.18921144739551163</v>
      </c>
    </row>
    <row r="10" spans="1:31" x14ac:dyDescent="0.3">
      <c r="A10" s="1"/>
      <c r="B10" s="1">
        <f>+'SW620'!B10/'SW620'!$B10</f>
        <v>1</v>
      </c>
      <c r="C10" s="1">
        <f>+'SW620'!C10/'SW620'!$B10</f>
        <v>1.1451951321863199</v>
      </c>
      <c r="D10" s="1">
        <f>+'SW620'!D10/'SW620'!$B10</f>
        <v>1.4683172471674359</v>
      </c>
      <c r="E10" s="1">
        <f>+'SW620'!E10/'SW620'!$B10</f>
        <v>1.7629039026437263</v>
      </c>
      <c r="F10" s="1">
        <f>+'SW620'!F10/'SW620'!$B10</f>
        <v>1.8535459504825851</v>
      </c>
      <c r="G10" s="1">
        <f>+'SW620'!G10/'SW620'!$B10</f>
        <v>2.0234997901804448</v>
      </c>
      <c r="H10" s="1">
        <f>+'SW620'!H10/'SW620'!$B10</f>
        <v>2.2282836760386067</v>
      </c>
      <c r="I10" s="1">
        <f>+'SW620'!I10/'SW620'!$B10</f>
        <v>2.517834662190516E-3</v>
      </c>
      <c r="J10" s="1">
        <f>+'SW620'!J10/'SW620'!$B10</f>
        <v>3.7767519932857744E-3</v>
      </c>
      <c r="K10" s="1">
        <f>+'SW620'!K10/'SW620'!$B10</f>
        <v>8.3927822073017206E-3</v>
      </c>
      <c r="L10" s="1">
        <f>+'SW620'!L10/'SW620'!$B10</f>
        <v>3.2312211498111622E-2</v>
      </c>
      <c r="M10" s="1">
        <f>+'SW620'!M10/'SW620'!$B10</f>
        <v>6.7561896768778856E-2</v>
      </c>
      <c r="N10" s="1">
        <f>+'SW620'!N10/'SW620'!$B10</f>
        <v>0.12882920688208141</v>
      </c>
      <c r="O10" s="1">
        <f>+'SW620'!O10/'SW620'!$B10</f>
        <v>0.18841796055392362</v>
      </c>
      <c r="Q10" s="1"/>
      <c r="R10" s="1">
        <f>+'SW620'!R10/'SW620'!$R10</f>
        <v>1</v>
      </c>
      <c r="S10" s="1">
        <f>+'SW620'!S10/'SW620'!$R10</f>
        <v>1.1007159904534607</v>
      </c>
      <c r="T10" s="1">
        <f>+'SW620'!T10/'SW620'!$R10</f>
        <v>1.447255369928401</v>
      </c>
      <c r="U10" s="1">
        <f>+'SW620'!U10/'SW620'!$R10</f>
        <v>1.8429594272076373</v>
      </c>
      <c r="V10" s="1">
        <f>+'SW620'!V10/'SW620'!$R10</f>
        <v>2.0348448687350835</v>
      </c>
      <c r="W10" s="1">
        <f>+'SW620'!W10/'SW620'!$R10</f>
        <v>2.2868735083532221</v>
      </c>
      <c r="X10" s="1">
        <f>+'SW620'!X10/'SW620'!$R10</f>
        <v>2.532219570405728</v>
      </c>
      <c r="Y10" s="1">
        <f>+'SW620'!Y10/'SW620'!$R10</f>
        <v>1.9093078758949881E-3</v>
      </c>
      <c r="Z10" s="1">
        <f>+'SW620'!Z10/'SW620'!$R10</f>
        <v>4.5823389021479713E-2</v>
      </c>
      <c r="AA10" s="1">
        <f>+'SW620'!AA10/'SW620'!$R10</f>
        <v>1.5274463007159905E-2</v>
      </c>
      <c r="AB10" s="1">
        <f>+'SW620'!AB10/'SW620'!$R10</f>
        <v>3.3412887828162291E-2</v>
      </c>
      <c r="AC10" s="1">
        <f>+'SW620'!AC10/'SW620'!$R10</f>
        <v>6.6825775656324582E-2</v>
      </c>
      <c r="AD10" s="1">
        <f>+'SW620'!AD10/'SW620'!$R10</f>
        <v>0.11073985680190931</v>
      </c>
      <c r="AE10" s="1">
        <f>+'SW620'!AE10/'SW620'!$R10</f>
        <v>0.15894988066825777</v>
      </c>
    </row>
    <row r="11" spans="1:31" x14ac:dyDescent="0.3">
      <c r="A11" s="1"/>
      <c r="B11" s="1">
        <f>+'SW620'!B11/'SW620'!$B11</f>
        <v>1</v>
      </c>
      <c r="C11" s="1">
        <f>+'SW620'!C11/'SW620'!$B11</f>
        <v>1.0437648299499078</v>
      </c>
      <c r="D11" s="1">
        <f>+'SW620'!D11/'SW620'!$B11</f>
        <v>1.3029264434484578</v>
      </c>
      <c r="E11" s="1">
        <f>+'SW620'!E11/'SW620'!$B11</f>
        <v>1.4505668336409174</v>
      </c>
      <c r="F11" s="1">
        <f>+'SW620'!F11/'SW620'!$B11</f>
        <v>1.5407329290798839</v>
      </c>
      <c r="G11" s="1">
        <f>+'SW620'!G11/'SW620'!$B11</f>
        <v>1.5863432639071975</v>
      </c>
      <c r="H11" s="1">
        <f>+'SW620'!H11/'SW620'!$B11</f>
        <v>1.7840759293435275</v>
      </c>
      <c r="I11" s="1">
        <f>+'SW620'!I11/'SW620'!$B11</f>
        <v>2.9000790930661744E-3</v>
      </c>
      <c r="J11" s="1">
        <f>+'SW620'!J11/'SW620'!$B11</f>
        <v>8.1729501713683102E-3</v>
      </c>
      <c r="K11" s="1">
        <f>+'SW620'!K11/'SW620'!$B11</f>
        <v>8.4365937252834176E-3</v>
      </c>
      <c r="L11" s="1">
        <f>+'SW620'!L11/'SW620'!$B11</f>
        <v>2.8473503822831533E-2</v>
      </c>
      <c r="M11" s="1">
        <f>+'SW620'!M11/'SW620'!$B11</f>
        <v>6.3538096493540738E-2</v>
      </c>
      <c r="N11" s="1">
        <f>+'SW620'!N11/'SW620'!$B11</f>
        <v>0.11073029264434485</v>
      </c>
      <c r="O11" s="1">
        <f>+'SW620'!O11/'SW620'!$B11</f>
        <v>0.18085947798576324</v>
      </c>
      <c r="Q11" s="1"/>
      <c r="R11" s="1">
        <f>+'SW620'!R11/'SW620'!$R11</f>
        <v>1</v>
      </c>
      <c r="S11" s="1">
        <f>+'SW620'!S11/'SW620'!$R11</f>
        <v>1.0092801605216954</v>
      </c>
      <c r="T11" s="1">
        <f>+'SW620'!T11/'SW620'!$R11</f>
        <v>1.27464258841234</v>
      </c>
      <c r="U11" s="1">
        <f>+'SW620'!U11/'SW620'!$R11</f>
        <v>1.5006270378730875</v>
      </c>
      <c r="V11" s="1">
        <f>+'SW620'!V11/'SW620'!$R11</f>
        <v>1.5520441434662653</v>
      </c>
      <c r="W11" s="1">
        <f>+'SW620'!W11/'SW620'!$R11</f>
        <v>1.7015299724103337</v>
      </c>
      <c r="X11" s="1">
        <f>+'SW620'!X11/'SW620'!$R11</f>
        <v>1.7863054928517683</v>
      </c>
      <c r="Y11" s="1">
        <f>+'SW620'!Y11/'SW620'!$R11</f>
        <v>3.0097817908201654E-3</v>
      </c>
      <c r="Z11" s="1">
        <f>+'SW620'!Z11/'SW620'!$R11</f>
        <v>6.5211938801103585E-3</v>
      </c>
      <c r="AA11" s="1">
        <f>+'SW620'!AA11/'SW620'!$R11</f>
        <v>1.6052169551040881E-2</v>
      </c>
      <c r="AB11" s="1">
        <f>+'SW620'!AB11/'SW620'!$R11</f>
        <v>3.6869826937547028E-2</v>
      </c>
      <c r="AC11" s="1">
        <f>+'SW620'!AC11/'SW620'!$R11</f>
        <v>6.7970905442688745E-2</v>
      </c>
      <c r="AD11" s="1">
        <f>+'SW620'!AD11/'SW620'!$R11</f>
        <v>0.10458991723100075</v>
      </c>
      <c r="AE11" s="1">
        <f>+'SW620'!AE11/'SW620'!$R11</f>
        <v>0.15349887133182843</v>
      </c>
    </row>
    <row r="12" spans="1:31" x14ac:dyDescent="0.3">
      <c r="A12" s="1"/>
      <c r="B12" s="1">
        <f>+'SW620'!B12/'SW620'!$B12</f>
        <v>1</v>
      </c>
      <c r="C12" s="1">
        <f>+'SW620'!C12/'SW620'!$B12</f>
        <v>1.1570378151260505</v>
      </c>
      <c r="D12" s="1">
        <f>+'SW620'!D12/'SW620'!$B12</f>
        <v>1.4726890756302522</v>
      </c>
      <c r="E12" s="1">
        <f>+'SW620'!E12/'SW620'!$B12</f>
        <v>1.7542016806722689</v>
      </c>
      <c r="F12" s="1">
        <f>+'SW620'!F12/'SW620'!$B12</f>
        <v>1.9616596638655461</v>
      </c>
      <c r="G12" s="1">
        <f>+'SW620'!G12/'SW620'!$B12</f>
        <v>2.153361344537815</v>
      </c>
      <c r="H12" s="1">
        <f>+'SW620'!H12/'SW620'!$B12</f>
        <v>2.5793067226890756</v>
      </c>
      <c r="I12" s="1">
        <f>+'SW620'!I12/'SW620'!$B12</f>
        <v>0.11134453781512606</v>
      </c>
      <c r="J12" s="1">
        <f>+'SW620'!J12/'SW620'!$B12</f>
        <v>7.2478991596638662E-2</v>
      </c>
      <c r="K12" s="1">
        <f>+'SW620'!K12/'SW620'!$B12</f>
        <v>7.7731092436974791E-2</v>
      </c>
      <c r="L12" s="1">
        <f>+'SW620'!L12/'SW620'!$B12</f>
        <v>0.11502100840336134</v>
      </c>
      <c r="M12" s="1">
        <f>+'SW620'!M12/'SW620'!$B12</f>
        <v>0.17804621848739496</v>
      </c>
      <c r="N12" s="1">
        <f>+'SW620'!N12/'SW620'!$B12</f>
        <v>0.21691176470588236</v>
      </c>
      <c r="O12" s="1">
        <f>+'SW620'!O12/'SW620'!$B12</f>
        <v>0.32510504201680673</v>
      </c>
      <c r="Q12" s="1"/>
      <c r="R12" s="1">
        <f>+'SW620'!R12/'SW620'!$R12</f>
        <v>1</v>
      </c>
      <c r="S12" s="1">
        <f>+'SW620'!S12/'SW620'!$R12</f>
        <v>1.139943074003795</v>
      </c>
      <c r="T12" s="1">
        <f>+'SW620'!T12/'SW620'!$R12</f>
        <v>1.4710626185958253</v>
      </c>
      <c r="U12" s="1">
        <f>+'SW620'!U12/'SW620'!$R12</f>
        <v>1.8510436432637571</v>
      </c>
      <c r="V12" s="1">
        <f>+'SW620'!V12/'SW620'!$R12</f>
        <v>1.9620493358633777</v>
      </c>
      <c r="W12" s="1">
        <f>+'SW620'!W12/'SW620'!$R12</f>
        <v>2.2528462998102468</v>
      </c>
      <c r="X12" s="1">
        <f>+'SW620'!X12/'SW620'!$R12</f>
        <v>2.5289373814041745</v>
      </c>
      <c r="Y12" s="1">
        <f>+'SW620'!Y12/'SW620'!$R12</f>
        <v>0.25901328273244784</v>
      </c>
      <c r="Z12" s="1">
        <f>+'SW620'!Z12/'SW620'!$R12</f>
        <v>7.5901328273244783E-3</v>
      </c>
      <c r="AA12" s="1">
        <f>+'SW620'!AA12/'SW620'!$R12</f>
        <v>2.0872865275142316E-2</v>
      </c>
      <c r="AB12" s="1">
        <f>+'SW620'!AB12/'SW620'!$R12</f>
        <v>4.8861480075901326E-2</v>
      </c>
      <c r="AC12" s="1">
        <f>+'SW620'!AC12/'SW620'!$R12</f>
        <v>8.3017077798861486E-2</v>
      </c>
      <c r="AD12" s="1">
        <f>+'SW620'!AD12/'SW620'!$R12</f>
        <v>0.15749525616698293</v>
      </c>
      <c r="AE12" s="1">
        <f>+'SW620'!AE12/'SW620'!$R12</f>
        <v>0.20920303605313093</v>
      </c>
    </row>
    <row r="13" spans="1:31" x14ac:dyDescent="0.3">
      <c r="A13" s="1"/>
      <c r="B13" s="1">
        <f>+'SW620'!B13/'SW620'!$B13</f>
        <v>1</v>
      </c>
      <c r="C13" s="1">
        <f>+'SW620'!C13/'SW620'!$B13</f>
        <v>1.0477290223248652</v>
      </c>
      <c r="D13" s="1">
        <f>+'SW620'!D13/'SW620'!$B13</f>
        <v>1.2714908904285347</v>
      </c>
      <c r="E13" s="1">
        <f>+'SW620'!E13/'SW620'!$B13</f>
        <v>1.4662560944316141</v>
      </c>
      <c r="F13" s="1">
        <f>+'SW620'!F13/'SW620'!$B13</f>
        <v>1.4685655632537851</v>
      </c>
      <c r="G13" s="1">
        <f>+'SW620'!G13/'SW620'!$B13</f>
        <v>1.5460610726199642</v>
      </c>
      <c r="H13" s="1">
        <f>+'SW620'!H13/'SW620'!$B13</f>
        <v>1.743392353092122</v>
      </c>
      <c r="I13" s="1">
        <f>+'SW620'!I13/'SW620'!$B13</f>
        <v>4.1057223505260457E-3</v>
      </c>
      <c r="J13" s="1">
        <f>+'SW620'!J13/'SW620'!$B13</f>
        <v>6.1585835257890681E-3</v>
      </c>
      <c r="K13" s="1">
        <f>+'SW620'!K13/'SW620'!$B13</f>
        <v>8.4680523479599683E-3</v>
      </c>
      <c r="L13" s="1">
        <f>+'SW620'!L13/'SW620'!$B13</f>
        <v>2.9766487041313832E-2</v>
      </c>
      <c r="M13" s="1">
        <f>+'SW620'!M13/'SW620'!$B13</f>
        <v>6.4151911726969463E-2</v>
      </c>
      <c r="N13" s="1">
        <f>+'SW620'!N13/'SW620'!$B13</f>
        <v>0.11932255581216321</v>
      </c>
      <c r="O13" s="1">
        <f>+'SW620'!O13/'SW620'!$B13</f>
        <v>0.16653836284321272</v>
      </c>
      <c r="Q13" s="1"/>
      <c r="R13" s="1">
        <f>+'SW620'!R13/'SW620'!$R13</f>
        <v>1</v>
      </c>
      <c r="S13" s="1">
        <f>+'SW620'!S13/'SW620'!$R13</f>
        <v>1.0158612143742256</v>
      </c>
      <c r="T13" s="1">
        <f>+'SW620'!T13/'SW620'!$R13</f>
        <v>1.2463444857496901</v>
      </c>
      <c r="U13" s="1">
        <f>+'SW620'!U13/'SW620'!$R13</f>
        <v>1.4897149938042131</v>
      </c>
      <c r="V13" s="1">
        <f>+'SW620'!V13/'SW620'!$R13</f>
        <v>1.4840148698884759</v>
      </c>
      <c r="W13" s="1">
        <f>+'SW620'!W13/'SW620'!$R13</f>
        <v>1.6327137546468402</v>
      </c>
      <c r="X13" s="1">
        <f>+'SW620'!X13/'SW620'!$R13</f>
        <v>1.6993804213135069</v>
      </c>
      <c r="Y13" s="1">
        <f>+'SW620'!Y13/'SW620'!$R13</f>
        <v>4.4609665427509295E-3</v>
      </c>
      <c r="Z13" s="1">
        <f>+'SW620'!Z13/'SW620'!$R13</f>
        <v>1.0408921933085501E-2</v>
      </c>
      <c r="AA13" s="1">
        <f>+'SW620'!AA13/'SW620'!$R13</f>
        <v>2.2304832713754646E-2</v>
      </c>
      <c r="AB13" s="1">
        <f>+'SW620'!AB13/'SW620'!$R13</f>
        <v>3.9900867410161092E-2</v>
      </c>
      <c r="AC13" s="1">
        <f>+'SW620'!AC13/'SW620'!$R13</f>
        <v>5.8736059479553904E-2</v>
      </c>
      <c r="AD13" s="1">
        <f>+'SW620'!AD13/'SW620'!$R13</f>
        <v>0.12069392812887236</v>
      </c>
      <c r="AE13" s="1">
        <f>+'SW620'!AE13/'SW620'!$R13</f>
        <v>0.14894671623296157</v>
      </c>
    </row>
    <row r="14" spans="1:31" x14ac:dyDescent="0.3">
      <c r="A14" s="1" t="s">
        <v>5</v>
      </c>
      <c r="B14" s="1">
        <f>AVERAGE(B6:B13)</f>
        <v>1</v>
      </c>
      <c r="C14" s="1">
        <f t="shared" ref="C14:O14" si="0">AVERAGE(C6:C13)</f>
        <v>1.0765303904637835</v>
      </c>
      <c r="D14" s="1">
        <f t="shared" si="0"/>
        <v>1.349573160848156</v>
      </c>
      <c r="E14" s="1">
        <f t="shared" si="0"/>
        <v>1.4875802949466244</v>
      </c>
      <c r="F14" s="1">
        <f t="shared" si="0"/>
        <v>1.6076960735675963</v>
      </c>
      <c r="G14" s="1">
        <f t="shared" si="0"/>
        <v>1.7531327413351327</v>
      </c>
      <c r="H14" s="1">
        <f t="shared" si="0"/>
        <v>2.0003362321473741</v>
      </c>
      <c r="I14" s="1">
        <f t="shared" si="0"/>
        <v>1.6554452591926904E-2</v>
      </c>
      <c r="J14" s="1">
        <f t="shared" si="0"/>
        <v>1.8900341644747576E-2</v>
      </c>
      <c r="K14" s="1">
        <f t="shared" si="0"/>
        <v>2.2330516992367173E-2</v>
      </c>
      <c r="L14" s="1">
        <f t="shared" si="0"/>
        <v>4.7211258323804149E-2</v>
      </c>
      <c r="M14" s="1">
        <f t="shared" si="0"/>
        <v>8.5926303586136274E-2</v>
      </c>
      <c r="N14" s="1">
        <f t="shared" si="0"/>
        <v>0.13554789960516944</v>
      </c>
      <c r="O14" s="1">
        <f t="shared" si="0"/>
        <v>0.19743771482913203</v>
      </c>
      <c r="Q14" s="1" t="s">
        <v>5</v>
      </c>
      <c r="R14" s="1">
        <f>AVERAGE(R6:R13)</f>
        <v>1</v>
      </c>
      <c r="S14" s="1">
        <f t="shared" ref="S14" si="1">AVERAGE(S6:S13)</f>
        <v>1.0698750748599153</v>
      </c>
      <c r="T14" s="1">
        <f t="shared" ref="T14" si="2">AVERAGE(T6:T13)</f>
        <v>1.3293453698226962</v>
      </c>
      <c r="U14" s="1">
        <f t="shared" ref="U14" si="3">AVERAGE(U6:U13)</f>
        <v>1.5640854632284689</v>
      </c>
      <c r="V14" s="1">
        <f t="shared" ref="V14" si="4">AVERAGE(V6:V13)</f>
        <v>1.6869501860774256</v>
      </c>
      <c r="W14" s="1">
        <f t="shared" ref="W14" si="5">AVERAGE(W6:W13)</f>
        <v>1.8738936153649663</v>
      </c>
      <c r="X14" s="1">
        <f t="shared" ref="X14" si="6">AVERAGE(X6:X13)</f>
        <v>2.0255503918104085</v>
      </c>
      <c r="Y14" s="1">
        <f t="shared" ref="Y14" si="7">AVERAGE(Y6:Y13)</f>
        <v>3.7126389430008143E-2</v>
      </c>
      <c r="Z14" s="1">
        <f t="shared" ref="Z14" si="8">AVERAGE(Z6:Z13)</f>
        <v>1.3161550427059673E-2</v>
      </c>
      <c r="AA14" s="1">
        <f t="shared" ref="AA14" si="9">AVERAGE(AA6:AA13)</f>
        <v>1.8151169288773764E-2</v>
      </c>
      <c r="AB14" s="1">
        <f t="shared" ref="AB14" si="10">AVERAGE(AB6:AB13)</f>
        <v>3.8027603990521484E-2</v>
      </c>
      <c r="AC14" s="1">
        <f t="shared" ref="AC14" si="11">AVERAGE(AC6:AC13)</f>
        <v>6.7569677966485248E-2</v>
      </c>
      <c r="AD14" s="1">
        <f t="shared" ref="AD14" si="12">AVERAGE(AD6:AD13)</f>
        <v>0.11815742088123747</v>
      </c>
      <c r="AE14" s="1">
        <f t="shared" ref="AE14" si="13">AVERAGE(AE6:AE13)</f>
        <v>0.17359343003819638</v>
      </c>
    </row>
    <row r="15" spans="1:31" x14ac:dyDescent="0.3">
      <c r="A15" s="1" t="s">
        <v>6</v>
      </c>
      <c r="B15" s="1">
        <f>_xlfn.STDEV.P(B6:B13)</f>
        <v>0</v>
      </c>
      <c r="C15" s="1">
        <f t="shared" ref="C15:O15" si="14">_xlfn.STDEV.P(C6:C13)</f>
        <v>4.931584485001609E-2</v>
      </c>
      <c r="D15" s="1">
        <f t="shared" si="14"/>
        <v>7.6547551217825957E-2</v>
      </c>
      <c r="E15" s="1">
        <f t="shared" si="14"/>
        <v>0.16984557066345618</v>
      </c>
      <c r="F15" s="1">
        <f t="shared" si="14"/>
        <v>0.19146214849278817</v>
      </c>
      <c r="G15" s="1">
        <f t="shared" si="14"/>
        <v>0.22576188827691926</v>
      </c>
      <c r="H15" s="1">
        <f t="shared" si="14"/>
        <v>0.29445494067720146</v>
      </c>
      <c r="I15" s="1">
        <f t="shared" si="14"/>
        <v>3.5841094931342875E-2</v>
      </c>
      <c r="J15" s="1">
        <f t="shared" si="14"/>
        <v>2.2100232398592701E-2</v>
      </c>
      <c r="K15" s="1">
        <f t="shared" si="14"/>
        <v>2.1884694922340339E-2</v>
      </c>
      <c r="L15" s="1">
        <f t="shared" si="14"/>
        <v>2.7296296073683567E-2</v>
      </c>
      <c r="M15" s="1">
        <f t="shared" si="14"/>
        <v>3.7140896376774611E-2</v>
      </c>
      <c r="N15" s="1">
        <f t="shared" si="14"/>
        <v>3.6791608630857911E-2</v>
      </c>
      <c r="O15" s="1">
        <f t="shared" si="14"/>
        <v>5.2480041867934576E-2</v>
      </c>
      <c r="Q15" s="1" t="s">
        <v>6</v>
      </c>
      <c r="R15" s="1">
        <f>_xlfn.STDEV.P(R6:R13)</f>
        <v>0</v>
      </c>
      <c r="S15" s="1">
        <f t="shared" ref="S15:AE15" si="15">_xlfn.STDEV.P(S6:S13)</f>
        <v>6.9825794822410026E-2</v>
      </c>
      <c r="T15" s="1">
        <f t="shared" si="15"/>
        <v>0.11823719000060699</v>
      </c>
      <c r="U15" s="1">
        <f t="shared" si="15"/>
        <v>0.21631502070897246</v>
      </c>
      <c r="V15" s="1">
        <f t="shared" si="15"/>
        <v>0.25716932598279757</v>
      </c>
      <c r="W15" s="1">
        <f t="shared" si="15"/>
        <v>0.33568816943850754</v>
      </c>
      <c r="X15" s="1">
        <f t="shared" si="15"/>
        <v>0.43180617369897173</v>
      </c>
      <c r="Y15" s="1">
        <f t="shared" si="15"/>
        <v>8.390343963909265E-2</v>
      </c>
      <c r="Z15" s="1">
        <f t="shared" si="15"/>
        <v>1.2592579234860804E-2</v>
      </c>
      <c r="AA15" s="1">
        <f t="shared" si="15"/>
        <v>3.651415094994778E-3</v>
      </c>
      <c r="AB15" s="1">
        <f t="shared" si="15"/>
        <v>6.6038850450146824E-3</v>
      </c>
      <c r="AC15" s="1">
        <f t="shared" si="15"/>
        <v>1.1039375213466849E-2</v>
      </c>
      <c r="AD15" s="1">
        <f t="shared" si="15"/>
        <v>2.1245545839612804E-2</v>
      </c>
      <c r="AE15" s="1">
        <f t="shared" si="15"/>
        <v>2.1425200496020522E-2</v>
      </c>
    </row>
    <row r="16" spans="1:31" x14ac:dyDescent="0.3">
      <c r="A16" s="1" t="s">
        <v>7</v>
      </c>
      <c r="B16" s="1">
        <f>B15/B14*100</f>
        <v>0</v>
      </c>
      <c r="C16" s="1">
        <f>C15/C14*100</f>
        <v>4.5809988539914945</v>
      </c>
      <c r="D16" s="1">
        <f t="shared" ref="D16:O16" si="16">D15/D14*100</f>
        <v>5.6719823303035088</v>
      </c>
      <c r="E16" s="1">
        <f t="shared" si="16"/>
        <v>11.417573306155576</v>
      </c>
      <c r="F16" s="1">
        <f t="shared" si="16"/>
        <v>11.909100957615673</v>
      </c>
      <c r="G16" s="1">
        <f t="shared" si="16"/>
        <v>12.877626602591761</v>
      </c>
      <c r="H16" s="1">
        <f t="shared" si="16"/>
        <v>14.720272319474118</v>
      </c>
      <c r="I16" s="1">
        <f t="shared" si="16"/>
        <v>216.50425909474939</v>
      </c>
      <c r="J16" s="1">
        <f t="shared" si="16"/>
        <v>116.9303328690589</v>
      </c>
      <c r="K16" s="1">
        <f t="shared" si="16"/>
        <v>98.003530011511955</v>
      </c>
      <c r="L16" s="1">
        <f t="shared" si="16"/>
        <v>57.817344935965501</v>
      </c>
      <c r="M16" s="1">
        <f t="shared" si="16"/>
        <v>43.224129081199166</v>
      </c>
      <c r="N16" s="1">
        <f t="shared" si="16"/>
        <v>27.142883613856288</v>
      </c>
      <c r="O16" s="1">
        <f t="shared" si="16"/>
        <v>26.580555753166124</v>
      </c>
      <c r="Q16" s="1" t="s">
        <v>7</v>
      </c>
      <c r="R16" s="1">
        <f>R15/R14*100</f>
        <v>0</v>
      </c>
      <c r="S16" s="1">
        <f t="shared" ref="S16" si="17">S15/S14*100</f>
        <v>6.5265372063698841</v>
      </c>
      <c r="T16" s="1">
        <f t="shared" ref="T16" si="18">T15/T14*100</f>
        <v>8.894392133503807</v>
      </c>
      <c r="U16" s="1">
        <f t="shared" ref="U16" si="19">U15/U14*100</f>
        <v>13.830127943422674</v>
      </c>
      <c r="V16" s="1">
        <f t="shared" ref="V16" si="20">V15/V14*100</f>
        <v>15.244630701323764</v>
      </c>
      <c r="W16" s="1">
        <f t="shared" ref="W16" si="21">W15/W14*100</f>
        <v>17.913939547370074</v>
      </c>
      <c r="X16" s="1">
        <f t="shared" ref="X16" si="22">X15/X14*100</f>
        <v>21.317967474165354</v>
      </c>
      <c r="Y16" s="1">
        <f t="shared" ref="Y16" si="23">Y15/Y14*100</f>
        <v>225.99407302256012</v>
      </c>
      <c r="Z16" s="1">
        <f t="shared" ref="Z16" si="24">Z15/Z14*100</f>
        <v>95.677020003440589</v>
      </c>
      <c r="AA16" s="1">
        <f t="shared" ref="AA16" si="25">AA15/AA14*100</f>
        <v>20.116693513806439</v>
      </c>
      <c r="AB16" s="1">
        <f t="shared" ref="AB16" si="26">AB15/AB14*100</f>
        <v>17.36602980997889</v>
      </c>
      <c r="AC16" s="1">
        <f t="shared" ref="AC16" si="27">AC15/AC14*100</f>
        <v>16.337765023746908</v>
      </c>
      <c r="AD16" s="1">
        <f t="shared" ref="AD16" si="28">AD15/AD14*100</f>
        <v>17.980712240636286</v>
      </c>
      <c r="AE16" s="1">
        <f t="shared" ref="AE16" si="29">AE15/AE14*100</f>
        <v>12.342172449329595</v>
      </c>
    </row>
    <row r="17" spans="1:31" x14ac:dyDescent="0.3">
      <c r="A17" s="1" t="s">
        <v>15</v>
      </c>
      <c r="B17" s="1">
        <f>+B15/SQRT(COUNT(B6:B13))</f>
        <v>0</v>
      </c>
      <c r="C17" s="1">
        <f t="shared" ref="C17:O17" si="30">+C15/SQRT(COUNT(C6:C13))</f>
        <v>1.7435784156695024E-2</v>
      </c>
      <c r="D17" s="1">
        <f t="shared" si="30"/>
        <v>2.7063646274674648E-2</v>
      </c>
      <c r="E17" s="1">
        <f t="shared" si="30"/>
        <v>6.0049477385314395E-2</v>
      </c>
      <c r="F17" s="1">
        <f t="shared" si="30"/>
        <v>6.7692091769898113E-2</v>
      </c>
      <c r="G17" s="1">
        <f t="shared" si="30"/>
        <v>7.9818881067044656E-2</v>
      </c>
      <c r="H17" s="1">
        <f t="shared" si="30"/>
        <v>0.10410554265336586</v>
      </c>
      <c r="I17" s="1">
        <f t="shared" si="30"/>
        <v>1.2671740635551671E-2</v>
      </c>
      <c r="J17" s="1">
        <f t="shared" si="30"/>
        <v>7.8136120974217679E-3</v>
      </c>
      <c r="K17" s="1">
        <f t="shared" si="30"/>
        <v>7.7374080918928287E-3</v>
      </c>
      <c r="L17" s="1">
        <f t="shared" si="30"/>
        <v>9.6506980274886911E-3</v>
      </c>
      <c r="M17" s="1">
        <f t="shared" si="30"/>
        <v>1.3131289843682099E-2</v>
      </c>
      <c r="N17" s="1">
        <f t="shared" si="30"/>
        <v>1.3007797976820569E-2</v>
      </c>
      <c r="O17" s="1">
        <f t="shared" si="30"/>
        <v>1.8554496740885232E-2</v>
      </c>
      <c r="Q17" s="1" t="s">
        <v>15</v>
      </c>
      <c r="R17" s="1">
        <f>+R15/SQRT(COUNT(R6:R13))</f>
        <v>0</v>
      </c>
      <c r="S17" s="1">
        <f t="shared" ref="S17:AE17" si="31">+S15/SQRT(COUNT(S6:S13))</f>
        <v>2.4687146510333324E-2</v>
      </c>
      <c r="T17" s="1">
        <f t="shared" si="31"/>
        <v>4.1803159418935726E-2</v>
      </c>
      <c r="U17" s="1">
        <f t="shared" si="31"/>
        <v>7.6478909007911433E-2</v>
      </c>
      <c r="V17" s="1">
        <f t="shared" si="31"/>
        <v>9.0923087157804963E-2</v>
      </c>
      <c r="W17" s="1">
        <f t="shared" si="31"/>
        <v>0.11868369048703371</v>
      </c>
      <c r="X17" s="1">
        <f t="shared" si="31"/>
        <v>0.15266653679037956</v>
      </c>
      <c r="Y17" s="1">
        <f t="shared" si="31"/>
        <v>2.9664345566839289E-2</v>
      </c>
      <c r="Z17" s="1">
        <f t="shared" si="31"/>
        <v>4.4521490847994902E-3</v>
      </c>
      <c r="AA17" s="1">
        <f t="shared" si="31"/>
        <v>1.2909701872988644E-3</v>
      </c>
      <c r="AB17" s="1">
        <f t="shared" si="31"/>
        <v>2.334825948753155E-3</v>
      </c>
      <c r="AC17" s="1">
        <f t="shared" si="31"/>
        <v>3.9030085367525494E-3</v>
      </c>
      <c r="AD17" s="1">
        <f t="shared" si="31"/>
        <v>7.5114347665999276E-3</v>
      </c>
      <c r="AE17" s="1">
        <f t="shared" si="31"/>
        <v>7.5749522795087454E-3</v>
      </c>
    </row>
    <row r="18" spans="1:31" x14ac:dyDescent="0.3">
      <c r="A18" s="1" t="s">
        <v>8</v>
      </c>
      <c r="B18" s="1">
        <f>I14/B14*100</f>
        <v>1.6554452591926905</v>
      </c>
      <c r="C18" s="1">
        <f>J14/C14*100</f>
        <v>1.7556719078413625</v>
      </c>
      <c r="D18" s="1">
        <f>K14/D14*100</f>
        <v>1.6546355277496243</v>
      </c>
      <c r="E18" s="1">
        <f t="shared" ref="E18:G18" si="32">L14/E14*100</f>
        <v>3.1736947904044488</v>
      </c>
      <c r="F18" s="1">
        <f t="shared" si="32"/>
        <v>5.3446857897375759</v>
      </c>
      <c r="G18" s="1">
        <f t="shared" si="32"/>
        <v>7.7317533583874694</v>
      </c>
      <c r="H18" s="1">
        <f>+O14/H14*100</f>
        <v>9.8702263977482101</v>
      </c>
      <c r="I18" s="1"/>
      <c r="J18" s="1"/>
      <c r="K18" s="1"/>
      <c r="L18" s="1"/>
      <c r="M18" s="1"/>
      <c r="N18" s="1"/>
      <c r="O18" s="1"/>
      <c r="Q18" s="1" t="s">
        <v>8</v>
      </c>
      <c r="R18" s="1">
        <f t="shared" ref="R18:W18" si="33">Y14/R14*100</f>
        <v>3.7126389430008144</v>
      </c>
      <c r="S18" s="1">
        <f t="shared" si="33"/>
        <v>1.2301950700910562</v>
      </c>
      <c r="T18" s="1">
        <f t="shared" si="33"/>
        <v>1.3654216354019955</v>
      </c>
      <c r="U18" s="1">
        <f t="shared" si="33"/>
        <v>2.4312996242563201</v>
      </c>
      <c r="V18" s="1">
        <f t="shared" si="33"/>
        <v>4.0054340978260523</v>
      </c>
      <c r="W18" s="1">
        <f t="shared" si="33"/>
        <v>6.3054497818022988</v>
      </c>
      <c r="X18" s="1">
        <f>+AE14/X14*100</f>
        <v>8.5701857006401614</v>
      </c>
      <c r="Y18" s="1"/>
      <c r="Z18" s="1"/>
      <c r="AA18" s="1"/>
      <c r="AB18" s="1"/>
      <c r="AC18" s="1"/>
      <c r="AD18" s="1"/>
      <c r="AE18" s="1"/>
    </row>
    <row r="20" spans="1:31" x14ac:dyDescent="0.3">
      <c r="A20" t="s">
        <v>14</v>
      </c>
    </row>
    <row r="21" spans="1:31" x14ac:dyDescent="0.3">
      <c r="A21" t="s">
        <v>1</v>
      </c>
      <c r="Q21" t="s">
        <v>2</v>
      </c>
    </row>
    <row r="23" spans="1:31" x14ac:dyDescent="0.3">
      <c r="A23" s="1"/>
      <c r="B23" s="1" t="s">
        <v>9</v>
      </c>
      <c r="C23" s="1"/>
      <c r="D23" s="1"/>
      <c r="E23" s="1"/>
      <c r="F23" s="1"/>
      <c r="G23" s="1"/>
      <c r="H23" s="1"/>
      <c r="I23" s="1" t="s">
        <v>10</v>
      </c>
      <c r="J23" s="1"/>
      <c r="K23" s="1"/>
      <c r="L23" s="1"/>
      <c r="M23" s="1"/>
      <c r="N23" s="1"/>
      <c r="O23" s="1"/>
      <c r="Q23" s="1"/>
      <c r="R23" s="1" t="s">
        <v>9</v>
      </c>
      <c r="S23" s="1"/>
      <c r="T23" s="1"/>
      <c r="U23" s="1"/>
      <c r="V23" s="1"/>
      <c r="W23" s="1"/>
      <c r="X23" s="1"/>
      <c r="Y23" s="1" t="s">
        <v>10</v>
      </c>
      <c r="Z23" s="1"/>
      <c r="AA23" s="1"/>
      <c r="AB23" s="1"/>
      <c r="AC23" s="1"/>
      <c r="AD23" s="1"/>
      <c r="AE23" s="1"/>
    </row>
    <row r="24" spans="1:31" x14ac:dyDescent="0.3">
      <c r="A24" s="1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1</v>
      </c>
      <c r="J24" s="1">
        <v>2</v>
      </c>
      <c r="K24" s="1">
        <v>3</v>
      </c>
      <c r="L24" s="1">
        <v>4</v>
      </c>
      <c r="M24" s="1">
        <v>5</v>
      </c>
      <c r="N24" s="1">
        <v>6</v>
      </c>
      <c r="O24" s="1">
        <v>7</v>
      </c>
      <c r="Q24" s="1"/>
      <c r="R24" s="1">
        <v>1</v>
      </c>
      <c r="S24" s="1">
        <v>2</v>
      </c>
      <c r="T24" s="1">
        <v>3</v>
      </c>
      <c r="U24" s="1">
        <v>4</v>
      </c>
      <c r="V24" s="1">
        <v>5</v>
      </c>
      <c r="W24" s="1">
        <v>6</v>
      </c>
      <c r="X24" s="1">
        <v>7</v>
      </c>
      <c r="Y24" s="1">
        <v>1</v>
      </c>
      <c r="Z24" s="1">
        <v>2</v>
      </c>
      <c r="AA24" s="1">
        <v>3</v>
      </c>
      <c r="AB24" s="1">
        <v>4</v>
      </c>
      <c r="AC24" s="1">
        <v>5</v>
      </c>
      <c r="AD24" s="1">
        <v>6</v>
      </c>
      <c r="AE24" s="1">
        <v>7</v>
      </c>
    </row>
    <row r="25" spans="1:31" x14ac:dyDescent="0.3">
      <c r="A25" s="1"/>
      <c r="B25" s="1">
        <f>+'SW620'!B24/'SW620'!$B24</f>
        <v>1</v>
      </c>
      <c r="C25" s="1">
        <f>+'SW620'!C24/'SW620'!$B24</f>
        <v>1.0418308578357078</v>
      </c>
      <c r="D25" s="1">
        <f>+'SW620'!D24/'SW620'!$B24</f>
        <v>1.2988784480145499</v>
      </c>
      <c r="E25" s="1">
        <f>+'SW620'!E24/'SW620'!$B24</f>
        <v>1.4343740527432556</v>
      </c>
      <c r="F25" s="1">
        <f>+'SW620'!F24/'SW620'!$B24</f>
        <v>1.5777508335859352</v>
      </c>
      <c r="G25" s="1">
        <f>+'SW620'!G24/'SW620'!$B24</f>
        <v>1.7305244013337375</v>
      </c>
      <c r="H25" s="1">
        <f>+'SW620'!H24/'SW620'!$B24</f>
        <v>1.8878448014549865</v>
      </c>
      <c r="I25" s="1">
        <f>+'SW620'!I24/'SW620'!$B24</f>
        <v>3.9405880569869656E-3</v>
      </c>
      <c r="J25" s="1">
        <f>+'SW620'!J24/'SW620'!$B24</f>
        <v>6.3655653228250984E-3</v>
      </c>
      <c r="K25" s="1">
        <f>+'SW620'!K24/'SW620'!$B24</f>
        <v>5.4258866323128221E-2</v>
      </c>
      <c r="L25" s="1">
        <f>+'SW620'!L24/'SW620'!$B24</f>
        <v>0.15034859048196422</v>
      </c>
      <c r="M25" s="1">
        <f>+'SW620'!M24/'SW620'!$B24</f>
        <v>0.28250985147014246</v>
      </c>
      <c r="N25" s="1">
        <f>+'SW620'!N24/'SW620'!$B24</f>
        <v>0.39254319490754774</v>
      </c>
      <c r="O25" s="1">
        <f>+'SW620'!O24/'SW620'!$B24</f>
        <v>0.50712337071839952</v>
      </c>
      <c r="Q25" s="1"/>
      <c r="R25" s="1">
        <f>+'SW620'!R24/'SW620'!$R24</f>
        <v>1</v>
      </c>
      <c r="S25" s="1">
        <f>+'SW620'!S24/'SW620'!$R24</f>
        <v>1.1995727799816907</v>
      </c>
      <c r="T25" s="1">
        <f>+'SW620'!T24/'SW620'!$R24</f>
        <v>1.4388159902349711</v>
      </c>
      <c r="U25" s="1">
        <f>+'SW620'!U24/'SW620'!$R24</f>
        <v>1.5764418675617944</v>
      </c>
      <c r="V25" s="1">
        <f>+'SW620'!V24/'SW620'!$R24</f>
        <v>1.7525175465364662</v>
      </c>
      <c r="W25" s="1">
        <f>+'SW620'!W24/'SW620'!$R24</f>
        <v>1.823924321025328</v>
      </c>
      <c r="X25" s="1">
        <f>+'SW620'!X24/'SW620'!$R24</f>
        <v>2.0674397314617026</v>
      </c>
      <c r="Y25" s="1">
        <f>+'SW620'!Y24/'SW620'!$R24</f>
        <v>3.0515715593530668E-3</v>
      </c>
      <c r="Z25" s="1">
        <f>+'SW620'!Z24/'SW620'!$R24</f>
        <v>7.0186145865120536E-3</v>
      </c>
      <c r="AA25" s="1">
        <f>+'SW620'!AA24/'SW620'!$R24</f>
        <v>2.7769301190112908E-2</v>
      </c>
      <c r="AB25" s="1">
        <f>+'SW620'!AB24/'SW620'!$R24</f>
        <v>7.2017088800732376E-2</v>
      </c>
      <c r="AC25" s="1">
        <f>+'SW620'!AC24/'SW620'!$R24</f>
        <v>0.17119316447970706</v>
      </c>
      <c r="AD25" s="1">
        <f>+'SW620'!AD24/'SW620'!$R24</f>
        <v>0.26914861153494052</v>
      </c>
      <c r="AE25" s="1">
        <f>+'SW620'!AE24/'SW620'!$R24</f>
        <v>0.39884040280744582</v>
      </c>
    </row>
    <row r="26" spans="1:31" x14ac:dyDescent="0.3">
      <c r="A26" s="1"/>
      <c r="B26" s="1">
        <f>+'SW620'!B25/'SW620'!$B25</f>
        <v>1</v>
      </c>
      <c r="C26" s="1">
        <f>+'SW620'!C25/'SW620'!$B25</f>
        <v>1.0955082742316784</v>
      </c>
      <c r="D26" s="1">
        <f>+'SW620'!D25/'SW620'!$B25</f>
        <v>1.348936170212766</v>
      </c>
      <c r="E26" s="1">
        <f>+'SW620'!E25/'SW620'!$B25</f>
        <v>1.5106382978723405</v>
      </c>
      <c r="F26" s="1">
        <f>+'SW620'!F25/'SW620'!$B25</f>
        <v>1.6539007092198581</v>
      </c>
      <c r="G26" s="1">
        <f>+'SW620'!G25/'SW620'!$B25</f>
        <v>1.8288416075650118</v>
      </c>
      <c r="H26" s="1">
        <f>+'SW620'!H25/'SW620'!$B25</f>
        <v>2.0747044917257682</v>
      </c>
      <c r="I26" s="1">
        <f>+'SW620'!I25/'SW620'!$B25</f>
        <v>7.5650118203309689E-3</v>
      </c>
      <c r="J26" s="1">
        <f>+'SW620'!J25/'SW620'!$B25</f>
        <v>2.0803782505910164E-2</v>
      </c>
      <c r="K26" s="1">
        <f>+'SW620'!K25/'SW620'!$B25</f>
        <v>0.10118203309692671</v>
      </c>
      <c r="L26" s="1">
        <f>+'SW620'!L25/'SW620'!$B25</f>
        <v>0.27612293144208039</v>
      </c>
      <c r="M26" s="1">
        <f>+'SW620'!M25/'SW620'!$B25</f>
        <v>0.46713947990543736</v>
      </c>
      <c r="N26" s="1">
        <f>+'SW620'!N25/'SW620'!$B25</f>
        <v>0.59196217494089831</v>
      </c>
      <c r="O26" s="1">
        <f>+'SW620'!O25/'SW620'!$B25</f>
        <v>0.7465721040189125</v>
      </c>
      <c r="Q26" s="1"/>
      <c r="R26" s="1">
        <f>+'SW620'!R25/'SW620'!$R25</f>
        <v>1</v>
      </c>
      <c r="S26" s="1">
        <f>+'SW620'!S25/'SW620'!$R25</f>
        <v>1.0937784522003036</v>
      </c>
      <c r="T26" s="1">
        <f>+'SW620'!T25/'SW620'!$R25</f>
        <v>1.2816388467374811</v>
      </c>
      <c r="U26" s="1">
        <f>+'SW620'!U25/'SW620'!$R25</f>
        <v>1.4707132018209408</v>
      </c>
      <c r="V26" s="1">
        <f>+'SW620'!V25/'SW620'!$R25</f>
        <v>1.6691957511380879</v>
      </c>
      <c r="W26" s="1">
        <f>+'SW620'!W25/'SW620'!$R25</f>
        <v>1.733535660091047</v>
      </c>
      <c r="X26" s="1">
        <f>+'SW620'!X25/'SW620'!$R25</f>
        <v>1.9572078907435508</v>
      </c>
      <c r="Y26" s="1">
        <f>+'SW620'!Y25/'SW620'!$R25</f>
        <v>3.338391502276176E-3</v>
      </c>
      <c r="Z26" s="1">
        <f>+'SW620'!Z25/'SW620'!$R25</f>
        <v>5.766312594840668E-3</v>
      </c>
      <c r="AA26" s="1">
        <f>+'SW620'!AA25/'SW620'!$R25</f>
        <v>2.7617602427921092E-2</v>
      </c>
      <c r="AB26" s="1">
        <f>+'SW620'!AB25/'SW620'!$R25</f>
        <v>9.9241274658573603E-2</v>
      </c>
      <c r="AC26" s="1">
        <f>+'SW620'!AC25/'SW620'!$R25</f>
        <v>0.20060698027314111</v>
      </c>
      <c r="AD26" s="1">
        <f>+'SW620'!AD25/'SW620'!$R25</f>
        <v>0.29559939301972687</v>
      </c>
      <c r="AE26" s="1">
        <f>+'SW620'!AE25/'SW620'!$R25</f>
        <v>0.40212443095599393</v>
      </c>
    </row>
    <row r="27" spans="1:31" x14ac:dyDescent="0.3">
      <c r="A27" s="1"/>
      <c r="B27" s="1">
        <f>+'SW620'!B26/'SW620'!$B26</f>
        <v>1</v>
      </c>
      <c r="C27" s="1">
        <f>+'SW620'!C26/'SW620'!$B26</f>
        <v>1.0425837320574163</v>
      </c>
      <c r="D27" s="1">
        <f>+'SW620'!D26/'SW620'!$B26</f>
        <v>1.3083732057416269</v>
      </c>
      <c r="E27" s="1">
        <f>+'SW620'!E26/'SW620'!$B26</f>
        <v>1.4136363636363636</v>
      </c>
      <c r="F27" s="1">
        <f>+'SW620'!F26/'SW620'!$B26</f>
        <v>1.5430622009569377</v>
      </c>
      <c r="G27" s="1">
        <f>+'SW620'!G26/'SW620'!$B26</f>
        <v>1.6069377990430622</v>
      </c>
      <c r="H27" s="1">
        <f>+'SW620'!H26/'SW620'!$B26</f>
        <v>1.7724880382775119</v>
      </c>
      <c r="I27" s="1">
        <f>+'SW620'!I26/'SW620'!$B26</f>
        <v>1.4354066985645933E-3</v>
      </c>
      <c r="J27" s="1">
        <f>+'SW620'!J26/'SW620'!$B26</f>
        <v>7.1770334928229667E-3</v>
      </c>
      <c r="K27" s="1">
        <f>+'SW620'!K26/'SW620'!$B26</f>
        <v>3.8516746411483255E-2</v>
      </c>
      <c r="L27" s="1">
        <f>+'SW620'!L26/'SW620'!$B26</f>
        <v>9.4019138755980863E-2</v>
      </c>
      <c r="M27" s="1">
        <f>+'SW620'!M26/'SW620'!$B26</f>
        <v>0.17248803827751197</v>
      </c>
      <c r="N27" s="1">
        <f>+'SW620'!N26/'SW620'!$B26</f>
        <v>0.24736842105263157</v>
      </c>
      <c r="O27" s="1">
        <f>+'SW620'!O26/'SW620'!$B26</f>
        <v>0.34665071770334926</v>
      </c>
      <c r="Q27" s="1"/>
      <c r="R27" s="1">
        <f>+'SW620'!R26/'SW620'!$R26</f>
        <v>1</v>
      </c>
      <c r="S27" s="1">
        <f>+'SW620'!S26/'SW620'!$R26</f>
        <v>1.1178509532062391</v>
      </c>
      <c r="T27" s="1">
        <f>+'SW620'!T26/'SW620'!$R26</f>
        <v>1.3344887348353554</v>
      </c>
      <c r="U27" s="1">
        <f>+'SW620'!U26/'SW620'!$R26</f>
        <v>1.5334488734835354</v>
      </c>
      <c r="V27" s="1">
        <f>+'SW620'!V26/'SW620'!$R26</f>
        <v>1.6530329289428076</v>
      </c>
      <c r="W27" s="1">
        <f>+'SW620'!W26/'SW620'!$R26</f>
        <v>1.8214904679376083</v>
      </c>
      <c r="X27" s="1">
        <f>+'SW620'!X26/'SW620'!$R26</f>
        <v>2.0724436741767764</v>
      </c>
      <c r="Y27" s="1">
        <f>+'SW620'!Y26/'SW620'!$R26</f>
        <v>6.932409012131716E-4</v>
      </c>
      <c r="Z27" s="1">
        <f>+'SW620'!Z26/'SW620'!$R26</f>
        <v>2.7729636048526864E-3</v>
      </c>
      <c r="AA27" s="1">
        <f>+'SW620'!AA26/'SW620'!$R26</f>
        <v>3.7781629116117849E-2</v>
      </c>
      <c r="AB27" s="1">
        <f>+'SW620'!AB26/'SW620'!$R26</f>
        <v>0.12859618717504331</v>
      </c>
      <c r="AC27" s="1">
        <f>+'SW620'!AC26/'SW620'!$R26</f>
        <v>0.26689774696707108</v>
      </c>
      <c r="AD27" s="1">
        <f>+'SW620'!AD26/'SW620'!$R26</f>
        <v>0.37885615251299826</v>
      </c>
      <c r="AE27" s="1">
        <f>+'SW620'!AE26/'SW620'!$R26</f>
        <v>0.50051993067590983</v>
      </c>
    </row>
    <row r="28" spans="1:31" x14ac:dyDescent="0.3">
      <c r="A28" s="1"/>
      <c r="B28" s="1">
        <f>+'SW620'!B27/'SW620'!$B27</f>
        <v>1</v>
      </c>
      <c r="C28" s="1">
        <f>+'SW620'!C27/'SW620'!$B27</f>
        <v>1.0310604222276147</v>
      </c>
      <c r="D28" s="1">
        <f>+'SW620'!D27/'SW620'!$B27</f>
        <v>1.2533365687939821</v>
      </c>
      <c r="E28" s="1">
        <f>+'SW620'!E27/'SW620'!$B27</f>
        <v>1.3494297500606649</v>
      </c>
      <c r="F28" s="1">
        <f>+'SW620'!F27/'SW620'!$B27</f>
        <v>1.4350885707352585</v>
      </c>
      <c r="G28" s="1">
        <f>+'SW620'!G27/'SW620'!$B27</f>
        <v>1.5396748362048047</v>
      </c>
      <c r="H28" s="1">
        <f>+'SW620'!H27/'SW620'!$B27</f>
        <v>1.6352826983741811</v>
      </c>
      <c r="I28" s="1">
        <f>+'SW620'!I27/'SW620'!$B27</f>
        <v>5.338510070371269E-3</v>
      </c>
      <c r="J28" s="1">
        <f>+'SW620'!J27/'SW620'!$B27</f>
        <v>1.5772870662460567E-2</v>
      </c>
      <c r="K28" s="1">
        <f>+'SW620'!K27/'SW620'!$B27</f>
        <v>4.9987867022567335E-2</v>
      </c>
      <c r="L28" s="1">
        <f>+'SW620'!L27/'SW620'!$B27</f>
        <v>0.12763892259160398</v>
      </c>
      <c r="M28" s="1">
        <f>+'SW620'!M27/'SW620'!$B27</f>
        <v>0.22567338024751274</v>
      </c>
      <c r="N28" s="1">
        <f>+'SW620'!N27/'SW620'!$B27</f>
        <v>0.33802475127396264</v>
      </c>
      <c r="O28" s="1">
        <f>+'SW620'!O27/'SW620'!$B27</f>
        <v>0.4460082504246542</v>
      </c>
      <c r="Q28" s="1"/>
      <c r="R28" s="1">
        <f>+'SW620'!R27/'SW620'!$R27</f>
        <v>1</v>
      </c>
      <c r="S28" s="1">
        <f>+'SW620'!S27/'SW620'!$R27</f>
        <v>1.0451333485297469</v>
      </c>
      <c r="T28" s="1">
        <f>+'SW620'!T27/'SW620'!$R27</f>
        <v>1.2142694324139502</v>
      </c>
      <c r="U28" s="1">
        <f>+'SW620'!U27/'SW620'!$R27</f>
        <v>1.3122863004330978</v>
      </c>
      <c r="V28" s="1">
        <f>+'SW620'!V27/'SW620'!$R27</f>
        <v>1.4417597447002508</v>
      </c>
      <c r="W28" s="1">
        <f>+'SW620'!W27/'SW620'!$R27</f>
        <v>1.4456348301800774</v>
      </c>
      <c r="X28" s="1">
        <f>+'SW620'!X27/'SW620'!$R27</f>
        <v>1.5828584454068839</v>
      </c>
      <c r="Y28" s="1">
        <f>+'SW620'!Y27/'SW620'!$R27</f>
        <v>4.1030316845224526E-3</v>
      </c>
      <c r="Z28" s="1">
        <f>+'SW620'!Z27/'SW620'!$R27</f>
        <v>6.3824937314793705E-3</v>
      </c>
      <c r="AA28" s="1">
        <f>+'SW620'!AA27/'SW620'!$R27</f>
        <v>2.8721221791657169E-2</v>
      </c>
      <c r="AB28" s="1">
        <f>+'SW620'!AB27/'SW620'!$R27</f>
        <v>7.4538408935491227E-2</v>
      </c>
      <c r="AC28" s="1">
        <f>+'SW620'!AC27/'SW620'!$R27</f>
        <v>0.16548894460907226</v>
      </c>
      <c r="AD28" s="1">
        <f>+'SW620'!AD27/'SW620'!$R27</f>
        <v>0.24732163209482563</v>
      </c>
      <c r="AE28" s="1">
        <f>+'SW620'!AE27/'SW620'!$R27</f>
        <v>0.35035331661727831</v>
      </c>
    </row>
    <row r="29" spans="1:31" x14ac:dyDescent="0.3">
      <c r="A29" s="1"/>
      <c r="B29" s="1">
        <f>+'SW620'!B28/'SW620'!$B28</f>
        <v>1</v>
      </c>
      <c r="C29" s="1">
        <f>+'SW620'!C28/'SW620'!$B28</f>
        <v>1.1405484818805094</v>
      </c>
      <c r="D29" s="1">
        <f>+'SW620'!D28/'SW620'!$B28</f>
        <v>1.3844270323212537</v>
      </c>
      <c r="E29" s="1">
        <f>+'SW620'!E28/'SW620'!$B28</f>
        <v>1.6199804113614105</v>
      </c>
      <c r="F29" s="1">
        <f>+'SW620'!F28/'SW620'!$B28</f>
        <v>1.7732615083251715</v>
      </c>
      <c r="G29" s="1">
        <f>+'SW620'!G28/'SW620'!$B28</f>
        <v>1.9348677766895201</v>
      </c>
      <c r="H29" s="1">
        <f>+'SW620'!H28/'SW620'!$B28</f>
        <v>2.1851126346718903</v>
      </c>
      <c r="I29" s="1">
        <f>+'SW620'!I28/'SW620'!$B28</f>
        <v>5.3868756121449556E-3</v>
      </c>
      <c r="J29" s="1">
        <f>+'SW620'!J28/'SW620'!$B28</f>
        <v>1.5670910871694418E-2</v>
      </c>
      <c r="K29" s="1">
        <f>+'SW620'!K28/'SW620'!$B28</f>
        <v>0.11508325171400588</v>
      </c>
      <c r="L29" s="1">
        <f>+'SW620'!L28/'SW620'!$B28</f>
        <v>0.32370225269343783</v>
      </c>
      <c r="M29" s="1">
        <f>+'SW620'!M28/'SW620'!$B28</f>
        <v>0.53428011753183158</v>
      </c>
      <c r="N29" s="1">
        <f>+'SW620'!N28/'SW620'!$B28</f>
        <v>0.77913809990205685</v>
      </c>
      <c r="O29" s="1">
        <f>+'SW620'!O28/'SW620'!$B28</f>
        <v>0.9681684622918707</v>
      </c>
      <c r="Q29" s="1"/>
      <c r="R29" s="1">
        <f>+'SW620'!R28/'SW620'!$R28</f>
        <v>1</v>
      </c>
      <c r="S29" s="1">
        <f>+'SW620'!S28/'SW620'!$R28</f>
        <v>1.1610705596107056</v>
      </c>
      <c r="T29" s="1">
        <f>+'SW620'!T28/'SW620'!$R28</f>
        <v>1.4209245742092458</v>
      </c>
      <c r="U29" s="1">
        <f>+'SW620'!U28/'SW620'!$R28</f>
        <v>1.716301703163017</v>
      </c>
      <c r="V29" s="1">
        <f>+'SW620'!V28/'SW620'!$R28</f>
        <v>1.9172749391727495</v>
      </c>
      <c r="W29" s="1">
        <f>+'SW620'!W28/'SW620'!$R28</f>
        <v>2.2253041362530412</v>
      </c>
      <c r="X29" s="1">
        <f>+'SW620'!X28/'SW620'!$R28</f>
        <v>2.3800486618004868</v>
      </c>
      <c r="Y29" s="1">
        <f>+'SW620'!Y28/'SW620'!$R28</f>
        <v>5.8394160583941602E-3</v>
      </c>
      <c r="Z29" s="1">
        <f>+'SW620'!Z28/'SW620'!$R28</f>
        <v>4.1849148418491487E-2</v>
      </c>
      <c r="AA29" s="1">
        <f>+'SW620'!AA28/'SW620'!$R28</f>
        <v>2.2871046228710463E-2</v>
      </c>
      <c r="AB29" s="1">
        <f>+'SW620'!AB28/'SW620'!$R28</f>
        <v>9.4403892944038933E-2</v>
      </c>
      <c r="AC29" s="1">
        <f>+'SW620'!AC28/'SW620'!$R28</f>
        <v>0.18150851581508515</v>
      </c>
      <c r="AD29" s="1">
        <f>+'SW620'!AD28/'SW620'!$R28</f>
        <v>0.31386861313868614</v>
      </c>
      <c r="AE29" s="1">
        <f>+'SW620'!AE28/'SW620'!$R28</f>
        <v>0.42092457420924573</v>
      </c>
    </row>
    <row r="30" spans="1:31" x14ac:dyDescent="0.3">
      <c r="A30" s="1"/>
      <c r="B30" s="1">
        <f>+'SW620'!B29/'SW620'!$B29</f>
        <v>1</v>
      </c>
      <c r="C30" s="1">
        <f>+'SW620'!C29/'SW620'!$B29</f>
        <v>1.0978980708321335</v>
      </c>
      <c r="D30" s="1">
        <f>+'SW620'!D29/'SW620'!$B29</f>
        <v>1.2934062769939534</v>
      </c>
      <c r="E30" s="1">
        <f>+'SW620'!E29/'SW620'!$B29</f>
        <v>1.4854592571264036</v>
      </c>
      <c r="F30" s="1">
        <f>+'SW620'!F29/'SW620'!$B29</f>
        <v>1.6567808810826374</v>
      </c>
      <c r="G30" s="1">
        <f>+'SW620'!G29/'SW620'!$B29</f>
        <v>1.7155197235819177</v>
      </c>
      <c r="H30" s="1">
        <f>+'SW620'!H29/'SW620'!$B29</f>
        <v>1.8727325079182262</v>
      </c>
      <c r="I30" s="1">
        <f>+'SW620'!I29/'SW620'!$B29</f>
        <v>7.1983875611862942E-3</v>
      </c>
      <c r="J30" s="1">
        <f>+'SW620'!J29/'SW620'!$B29</f>
        <v>2.1595162683558884E-2</v>
      </c>
      <c r="K30" s="1">
        <f>+'SW620'!K29/'SW620'!$B29</f>
        <v>9.5882522315001439E-2</v>
      </c>
      <c r="L30" s="1">
        <f>+'SW620'!L29/'SW620'!$B29</f>
        <v>0.30492369709185141</v>
      </c>
      <c r="M30" s="1">
        <f>+'SW620'!M29/'SW620'!$B29</f>
        <v>0.51396487186870143</v>
      </c>
      <c r="N30" s="1">
        <f>+'SW620'!N29/'SW620'!$B29</f>
        <v>0.65822055859487472</v>
      </c>
      <c r="O30" s="1">
        <f>+'SW620'!O29/'SW620'!$B29</f>
        <v>0.85372876475669446</v>
      </c>
      <c r="Q30" s="1"/>
      <c r="R30" s="1">
        <f>+'SW620'!R29/'SW620'!$R29</f>
        <v>1</v>
      </c>
      <c r="S30" s="1">
        <f>+'SW620'!S29/'SW620'!$R29</f>
        <v>1.0158924205378974</v>
      </c>
      <c r="T30" s="1">
        <f>+'SW620'!T29/'SW620'!$R29</f>
        <v>1.2322738386308068</v>
      </c>
      <c r="U30" s="1">
        <f>+'SW620'!U29/'SW620'!$R29</f>
        <v>1.4088019559902201</v>
      </c>
      <c r="V30" s="1">
        <f>+'SW620'!V29/'SW620'!$R29</f>
        <v>1.498044009779951</v>
      </c>
      <c r="W30" s="1">
        <f>+'SW620'!W29/'SW620'!$R29</f>
        <v>1.6836185819070906</v>
      </c>
      <c r="X30" s="1">
        <f>+'SW620'!X29/'SW620'!$R29</f>
        <v>1.7418092909535452</v>
      </c>
      <c r="Y30" s="1">
        <f>+'SW620'!Y29/'SW620'!$R29</f>
        <v>2.2004889975550121E-3</v>
      </c>
      <c r="Z30" s="1">
        <f>+'SW620'!Z29/'SW620'!$R29</f>
        <v>4.0586797066014667E-2</v>
      </c>
      <c r="AA30" s="1">
        <f>+'SW620'!AA29/'SW620'!$R29</f>
        <v>1.9070904645476772E-2</v>
      </c>
      <c r="AB30" s="1">
        <f>+'SW620'!AB29/'SW620'!$R29</f>
        <v>5.9413202933985332E-2</v>
      </c>
      <c r="AC30" s="1">
        <f>+'SW620'!AC29/'SW620'!$R29</f>
        <v>0.11075794621026895</v>
      </c>
      <c r="AD30" s="1">
        <f>+'SW620'!AD29/'SW620'!$R29</f>
        <v>0.20268948655256724</v>
      </c>
      <c r="AE30" s="1">
        <f>+'SW620'!AE29/'SW620'!$R29</f>
        <v>0.29242053789731054</v>
      </c>
    </row>
    <row r="31" spans="1:31" x14ac:dyDescent="0.3">
      <c r="A31" s="1"/>
      <c r="B31" s="1">
        <f>+'SW620'!B30/'SW620'!$B30</f>
        <v>1</v>
      </c>
      <c r="C31" s="1">
        <f>+'SW620'!C30/'SW620'!$B30</f>
        <v>1.1398258977149076</v>
      </c>
      <c r="D31" s="1">
        <f>+'SW620'!D30/'SW620'!$B30</f>
        <v>1.398258977149075</v>
      </c>
      <c r="E31" s="1">
        <f>+'SW620'!E30/'SW620'!$B30</f>
        <v>1.5805223068552774</v>
      </c>
      <c r="F31" s="1">
        <f>+'SW620'!F30/'SW620'!$B30</f>
        <v>1.7910772578890097</v>
      </c>
      <c r="G31" s="1">
        <f>+'SW620'!G30/'SW620'!$B30</f>
        <v>1.8939064200217628</v>
      </c>
      <c r="H31" s="1">
        <f>+'SW620'!H30/'SW620'!$B30</f>
        <v>2.1028291621327528</v>
      </c>
      <c r="I31" s="1">
        <f>+'SW620'!I30/'SW620'!$B30</f>
        <v>0.10554951033732318</v>
      </c>
      <c r="J31" s="1">
        <f>+'SW620'!J30/'SW620'!$B30</f>
        <v>0.15832426550598477</v>
      </c>
      <c r="K31" s="1">
        <f>+'SW620'!K30/'SW620'!$B30</f>
        <v>0.21980413492927095</v>
      </c>
      <c r="L31" s="1">
        <f>+'SW620'!L30/'SW620'!$B30</f>
        <v>0.46028291621327527</v>
      </c>
      <c r="M31" s="1">
        <f>+'SW620'!M30/'SW620'!$B30</f>
        <v>0.6779107725788901</v>
      </c>
      <c r="N31" s="1">
        <f>+'SW620'!N30/'SW620'!$B30</f>
        <v>0.9004352557127312</v>
      </c>
      <c r="O31" s="1">
        <f>+'SW620'!O30/'SW620'!$B30</f>
        <v>1.1294885745375407</v>
      </c>
      <c r="Q31" s="1"/>
      <c r="R31" s="1">
        <f>+'SW620'!R30/'SW620'!$R30</f>
        <v>1</v>
      </c>
      <c r="S31" s="1">
        <f>+'SW620'!S30/'SW620'!$R30</f>
        <v>1.1226730310262529</v>
      </c>
      <c r="T31" s="1">
        <f>+'SW620'!T30/'SW620'!$R30</f>
        <v>1.3861575178997614</v>
      </c>
      <c r="U31" s="1">
        <f>+'SW620'!U30/'SW620'!$R30</f>
        <v>1.6181384248210025</v>
      </c>
      <c r="V31" s="1">
        <f>+'SW620'!V30/'SW620'!$R30</f>
        <v>1.8496420047732698</v>
      </c>
      <c r="W31" s="1">
        <f>+'SW620'!W30/'SW620'!$R30</f>
        <v>2.127923627684964</v>
      </c>
      <c r="X31" s="1">
        <f>+'SW620'!X30/'SW620'!$R30</f>
        <v>2.2983293556085918</v>
      </c>
      <c r="Y31" s="1">
        <f>+'SW620'!Y30/'SW620'!$R30</f>
        <v>3.8186157517899762E-3</v>
      </c>
      <c r="Z31" s="1">
        <f>+'SW620'!Z30/'SW620'!$R30</f>
        <v>5.7279236276849641E-3</v>
      </c>
      <c r="AA31" s="1">
        <f>+'SW620'!AA30/'SW620'!$R30</f>
        <v>5.0596658711217185E-2</v>
      </c>
      <c r="AB31" s="1">
        <f>+'SW620'!AB30/'SW620'!$R30</f>
        <v>0.15226730310262529</v>
      </c>
      <c r="AC31" s="1">
        <f>+'SW620'!AC30/'SW620'!$R30</f>
        <v>0.30167064439140812</v>
      </c>
      <c r="AD31" s="1">
        <f>+'SW620'!AD30/'SW620'!$R30</f>
        <v>0.44630071599045346</v>
      </c>
      <c r="AE31" s="1">
        <f>+'SW620'!AE30/'SW620'!$R30</f>
        <v>0.54415274463007157</v>
      </c>
    </row>
    <row r="32" spans="1:31" x14ac:dyDescent="0.3">
      <c r="A32" s="1"/>
      <c r="B32" s="1">
        <f>+'SW620'!B31/'SW620'!$B31</f>
        <v>1</v>
      </c>
      <c r="C32" s="1">
        <f>+'SW620'!C31/'SW620'!$B31</f>
        <v>1.0601974476282205</v>
      </c>
      <c r="D32" s="1">
        <f>+'SW620'!D31/'SW620'!$B31</f>
        <v>1.2306766193113412</v>
      </c>
      <c r="E32" s="1">
        <f>+'SW620'!E31/'SW620'!$B31</f>
        <v>1.3655189019985552</v>
      </c>
      <c r="F32" s="1">
        <f>+'SW620'!F31/'SW620'!$B31</f>
        <v>1.4919335420178184</v>
      </c>
      <c r="G32" s="1">
        <f>+'SW620'!G31/'SW620'!$B31</f>
        <v>1.5099927763062846</v>
      </c>
      <c r="H32" s="1">
        <f>+'SW620'!H31/'SW620'!$B31</f>
        <v>1.6342403082109318</v>
      </c>
      <c r="I32" s="1">
        <f>+'SW620'!I31/'SW620'!$B31</f>
        <v>1.2039489525644112E-2</v>
      </c>
      <c r="J32" s="1">
        <f>+'SW620'!J31/'SW620'!$B31</f>
        <v>6.3809294485913798E-2</v>
      </c>
      <c r="K32" s="1">
        <f>+'SW620'!K31/'SW620'!$B31</f>
        <v>0.11750541777028654</v>
      </c>
      <c r="L32" s="1">
        <f>+'SW620'!L31/'SW620'!$B31</f>
        <v>0.23621478449313749</v>
      </c>
      <c r="M32" s="1">
        <f>+'SW620'!M31/'SW620'!$B31</f>
        <v>0.40669395617625814</v>
      </c>
      <c r="N32" s="1">
        <f>+'SW620'!N31/'SW620'!$B31</f>
        <v>0.52781122080423792</v>
      </c>
      <c r="O32" s="1">
        <f>+'SW620'!O31/'SW620'!$B31</f>
        <v>0.6535034914519624</v>
      </c>
      <c r="Q32" s="1"/>
      <c r="R32" s="1">
        <f>+'SW620'!R31/'SW620'!$R31</f>
        <v>1</v>
      </c>
      <c r="S32" s="1">
        <f>+'SW620'!S31/'SW620'!$R31</f>
        <v>1.02998017839445</v>
      </c>
      <c r="T32" s="1">
        <f>+'SW620'!T31/'SW620'!$R31</f>
        <v>1.2316650148662041</v>
      </c>
      <c r="U32" s="1">
        <f>+'SW620'!U31/'SW620'!$R31</f>
        <v>1.4021308225966302</v>
      </c>
      <c r="V32" s="1">
        <f>+'SW620'!V31/'SW620'!$R31</f>
        <v>1.5322101090188305</v>
      </c>
      <c r="W32" s="1">
        <f>+'SW620'!W31/'SW620'!$R31</f>
        <v>1.662041625371655</v>
      </c>
      <c r="X32" s="1">
        <f>+'SW620'!X31/'SW620'!$R31</f>
        <v>1.7078790882061448</v>
      </c>
      <c r="Y32" s="1">
        <f>+'SW620'!Y31/'SW620'!$R31</f>
        <v>5.2031714568880078E-3</v>
      </c>
      <c r="Z32" s="1">
        <f>+'SW620'!Z31/'SW620'!$R31</f>
        <v>5.4509415262636272E-3</v>
      </c>
      <c r="AA32" s="1">
        <f>+'SW620'!AA31/'SW620'!$R31</f>
        <v>2.4281466798810703E-2</v>
      </c>
      <c r="AB32" s="1">
        <f>+'SW620'!AB31/'SW620'!$R31</f>
        <v>6.9871159563924673E-2</v>
      </c>
      <c r="AC32" s="1">
        <f>+'SW620'!AC31/'SW620'!$R31</f>
        <v>0.15584737363726461</v>
      </c>
      <c r="AD32" s="1">
        <f>+'SW620'!AD31/'SW620'!$R31</f>
        <v>0.22720515361744301</v>
      </c>
      <c r="AE32" s="1">
        <f>+'SW620'!AE31/'SW620'!$R31</f>
        <v>0.31813676907829536</v>
      </c>
    </row>
    <row r="33" spans="1:31" x14ac:dyDescent="0.3">
      <c r="A33" s="1" t="s">
        <v>5</v>
      </c>
      <c r="B33" s="1">
        <f>AVERAGE(B25:B32)</f>
        <v>1</v>
      </c>
      <c r="C33" s="1">
        <f t="shared" ref="C33" si="34">AVERAGE(C25:C32)</f>
        <v>1.0811816480510237</v>
      </c>
      <c r="D33" s="1">
        <f t="shared" ref="D33" si="35">AVERAGE(D25:D32)</f>
        <v>1.3145366623173185</v>
      </c>
      <c r="E33" s="1">
        <f t="shared" ref="E33" si="36">AVERAGE(E25:E32)</f>
        <v>1.469944917706784</v>
      </c>
      <c r="F33" s="1">
        <f t="shared" ref="F33" si="37">AVERAGE(F25:F32)</f>
        <v>1.6153569379765784</v>
      </c>
      <c r="G33" s="1">
        <f t="shared" ref="G33" si="38">AVERAGE(G25:G32)</f>
        <v>1.7200331675932627</v>
      </c>
      <c r="H33" s="1">
        <f t="shared" ref="H33" si="39">AVERAGE(H25:H32)</f>
        <v>1.8956543303457811</v>
      </c>
      <c r="I33" s="1">
        <f t="shared" ref="I33" si="40">AVERAGE(I25:I32)</f>
        <v>1.8556722460319044E-2</v>
      </c>
      <c r="J33" s="1">
        <f t="shared" ref="J33" si="41">AVERAGE(J25:J32)</f>
        <v>3.8689860691396336E-2</v>
      </c>
      <c r="K33" s="1">
        <f t="shared" ref="K33" si="42">AVERAGE(K25:K32)</f>
        <v>9.9027604947833789E-2</v>
      </c>
      <c r="L33" s="1">
        <f t="shared" ref="L33" si="43">AVERAGE(L25:L32)</f>
        <v>0.24665665422041644</v>
      </c>
      <c r="M33" s="1">
        <f t="shared" ref="M33" si="44">AVERAGE(M25:M32)</f>
        <v>0.41008255850703568</v>
      </c>
      <c r="N33" s="1">
        <f t="shared" ref="N33" si="45">AVERAGE(N25:N32)</f>
        <v>0.55443795964861764</v>
      </c>
      <c r="O33" s="1">
        <f t="shared" ref="O33" si="46">AVERAGE(O25:O32)</f>
        <v>0.70640546698792295</v>
      </c>
      <c r="Q33" s="1" t="s">
        <v>5</v>
      </c>
      <c r="R33" s="1">
        <f>AVERAGE(R25:R32)</f>
        <v>1</v>
      </c>
      <c r="S33" s="1">
        <f t="shared" ref="S33" si="47">AVERAGE(S25:S32)</f>
        <v>1.0982439654359106</v>
      </c>
      <c r="T33" s="1">
        <f t="shared" ref="T33" si="48">AVERAGE(T25:T32)</f>
        <v>1.317529243728472</v>
      </c>
      <c r="U33" s="1">
        <f t="shared" ref="U33" si="49">AVERAGE(U25:U32)</f>
        <v>1.5047828937337797</v>
      </c>
      <c r="V33" s="1">
        <f t="shared" ref="V33" si="50">AVERAGE(V25:V32)</f>
        <v>1.6642096292578017</v>
      </c>
      <c r="W33" s="1">
        <f t="shared" ref="W33" si="51">AVERAGE(W25:W32)</f>
        <v>1.8154341563063514</v>
      </c>
      <c r="X33" s="1">
        <f t="shared" ref="X33" si="52">AVERAGE(X25:X32)</f>
        <v>1.9760020172947104</v>
      </c>
      <c r="Y33" s="1">
        <f t="shared" ref="Y33" si="53">AVERAGE(Y25:Y32)</f>
        <v>3.5309909889990028E-3</v>
      </c>
      <c r="Z33" s="1">
        <f t="shared" ref="Z33" si="54">AVERAGE(Z25:Z32)</f>
        <v>1.4444399394517441E-2</v>
      </c>
      <c r="AA33" s="1">
        <f t="shared" ref="AA33" si="55">AVERAGE(AA25:AA32)</f>
        <v>2.9838728863753022E-2</v>
      </c>
      <c r="AB33" s="1">
        <f t="shared" ref="AB33" si="56">AVERAGE(AB25:AB32)</f>
        <v>9.379356476430184E-2</v>
      </c>
      <c r="AC33" s="1">
        <f t="shared" ref="AC33" si="57">AVERAGE(AC25:AC32)</f>
        <v>0.19424641454787731</v>
      </c>
      <c r="AD33" s="1">
        <f t="shared" ref="AD33" si="58">AVERAGE(AD25:AD32)</f>
        <v>0.29762371980770513</v>
      </c>
      <c r="AE33" s="1">
        <f t="shared" ref="AE33" si="59">AVERAGE(AE25:AE32)</f>
        <v>0.4034340883589439</v>
      </c>
    </row>
    <row r="34" spans="1:31" x14ac:dyDescent="0.3">
      <c r="A34" s="1" t="s">
        <v>6</v>
      </c>
      <c r="B34" s="1">
        <f>_xlfn.STDEV.P(B25:B32)</f>
        <v>0</v>
      </c>
      <c r="C34" s="1">
        <f>_xlfn.STDEV.P(C25:C32)</f>
        <v>4.0986305244769941E-2</v>
      </c>
      <c r="D34" s="1">
        <f t="shared" ref="D34:O34" si="60">_xlfn.STDEV.P(D25:D32)</f>
        <v>5.5435813423926263E-2</v>
      </c>
      <c r="E34" s="1">
        <f t="shared" si="60"/>
        <v>9.1172427540644752E-2</v>
      </c>
      <c r="F34" s="1">
        <f t="shared" si="60"/>
        <v>0.11905031316487184</v>
      </c>
      <c r="G34" s="1">
        <f t="shared" si="60"/>
        <v>0.14907723963085989</v>
      </c>
      <c r="H34" s="1">
        <f t="shared" si="60"/>
        <v>0.19705757187003858</v>
      </c>
      <c r="I34" s="1">
        <f t="shared" si="60"/>
        <v>3.3005654411995135E-2</v>
      </c>
      <c r="J34" s="1">
        <f t="shared" si="60"/>
        <v>4.8281073018115142E-2</v>
      </c>
      <c r="K34" s="1">
        <f t="shared" si="60"/>
        <v>5.3934470093563412E-2</v>
      </c>
      <c r="L34" s="1">
        <f t="shared" si="60"/>
        <v>0.11329343603507457</v>
      </c>
      <c r="M34" s="1">
        <f t="shared" si="60"/>
        <v>0.16122507268776426</v>
      </c>
      <c r="N34" s="1">
        <f t="shared" si="60"/>
        <v>0.20929299225474285</v>
      </c>
      <c r="O34" s="1">
        <f t="shared" si="60"/>
        <v>0.25263087136573109</v>
      </c>
      <c r="Q34" s="1" t="s">
        <v>6</v>
      </c>
      <c r="R34" s="1">
        <f>_xlfn.STDEV.P(R25:R32)</f>
        <v>0</v>
      </c>
      <c r="S34" s="1">
        <f t="shared" ref="S34:AE34" si="61">_xlfn.STDEV.P(S25:S32)</f>
        <v>6.0702474015523616E-2</v>
      </c>
      <c r="T34" s="1">
        <f t="shared" si="61"/>
        <v>8.4402601206253425E-2</v>
      </c>
      <c r="U34" s="1">
        <f t="shared" si="61"/>
        <v>0.12324361066289055</v>
      </c>
      <c r="V34" s="1">
        <f t="shared" si="61"/>
        <v>0.15846692196107284</v>
      </c>
      <c r="W34" s="1">
        <f t="shared" si="61"/>
        <v>0.23720122034837071</v>
      </c>
      <c r="X34" s="1">
        <f t="shared" si="61"/>
        <v>0.26609718107272529</v>
      </c>
      <c r="Y34" s="1">
        <f t="shared" si="61"/>
        <v>1.5258182657790498E-3</v>
      </c>
      <c r="Z34" s="1">
        <f t="shared" si="61"/>
        <v>1.5503921544778053E-2</v>
      </c>
      <c r="AA34" s="1">
        <f t="shared" si="61"/>
        <v>9.3529665943795567E-3</v>
      </c>
      <c r="AB34" s="1">
        <f t="shared" si="61"/>
        <v>3.0124154193604962E-2</v>
      </c>
      <c r="AC34" s="1">
        <f t="shared" si="61"/>
        <v>5.7905253674033944E-2</v>
      </c>
      <c r="AD34" s="1">
        <f t="shared" si="61"/>
        <v>7.6062446962082975E-2</v>
      </c>
      <c r="AE34" s="1">
        <f t="shared" si="61"/>
        <v>8.0601911141376367E-2</v>
      </c>
    </row>
    <row r="35" spans="1:31" x14ac:dyDescent="0.3">
      <c r="A35" s="1" t="s">
        <v>7</v>
      </c>
      <c r="B35" s="1">
        <f>B34/B33*100</f>
        <v>0</v>
      </c>
      <c r="C35" s="1">
        <f t="shared" ref="C35" si="62">C34/C33*100</f>
        <v>3.7908805905698921</v>
      </c>
      <c r="D35" s="1">
        <f t="shared" ref="D35" si="63">D34/D33*100</f>
        <v>4.2171371109727565</v>
      </c>
      <c r="E35" s="1">
        <f t="shared" ref="E35" si="64">E34/E33*100</f>
        <v>6.2024383663899503</v>
      </c>
      <c r="F35" s="1">
        <f t="shared" ref="F35" si="65">F34/F33*100</f>
        <v>7.3699075644542162</v>
      </c>
      <c r="G35" s="1">
        <f t="shared" ref="G35" si="66">G34/G33*100</f>
        <v>8.6671142417244518</v>
      </c>
      <c r="H35" s="1">
        <f t="shared" ref="H35" si="67">H34/H33*100</f>
        <v>10.395227057777662</v>
      </c>
      <c r="I35" s="1">
        <f t="shared" ref="I35" si="68">I34/I33*100</f>
        <v>177.86359893334134</v>
      </c>
      <c r="J35" s="1">
        <f t="shared" ref="J35" si="69">J34/J33*100</f>
        <v>124.7899893029381</v>
      </c>
      <c r="K35" s="1">
        <f t="shared" ref="K35" si="70">K34/K33*100</f>
        <v>54.464076074520086</v>
      </c>
      <c r="L35" s="1">
        <f t="shared" ref="L35" si="71">L34/L33*100</f>
        <v>45.931635776521027</v>
      </c>
      <c r="M35" s="1">
        <f t="shared" ref="M35" si="72">M34/M33*100</f>
        <v>39.315271850314055</v>
      </c>
      <c r="N35" s="1">
        <f t="shared" ref="N35" si="73">N34/N33*100</f>
        <v>37.748676585453318</v>
      </c>
      <c r="O35" s="1">
        <f t="shared" ref="O35" si="74">O34/O33*100</f>
        <v>35.762870358710039</v>
      </c>
      <c r="Q35" s="1" t="s">
        <v>7</v>
      </c>
      <c r="R35" s="1">
        <f>R34/R33*100</f>
        <v>0</v>
      </c>
      <c r="S35" s="1">
        <f t="shared" ref="S35" si="75">S34/S33*100</f>
        <v>5.5272303719356053</v>
      </c>
      <c r="T35" s="1">
        <f t="shared" ref="T35" si="76">T34/T33*100</f>
        <v>6.4061273484452421</v>
      </c>
      <c r="U35" s="1">
        <f t="shared" ref="U35" si="77">U34/U33*100</f>
        <v>8.1901257102338061</v>
      </c>
      <c r="V35" s="1">
        <f t="shared" ref="V35" si="78">V34/V33*100</f>
        <v>9.5220529418367423</v>
      </c>
      <c r="W35" s="1">
        <f t="shared" ref="W35" si="79">W34/W33*100</f>
        <v>13.065812358129028</v>
      </c>
      <c r="X35" s="1">
        <f t="shared" ref="X35" si="80">X34/X33*100</f>
        <v>13.466442784154218</v>
      </c>
      <c r="Y35" s="1">
        <f t="shared" ref="Y35" si="81">Y34/Y33*100</f>
        <v>43.212182374093302</v>
      </c>
      <c r="Z35" s="1">
        <f t="shared" ref="Z35" si="82">Z34/Z33*100</f>
        <v>107.33517622520716</v>
      </c>
      <c r="AA35" s="1">
        <f t="shared" ref="AA35" si="83">AA34/AA33*100</f>
        <v>31.345057080300737</v>
      </c>
      <c r="AB35" s="1">
        <f t="shared" ref="AB35" si="84">AB34/AB33*100</f>
        <v>32.117506429471291</v>
      </c>
      <c r="AC35" s="1">
        <f t="shared" ref="AC35" si="85">AC34/AC33*100</f>
        <v>29.810204635597852</v>
      </c>
      <c r="AD35" s="1">
        <f t="shared" ref="AD35" si="86">AD34/AD33*100</f>
        <v>25.556580977896171</v>
      </c>
      <c r="AE35" s="1">
        <f t="shared" ref="AE35" si="87">AE34/AE33*100</f>
        <v>19.978954051513647</v>
      </c>
    </row>
    <row r="36" spans="1:31" x14ac:dyDescent="0.3">
      <c r="A36" s="1" t="s">
        <v>15</v>
      </c>
      <c r="B36" s="1">
        <f>+B34/SQRT(COUNT(B25:B32))</f>
        <v>0</v>
      </c>
      <c r="C36" s="1">
        <f t="shared" ref="C36:O36" si="88">+C34/SQRT(COUNT(C25:C32))</f>
        <v>1.4490847187179291E-2</v>
      </c>
      <c r="D36" s="1">
        <f t="shared" si="88"/>
        <v>1.9599519796325248E-2</v>
      </c>
      <c r="E36" s="1">
        <f t="shared" si="88"/>
        <v>3.2234320885614523E-2</v>
      </c>
      <c r="F36" s="1">
        <f t="shared" si="88"/>
        <v>4.2090641870631496E-2</v>
      </c>
      <c r="G36" s="1">
        <f t="shared" si="88"/>
        <v>5.2706763531776474E-2</v>
      </c>
      <c r="H36" s="1">
        <f t="shared" si="88"/>
        <v>6.9670372676729861E-2</v>
      </c>
      <c r="I36" s="1">
        <f t="shared" si="88"/>
        <v>1.1669261026110725E-2</v>
      </c>
      <c r="J36" s="1">
        <f t="shared" si="88"/>
        <v>1.7069937067036033E-2</v>
      </c>
      <c r="K36" s="1">
        <f t="shared" si="88"/>
        <v>1.9068714771430868E-2</v>
      </c>
      <c r="L36" s="1">
        <f t="shared" si="88"/>
        <v>4.0055278442162792E-2</v>
      </c>
      <c r="M36" s="1">
        <f t="shared" si="88"/>
        <v>5.7001671097406066E-2</v>
      </c>
      <c r="N36" s="1">
        <f t="shared" si="88"/>
        <v>7.3996247039076118E-2</v>
      </c>
      <c r="O36" s="1">
        <f t="shared" si="88"/>
        <v>8.9318501139887416E-2</v>
      </c>
      <c r="Q36" s="1" t="s">
        <v>15</v>
      </c>
      <c r="R36" s="1">
        <f>+R34/SQRT(COUNT(R25:R32))</f>
        <v>0</v>
      </c>
      <c r="S36" s="1">
        <f t="shared" ref="S36:AE36" si="89">+S34/SQRT(COUNT(S25:S32))</f>
        <v>2.1461565505588472E-2</v>
      </c>
      <c r="T36" s="1">
        <f t="shared" si="89"/>
        <v>2.9840825831362834E-2</v>
      </c>
      <c r="U36" s="1">
        <f t="shared" si="89"/>
        <v>4.3573196418822298E-2</v>
      </c>
      <c r="V36" s="1">
        <f t="shared" si="89"/>
        <v>5.6026517556217015E-2</v>
      </c>
      <c r="W36" s="1">
        <f t="shared" si="89"/>
        <v>8.3863295707028704E-2</v>
      </c>
      <c r="X36" s="1">
        <f t="shared" si="89"/>
        <v>9.4079560595574332E-2</v>
      </c>
      <c r="Y36" s="1">
        <f t="shared" si="89"/>
        <v>5.3945822129533192E-4</v>
      </c>
      <c r="Z36" s="1">
        <f t="shared" si="89"/>
        <v>5.4814640296483872E-3</v>
      </c>
      <c r="AA36" s="1">
        <f t="shared" si="89"/>
        <v>3.3067730515485166E-3</v>
      </c>
      <c r="AB36" s="1">
        <f t="shared" si="89"/>
        <v>1.065049685390362E-2</v>
      </c>
      <c r="AC36" s="1">
        <f t="shared" si="89"/>
        <v>2.0472598769618322E-2</v>
      </c>
      <c r="AD36" s="1">
        <f t="shared" si="89"/>
        <v>2.6892136020265488E-2</v>
      </c>
      <c r="AE36" s="1">
        <f t="shared" si="89"/>
        <v>2.8497078972331381E-2</v>
      </c>
    </row>
    <row r="37" spans="1:31" x14ac:dyDescent="0.3">
      <c r="A37" s="1" t="s">
        <v>8</v>
      </c>
      <c r="B37" s="1">
        <f t="shared" ref="B37:G37" si="90">I33/B33*100</f>
        <v>1.8556722460319044</v>
      </c>
      <c r="C37" s="1">
        <f t="shared" si="90"/>
        <v>3.57847922790218</v>
      </c>
      <c r="D37" s="1">
        <f t="shared" si="90"/>
        <v>7.5332706790591839</v>
      </c>
      <c r="E37" s="1">
        <f t="shared" si="90"/>
        <v>16.779992994922416</v>
      </c>
      <c r="F37" s="1">
        <f t="shared" si="90"/>
        <v>25.386498108629262</v>
      </c>
      <c r="G37" s="1">
        <f t="shared" si="90"/>
        <v>32.234143509244575</v>
      </c>
      <c r="H37" s="1">
        <f>+O33/H33*100</f>
        <v>37.264466188783977</v>
      </c>
      <c r="I37" s="1"/>
      <c r="J37" s="1"/>
      <c r="K37" s="1"/>
      <c r="L37" s="1"/>
      <c r="M37" s="1"/>
      <c r="N37" s="1"/>
      <c r="O37" s="1"/>
      <c r="Q37" s="1" t="s">
        <v>8</v>
      </c>
      <c r="R37" s="1">
        <f t="shared" ref="R37:W37" si="91">Y33/R33*100</f>
        <v>0.35309909889990027</v>
      </c>
      <c r="S37" s="1">
        <f t="shared" si="91"/>
        <v>1.3152268393101736</v>
      </c>
      <c r="T37" s="1">
        <f t="shared" si="91"/>
        <v>2.2647488855209388</v>
      </c>
      <c r="U37" s="1">
        <f t="shared" si="91"/>
        <v>6.2330297051406696</v>
      </c>
      <c r="V37" s="1">
        <f t="shared" si="91"/>
        <v>11.671991985439156</v>
      </c>
      <c r="W37" s="1">
        <f t="shared" si="91"/>
        <v>16.394079552477123</v>
      </c>
      <c r="X37" s="1">
        <f>+AE33/X33*100</f>
        <v>20.416684033110165</v>
      </c>
      <c r="Y37" s="1"/>
      <c r="Z37" s="1"/>
      <c r="AA37" s="1"/>
      <c r="AB37" s="1"/>
      <c r="AC37" s="1"/>
      <c r="AD37" s="1"/>
      <c r="AE37" s="1"/>
    </row>
    <row r="39" spans="1:31" x14ac:dyDescent="0.3">
      <c r="A39" t="s">
        <v>13</v>
      </c>
    </row>
    <row r="40" spans="1:31" x14ac:dyDescent="0.3">
      <c r="A40" t="s">
        <v>1</v>
      </c>
      <c r="Q40" t="s">
        <v>2</v>
      </c>
    </row>
    <row r="42" spans="1:31" x14ac:dyDescent="0.3">
      <c r="A42" s="1"/>
      <c r="B42" s="1" t="s">
        <v>9</v>
      </c>
      <c r="C42" s="1"/>
      <c r="D42" s="1"/>
      <c r="E42" s="1"/>
      <c r="F42" s="1"/>
      <c r="G42" s="1"/>
      <c r="H42" s="1"/>
      <c r="I42" s="1" t="s">
        <v>10</v>
      </c>
      <c r="J42" s="1"/>
      <c r="K42" s="1"/>
      <c r="L42" s="1"/>
      <c r="M42" s="1"/>
      <c r="N42" s="1"/>
      <c r="O42" s="1"/>
      <c r="Q42" s="1"/>
      <c r="R42" s="1" t="s">
        <v>9</v>
      </c>
      <c r="S42" s="1"/>
      <c r="T42" s="1"/>
      <c r="U42" s="1"/>
      <c r="V42" s="1"/>
      <c r="W42" s="1"/>
      <c r="X42" s="1"/>
      <c r="Y42" s="1" t="s">
        <v>10</v>
      </c>
      <c r="Z42" s="1"/>
      <c r="AA42" s="1"/>
      <c r="AB42" s="1"/>
      <c r="AC42" s="1"/>
      <c r="AD42" s="1"/>
      <c r="AE42" s="1"/>
    </row>
    <row r="43" spans="1:31" x14ac:dyDescent="0.3">
      <c r="A43" s="1"/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1</v>
      </c>
      <c r="J43" s="1">
        <v>2</v>
      </c>
      <c r="K43" s="1">
        <v>3</v>
      </c>
      <c r="L43" s="1">
        <v>4</v>
      </c>
      <c r="M43" s="1">
        <v>5</v>
      </c>
      <c r="N43" s="1">
        <v>6</v>
      </c>
      <c r="O43" s="1">
        <v>7</v>
      </c>
      <c r="Q43" s="1"/>
      <c r="R43" s="1">
        <v>1</v>
      </c>
      <c r="S43" s="1">
        <v>2</v>
      </c>
      <c r="T43" s="1">
        <v>3</v>
      </c>
      <c r="U43" s="1">
        <v>4</v>
      </c>
      <c r="V43" s="1">
        <v>5</v>
      </c>
      <c r="W43" s="1">
        <v>6</v>
      </c>
      <c r="X43" s="1">
        <v>7</v>
      </c>
      <c r="Y43" s="1">
        <v>1</v>
      </c>
      <c r="Z43" s="1">
        <v>2</v>
      </c>
      <c r="AA43" s="1">
        <v>3</v>
      </c>
      <c r="AB43" s="1">
        <v>4</v>
      </c>
      <c r="AC43" s="1">
        <v>5</v>
      </c>
      <c r="AD43" s="1">
        <v>6</v>
      </c>
      <c r="AE43" s="1">
        <v>7</v>
      </c>
    </row>
    <row r="44" spans="1:31" x14ac:dyDescent="0.3">
      <c r="A44" s="1"/>
      <c r="B44" s="1">
        <f>'SW620'!B42/'SW620'!$B42</f>
        <v>1</v>
      </c>
      <c r="C44" s="1">
        <f>'SW620'!C42/'SW620'!$B42</f>
        <v>1.0184757505773672</v>
      </c>
      <c r="D44" s="1">
        <f>'SW620'!D42/'SW620'!$B42</f>
        <v>1.1293302540415704</v>
      </c>
      <c r="E44" s="1">
        <f>'SW620'!E42/'SW620'!$B42</f>
        <v>1.2812933025404156</v>
      </c>
      <c r="F44" s="1">
        <f>'SW620'!F42/'SW620'!$B42</f>
        <v>1.4369515011547345</v>
      </c>
      <c r="G44" s="1">
        <f>'SW620'!G42/'SW620'!$B42</f>
        <v>1.6240184757505773</v>
      </c>
      <c r="H44" s="1">
        <f>'SW620'!H42/'SW620'!$B42</f>
        <v>1.8092378752886835</v>
      </c>
      <c r="I44" s="1">
        <f>'SW620'!I42/'SW620'!$B42</f>
        <v>0.23879907621247112</v>
      </c>
      <c r="J44" s="1">
        <f>'SW620'!J42/'SW620'!$B42</f>
        <v>2.9561200923787528E-2</v>
      </c>
      <c r="K44" s="1">
        <f>'SW620'!K42/'SW620'!$B42</f>
        <v>0.16258660508083142</v>
      </c>
      <c r="L44" s="1">
        <f>'SW620'!L42/'SW620'!$B42</f>
        <v>0.36351039260969975</v>
      </c>
      <c r="M44" s="1">
        <f>'SW620'!M42/'SW620'!$B42</f>
        <v>0.59307159353348726</v>
      </c>
      <c r="N44" s="1">
        <f>'SW620'!N42/'SW620'!$B42</f>
        <v>0.77967667436489607</v>
      </c>
      <c r="O44" s="1">
        <f>'SW620'!O42/'SW620'!$B42</f>
        <v>0.92886836027713626</v>
      </c>
      <c r="Q44" s="1"/>
      <c r="R44" s="1">
        <f>+'SW620'!R42/'SW620'!$R42</f>
        <v>1</v>
      </c>
      <c r="S44" s="1">
        <f>+'SW620'!S42/'SW620'!$R42</f>
        <v>1.0374632057800375</v>
      </c>
      <c r="T44" s="1">
        <f>+'SW620'!T42/'SW620'!$R42</f>
        <v>1.1819641423601819</v>
      </c>
      <c r="U44" s="1">
        <f>+'SW620'!U42/'SW620'!$R42</f>
        <v>1.3526893229863526</v>
      </c>
      <c r="V44" s="1">
        <f>+'SW620'!V42/'SW620'!$R42</f>
        <v>1.4808670056194808</v>
      </c>
      <c r="W44" s="1">
        <f>+'SW620'!W42/'SW620'!$R42</f>
        <v>1.4621354027294622</v>
      </c>
      <c r="X44" s="1">
        <f>+'SW620'!X42/'SW620'!$R42</f>
        <v>1.6572116671126571</v>
      </c>
      <c r="Y44" s="1">
        <f>+'SW620'!Y42/'SW620'!$R42</f>
        <v>2.4083489430024082E-3</v>
      </c>
      <c r="Z44" s="1">
        <f>+'SW620'!Z42/'SW620'!$R42</f>
        <v>4.5491035590045489E-3</v>
      </c>
      <c r="AA44" s="1">
        <f>+'SW620'!AA42/'SW620'!$R42</f>
        <v>3.6392828472036391E-2</v>
      </c>
      <c r="AB44" s="1">
        <f>+'SW620'!AB42/'SW620'!$R42</f>
        <v>0.10355900454910356</v>
      </c>
      <c r="AC44" s="1">
        <f>+'SW620'!AC42/'SW620'!$R42</f>
        <v>0.21514583890821515</v>
      </c>
      <c r="AD44" s="1">
        <f>+'SW620'!AD42/'SW620'!$R42</f>
        <v>0.33208455980733209</v>
      </c>
      <c r="AE44" s="1">
        <f>+'SW620'!AE42/'SW620'!$R42</f>
        <v>0.42815092320042814</v>
      </c>
    </row>
    <row r="45" spans="1:31" x14ac:dyDescent="0.3">
      <c r="A45" s="1"/>
      <c r="B45" s="1">
        <f>'SW620'!B43/'SW620'!$B43</f>
        <v>1</v>
      </c>
      <c r="C45" s="1">
        <f>'SW620'!C43/'SW620'!$B43</f>
        <v>0.99753694581280783</v>
      </c>
      <c r="D45" s="1">
        <f>'SW620'!D43/'SW620'!$B43</f>
        <v>1.135819845179451</v>
      </c>
      <c r="E45" s="1">
        <f>'SW620'!E43/'SW620'!$B43</f>
        <v>1.2628430682617875</v>
      </c>
      <c r="F45" s="1">
        <f>'SW620'!F43/'SW620'!$B43</f>
        <v>1.4208304011259676</v>
      </c>
      <c r="G45" s="1">
        <f>'SW620'!G43/'SW620'!$B43</f>
        <v>1.552076002814919</v>
      </c>
      <c r="H45" s="1">
        <f>'SW620'!H43/'SW620'!$B43</f>
        <v>1.7160450387051371</v>
      </c>
      <c r="I45" s="1">
        <f>'SW620'!I43/'SW620'!$B43</f>
        <v>2.11118930330753E-3</v>
      </c>
      <c r="J45" s="1">
        <f>'SW620'!J43/'SW620'!$B43</f>
        <v>2.4278676988036593E-2</v>
      </c>
      <c r="K45" s="1">
        <f>'SW620'!K43/'SW620'!$B43</f>
        <v>0.14672765657987333</v>
      </c>
      <c r="L45" s="1">
        <f>'SW620'!L43/'SW620'!$B43</f>
        <v>0.31245601688951441</v>
      </c>
      <c r="M45" s="1">
        <f>'SW620'!M43/'SW620'!$B43</f>
        <v>0.56192821956368755</v>
      </c>
      <c r="N45" s="1">
        <f>'SW620'!N43/'SW620'!$B43</f>
        <v>0.77304714989444057</v>
      </c>
      <c r="O45" s="1">
        <f>'SW620'!O43/'SW620'!$B43</f>
        <v>0.93877551020408168</v>
      </c>
      <c r="Q45" s="1"/>
      <c r="R45" s="1">
        <f>+'SW620'!R43/'SW620'!$R43</f>
        <v>1</v>
      </c>
      <c r="S45" s="1">
        <f>+'SW620'!S43/'SW620'!$R43</f>
        <v>1.0056831636277528</v>
      </c>
      <c r="T45" s="1">
        <f>+'SW620'!T43/'SW620'!$R43</f>
        <v>1.1392375088799431</v>
      </c>
      <c r="U45" s="1">
        <f>+'SW620'!U43/'SW620'!$R43</f>
        <v>1.2640303102060146</v>
      </c>
      <c r="V45" s="1">
        <f>+'SW620'!V43/'SW620'!$R43</f>
        <v>1.3722472176178073</v>
      </c>
      <c r="W45" s="1">
        <f>+'SW620'!W43/'SW620'!$R43</f>
        <v>1.3466729812929197</v>
      </c>
      <c r="X45" s="1">
        <f>+'SW620'!X43/'SW620'!$R43</f>
        <v>1.5050911674165286</v>
      </c>
      <c r="Y45" s="1">
        <f>+'SW620'!Y43/'SW620'!$R43</f>
        <v>4.9727681742836845E-3</v>
      </c>
      <c r="Z45" s="1">
        <f>+'SW620'!Z43/'SW620'!$R43</f>
        <v>9.945536348567369E-3</v>
      </c>
      <c r="AA45" s="1">
        <f>+'SW620'!AA43/'SW620'!$R43</f>
        <v>2.8652616623253611E-2</v>
      </c>
      <c r="AB45" s="1">
        <f>+'SW620'!AB43/'SW620'!$R43</f>
        <v>9.1877811982003316E-2</v>
      </c>
      <c r="AC45" s="1">
        <f>+'SW620'!AC43/'SW620'!$R43</f>
        <v>0.18517641487094483</v>
      </c>
      <c r="AD45" s="1">
        <f>+'SW620'!AD43/'SW620'!$R43</f>
        <v>0.27752782382192753</v>
      </c>
      <c r="AE45" s="1">
        <f>+'SW620'!AE43/'SW620'!$R43</f>
        <v>0.37674638882311151</v>
      </c>
    </row>
    <row r="46" spans="1:31" x14ac:dyDescent="0.3">
      <c r="A46" s="1"/>
      <c r="B46" s="1">
        <f>'SW620'!B44/'SW620'!$B44</f>
        <v>1</v>
      </c>
      <c r="C46" s="1">
        <f>'SW620'!C44/'SW620'!$B44</f>
        <v>1.0241477272727273</v>
      </c>
      <c r="D46" s="1">
        <f>'SW620'!D44/'SW620'!$B44</f>
        <v>1.1363636363636365</v>
      </c>
      <c r="E46" s="1">
        <f>'SW620'!E44/'SW620'!$B44</f>
        <v>1.2760416666666667</v>
      </c>
      <c r="F46" s="1">
        <f>'SW620'!F44/'SW620'!$B44</f>
        <v>1.4176136363636365</v>
      </c>
      <c r="G46" s="1">
        <f>'SW620'!G44/'SW620'!$B44</f>
        <v>1.5350378787878789</v>
      </c>
      <c r="H46" s="1">
        <f>'SW620'!H44/'SW620'!$B44</f>
        <v>1.6259469696969697</v>
      </c>
      <c r="I46" s="1">
        <f>'SW620'!I44/'SW620'!$B44</f>
        <v>9.943181818181818E-3</v>
      </c>
      <c r="J46" s="1">
        <f>'SW620'!J44/'SW620'!$B44</f>
        <v>3.4564393939393936E-2</v>
      </c>
      <c r="K46" s="1">
        <f>'SW620'!K44/'SW620'!$B44</f>
        <v>0.16382575757575757</v>
      </c>
      <c r="L46" s="1">
        <f>'SW620'!L44/'SW620'!$B44</f>
        <v>0.39346590909090912</v>
      </c>
      <c r="M46" s="1">
        <f>'SW620'!M44/'SW620'!$B44</f>
        <v>0.64678030303030298</v>
      </c>
      <c r="N46" s="1">
        <f>'SW620'!N44/'SW620'!$B44</f>
        <v>0.84469696969696972</v>
      </c>
      <c r="O46" s="1">
        <f>'SW620'!O44/'SW620'!$B44</f>
        <v>0.9867424242424242</v>
      </c>
      <c r="Q46" s="1"/>
      <c r="R46" s="1">
        <f>+'SW620'!R44/'SW620'!$R44</f>
        <v>1</v>
      </c>
      <c r="S46" s="1">
        <f>+'SW620'!S44/'SW620'!$R44</f>
        <v>1.101418439716312</v>
      </c>
      <c r="T46" s="1">
        <f>+'SW620'!T44/'SW620'!$R44</f>
        <v>1.2698581560283688</v>
      </c>
      <c r="U46" s="1">
        <f>+'SW620'!U44/'SW620'!$R44</f>
        <v>1.448581560283688</v>
      </c>
      <c r="V46" s="1">
        <f>+'SW620'!V44/'SW620'!$R44</f>
        <v>1.6429078014184397</v>
      </c>
      <c r="W46" s="1">
        <f>+'SW620'!W44/'SW620'!$R44</f>
        <v>1.6262411347517731</v>
      </c>
      <c r="X46" s="1">
        <f>+'SW620'!X44/'SW620'!$R44</f>
        <v>1.8340425531914895</v>
      </c>
      <c r="Y46" s="1">
        <f>+'SW620'!Y44/'SW620'!$R44</f>
        <v>2.1276595744680851E-3</v>
      </c>
      <c r="Z46" s="1">
        <f>+'SW620'!Z44/'SW620'!$R44</f>
        <v>6.382978723404255E-3</v>
      </c>
      <c r="AA46" s="1">
        <f>+'SW620'!AA44/'SW620'!$R44</f>
        <v>6.3829787234042548E-2</v>
      </c>
      <c r="AB46" s="1">
        <f>+'SW620'!AB44/'SW620'!$R44</f>
        <v>0.19078014184397163</v>
      </c>
      <c r="AC46" s="1">
        <f>+'SW620'!AC44/'SW620'!$R44</f>
        <v>0.35673758865248228</v>
      </c>
      <c r="AD46" s="1">
        <f>+'SW620'!AD44/'SW620'!$R44</f>
        <v>0.49326241134751775</v>
      </c>
      <c r="AE46" s="1">
        <f>+'SW620'!AE44/'SW620'!$R44</f>
        <v>0.59219858156028371</v>
      </c>
    </row>
    <row r="47" spans="1:31" x14ac:dyDescent="0.3">
      <c r="A47" s="1"/>
      <c r="B47" s="1">
        <f>'SW620'!B45/'SW620'!$B45</f>
        <v>1</v>
      </c>
      <c r="C47" s="1">
        <f>'SW620'!C45/'SW620'!$B45</f>
        <v>1.0090805902383655</v>
      </c>
      <c r="D47" s="1">
        <f>'SW620'!D45/'SW620'!$B45</f>
        <v>1.0968596292092319</v>
      </c>
      <c r="E47" s="1">
        <f>'SW620'!E45/'SW620'!$B45</f>
        <v>1.2470677260688612</v>
      </c>
      <c r="F47" s="1">
        <f>'SW620'!F45/'SW620'!$B45</f>
        <v>1.35262958758986</v>
      </c>
      <c r="G47" s="1">
        <f>'SW620'!G45/'SW620'!$B45</f>
        <v>1.441543700340522</v>
      </c>
      <c r="H47" s="1">
        <f>'SW620'!H45/'SW620'!$B45</f>
        <v>1.5894816496405599</v>
      </c>
      <c r="I47" s="1">
        <f>'SW620'!I45/'SW620'!$B45</f>
        <v>1.5134317063942491E-3</v>
      </c>
      <c r="J47" s="1">
        <f>'SW620'!J45/'SW620'!$B45</f>
        <v>3.1782065834279227E-2</v>
      </c>
      <c r="K47" s="1">
        <f>'SW620'!K45/'SW620'!$B45</f>
        <v>0.15588346575860765</v>
      </c>
      <c r="L47" s="1">
        <f>'SW620'!L45/'SW620'!$B45</f>
        <v>0.3946273174423004</v>
      </c>
      <c r="M47" s="1">
        <f>'SW620'!M45/'SW620'!$B45</f>
        <v>0.65455921301551268</v>
      </c>
      <c r="N47" s="1">
        <f>'SW620'!N45/'SW620'!$B45</f>
        <v>0.84335981838819518</v>
      </c>
      <c r="O47" s="1">
        <f>'SW620'!O45/'SW620'!$B45</f>
        <v>1.0037835792659857</v>
      </c>
      <c r="Q47" s="1"/>
      <c r="R47" s="1">
        <f>+'SW620'!R45/'SW620'!$R45</f>
        <v>1</v>
      </c>
      <c r="S47" s="1">
        <f>+'SW620'!S45/'SW620'!$R45</f>
        <v>0.98521968009718563</v>
      </c>
      <c r="T47" s="1">
        <f>+'SW620'!T45/'SW620'!$R45</f>
        <v>1.111358574610245</v>
      </c>
      <c r="U47" s="1">
        <f>+'SW620'!U45/'SW620'!$R45</f>
        <v>1.2376999392589594</v>
      </c>
      <c r="V47" s="1">
        <f>+'SW620'!V45/'SW620'!$R45</f>
        <v>1.2796112573395424</v>
      </c>
      <c r="W47" s="1">
        <f>+'SW620'!W45/'SW620'!$R45</f>
        <v>1.267058108928933</v>
      </c>
      <c r="X47" s="1">
        <f>+'SW620'!X45/'SW620'!$R45</f>
        <v>1.3936019437133023</v>
      </c>
      <c r="Y47" s="1">
        <f>+'SW620'!Y45/'SW620'!$R45</f>
        <v>9.1111561044745892E-3</v>
      </c>
      <c r="Z47" s="1">
        <f>+'SW620'!Z45/'SW620'!$R45</f>
        <v>1.2755618546264426E-2</v>
      </c>
      <c r="AA47" s="1">
        <f>+'SW620'!AA45/'SW620'!$R45</f>
        <v>3.6647094553553354E-2</v>
      </c>
      <c r="AB47" s="1">
        <f>+'SW620'!AB45/'SW620'!$R45</f>
        <v>7.9570763312411419E-2</v>
      </c>
      <c r="AC47" s="1">
        <f>+'SW620'!AC45/'SW620'!$R45</f>
        <v>0.1646082202875076</v>
      </c>
      <c r="AD47" s="1">
        <f>+'SW620'!AD45/'SW620'!$R45</f>
        <v>0.23668758858068434</v>
      </c>
      <c r="AE47" s="1">
        <f>+'SW620'!AE45/'SW620'!$R45</f>
        <v>0.34845110346223934</v>
      </c>
    </row>
    <row r="48" spans="1:31" x14ac:dyDescent="0.3">
      <c r="A48" s="1"/>
      <c r="B48" s="1">
        <f>'SW620'!B46/'SW620'!$B46</f>
        <v>1</v>
      </c>
      <c r="C48" s="1">
        <f>'SW620'!C46/'SW620'!$B46</f>
        <v>1.0840262582056892</v>
      </c>
      <c r="D48" s="1">
        <f>'SW620'!D46/'SW620'!$B46</f>
        <v>1.2892778993435448</v>
      </c>
      <c r="E48" s="1">
        <f>'SW620'!E46/'SW620'!$B46</f>
        <v>1.5098468271334793</v>
      </c>
      <c r="F48" s="1">
        <f>'SW620'!F46/'SW620'!$B46</f>
        <v>1.64945295404814</v>
      </c>
      <c r="G48" s="1">
        <f>'SW620'!G46/'SW620'!$B46</f>
        <v>1.750984682713348</v>
      </c>
      <c r="H48" s="1">
        <f>'SW620'!H46/'SW620'!$B46</f>
        <v>1.8949671772428884</v>
      </c>
      <c r="I48" s="1">
        <f>'SW620'!I46/'SW620'!$B46</f>
        <v>4.8140043763676152E-3</v>
      </c>
      <c r="J48" s="1">
        <f>'SW620'!J46/'SW620'!$B46</f>
        <v>3.2822757111597371E-2</v>
      </c>
      <c r="K48" s="1">
        <f>'SW620'!K46/'SW620'!$B46</f>
        <v>0.14048140043763677</v>
      </c>
      <c r="L48" s="1">
        <f>'SW620'!L46/'SW620'!$B46</f>
        <v>0.34398249452954049</v>
      </c>
      <c r="M48" s="1">
        <f>'SW620'!M46/'SW620'!$B46</f>
        <v>0.53129102844638953</v>
      </c>
      <c r="N48" s="1">
        <f>'SW620'!N46/'SW620'!$B46</f>
        <v>0.68840262582056888</v>
      </c>
      <c r="O48" s="1">
        <f>'SW620'!O46/'SW620'!$B46</f>
        <v>0.80743982494529543</v>
      </c>
      <c r="Q48" s="1"/>
      <c r="R48" s="1">
        <f>+'SW620'!R46/'SW620'!$R46</f>
        <v>1</v>
      </c>
      <c r="S48" s="1">
        <f>+'SW620'!S46/'SW620'!$R46</f>
        <v>1.5105920695274306</v>
      </c>
      <c r="T48" s="1">
        <f>+'SW620'!T46/'SW620'!$R46</f>
        <v>1.7914177077675177</v>
      </c>
      <c r="U48" s="1">
        <f>+'SW620'!U46/'SW620'!$R46</f>
        <v>2.0706137968495382</v>
      </c>
      <c r="V48" s="1">
        <f>+'SW620'!V46/'SW620'!$R46</f>
        <v>2.3188484519282997</v>
      </c>
      <c r="W48" s="1">
        <f>+'SW620'!W46/'SW620'!$R46</f>
        <v>2.3226507332971211</v>
      </c>
      <c r="X48" s="1">
        <f>+'SW620'!X46/'SW620'!$R46</f>
        <v>2.6914720260727867</v>
      </c>
      <c r="Y48" s="1">
        <f>+'SW620'!Y46/'SW620'!$R46</f>
        <v>5.4318305268875608E-3</v>
      </c>
      <c r="Z48" s="1">
        <f>+'SW620'!Z46/'SW620'!$R46</f>
        <v>1.1406844106463879E-2</v>
      </c>
      <c r="AA48" s="1">
        <f>+'SW620'!AA46/'SW620'!$R46</f>
        <v>4.7256925583921784E-2</v>
      </c>
      <c r="AB48" s="1">
        <f>+'SW620'!AB46/'SW620'!$R46</f>
        <v>0.16675719717544812</v>
      </c>
      <c r="AC48" s="1">
        <f>+'SW620'!AC46/'SW620'!$R46</f>
        <v>0.38457360130363932</v>
      </c>
      <c r="AD48" s="1">
        <f>+'SW620'!AD46/'SW620'!$R46</f>
        <v>0.54698533405757743</v>
      </c>
      <c r="AE48" s="1">
        <f>+'SW620'!AE46/'SW620'!$R46</f>
        <v>0.68495382944052141</v>
      </c>
    </row>
    <row r="49" spans="1:31" x14ac:dyDescent="0.3">
      <c r="A49" s="1"/>
      <c r="B49" s="1">
        <f>'SW620'!B47/'SW620'!$B47</f>
        <v>1</v>
      </c>
      <c r="C49" s="1">
        <f>'SW620'!C47/'SW620'!$B47</f>
        <v>1.1044142614601018</v>
      </c>
      <c r="D49" s="1">
        <f>'SW620'!D47/'SW620'!$B47</f>
        <v>1.2983870967741935</v>
      </c>
      <c r="E49" s="1">
        <f>'SW620'!E47/'SW620'!$B47</f>
        <v>1.4949066213921902</v>
      </c>
      <c r="F49" s="1">
        <f>'SW620'!F47/'SW620'!$B47</f>
        <v>1.6719015280135823</v>
      </c>
      <c r="G49" s="1">
        <f>'SW620'!G47/'SW620'!$B47</f>
        <v>1.7907470288624787</v>
      </c>
      <c r="H49" s="1">
        <f>'SW620'!H47/'SW620'!$B47</f>
        <v>2.0331069609507639</v>
      </c>
      <c r="I49" s="1">
        <f>'SW620'!I47/'SW620'!$B47</f>
        <v>6.3667232597623092E-3</v>
      </c>
      <c r="J49" s="1">
        <f>'SW620'!J47/'SW620'!$B47</f>
        <v>3.0560271646859084E-2</v>
      </c>
      <c r="K49" s="1">
        <f>'SW620'!K47/'SW620'!$B47</f>
        <v>0.12011884550084889</v>
      </c>
      <c r="L49" s="1">
        <f>'SW620'!L47/'SW620'!$B47</f>
        <v>0.31663837011884549</v>
      </c>
      <c r="M49" s="1">
        <f>'SW620'!M47/'SW620'!$B47</f>
        <v>0.49915110356536502</v>
      </c>
      <c r="N49" s="1">
        <f>'SW620'!N47/'SW620'!$B47</f>
        <v>0.65874363327674024</v>
      </c>
      <c r="O49" s="1">
        <f>'SW620'!O47/'SW620'!$B47</f>
        <v>0.77674023769100164</v>
      </c>
      <c r="Q49" s="1"/>
      <c r="R49" s="1">
        <f>+'SW620'!R47/'SW620'!$R47</f>
        <v>1</v>
      </c>
      <c r="S49" s="1">
        <f>+'SW620'!S47/'SW620'!$R47</f>
        <v>1.06366256222164</v>
      </c>
      <c r="T49" s="1">
        <f>+'SW620'!T47/'SW620'!$R47</f>
        <v>1.2528163479172125</v>
      </c>
      <c r="U49" s="1">
        <f>+'SW620'!U47/'SW620'!$R47</f>
        <v>1.4385643175268537</v>
      </c>
      <c r="V49" s="1">
        <f>+'SW620'!V47/'SW620'!$R47</f>
        <v>1.5260675923500131</v>
      </c>
      <c r="W49" s="1">
        <f>+'SW620'!W47/'SW620'!$R47</f>
        <v>1.4980351061042703</v>
      </c>
      <c r="X49" s="1">
        <f>+'SW620'!X47/'SW620'!$R47</f>
        <v>1.7264867697144355</v>
      </c>
      <c r="Y49" s="1">
        <f>+'SW620'!Y47/'SW620'!$R47</f>
        <v>3.4058160859313596E-3</v>
      </c>
      <c r="Z49" s="1">
        <f>+'SW620'!Z47/'SW620'!$R47</f>
        <v>9.4314906995022277E-3</v>
      </c>
      <c r="AA49" s="1">
        <f>+'SW620'!AA47/'SW620'!$R47</f>
        <v>3.3534189153785698E-2</v>
      </c>
      <c r="AB49" s="1">
        <f>+'SW620'!AB47/'SW620'!$R47</f>
        <v>9.143306261461881E-2</v>
      </c>
      <c r="AC49" s="1">
        <f>+'SW620'!AC47/'SW620'!$R47</f>
        <v>0.17055279014933195</v>
      </c>
      <c r="AD49" s="1">
        <f>+'SW620'!AD47/'SW620'!$R47</f>
        <v>0.25727010741419964</v>
      </c>
      <c r="AE49" s="1">
        <f>+'SW620'!AE47/'SW620'!$R47</f>
        <v>0.35892061828661254</v>
      </c>
    </row>
    <row r="50" spans="1:31" x14ac:dyDescent="0.3">
      <c r="A50" s="1"/>
      <c r="B50" s="1">
        <f>'SW620'!B48/'SW620'!$B48</f>
        <v>1</v>
      </c>
      <c r="C50" s="1">
        <f>'SW620'!C48/'SW620'!$B48</f>
        <v>1.0858224652923854</v>
      </c>
      <c r="D50" s="1">
        <f>'SW620'!D48/'SW620'!$B48</f>
        <v>1.286916281026504</v>
      </c>
      <c r="E50" s="1">
        <f>'SW620'!E48/'SW620'!$B48</f>
        <v>1.4880100967606227</v>
      </c>
      <c r="F50" s="1">
        <f>'SW620'!F48/'SW620'!$B48</f>
        <v>1.6251577618847286</v>
      </c>
      <c r="G50" s="1">
        <f>'SW620'!G48/'SW620'!$B48</f>
        <v>1.7290702566259992</v>
      </c>
      <c r="H50" s="1">
        <f>'SW620'!H48/'SW620'!$B48</f>
        <v>1.9066049642406395</v>
      </c>
      <c r="I50" s="1">
        <f>'SW620'!I48/'SW620'!$B48</f>
        <v>1.6827934371055953E-3</v>
      </c>
      <c r="J50" s="1">
        <f>'SW620'!J48/'SW620'!$B48</f>
        <v>2.3138409760201935E-2</v>
      </c>
      <c r="K50" s="1">
        <f>'SW620'!K48/'SW620'!$B48</f>
        <v>0.13209928481278924</v>
      </c>
      <c r="L50" s="1">
        <f>'SW620'!L48/'SW620'!$B48</f>
        <v>0.32183424484644507</v>
      </c>
      <c r="M50" s="1">
        <f>'SW620'!M48/'SW620'!$B48</f>
        <v>0.50946571308371902</v>
      </c>
      <c r="N50" s="1">
        <f>'SW620'!N48/'SW620'!$B48</f>
        <v>0.65755153554901136</v>
      </c>
      <c r="O50" s="1">
        <f>'SW620'!O48/'SW620'!$B48</f>
        <v>0.77408498106857382</v>
      </c>
      <c r="Q50" s="1"/>
      <c r="R50" s="1">
        <f>+'SW620'!R48/'SW620'!$R48</f>
        <v>1</v>
      </c>
      <c r="S50" s="1">
        <f>+'SW620'!S48/'SW620'!$R48</f>
        <v>1.1932642487046632</v>
      </c>
      <c r="T50" s="1">
        <f>+'SW620'!T48/'SW620'!$R48</f>
        <v>1.4321243523316063</v>
      </c>
      <c r="U50" s="1">
        <f>+'SW620'!U48/'SW620'!$R48</f>
        <v>1.6689119170984457</v>
      </c>
      <c r="V50" s="1">
        <f>+'SW620'!V48/'SW620'!$R48</f>
        <v>1.8492227979274611</v>
      </c>
      <c r="W50" s="1">
        <f>+'SW620'!W48/'SW620'!$R48</f>
        <v>1.8953367875647669</v>
      </c>
      <c r="X50" s="1">
        <f>+'SW620'!X48/'SW620'!$R48</f>
        <v>2.1756476683937822</v>
      </c>
      <c r="Y50" s="1">
        <f>+'SW620'!Y48/'SW620'!$R48</f>
        <v>5.1813471502590676E-3</v>
      </c>
      <c r="Z50" s="1">
        <f>+'SW620'!Z48/'SW620'!$R48</f>
        <v>1.7616580310880828E-2</v>
      </c>
      <c r="AA50" s="1">
        <f>+'SW620'!AA48/'SW620'!$R48</f>
        <v>7.6165803108808286E-2</v>
      </c>
      <c r="AB50" s="1">
        <f>+'SW620'!AB48/'SW620'!$R48</f>
        <v>0.19274611398963731</v>
      </c>
      <c r="AC50" s="1">
        <f>+'SW620'!AC48/'SW620'!$R48</f>
        <v>0.38082901554404147</v>
      </c>
      <c r="AD50" s="1">
        <f>+'SW620'!AD48/'SW620'!$R48</f>
        <v>0.52694300518134718</v>
      </c>
      <c r="AE50" s="1">
        <f>+'SW620'!AE48/'SW620'!$R48</f>
        <v>0.66839378238341973</v>
      </c>
    </row>
    <row r="51" spans="1:31" x14ac:dyDescent="0.3">
      <c r="A51" s="1"/>
      <c r="B51" s="1">
        <f>'SW620'!B49/'SW620'!$B49</f>
        <v>1</v>
      </c>
      <c r="C51" s="1">
        <f>'SW620'!C49/'SW620'!$B49</f>
        <v>1.0353733857383491</v>
      </c>
      <c r="D51" s="1">
        <f>'SW620'!D49/'SW620'!$B49</f>
        <v>1.2043795620437956</v>
      </c>
      <c r="E51" s="1">
        <f>'SW620'!E49/'SW620'!$B49</f>
        <v>1.3896687254351487</v>
      </c>
      <c r="F51" s="1">
        <f>'SW620'!F49/'SW620'!$B49</f>
        <v>1.5067377877596855</v>
      </c>
      <c r="G51" s="1">
        <f>'SW620'!G49/'SW620'!$B49</f>
        <v>1.5227400336889387</v>
      </c>
      <c r="H51" s="1">
        <f>'SW620'!H49/'SW620'!$B49</f>
        <v>1.6928691746209994</v>
      </c>
      <c r="I51" s="1">
        <f>'SW620'!I49/'SW620'!$B49</f>
        <v>5.6148231330713087E-4</v>
      </c>
      <c r="J51" s="1">
        <f>'SW620'!J49/'SW620'!$B49</f>
        <v>2.021336327905671E-2</v>
      </c>
      <c r="K51" s="1">
        <f>'SW620'!K49/'SW620'!$B49</f>
        <v>9.5732734418865803E-2</v>
      </c>
      <c r="L51" s="1">
        <f>'SW620'!L49/'SW620'!$B49</f>
        <v>0.2425603593486805</v>
      </c>
      <c r="M51" s="1">
        <f>'SW620'!M49/'SW620'!$B49</f>
        <v>0.39584503088152723</v>
      </c>
      <c r="N51" s="1">
        <f>'SW620'!N49/'SW620'!$B49</f>
        <v>0.56232453677709149</v>
      </c>
      <c r="O51" s="1">
        <f>'SW620'!O49/'SW620'!$B49</f>
        <v>0.66591802358225716</v>
      </c>
      <c r="Q51" s="1"/>
      <c r="R51" s="1">
        <f>+'SW620'!R49/'SW620'!$R49</f>
        <v>1</v>
      </c>
      <c r="S51" s="1">
        <f>+'SW620'!S49/'SW620'!$R49</f>
        <v>0.99906672888474102</v>
      </c>
      <c r="T51" s="1">
        <f>+'SW620'!T49/'SW620'!$R49</f>
        <v>1.1740550629958002</v>
      </c>
      <c r="U51" s="1">
        <f>+'SW620'!U49/'SW620'!$R49</f>
        <v>1.2895473635090995</v>
      </c>
      <c r="V51" s="1">
        <f>+'SW620'!V49/'SW620'!$R49</f>
        <v>1.4015398973401774</v>
      </c>
      <c r="W51" s="1">
        <f>+'SW620'!W49/'SW620'!$R49</f>
        <v>1.3289780681287915</v>
      </c>
      <c r="X51" s="1">
        <f>+'SW620'!X49/'SW620'!$R49</f>
        <v>1.5599626691553896</v>
      </c>
      <c r="Y51" s="1">
        <f>+'SW620'!Y49/'SW620'!$R49</f>
        <v>4.6663555762949133E-3</v>
      </c>
      <c r="Z51" s="1">
        <f>+'SW620'!Z49/'SW620'!$R49</f>
        <v>1.0965935604293047E-2</v>
      </c>
      <c r="AA51" s="1">
        <f>+'SW620'!AA49/'SW620'!$R49</f>
        <v>3.6864209052729816E-2</v>
      </c>
      <c r="AB51" s="1">
        <f>+'SW620'!AB49/'SW620'!$R49</f>
        <v>8.399440037330845E-2</v>
      </c>
      <c r="AC51" s="1">
        <f>+'SW620'!AC49/'SW620'!$R49</f>
        <v>0.16518898740083995</v>
      </c>
      <c r="AD51" s="1">
        <f>+'SW620'!AD49/'SW620'!$R49</f>
        <v>0.230284647690154</v>
      </c>
      <c r="AE51" s="1">
        <f>+'SW620'!AE49/'SW620'!$R49</f>
        <v>0.30844610359309377</v>
      </c>
    </row>
    <row r="52" spans="1:31" x14ac:dyDescent="0.3">
      <c r="A52" s="1" t="s">
        <v>5</v>
      </c>
      <c r="B52" s="1">
        <f>AVERAGE(B44:B51)</f>
        <v>1</v>
      </c>
      <c r="C52" s="1">
        <f t="shared" ref="C52" si="92">AVERAGE(C44:C51)</f>
        <v>1.0448596730747242</v>
      </c>
      <c r="D52" s="1">
        <f t="shared" ref="D52" si="93">AVERAGE(D44:D51)</f>
        <v>1.1971667754977411</v>
      </c>
      <c r="E52" s="1">
        <f t="shared" ref="E52" si="94">AVERAGE(E44:E51)</f>
        <v>1.3687097542823967</v>
      </c>
      <c r="F52" s="1">
        <f t="shared" ref="F52" si="95">AVERAGE(F44:F51)</f>
        <v>1.510159394742542</v>
      </c>
      <c r="G52" s="1">
        <f t="shared" ref="G52" si="96">AVERAGE(G44:G51)</f>
        <v>1.6182772574480826</v>
      </c>
      <c r="H52" s="1">
        <f t="shared" ref="H52" si="97">AVERAGE(H44:H51)</f>
        <v>1.7835324762983302</v>
      </c>
      <c r="I52" s="1">
        <f t="shared" ref="I52" si="98">AVERAGE(I44:I51)</f>
        <v>3.3223985303362166E-2</v>
      </c>
      <c r="J52" s="1">
        <f t="shared" ref="J52" si="99">AVERAGE(J44:J51)</f>
        <v>2.8365142435401548E-2</v>
      </c>
      <c r="K52" s="1">
        <f t="shared" ref="K52" si="100">AVERAGE(K44:K51)</f>
        <v>0.13968196877065137</v>
      </c>
      <c r="L52" s="1">
        <f t="shared" ref="L52" si="101">AVERAGE(L44:L51)</f>
        <v>0.33613438810949192</v>
      </c>
      <c r="M52" s="1">
        <f t="shared" ref="M52" si="102">AVERAGE(M44:M51)</f>
        <v>0.54901152563999889</v>
      </c>
      <c r="N52" s="1">
        <f t="shared" ref="N52" si="103">AVERAGE(N44:N51)</f>
        <v>0.72597536797098916</v>
      </c>
      <c r="O52" s="1">
        <f t="shared" ref="O52" si="104">AVERAGE(O44:O51)</f>
        <v>0.86029411765959451</v>
      </c>
      <c r="Q52" s="1" t="s">
        <v>5</v>
      </c>
      <c r="R52" s="1">
        <f>AVERAGE(R44:R51)</f>
        <v>1</v>
      </c>
      <c r="S52" s="1">
        <f t="shared" ref="S52" si="105">AVERAGE(S44:S51)</f>
        <v>1.1120462623199705</v>
      </c>
      <c r="T52" s="1">
        <f t="shared" ref="T52" si="106">AVERAGE(T44:T51)</f>
        <v>1.2941039816113593</v>
      </c>
      <c r="U52" s="1">
        <f t="shared" ref="U52" si="107">AVERAGE(U44:U51)</f>
        <v>1.4713298159648691</v>
      </c>
      <c r="V52" s="1">
        <f t="shared" ref="V52" si="108">AVERAGE(V44:V51)</f>
        <v>1.6089140026926529</v>
      </c>
      <c r="W52" s="1">
        <f t="shared" ref="W52" si="109">AVERAGE(W44:W51)</f>
        <v>1.5933885403497547</v>
      </c>
      <c r="X52" s="1">
        <f t="shared" ref="X52" si="110">AVERAGE(X44:X51)</f>
        <v>1.8179395580962965</v>
      </c>
      <c r="Y52" s="1">
        <f t="shared" ref="Y52" si="111">AVERAGE(Y44:Y51)</f>
        <v>4.663160266950208E-3</v>
      </c>
      <c r="Z52" s="1">
        <f t="shared" ref="Z52" si="112">AVERAGE(Z44:Z51)</f>
        <v>1.038176098729757E-2</v>
      </c>
      <c r="AA52" s="1">
        <f t="shared" ref="AA52" si="113">AVERAGE(AA44:AA51)</f>
        <v>4.4917931722766438E-2</v>
      </c>
      <c r="AB52" s="1">
        <f t="shared" ref="AB52" si="114">AVERAGE(AB44:AB51)</f>
        <v>0.12508981198006283</v>
      </c>
      <c r="AC52" s="1">
        <f t="shared" ref="AC52" si="115">AVERAGE(AC44:AC51)</f>
        <v>0.25285155713962532</v>
      </c>
      <c r="AD52" s="1">
        <f t="shared" ref="AD52" si="116">AVERAGE(AD44:AD51)</f>
        <v>0.36263068473759252</v>
      </c>
      <c r="AE52" s="1">
        <f t="shared" ref="AE52" si="117">AVERAGE(AE44:AE51)</f>
        <v>0.47078266634371374</v>
      </c>
    </row>
    <row r="53" spans="1:31" x14ac:dyDescent="0.3">
      <c r="A53" s="1" t="s">
        <v>6</v>
      </c>
      <c r="B53" s="1">
        <f>_xlfn.STDEV.P(B44:B51)</f>
        <v>0</v>
      </c>
      <c r="C53" s="1">
        <f t="shared" ref="C53:O53" si="118">_xlfn.STDEV.P(C44:C51)</f>
        <v>3.790347894922802E-2</v>
      </c>
      <c r="D53" s="1">
        <f t="shared" si="118"/>
        <v>7.823106435083664E-2</v>
      </c>
      <c r="E53" s="1">
        <f t="shared" si="118"/>
        <v>0.10767469614706726</v>
      </c>
      <c r="F53" s="1">
        <f t="shared" si="118"/>
        <v>0.1148471633837799</v>
      </c>
      <c r="G53" s="1">
        <f t="shared" si="118"/>
        <v>0.11797173635713694</v>
      </c>
      <c r="H53" s="1">
        <f t="shared" si="118"/>
        <v>0.14395139132316306</v>
      </c>
      <c r="I53" s="1">
        <f t="shared" si="118"/>
        <v>7.7755067780371501E-2</v>
      </c>
      <c r="J53" s="1">
        <f t="shared" si="118"/>
        <v>4.8308254886192271E-3</v>
      </c>
      <c r="K53" s="1">
        <f t="shared" si="118"/>
        <v>2.1771719910515588E-2</v>
      </c>
      <c r="L53" s="1">
        <f t="shared" si="118"/>
        <v>4.6664651254652655E-2</v>
      </c>
      <c r="M53" s="1">
        <f t="shared" si="118"/>
        <v>7.9554307571144747E-2</v>
      </c>
      <c r="N53" s="1">
        <f t="shared" si="118"/>
        <v>9.3787488087736279E-2</v>
      </c>
      <c r="O53" s="1">
        <f t="shared" si="118"/>
        <v>0.1131531395127385</v>
      </c>
      <c r="Q53" s="1" t="s">
        <v>6</v>
      </c>
      <c r="R53" s="1">
        <f>_xlfn.STDEV.P(R44:R51)</f>
        <v>0</v>
      </c>
      <c r="S53" s="1">
        <f t="shared" ref="S53:AE53" si="119">_xlfn.STDEV.P(S44:S51)</f>
        <v>0.16340675966102605</v>
      </c>
      <c r="T53" s="1">
        <f t="shared" si="119"/>
        <v>0.21006834848319653</v>
      </c>
      <c r="U53" s="1">
        <f t="shared" si="119"/>
        <v>0.26087532185659668</v>
      </c>
      <c r="V53" s="1">
        <f t="shared" si="119"/>
        <v>0.31496544723630931</v>
      </c>
      <c r="W53" s="1">
        <f t="shared" si="119"/>
        <v>0.33310434963147889</v>
      </c>
      <c r="X53" s="1">
        <f t="shared" si="119"/>
        <v>0.39842801113162224</v>
      </c>
      <c r="Y53" s="1">
        <f t="shared" si="119"/>
        <v>2.0565066894246741E-3</v>
      </c>
      <c r="Z53" s="1">
        <f t="shared" si="119"/>
        <v>3.7160685469433121E-3</v>
      </c>
      <c r="AA53" s="1">
        <f t="shared" si="119"/>
        <v>1.5571027941520474E-2</v>
      </c>
      <c r="AB53" s="1">
        <f t="shared" si="119"/>
        <v>4.621819401673103E-2</v>
      </c>
      <c r="AC53" s="1">
        <f t="shared" si="119"/>
        <v>9.5372676951033658E-2</v>
      </c>
      <c r="AD53" s="1">
        <f t="shared" si="119"/>
        <v>0.12781988025271673</v>
      </c>
      <c r="AE53" s="1">
        <f t="shared" si="119"/>
        <v>0.14324491284343277</v>
      </c>
    </row>
    <row r="54" spans="1:31" x14ac:dyDescent="0.3">
      <c r="A54" s="1" t="s">
        <v>7</v>
      </c>
      <c r="B54" s="1">
        <f>B53/B52*100</f>
        <v>0</v>
      </c>
      <c r="C54" s="1">
        <f t="shared" ref="C54" si="120">C53/C52*100</f>
        <v>3.627614303238337</v>
      </c>
      <c r="D54" s="1">
        <f t="shared" ref="D54" si="121">D53/D52*100</f>
        <v>6.5346838846501427</v>
      </c>
      <c r="E54" s="1">
        <f t="shared" ref="E54" si="122">E53/E52*100</f>
        <v>7.8668757791910542</v>
      </c>
      <c r="F54" s="1">
        <f t="shared" ref="F54" si="123">F53/F52*100</f>
        <v>7.6049696332458669</v>
      </c>
      <c r="G54" s="1">
        <f t="shared" ref="G54" si="124">G53/G52*100</f>
        <v>7.2899582450519418</v>
      </c>
      <c r="H54" s="1">
        <f t="shared" ref="H54" si="125">H53/H52*100</f>
        <v>8.0711393392695587</v>
      </c>
      <c r="I54" s="1">
        <f t="shared" ref="I54" si="126">I53/I52*100</f>
        <v>234.03293455136139</v>
      </c>
      <c r="J54" s="1">
        <f t="shared" ref="J54" si="127">J53/J52*100</f>
        <v>17.030852214547817</v>
      </c>
      <c r="K54" s="1">
        <f t="shared" ref="K54" si="128">K53/K52*100</f>
        <v>15.586635914520453</v>
      </c>
      <c r="L54" s="1">
        <f t="shared" ref="L54" si="129">L53/L52*100</f>
        <v>13.882736460588548</v>
      </c>
      <c r="M54" s="1">
        <f t="shared" ref="M54" si="130">M53/M52*100</f>
        <v>14.490462195380315</v>
      </c>
      <c r="N54" s="1">
        <f t="shared" ref="N54" si="131">N53/N52*100</f>
        <v>12.918825104198872</v>
      </c>
      <c r="O54" s="1">
        <f t="shared" ref="O54" si="132">O53/O52*100</f>
        <v>13.152843567101025</v>
      </c>
      <c r="Q54" s="1" t="s">
        <v>7</v>
      </c>
      <c r="R54" s="1">
        <f>R53/R52*100</f>
        <v>0</v>
      </c>
      <c r="S54" s="1">
        <f t="shared" ref="S54" si="133">S53/S52*100</f>
        <v>14.694241165841786</v>
      </c>
      <c r="T54" s="1">
        <f t="shared" ref="T54" si="134">T53/T52*100</f>
        <v>16.232725613101735</v>
      </c>
      <c r="U54" s="1">
        <f t="shared" ref="U54" si="135">U53/U52*100</f>
        <v>17.730580800166805</v>
      </c>
      <c r="V54" s="1">
        <f t="shared" ref="V54" si="136">V53/V52*100</f>
        <v>19.576276091151431</v>
      </c>
      <c r="W54" s="1">
        <f t="shared" ref="W54" si="137">W53/W52*100</f>
        <v>20.905406383703578</v>
      </c>
      <c r="X54" s="1">
        <f t="shared" ref="X54" si="138">X53/X52*100</f>
        <v>21.916460828260245</v>
      </c>
      <c r="Y54" s="1">
        <f t="shared" ref="Y54" si="139">Y53/Y52*100</f>
        <v>44.10113681916549</v>
      </c>
      <c r="Z54" s="1">
        <f t="shared" ref="Z54" si="140">Z53/Z52*100</f>
        <v>35.794202462280197</v>
      </c>
      <c r="AA54" s="1">
        <f t="shared" ref="AA54" si="141">AA53/AA52*100</f>
        <v>34.665505165342182</v>
      </c>
      <c r="AB54" s="1">
        <f t="shared" ref="AB54" si="142">AB53/AB52*100</f>
        <v>36.948008223161629</v>
      </c>
      <c r="AC54" s="1">
        <f t="shared" ref="AC54" si="143">AC53/AC52*100</f>
        <v>37.718841058340253</v>
      </c>
      <c r="AD54" s="1">
        <f t="shared" ref="AD54" si="144">AD53/AD52*100</f>
        <v>35.247949396563058</v>
      </c>
      <c r="AE54" s="1">
        <f t="shared" ref="AE54" si="145">AE53/AE52*100</f>
        <v>30.426972589269269</v>
      </c>
    </row>
    <row r="55" spans="1:31" x14ac:dyDescent="0.3">
      <c r="A55" s="1" t="s">
        <v>15</v>
      </c>
      <c r="B55" s="1">
        <f>+B53/SQRT(COUNT(B44:B51))</f>
        <v>0</v>
      </c>
      <c r="C55" s="1">
        <f t="shared" ref="C55:O55" si="146">+C53/SQRT(COUNT(C44:C51))</f>
        <v>1.3400903497780343E-2</v>
      </c>
      <c r="D55" s="1">
        <f t="shared" si="146"/>
        <v>2.7658858050958881E-2</v>
      </c>
      <c r="E55" s="1">
        <f t="shared" si="146"/>
        <v>3.8068753903896135E-2</v>
      </c>
      <c r="F55" s="1">
        <f t="shared" si="146"/>
        <v>4.0604604014355061E-2</v>
      </c>
      <c r="G55" s="1">
        <f t="shared" si="146"/>
        <v>4.1709307383241551E-2</v>
      </c>
      <c r="H55" s="1">
        <f t="shared" si="146"/>
        <v>5.0894502482923466E-2</v>
      </c>
      <c r="I55" s="1">
        <f t="shared" si="146"/>
        <v>2.7490567849560159E-2</v>
      </c>
      <c r="J55" s="1">
        <f t="shared" si="146"/>
        <v>1.707954730865736E-3</v>
      </c>
      <c r="K55" s="1">
        <f t="shared" si="146"/>
        <v>7.6974653934098729E-3</v>
      </c>
      <c r="L55" s="1">
        <f t="shared" si="146"/>
        <v>1.6498445671935112E-2</v>
      </c>
      <c r="M55" s="1">
        <f t="shared" si="146"/>
        <v>2.8126695178078372E-2</v>
      </c>
      <c r="N55" s="1">
        <f t="shared" si="146"/>
        <v>3.315888440864543E-2</v>
      </c>
      <c r="O55" s="1">
        <f t="shared" si="146"/>
        <v>4.0005676131002435E-2</v>
      </c>
      <c r="Q55" s="1" t="s">
        <v>15</v>
      </c>
      <c r="R55" s="1">
        <f>+R53/SQRT(COUNT(R44:R51))</f>
        <v>0</v>
      </c>
      <c r="S55" s="1">
        <f t="shared" ref="S55:AE55" si="147">+S53/SQRT(COUNT(S44:S51))</f>
        <v>5.7773013924015952E-2</v>
      </c>
      <c r="T55" s="1">
        <f t="shared" si="147"/>
        <v>7.427037686256352E-2</v>
      </c>
      <c r="U55" s="1">
        <f t="shared" si="147"/>
        <v>9.223335456451133E-2</v>
      </c>
      <c r="V55" s="1">
        <f t="shared" si="147"/>
        <v>0.11135710179012402</v>
      </c>
      <c r="W55" s="1">
        <f t="shared" si="147"/>
        <v>0.11777017223357668</v>
      </c>
      <c r="X55" s="1">
        <f t="shared" si="147"/>
        <v>0.14086557424291965</v>
      </c>
      <c r="Y55" s="1">
        <f t="shared" si="147"/>
        <v>7.2708491282384203E-4</v>
      </c>
      <c r="Z55" s="1">
        <f t="shared" si="147"/>
        <v>1.3138286344488281E-3</v>
      </c>
      <c r="AA55" s="1">
        <f t="shared" si="147"/>
        <v>5.505189723747167E-3</v>
      </c>
      <c r="AB55" s="1">
        <f t="shared" si="147"/>
        <v>1.6340599201713012E-2</v>
      </c>
      <c r="AC55" s="1">
        <f t="shared" si="147"/>
        <v>3.3719333305994921E-2</v>
      </c>
      <c r="AD55" s="1">
        <f t="shared" si="147"/>
        <v>4.5191152048574233E-2</v>
      </c>
      <c r="AE55" s="1">
        <f t="shared" si="147"/>
        <v>5.0644724621033643E-2</v>
      </c>
    </row>
    <row r="56" spans="1:31" x14ac:dyDescent="0.3">
      <c r="A56" s="1" t="s">
        <v>8</v>
      </c>
      <c r="B56" s="1">
        <f t="shared" ref="B56:G56" si="148">I52/B52*100</f>
        <v>3.3223985303362165</v>
      </c>
      <c r="C56" s="1">
        <f t="shared" si="148"/>
        <v>2.714732242649486</v>
      </c>
      <c r="D56" s="1">
        <f t="shared" si="148"/>
        <v>11.667711769947539</v>
      </c>
      <c r="E56" s="1">
        <f t="shared" si="148"/>
        <v>24.558485614484745</v>
      </c>
      <c r="F56" s="1">
        <f t="shared" si="148"/>
        <v>36.354541616687861</v>
      </c>
      <c r="G56" s="1">
        <f t="shared" si="148"/>
        <v>44.861000463901028</v>
      </c>
      <c r="H56" s="1">
        <f>+O52/H52*100</f>
        <v>48.235405247293841</v>
      </c>
      <c r="I56" s="1"/>
      <c r="J56" s="1"/>
      <c r="K56" s="1"/>
      <c r="L56" s="1"/>
      <c r="M56" s="1"/>
      <c r="N56" s="1"/>
      <c r="O56" s="1"/>
      <c r="Q56" s="1" t="s">
        <v>8</v>
      </c>
      <c r="R56" s="1">
        <f t="shared" ref="R56:W56" si="149">Y52/R52*100</f>
        <v>0.46631602669502081</v>
      </c>
      <c r="S56" s="1">
        <f t="shared" si="149"/>
        <v>0.93357276033093783</v>
      </c>
      <c r="T56" s="1">
        <f t="shared" si="149"/>
        <v>3.4709677399212291</v>
      </c>
      <c r="U56" s="1">
        <f t="shared" si="149"/>
        <v>8.5018199606069551</v>
      </c>
      <c r="V56" s="1">
        <f t="shared" si="149"/>
        <v>15.715666388412119</v>
      </c>
      <c r="W56" s="1">
        <f t="shared" si="149"/>
        <v>22.758459443796035</v>
      </c>
      <c r="X56" s="1">
        <f>+AE52/X52*100</f>
        <v>25.896497177095718</v>
      </c>
      <c r="Y56" s="1"/>
      <c r="Z56" s="1"/>
      <c r="AA56" s="1"/>
      <c r="AB56" s="1"/>
      <c r="AC56" s="1"/>
      <c r="AD56" s="1"/>
      <c r="AE56" s="1"/>
    </row>
  </sheetData>
  <mergeCells count="2">
    <mergeCell ref="B4:H4"/>
    <mergeCell ref="I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095C-6071-46D9-8499-7A75A84F2943}">
  <dimension ref="A1:U130"/>
  <sheetViews>
    <sheetView topLeftCell="A88" workbookViewId="0">
      <selection activeCell="G58" sqref="G58:U58"/>
    </sheetView>
  </sheetViews>
  <sheetFormatPr defaultRowHeight="14.4" x14ac:dyDescent="0.3"/>
  <cols>
    <col min="3" max="3" width="9.5546875" customWidth="1"/>
  </cols>
  <sheetData>
    <row r="1" spans="1:21" x14ac:dyDescent="0.3">
      <c r="A1" s="53" t="s">
        <v>35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21" x14ac:dyDescent="0.3">
      <c r="A2" s="53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21" x14ac:dyDescent="0.3">
      <c r="A3" s="13"/>
      <c r="B3" s="56" t="s">
        <v>42</v>
      </c>
      <c r="C3" s="56"/>
      <c r="D3" s="56"/>
      <c r="E3" s="56"/>
      <c r="F3" s="56"/>
      <c r="G3" s="56"/>
      <c r="H3" s="56"/>
      <c r="I3" s="57" t="s">
        <v>41</v>
      </c>
      <c r="J3" s="57"/>
      <c r="K3" s="57"/>
      <c r="L3" s="57"/>
      <c r="M3" s="57"/>
      <c r="N3" s="57"/>
      <c r="O3" s="57"/>
    </row>
    <row r="4" spans="1:21" x14ac:dyDescent="0.3">
      <c r="A4" s="2"/>
      <c r="B4" s="11" t="s">
        <v>26</v>
      </c>
      <c r="C4" s="11" t="s">
        <v>34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40</v>
      </c>
      <c r="I4" s="12" t="s">
        <v>26</v>
      </c>
      <c r="J4" s="12" t="s">
        <v>34</v>
      </c>
      <c r="K4" s="12" t="s">
        <v>36</v>
      </c>
      <c r="L4" s="12" t="s">
        <v>37</v>
      </c>
      <c r="M4" s="12" t="s">
        <v>38</v>
      </c>
      <c r="N4" s="12" t="s">
        <v>39</v>
      </c>
      <c r="O4" s="12" t="s">
        <v>40</v>
      </c>
    </row>
    <row r="5" spans="1:21" x14ac:dyDescent="0.3">
      <c r="A5" s="2" t="s">
        <v>44</v>
      </c>
      <c r="B5" s="11">
        <f>+'SW620 N'!I6/'SW620 N'!B6*100</f>
        <v>0.42893909064912783</v>
      </c>
      <c r="C5" s="11">
        <f>+'SW620 N'!J6/'SW620 N'!C6*100</f>
        <v>3.2605692180160268</v>
      </c>
      <c r="D5" s="11">
        <f>+'SW620 N'!K6/'SW620 N'!D6*100</f>
        <v>0.99250110277900294</v>
      </c>
      <c r="E5" s="11">
        <f>+'SW620 N'!L6/'SW620 N'!E6*100</f>
        <v>2.5188374596340148</v>
      </c>
      <c r="F5" s="11">
        <f>+'SW620 N'!M6/'SW620 N'!F6*100</f>
        <v>4.3219666931007135</v>
      </c>
      <c r="G5" s="11">
        <f>+'SW620 N'!N6/'SW620 N'!G6*100</f>
        <v>6.630223946393933</v>
      </c>
      <c r="H5" s="11">
        <f>+'SW620 N'!O6/'SW620 N'!H6*100</f>
        <v>8.4431504750229838</v>
      </c>
      <c r="I5" s="12">
        <f>+'SW620 N'!Y6/'SW620 N'!R6*100</f>
        <v>0.4153070305547315</v>
      </c>
      <c r="J5" s="12">
        <f>+'SW620 N'!Z6/'SW620 N'!S6*100</f>
        <v>0.41118421052631576</v>
      </c>
      <c r="K5" s="12">
        <f>+'SW620 N'!AA6/'SW620 N'!T6*100</f>
        <v>1.0137418337463393</v>
      </c>
      <c r="L5" s="12">
        <f>+'SW620 N'!AB6/'SW620 N'!U6*100</f>
        <v>2.1696252465483234</v>
      </c>
      <c r="M5" s="12">
        <f>+'SW620 N'!AC6/'SW620 N'!V6*100</f>
        <v>3.507834757834758</v>
      </c>
      <c r="N5" s="12">
        <f>+'SW620 N'!AD6/'SW620 N'!W6*100</f>
        <v>5.3687036159797881</v>
      </c>
      <c r="O5" s="12">
        <f>+'SW620 N'!AE6/'SW620 N'!X6*100</f>
        <v>8.2890855457227151</v>
      </c>
    </row>
    <row r="6" spans="1:21" x14ac:dyDescent="0.3">
      <c r="A6" s="2" t="s">
        <v>45</v>
      </c>
      <c r="B6" s="11">
        <f>+'SW620 N'!I7/'SW620 N'!B7*100</f>
        <v>0.14257199885942401</v>
      </c>
      <c r="C6" s="11">
        <f>+'SW620 N'!J7/'SW620 N'!C7*100</f>
        <v>0.60109289617486339</v>
      </c>
      <c r="D6" s="11">
        <f>+'SW620 N'!K7/'SW620 N'!D7*100</f>
        <v>1.5948275862068966</v>
      </c>
      <c r="E6" s="11">
        <f>+'SW620 N'!L7/'SW620 N'!E7*100</f>
        <v>3.055612140965573</v>
      </c>
      <c r="F6" s="11">
        <f>+'SW620 N'!M7/'SW620 N'!F7*100</f>
        <v>4.8820928518791451</v>
      </c>
      <c r="G6" s="11">
        <f>+'SW620 N'!N7/'SW620 N'!G7*100</f>
        <v>6.3996010638297864</v>
      </c>
      <c r="H6" s="11">
        <f>+'SW620 N'!O7/'SW620 N'!H7*100</f>
        <v>8.1842182458198884</v>
      </c>
      <c r="I6" s="12">
        <f>+'SW620 N'!Y7/'SW620 N'!R7*100</f>
        <v>1.0465375194834112</v>
      </c>
      <c r="J6" s="12">
        <f>+'SW620 N'!Z7/'SW620 N'!S7*100</f>
        <v>1.362088535754824</v>
      </c>
      <c r="K6" s="12">
        <f>+'SW620 N'!AA7/'SW620 N'!T7*100</f>
        <v>2.0641771439294425</v>
      </c>
      <c r="L6" s="12">
        <f>+'SW620 N'!AB7/'SW620 N'!U7*100</f>
        <v>2.8293545534924842</v>
      </c>
      <c r="M6" s="12">
        <f>+'SW620 N'!AC7/'SW620 N'!V7*100</f>
        <v>4.6288906624102157</v>
      </c>
      <c r="N6" s="12">
        <f>+'SW620 N'!AD7/'SW620 N'!W7*100</f>
        <v>7.0023237800154918</v>
      </c>
      <c r="O6" s="12">
        <f>+'SW620 N'!AE7/'SW620 N'!X7*100</f>
        <v>10.658629814760365</v>
      </c>
    </row>
    <row r="7" spans="1:21" x14ac:dyDescent="0.3">
      <c r="A7" s="2" t="s">
        <v>47</v>
      </c>
      <c r="B7" s="11">
        <f>+'SW620 N'!I8/'SW620 N'!B8*100</f>
        <v>0.18532246108228317</v>
      </c>
      <c r="C7" s="11">
        <f>+'SW620 N'!J8/'SW620 N'!C8*100</f>
        <v>1.0336778926308772</v>
      </c>
      <c r="D7" s="11">
        <f>+'SW620 N'!K8/'SW620 N'!D8*100</f>
        <v>1.9855111349610945</v>
      </c>
      <c r="E7" s="11">
        <f>+'SW620 N'!L8/'SW620 N'!E8*100</f>
        <v>4.0543943591035001</v>
      </c>
      <c r="F7" s="11">
        <f>+'SW620 N'!M8/'SW620 N'!F8*100</f>
        <v>6.3099219620958751</v>
      </c>
      <c r="G7" s="11">
        <f>+'SW620 N'!N8/'SW620 N'!G8*100</f>
        <v>9.2392372714763109</v>
      </c>
      <c r="H7" s="11">
        <f>+'SW620 N'!O8/'SW620 N'!H8*100</f>
        <v>10.247823174815807</v>
      </c>
      <c r="I7" s="12">
        <f>+'SW620 N'!Y8/'SW620 N'!R8*100</f>
        <v>0.69991251093613305</v>
      </c>
      <c r="J7" s="12">
        <f>+'SW620 N'!Z8/'SW620 N'!S8*100</f>
        <v>0.65621582209259932</v>
      </c>
      <c r="K7" s="12">
        <f>+'SW620 N'!AA8/'SW620 N'!T8*100</f>
        <v>1.0796615115261163</v>
      </c>
      <c r="L7" s="12">
        <f>+'SW620 N'!AB8/'SW620 N'!U8*100</f>
        <v>2.7047146401985112</v>
      </c>
      <c r="M7" s="12">
        <f>+'SW620 N'!AC8/'SW620 N'!V8*100</f>
        <v>4.3383475038151298</v>
      </c>
      <c r="N7" s="12">
        <f>+'SW620 N'!AD8/'SW620 N'!W8*100</f>
        <v>6.4873115817592062</v>
      </c>
      <c r="O7" s="12">
        <f>+'SW620 N'!AE8/'SW620 N'!X8*100</f>
        <v>7.7468354430379751</v>
      </c>
    </row>
    <row r="8" spans="1:21" x14ac:dyDescent="0.3">
      <c r="A8" s="2" t="s">
        <v>50</v>
      </c>
      <c r="B8" s="11">
        <f>+'SW620 N'!I9/'SW620 N'!B9*100</f>
        <v>0.39991113085980895</v>
      </c>
      <c r="C8" s="11">
        <f>+'SW620 N'!J9/'SW620 N'!C9*100</f>
        <v>0.88572045798228549</v>
      </c>
      <c r="D8" s="11">
        <f>+'SW620 N'!K9/'SW620 N'!D9*100</f>
        <v>1.1107254425546687</v>
      </c>
      <c r="E8" s="11">
        <f>+'SW620 N'!L9/'SW620 N'!E9*100</f>
        <v>2.8586460890915464</v>
      </c>
      <c r="F8" s="11">
        <f>+'SW620 N'!M9/'SW620 N'!F9*100</f>
        <v>5.1508344030808733</v>
      </c>
      <c r="G8" s="11">
        <f>+'SW620 N'!N9/'SW620 N'!G9*100</f>
        <v>7.8410950751376287</v>
      </c>
      <c r="H8" s="11">
        <f>+'SW620 N'!O9/'SW620 N'!H9*100</f>
        <v>10.650087849709418</v>
      </c>
      <c r="I8" s="12">
        <f>+'SW620 N'!Y9/'SW620 N'!R9*100</f>
        <v>0.70002058884084828</v>
      </c>
      <c r="J8" s="12">
        <f>+'SW620 N'!Z9/'SW620 N'!S9*100</f>
        <v>0.89928057553956853</v>
      </c>
      <c r="K8" s="12">
        <f>+'SW620 N'!AA9/'SW620 N'!T9*100</f>
        <v>1.3979979288919573</v>
      </c>
      <c r="L8" s="12">
        <f>+'SW620 N'!AB9/'SW620 N'!U9*100</f>
        <v>2.2450592885375493</v>
      </c>
      <c r="M8" s="12">
        <f>+'SW620 N'!AC9/'SW620 N'!V9*100</f>
        <v>3.8665879574970488</v>
      </c>
      <c r="N8" s="12">
        <f>+'SW620 N'!AD9/'SW620 N'!W9*100</f>
        <v>6.7285382830626448</v>
      </c>
      <c r="O8" s="12">
        <f>+'SW620 N'!AE9/'SW620 N'!X9*100</f>
        <v>12.287739002540446</v>
      </c>
    </row>
    <row r="9" spans="1:21" x14ac:dyDescent="0.3">
      <c r="A9" s="2" t="s">
        <v>46</v>
      </c>
      <c r="B9" s="11">
        <f>+'SW620 N'!I10/'SW620 N'!B10*100</f>
        <v>0.25178346621905162</v>
      </c>
      <c r="C9" s="11">
        <f>+'SW620 N'!J10/'SW620 N'!C10*100</f>
        <v>0.32979113228288748</v>
      </c>
      <c r="D9" s="11">
        <f>+'SW620 N'!K10/'SW620 N'!D10*100</f>
        <v>0.5715918833952558</v>
      </c>
      <c r="E9" s="11">
        <f>+'SW620 N'!L10/'SW620 N'!E10*100</f>
        <v>1.832896929302547</v>
      </c>
      <c r="F9" s="11">
        <f>+'SW620 N'!M10/'SW620 N'!F10*100</f>
        <v>3.6450079239302693</v>
      </c>
      <c r="G9" s="11">
        <f>+'SW620 N'!N10/'SW620 N'!G10*100</f>
        <v>6.3666528411447532</v>
      </c>
      <c r="H9" s="11">
        <f>+'SW620 N'!O10/'SW620 N'!H10*100</f>
        <v>8.4557438794726938</v>
      </c>
      <c r="I9" s="12">
        <f>+'SW620 N'!Y10/'SW620 N'!R10*100</f>
        <v>0.1909307875894988</v>
      </c>
      <c r="J9" s="12">
        <f>+'SW620 N'!Z10/'SW620 N'!S10*100</f>
        <v>4.1630529054640064</v>
      </c>
      <c r="K9" s="12">
        <f>+'SW620 N'!AA10/'SW620 N'!T10*100</f>
        <v>1.0554089709762533</v>
      </c>
      <c r="L9" s="12">
        <f>+'SW620 N'!AB10/'SW620 N'!U10*100</f>
        <v>1.8130018130018128</v>
      </c>
      <c r="M9" s="12">
        <f>+'SW620 N'!AC10/'SW620 N'!V10*100</f>
        <v>3.284072249589491</v>
      </c>
      <c r="N9" s="12">
        <f>+'SW620 N'!AD10/'SW620 N'!W10*100</f>
        <v>4.842412857441035</v>
      </c>
      <c r="O9" s="12">
        <f>+'SW620 N'!AE10/'SW620 N'!X10*100</f>
        <v>6.2770970782280875</v>
      </c>
    </row>
    <row r="10" spans="1:21" x14ac:dyDescent="0.3">
      <c r="A10" s="2" t="s">
        <v>48</v>
      </c>
      <c r="B10" s="11">
        <f>+'SW620 N'!I11/'SW620 N'!B11*100</f>
        <v>0.29000790930661746</v>
      </c>
      <c r="C10" s="11">
        <f>+'SW620 N'!J11/'SW620 N'!C11*100</f>
        <v>0.78302601667087635</v>
      </c>
      <c r="D10" s="11">
        <f>+'SW620 N'!K11/'SW620 N'!D11*100</f>
        <v>0.64751112909753139</v>
      </c>
      <c r="E10" s="11">
        <f>+'SW620 N'!L11/'SW620 N'!E11*100</f>
        <v>1.9629225736095965</v>
      </c>
      <c r="F10" s="11">
        <f>+'SW620 N'!M11/'SW620 N'!F11*100</f>
        <v>4.1238877481177276</v>
      </c>
      <c r="G10" s="11">
        <f>+'SW620 N'!N11/'SW620 N'!G11*100</f>
        <v>6.9802227023433607</v>
      </c>
      <c r="H10" s="11">
        <f>+'SW620 N'!O11/'SW620 N'!H11*100</f>
        <v>10.137431653613122</v>
      </c>
      <c r="I10" s="12">
        <f>+'SW620 N'!Y11/'SW620 N'!R11*100</f>
        <v>0.30097817908201652</v>
      </c>
      <c r="J10" s="12">
        <f>+'SW620 N'!Z11/'SW620 N'!S11*100</f>
        <v>0.64612326043737578</v>
      </c>
      <c r="K10" s="12">
        <f>+'SW620 N'!AA11/'SW620 N'!T11*100</f>
        <v>1.2593467138921683</v>
      </c>
      <c r="L10" s="12">
        <f>+'SW620 N'!AB11/'SW620 N'!U11*100</f>
        <v>2.4569613906067191</v>
      </c>
      <c r="M10" s="12">
        <f>+'SW620 N'!AC11/'SW620 N'!V11*100</f>
        <v>4.3794440853264387</v>
      </c>
      <c r="N10" s="12">
        <f>+'SW620 N'!AD11/'SW620 N'!W11*100</f>
        <v>6.1468160377358485</v>
      </c>
      <c r="O10" s="12">
        <f>+'SW620 N'!AE11/'SW620 N'!X11*100</f>
        <v>8.5930918281381619</v>
      </c>
    </row>
    <row r="11" spans="1:21" x14ac:dyDescent="0.3">
      <c r="A11" s="2" t="s">
        <v>51</v>
      </c>
      <c r="B11" s="11">
        <f>+'SW620 N'!I12/'SW620 N'!B12*100</f>
        <v>11.134453781512606</v>
      </c>
      <c r="C11" s="11">
        <f>+'SW620 N'!J12/'SW620 N'!C12*100</f>
        <v>6.2641852019972761</v>
      </c>
      <c r="D11" s="11">
        <f>+'SW620 N'!K12/'SW620 N'!D12*100</f>
        <v>5.2781740370898715</v>
      </c>
      <c r="E11" s="11">
        <f>+'SW620 N'!L12/'SW620 N'!E12*100</f>
        <v>6.5568862275449096</v>
      </c>
      <c r="F11" s="11">
        <f>+'SW620 N'!M12/'SW620 N'!F12*100</f>
        <v>9.0763052208835351</v>
      </c>
      <c r="G11" s="11">
        <f>+'SW620 N'!N12/'SW620 N'!G12*100</f>
        <v>10.073170731707318</v>
      </c>
      <c r="H11" s="11">
        <f>+'SW620 N'!O12/'SW620 N'!H12*100</f>
        <v>12.604357564650783</v>
      </c>
      <c r="I11" s="12">
        <f>+'SW620 N'!Y12/'SW620 N'!R12*100</f>
        <v>25.901328273244783</v>
      </c>
      <c r="J11" s="12">
        <f>+'SW620 N'!Z12/'SW620 N'!S12*100</f>
        <v>0.66583437369954224</v>
      </c>
      <c r="K11" s="12">
        <f>+'SW620 N'!AA12/'SW620 N'!T12*100</f>
        <v>1.4188971299580782</v>
      </c>
      <c r="L11" s="12">
        <f>+'SW620 N'!AB12/'SW620 N'!U12*100</f>
        <v>2.6396719630958483</v>
      </c>
      <c r="M11" s="12">
        <f>+'SW620 N'!AC12/'SW620 N'!V12*100</f>
        <v>4.2311411992263057</v>
      </c>
      <c r="N11" s="12">
        <f>+'SW620 N'!AD12/'SW620 N'!W12*100</f>
        <v>6.9909454622025695</v>
      </c>
      <c r="O11" s="12">
        <f>+'SW620 N'!AE12/'SW620 N'!X12*100</f>
        <v>8.2723691615081592</v>
      </c>
    </row>
    <row r="12" spans="1:21" x14ac:dyDescent="0.3">
      <c r="A12" s="2" t="s">
        <v>49</v>
      </c>
      <c r="B12" s="11">
        <f>+'SW620 N'!I13/'SW620 N'!B13*100</f>
        <v>0.41057223505260459</v>
      </c>
      <c r="C12" s="11">
        <f>+'SW620 N'!J13/'SW620 N'!C13*100</f>
        <v>0.58780308596620134</v>
      </c>
      <c r="D12" s="11">
        <f>+'SW620 N'!K13/'SW620 N'!D13*100</f>
        <v>0.66599394550958624</v>
      </c>
      <c r="E12" s="11">
        <f>+'SW620 N'!L13/'SW620 N'!E13*100</f>
        <v>2.0301015050752538</v>
      </c>
      <c r="F12" s="11">
        <f>+'SW620 N'!M13/'SW620 N'!F13*100</f>
        <v>4.3683382841167218</v>
      </c>
      <c r="G12" s="11">
        <f>+'SW620 N'!N13/'SW620 N'!G13*100</f>
        <v>7.7178423236514524</v>
      </c>
      <c r="H12" s="11">
        <f>+'SW620 N'!O13/'SW620 N'!H13*100</f>
        <v>9.5525463644392108</v>
      </c>
      <c r="I12" s="12">
        <f>+'SW620 N'!Y13/'SW620 N'!R13*100</f>
        <v>0.44609665427509293</v>
      </c>
      <c r="J12" s="12">
        <f>+'SW620 N'!Z13/'SW620 N'!S13*100</f>
        <v>1.0246401561356426</v>
      </c>
      <c r="K12" s="12">
        <f>+'SW620 N'!AA13/'SW620 N'!T13*100</f>
        <v>1.789620202823623</v>
      </c>
      <c r="L12" s="12">
        <f>+'SW620 N'!AB13/'SW620 N'!U13*100</f>
        <v>2.6784228913658295</v>
      </c>
      <c r="M12" s="12">
        <f>+'SW620 N'!AC13/'SW620 N'!V13*100</f>
        <v>3.9579158316633265</v>
      </c>
      <c r="N12" s="12">
        <f>+'SW620 N'!AD13/'SW620 N'!W13*100</f>
        <v>7.392228293867638</v>
      </c>
      <c r="O12" s="12">
        <f>+'SW620 N'!AE13/'SW620 N'!X13*100</f>
        <v>8.7647659326235949</v>
      </c>
    </row>
    <row r="13" spans="1:21" x14ac:dyDescent="0.3">
      <c r="A13" s="2" t="s">
        <v>43</v>
      </c>
      <c r="B13" s="11">
        <f>+'SW620 N'!I14/'SW620 N'!B14*100</f>
        <v>1.6554452591926905</v>
      </c>
      <c r="C13" s="11">
        <f>+'SW620 N'!J14/'SW620 N'!C14*100</f>
        <v>1.7556719078413625</v>
      </c>
      <c r="D13" s="11">
        <f>+'SW620 N'!K14/'SW620 N'!D14*100</f>
        <v>1.6546355277496243</v>
      </c>
      <c r="E13" s="11">
        <f>+'SW620 N'!L14/'SW620 N'!E14*100</f>
        <v>3.1736947904044488</v>
      </c>
      <c r="F13" s="11">
        <f>+'SW620 N'!M14/'SW620 N'!F14*100</f>
        <v>5.3446857897375759</v>
      </c>
      <c r="G13" s="11">
        <f>+'SW620 N'!N14/'SW620 N'!G14*100</f>
        <v>7.7317533583874694</v>
      </c>
      <c r="H13" s="11">
        <f>+'SW620 N'!O14/'SW620 N'!H14*100</f>
        <v>9.8702263977482101</v>
      </c>
      <c r="I13" s="12">
        <f>+'SW620 N'!Y14/'SW620 N'!R14*100</f>
        <v>3.7126389430008144</v>
      </c>
      <c r="J13" s="12">
        <f>+'SW620 N'!Z14/'SW620 N'!S14*100</f>
        <v>1.2301950700910562</v>
      </c>
      <c r="K13" s="12">
        <f>+'SW620 N'!AA14/'SW620 N'!T14*100</f>
        <v>1.3654216354019955</v>
      </c>
      <c r="L13" s="12">
        <f>+'SW620 N'!AB14/'SW620 N'!U14*100</f>
        <v>2.4312996242563201</v>
      </c>
      <c r="M13" s="12">
        <f>+'SW620 N'!AC14/'SW620 N'!V14*100</f>
        <v>4.0054340978260523</v>
      </c>
      <c r="N13" s="12">
        <f>+'SW620 N'!AD14/'SW620 N'!W14*100</f>
        <v>6.3054497818022988</v>
      </c>
      <c r="O13" s="12">
        <f>+'SW620 N'!AE14/'SW620 N'!X14*100</f>
        <v>8.5701857006401614</v>
      </c>
    </row>
    <row r="14" spans="1:21" ht="15" thickBot="1" x14ac:dyDescent="0.35"/>
    <row r="15" spans="1:21" ht="15" thickBot="1" x14ac:dyDescent="0.35">
      <c r="A15" s="58" t="s">
        <v>26</v>
      </c>
      <c r="B15" s="59"/>
      <c r="C15" s="60"/>
      <c r="D15" s="59" t="s">
        <v>34</v>
      </c>
      <c r="E15" s="59"/>
      <c r="F15" s="59"/>
      <c r="G15" s="58" t="s">
        <v>36</v>
      </c>
      <c r="H15" s="59"/>
      <c r="I15" s="60"/>
      <c r="J15" s="59" t="s">
        <v>37</v>
      </c>
      <c r="K15" s="59"/>
      <c r="L15" s="59"/>
      <c r="M15" s="58" t="s">
        <v>38</v>
      </c>
      <c r="N15" s="59"/>
      <c r="O15" s="60"/>
      <c r="P15" s="50" t="s">
        <v>39</v>
      </c>
      <c r="Q15" s="50"/>
      <c r="R15" s="50"/>
      <c r="S15" s="58" t="s">
        <v>40</v>
      </c>
      <c r="T15" s="59"/>
      <c r="U15" s="60"/>
    </row>
    <row r="16" spans="1:21" x14ac:dyDescent="0.3">
      <c r="A16" s="14" t="s">
        <v>16</v>
      </c>
      <c r="B16" s="15"/>
      <c r="C16" s="16"/>
      <c r="D16" s="15" t="s">
        <v>16</v>
      </c>
      <c r="E16" s="15"/>
      <c r="F16" s="15"/>
      <c r="G16" s="14" t="s">
        <v>16</v>
      </c>
      <c r="H16" s="15"/>
      <c r="I16" s="16"/>
      <c r="J16" s="15" t="s">
        <v>16</v>
      </c>
      <c r="K16" s="15"/>
      <c r="L16" s="15"/>
      <c r="M16" s="14" t="s">
        <v>16</v>
      </c>
      <c r="N16" s="15"/>
      <c r="O16" s="16"/>
      <c r="P16" s="15" t="s">
        <v>16</v>
      </c>
      <c r="Q16" s="15"/>
      <c r="R16" s="15"/>
      <c r="S16" s="14" t="s">
        <v>16</v>
      </c>
      <c r="T16" s="15"/>
      <c r="U16" s="16"/>
    </row>
    <row r="17" spans="1:21" ht="15" thickBot="1" x14ac:dyDescent="0.35">
      <c r="A17" s="14"/>
      <c r="B17" s="15"/>
      <c r="C17" s="16"/>
      <c r="D17" s="15"/>
      <c r="E17" s="15"/>
      <c r="F17" s="15"/>
      <c r="G17" s="14"/>
      <c r="H17" s="15"/>
      <c r="I17" s="16"/>
      <c r="J17" s="15"/>
      <c r="K17" s="15"/>
      <c r="L17" s="15"/>
      <c r="M17" s="14"/>
      <c r="N17" s="15"/>
      <c r="O17" s="16"/>
      <c r="P17" s="15"/>
      <c r="Q17" s="15"/>
      <c r="R17" s="15"/>
      <c r="S17" s="14"/>
      <c r="T17" s="15"/>
      <c r="U17" s="16"/>
    </row>
    <row r="18" spans="1:21" x14ac:dyDescent="0.3">
      <c r="A18" s="17"/>
      <c r="B18" s="9" t="s">
        <v>17</v>
      </c>
      <c r="C18" s="22" t="s">
        <v>18</v>
      </c>
      <c r="D18" s="9"/>
      <c r="E18" s="9" t="s">
        <v>17</v>
      </c>
      <c r="F18" s="9" t="s">
        <v>18</v>
      </c>
      <c r="G18" s="17"/>
      <c r="H18" s="9" t="s">
        <v>17</v>
      </c>
      <c r="I18" s="22" t="s">
        <v>18</v>
      </c>
      <c r="J18" s="9"/>
      <c r="K18" s="9" t="s">
        <v>17</v>
      </c>
      <c r="L18" s="9" t="s">
        <v>18</v>
      </c>
      <c r="M18" s="17"/>
      <c r="N18" s="9" t="s">
        <v>17</v>
      </c>
      <c r="O18" s="22" t="s">
        <v>18</v>
      </c>
      <c r="P18" s="9"/>
      <c r="Q18" s="9" t="s">
        <v>17</v>
      </c>
      <c r="R18" s="9" t="s">
        <v>18</v>
      </c>
      <c r="S18" s="17"/>
      <c r="T18" s="9" t="s">
        <v>17</v>
      </c>
      <c r="U18" s="22" t="s">
        <v>18</v>
      </c>
    </row>
    <row r="19" spans="1:21" x14ac:dyDescent="0.3">
      <c r="A19" s="18" t="s">
        <v>19</v>
      </c>
      <c r="B19" s="7">
        <v>1.6554452591926905</v>
      </c>
      <c r="C19" s="23">
        <v>3.7126389430008144</v>
      </c>
      <c r="D19" s="7" t="s">
        <v>19</v>
      </c>
      <c r="E19" s="7">
        <v>1.7182332377151619</v>
      </c>
      <c r="F19" s="7">
        <v>1.2285524799562344</v>
      </c>
      <c r="G19" s="18" t="s">
        <v>19</v>
      </c>
      <c r="H19" s="7">
        <v>1.6058545326992384</v>
      </c>
      <c r="I19" s="23">
        <v>1.3848564294679973</v>
      </c>
      <c r="J19" s="7" t="s">
        <v>19</v>
      </c>
      <c r="K19" s="7">
        <v>3.1087871605408677</v>
      </c>
      <c r="L19" s="7">
        <v>2.4421014733558848</v>
      </c>
      <c r="M19" s="18" t="s">
        <v>19</v>
      </c>
      <c r="N19" s="7">
        <v>5.2347943859006074</v>
      </c>
      <c r="O19" s="23">
        <v>4.0242792809203403</v>
      </c>
      <c r="P19" s="7" t="s">
        <v>19</v>
      </c>
      <c r="Q19" s="7">
        <v>7.6560057444605683</v>
      </c>
      <c r="R19" s="7">
        <v>6.3699099890080273</v>
      </c>
      <c r="S19" s="18" t="s">
        <v>19</v>
      </c>
      <c r="T19" s="7">
        <v>9.7844199009429875</v>
      </c>
      <c r="U19" s="23">
        <v>8.8612017258199387</v>
      </c>
    </row>
    <row r="20" spans="1:21" x14ac:dyDescent="0.3">
      <c r="A20" s="18" t="s">
        <v>20</v>
      </c>
      <c r="B20" s="7">
        <v>14.680960981457506</v>
      </c>
      <c r="C20" s="23">
        <v>80.454710665952717</v>
      </c>
      <c r="D20" s="7" t="s">
        <v>20</v>
      </c>
      <c r="E20" s="7">
        <v>4.2192045691005138</v>
      </c>
      <c r="F20" s="7">
        <v>1.4900943498587813</v>
      </c>
      <c r="G20" s="18" t="s">
        <v>20</v>
      </c>
      <c r="H20" s="7">
        <v>2.4461436782492592</v>
      </c>
      <c r="I20" s="23">
        <v>0.1402571587600368</v>
      </c>
      <c r="J20" s="7" t="s">
        <v>20</v>
      </c>
      <c r="K20" s="7">
        <v>2.4716376021200239</v>
      </c>
      <c r="L20" s="7">
        <v>0.11755266443889768</v>
      </c>
      <c r="M20" s="18" t="s">
        <v>20</v>
      </c>
      <c r="N20" s="7">
        <v>3.055726796685438</v>
      </c>
      <c r="O20" s="23">
        <v>0.21100281690434031</v>
      </c>
      <c r="P20" s="7" t="s">
        <v>20</v>
      </c>
      <c r="Q20" s="7">
        <v>1.8767550163746429</v>
      </c>
      <c r="R20" s="7">
        <v>0.76551385216892442</v>
      </c>
      <c r="S20" s="18" t="s">
        <v>20</v>
      </c>
      <c r="T20" s="7">
        <v>2.1742262333437048</v>
      </c>
      <c r="U20" s="23">
        <v>3.3780768539059278</v>
      </c>
    </row>
    <row r="21" spans="1:21" x14ac:dyDescent="0.3">
      <c r="A21" s="18" t="s">
        <v>21</v>
      </c>
      <c r="B21" s="7">
        <v>8</v>
      </c>
      <c r="C21" s="23">
        <v>8</v>
      </c>
      <c r="D21" s="7" t="s">
        <v>21</v>
      </c>
      <c r="E21" s="7">
        <v>8</v>
      </c>
      <c r="F21" s="7">
        <v>8</v>
      </c>
      <c r="G21" s="18" t="s">
        <v>21</v>
      </c>
      <c r="H21" s="7">
        <v>8</v>
      </c>
      <c r="I21" s="23">
        <v>8</v>
      </c>
      <c r="J21" s="7" t="s">
        <v>21</v>
      </c>
      <c r="K21" s="7">
        <v>8</v>
      </c>
      <c r="L21" s="7">
        <v>8</v>
      </c>
      <c r="M21" s="18" t="s">
        <v>21</v>
      </c>
      <c r="N21" s="7">
        <v>8</v>
      </c>
      <c r="O21" s="23">
        <v>8</v>
      </c>
      <c r="P21" s="7" t="s">
        <v>21</v>
      </c>
      <c r="Q21" s="7">
        <v>8</v>
      </c>
      <c r="R21" s="7">
        <v>8</v>
      </c>
      <c r="S21" s="18" t="s">
        <v>21</v>
      </c>
      <c r="T21" s="7">
        <v>8</v>
      </c>
      <c r="U21" s="23">
        <v>8</v>
      </c>
    </row>
    <row r="22" spans="1:21" x14ac:dyDescent="0.3">
      <c r="A22" s="18" t="s">
        <v>22</v>
      </c>
      <c r="B22" s="7">
        <v>7</v>
      </c>
      <c r="C22" s="23">
        <v>7</v>
      </c>
      <c r="D22" s="7" t="s">
        <v>22</v>
      </c>
      <c r="E22" s="7">
        <v>7</v>
      </c>
      <c r="F22" s="7">
        <v>7</v>
      </c>
      <c r="G22" s="18" t="s">
        <v>22</v>
      </c>
      <c r="H22" s="7">
        <v>7</v>
      </c>
      <c r="I22" s="23">
        <v>7</v>
      </c>
      <c r="J22" s="7" t="s">
        <v>22</v>
      </c>
      <c r="K22" s="7">
        <v>7</v>
      </c>
      <c r="L22" s="7">
        <v>7</v>
      </c>
      <c r="M22" s="18" t="s">
        <v>22</v>
      </c>
      <c r="N22" s="7">
        <v>7</v>
      </c>
      <c r="O22" s="23">
        <v>7</v>
      </c>
      <c r="P22" s="7" t="s">
        <v>22</v>
      </c>
      <c r="Q22" s="7">
        <v>7</v>
      </c>
      <c r="R22" s="7">
        <v>7</v>
      </c>
      <c r="S22" s="18" t="s">
        <v>22</v>
      </c>
      <c r="T22" s="7">
        <v>7</v>
      </c>
      <c r="U22" s="23">
        <v>7</v>
      </c>
    </row>
    <row r="23" spans="1:21" x14ac:dyDescent="0.3">
      <c r="A23" s="18" t="s">
        <v>23</v>
      </c>
      <c r="B23" s="7">
        <v>0.18247484653089777</v>
      </c>
      <c r="C23" s="23"/>
      <c r="D23" s="7" t="s">
        <v>23</v>
      </c>
      <c r="E23" s="7">
        <v>2.8315016223639629</v>
      </c>
      <c r="F23" s="7"/>
      <c r="G23" s="18" t="s">
        <v>23</v>
      </c>
      <c r="H23" s="27">
        <v>17.440419440082326</v>
      </c>
      <c r="I23" s="23"/>
      <c r="J23" s="7" t="s">
        <v>23</v>
      </c>
      <c r="K23" s="27">
        <v>21.025789708107794</v>
      </c>
      <c r="L23" s="7"/>
      <c r="M23" s="18" t="s">
        <v>23</v>
      </c>
      <c r="N23" s="27">
        <v>14.481924182418732</v>
      </c>
      <c r="O23" s="23"/>
      <c r="P23" s="7" t="s">
        <v>23</v>
      </c>
      <c r="Q23" s="7">
        <v>2.4516277674887887</v>
      </c>
      <c r="R23" s="7"/>
      <c r="S23" s="18" t="s">
        <v>23</v>
      </c>
      <c r="T23" s="27">
        <v>0.64362840970587709</v>
      </c>
      <c r="U23" s="23"/>
    </row>
    <row r="24" spans="1:21" x14ac:dyDescent="0.3">
      <c r="A24" s="18" t="s">
        <v>24</v>
      </c>
      <c r="B24" s="7">
        <v>1.9566743343753523E-2</v>
      </c>
      <c r="C24" s="23"/>
      <c r="D24" s="7" t="s">
        <v>24</v>
      </c>
      <c r="E24" s="7">
        <v>9.6545641321275869E-2</v>
      </c>
      <c r="F24" s="7"/>
      <c r="G24" s="18" t="s">
        <v>24</v>
      </c>
      <c r="H24" s="7">
        <v>6.2116726416047274E-4</v>
      </c>
      <c r="I24" s="23"/>
      <c r="J24" s="7" t="s">
        <v>24</v>
      </c>
      <c r="K24" s="7">
        <v>3.3952801172096536E-4</v>
      </c>
      <c r="L24" s="7"/>
      <c r="M24" s="18" t="s">
        <v>24</v>
      </c>
      <c r="N24" s="7">
        <v>1.1217098401233468E-3</v>
      </c>
      <c r="O24" s="23"/>
      <c r="P24" s="7" t="s">
        <v>24</v>
      </c>
      <c r="Q24" s="7">
        <v>0.12984111823240271</v>
      </c>
      <c r="R24" s="7"/>
      <c r="S24" s="18" t="s">
        <v>24</v>
      </c>
      <c r="T24" s="7">
        <v>0.28761892239208675</v>
      </c>
      <c r="U24" s="23"/>
    </row>
    <row r="25" spans="1:21" ht="15" thickBot="1" x14ac:dyDescent="0.35">
      <c r="A25" s="19" t="s">
        <v>25</v>
      </c>
      <c r="B25" s="26">
        <v>0.26405822628038611</v>
      </c>
      <c r="C25" s="24"/>
      <c r="D25" s="8" t="s">
        <v>25</v>
      </c>
      <c r="E25" s="26">
        <v>3.7870435399280704</v>
      </c>
      <c r="F25" s="8"/>
      <c r="G25" s="19" t="s">
        <v>25</v>
      </c>
      <c r="H25" s="8">
        <v>3.7870435399280704</v>
      </c>
      <c r="I25" s="24"/>
      <c r="J25" s="8" t="s">
        <v>25</v>
      </c>
      <c r="K25" s="8">
        <v>3.7870435399280704</v>
      </c>
      <c r="L25" s="8"/>
      <c r="M25" s="19" t="s">
        <v>25</v>
      </c>
      <c r="N25" s="8">
        <v>3.7870435399280704</v>
      </c>
      <c r="O25" s="24"/>
      <c r="P25" s="8" t="s">
        <v>25</v>
      </c>
      <c r="Q25" s="26">
        <v>3.7870435399280704</v>
      </c>
      <c r="R25" s="8"/>
      <c r="S25" s="19" t="s">
        <v>25</v>
      </c>
      <c r="T25" s="8">
        <v>0.26405822628038611</v>
      </c>
      <c r="U25" s="24"/>
    </row>
    <row r="26" spans="1:21" x14ac:dyDescent="0.3">
      <c r="A26" s="28" t="s">
        <v>52</v>
      </c>
      <c r="B26" s="29"/>
      <c r="C26" s="29"/>
      <c r="D26" s="29" t="s">
        <v>52</v>
      </c>
      <c r="E26" s="29"/>
      <c r="F26" s="29"/>
      <c r="G26" s="29" t="s">
        <v>27</v>
      </c>
      <c r="H26" s="29"/>
      <c r="I26" s="29"/>
      <c r="J26" s="29" t="s">
        <v>27</v>
      </c>
      <c r="K26" s="29"/>
      <c r="L26" s="29"/>
      <c r="M26" s="29" t="s">
        <v>27</v>
      </c>
      <c r="N26" s="29"/>
      <c r="O26" s="29"/>
      <c r="P26" s="29" t="s">
        <v>52</v>
      </c>
      <c r="Q26" s="29"/>
      <c r="R26" s="29"/>
      <c r="S26" s="29" t="s">
        <v>27</v>
      </c>
      <c r="T26" s="29"/>
      <c r="U26" s="30"/>
    </row>
    <row r="27" spans="1:21" ht="15" thickBot="1" x14ac:dyDescent="0.3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6"/>
    </row>
    <row r="28" spans="1:21" x14ac:dyDescent="0.3">
      <c r="A28" s="17"/>
      <c r="B28" s="9" t="s">
        <v>17</v>
      </c>
      <c r="C28" s="9" t="s">
        <v>18</v>
      </c>
      <c r="D28" s="9"/>
      <c r="E28" s="9" t="s">
        <v>17</v>
      </c>
      <c r="F28" s="9" t="s">
        <v>18</v>
      </c>
      <c r="G28" s="9"/>
      <c r="H28" s="9" t="s">
        <v>17</v>
      </c>
      <c r="I28" s="9" t="s">
        <v>18</v>
      </c>
      <c r="J28" s="9"/>
      <c r="K28" s="9" t="s">
        <v>17</v>
      </c>
      <c r="L28" s="9" t="s">
        <v>18</v>
      </c>
      <c r="M28" s="9"/>
      <c r="N28" s="9" t="s">
        <v>17</v>
      </c>
      <c r="O28" s="9" t="s">
        <v>18</v>
      </c>
      <c r="P28" s="9"/>
      <c r="Q28" s="9" t="s">
        <v>17</v>
      </c>
      <c r="R28" s="9" t="s">
        <v>18</v>
      </c>
      <c r="S28" s="9"/>
      <c r="T28" s="9" t="s">
        <v>17</v>
      </c>
      <c r="U28" s="22" t="s">
        <v>18</v>
      </c>
    </row>
    <row r="29" spans="1:21" x14ac:dyDescent="0.3">
      <c r="A29" s="18" t="s">
        <v>19</v>
      </c>
      <c r="B29" s="7">
        <v>1.6554452591926905</v>
      </c>
      <c r="C29" s="7">
        <v>3.7126389430008144</v>
      </c>
      <c r="D29" s="7" t="s">
        <v>19</v>
      </c>
      <c r="E29" s="7">
        <v>1.7182332377151619</v>
      </c>
      <c r="F29" s="7">
        <v>1.2285524799562344</v>
      </c>
      <c r="G29" s="7" t="s">
        <v>19</v>
      </c>
      <c r="H29" s="7">
        <v>1.6058545326992384</v>
      </c>
      <c r="I29" s="7">
        <v>1.3848564294679973</v>
      </c>
      <c r="J29" s="7" t="s">
        <v>19</v>
      </c>
      <c r="K29" s="7">
        <v>3.1087871605408677</v>
      </c>
      <c r="L29" s="7">
        <v>2.4421014733558848</v>
      </c>
      <c r="M29" s="7" t="s">
        <v>19</v>
      </c>
      <c r="N29" s="7">
        <v>5.2347943859006074</v>
      </c>
      <c r="O29" s="7">
        <v>4.0242792809203403</v>
      </c>
      <c r="P29" s="7" t="s">
        <v>19</v>
      </c>
      <c r="Q29" s="7">
        <v>7.6560057444605683</v>
      </c>
      <c r="R29" s="7">
        <v>6.3699099890080273</v>
      </c>
      <c r="S29" s="7" t="s">
        <v>19</v>
      </c>
      <c r="T29" s="7">
        <v>8.8612017258199387</v>
      </c>
      <c r="U29" s="23">
        <v>9.7844199009429875</v>
      </c>
    </row>
    <row r="30" spans="1:21" x14ac:dyDescent="0.3">
      <c r="A30" s="18" t="s">
        <v>20</v>
      </c>
      <c r="B30" s="7">
        <v>14.680960981457506</v>
      </c>
      <c r="C30" s="7">
        <v>80.454710665952717</v>
      </c>
      <c r="D30" s="7" t="s">
        <v>20</v>
      </c>
      <c r="E30" s="7">
        <v>4.2192045691005138</v>
      </c>
      <c r="F30" s="7">
        <v>1.4900943498587813</v>
      </c>
      <c r="G30" s="7" t="s">
        <v>20</v>
      </c>
      <c r="H30" s="7">
        <v>2.4461436782492592</v>
      </c>
      <c r="I30" s="7">
        <v>0.1402571587600368</v>
      </c>
      <c r="J30" s="7" t="s">
        <v>20</v>
      </c>
      <c r="K30" s="7">
        <v>2.4716376021200239</v>
      </c>
      <c r="L30" s="7">
        <v>0.11755266443889768</v>
      </c>
      <c r="M30" s="7" t="s">
        <v>20</v>
      </c>
      <c r="N30" s="7">
        <v>3.055726796685438</v>
      </c>
      <c r="O30" s="7">
        <v>0.21100281690434031</v>
      </c>
      <c r="P30" s="7" t="s">
        <v>20</v>
      </c>
      <c r="Q30" s="7">
        <v>1.8767550163746429</v>
      </c>
      <c r="R30" s="7">
        <v>0.76551385216892442</v>
      </c>
      <c r="S30" s="7" t="s">
        <v>20</v>
      </c>
      <c r="T30" s="7">
        <v>3.3780768539059278</v>
      </c>
      <c r="U30" s="23">
        <v>2.1742262333437048</v>
      </c>
    </row>
    <row r="31" spans="1:21" x14ac:dyDescent="0.3">
      <c r="A31" s="18" t="s">
        <v>21</v>
      </c>
      <c r="B31" s="7">
        <v>8</v>
      </c>
      <c r="C31" s="7">
        <v>8</v>
      </c>
      <c r="D31" s="7" t="s">
        <v>21</v>
      </c>
      <c r="E31" s="7">
        <v>8</v>
      </c>
      <c r="F31" s="7">
        <v>8</v>
      </c>
      <c r="G31" s="7" t="s">
        <v>21</v>
      </c>
      <c r="H31" s="7">
        <v>8</v>
      </c>
      <c r="I31" s="7">
        <v>8</v>
      </c>
      <c r="J31" s="7" t="s">
        <v>21</v>
      </c>
      <c r="K31" s="7">
        <v>8</v>
      </c>
      <c r="L31" s="7">
        <v>8</v>
      </c>
      <c r="M31" s="7" t="s">
        <v>21</v>
      </c>
      <c r="N31" s="7">
        <v>8</v>
      </c>
      <c r="O31" s="7">
        <v>8</v>
      </c>
      <c r="P31" s="7" t="s">
        <v>21</v>
      </c>
      <c r="Q31" s="7">
        <v>8</v>
      </c>
      <c r="R31" s="7">
        <v>8</v>
      </c>
      <c r="S31" s="7" t="s">
        <v>21</v>
      </c>
      <c r="T31" s="7">
        <v>8</v>
      </c>
      <c r="U31" s="23">
        <v>8</v>
      </c>
    </row>
    <row r="32" spans="1:21" x14ac:dyDescent="0.3">
      <c r="A32" s="18" t="s">
        <v>53</v>
      </c>
      <c r="B32" s="7">
        <v>47.567835823705117</v>
      </c>
      <c r="C32" s="7"/>
      <c r="D32" s="7" t="s">
        <v>53</v>
      </c>
      <c r="E32" s="7">
        <v>2.8546494594796479</v>
      </c>
      <c r="F32" s="7"/>
      <c r="G32" s="7" t="s">
        <v>28</v>
      </c>
      <c r="H32" s="7">
        <v>0</v>
      </c>
      <c r="I32" s="7"/>
      <c r="J32" s="7" t="s">
        <v>28</v>
      </c>
      <c r="K32" s="7">
        <v>0</v>
      </c>
      <c r="L32" s="7"/>
      <c r="M32" s="7" t="s">
        <v>28</v>
      </c>
      <c r="N32" s="7">
        <v>0</v>
      </c>
      <c r="O32" s="7"/>
      <c r="P32" s="7" t="s">
        <v>53</v>
      </c>
      <c r="Q32" s="7">
        <v>1.3211344342717837</v>
      </c>
      <c r="R32" s="7"/>
      <c r="S32" s="7" t="s">
        <v>28</v>
      </c>
      <c r="T32" s="7">
        <v>0</v>
      </c>
      <c r="U32" s="23"/>
    </row>
    <row r="33" spans="1:21" x14ac:dyDescent="0.3">
      <c r="A33" s="18" t="s">
        <v>28</v>
      </c>
      <c r="B33" s="7">
        <v>0</v>
      </c>
      <c r="C33" s="7"/>
      <c r="D33" s="7" t="s">
        <v>28</v>
      </c>
      <c r="E33" s="7">
        <v>0</v>
      </c>
      <c r="F33" s="7"/>
      <c r="G33" s="7" t="s">
        <v>22</v>
      </c>
      <c r="H33" s="7">
        <v>8</v>
      </c>
      <c r="I33" s="7"/>
      <c r="J33" s="7" t="s">
        <v>22</v>
      </c>
      <c r="K33" s="7">
        <v>8</v>
      </c>
      <c r="L33" s="7"/>
      <c r="M33" s="7" t="s">
        <v>22</v>
      </c>
      <c r="N33" s="7">
        <v>8</v>
      </c>
      <c r="O33" s="7"/>
      <c r="P33" s="7" t="s">
        <v>28</v>
      </c>
      <c r="Q33" s="7">
        <v>0</v>
      </c>
      <c r="R33" s="7"/>
      <c r="S33" s="7" t="s">
        <v>22</v>
      </c>
      <c r="T33" s="7">
        <v>13</v>
      </c>
      <c r="U33" s="23"/>
    </row>
    <row r="34" spans="1:21" x14ac:dyDescent="0.3">
      <c r="A34" s="18" t="s">
        <v>22</v>
      </c>
      <c r="B34" s="7">
        <v>14</v>
      </c>
      <c r="C34" s="7"/>
      <c r="D34" s="7" t="s">
        <v>22</v>
      </c>
      <c r="E34" s="7">
        <v>14</v>
      </c>
      <c r="F34" s="7"/>
      <c r="G34" s="7" t="s">
        <v>29</v>
      </c>
      <c r="H34" s="7">
        <v>0.38867411976745542</v>
      </c>
      <c r="I34" s="7"/>
      <c r="J34" s="7" t="s">
        <v>29</v>
      </c>
      <c r="K34" s="7">
        <v>1.1718826977297072</v>
      </c>
      <c r="L34" s="7"/>
      <c r="M34" s="7" t="s">
        <v>29</v>
      </c>
      <c r="N34" s="7">
        <v>1.8943429748801235</v>
      </c>
      <c r="O34" s="7"/>
      <c r="P34" s="7" t="s">
        <v>22</v>
      </c>
      <c r="Q34" s="7">
        <v>14</v>
      </c>
      <c r="R34" s="7"/>
      <c r="S34" s="7" t="s">
        <v>29</v>
      </c>
      <c r="T34" s="7">
        <v>-1.1081862482981952</v>
      </c>
      <c r="U34" s="23"/>
    </row>
    <row r="35" spans="1:21" x14ac:dyDescent="0.3">
      <c r="A35" s="18" t="s">
        <v>29</v>
      </c>
      <c r="B35" s="7">
        <v>-0.59655224089928816</v>
      </c>
      <c r="C35" s="7"/>
      <c r="D35" s="7" t="s">
        <v>29</v>
      </c>
      <c r="E35" s="7">
        <v>0.57965106904466734</v>
      </c>
      <c r="F35" s="7"/>
      <c r="G35" s="7" t="s">
        <v>30</v>
      </c>
      <c r="H35" s="7">
        <v>0.35382849442949149</v>
      </c>
      <c r="I35" s="7"/>
      <c r="J35" s="7" t="s">
        <v>30</v>
      </c>
      <c r="K35" s="7">
        <v>0.13747973247221293</v>
      </c>
      <c r="L35" s="7"/>
      <c r="M35" s="7" t="s">
        <v>30</v>
      </c>
      <c r="N35" s="7">
        <v>4.7395032596823809E-2</v>
      </c>
      <c r="O35" s="7"/>
      <c r="P35" s="7" t="s">
        <v>29</v>
      </c>
      <c r="Q35" s="31">
        <v>2.2378439271531798</v>
      </c>
      <c r="R35" s="7"/>
      <c r="S35" s="7" t="s">
        <v>30</v>
      </c>
      <c r="T35" s="7">
        <v>0.14393177488999354</v>
      </c>
      <c r="U35" s="23"/>
    </row>
    <row r="36" spans="1:21" x14ac:dyDescent="0.3">
      <c r="A36" s="18" t="s">
        <v>30</v>
      </c>
      <c r="B36" s="7">
        <v>0.28016486177008881</v>
      </c>
      <c r="C36" s="7"/>
      <c r="D36" s="7" t="s">
        <v>30</v>
      </c>
      <c r="E36" s="7">
        <v>0.28568036366638233</v>
      </c>
      <c r="F36" s="7"/>
      <c r="G36" s="7" t="s">
        <v>31</v>
      </c>
      <c r="H36" s="7">
        <v>1.8595480375308981</v>
      </c>
      <c r="I36" s="7"/>
      <c r="J36" s="7" t="s">
        <v>31</v>
      </c>
      <c r="K36" s="7">
        <v>1.8595480375308981</v>
      </c>
      <c r="L36" s="7"/>
      <c r="M36" s="7" t="s">
        <v>31</v>
      </c>
      <c r="N36" s="7">
        <v>1.8595480375308981</v>
      </c>
      <c r="O36" s="7"/>
      <c r="P36" s="7" t="s">
        <v>30</v>
      </c>
      <c r="Q36" s="7">
        <v>2.1002552552136719E-2</v>
      </c>
      <c r="R36" s="7"/>
      <c r="S36" s="7" t="s">
        <v>31</v>
      </c>
      <c r="T36" s="7">
        <v>1.7709333959868729</v>
      </c>
      <c r="U36" s="23"/>
    </row>
    <row r="37" spans="1:21" x14ac:dyDescent="0.3">
      <c r="A37" s="18" t="s">
        <v>31</v>
      </c>
      <c r="B37" s="7">
        <v>1.7613101357748921</v>
      </c>
      <c r="C37" s="7"/>
      <c r="D37" s="7" t="s">
        <v>31</v>
      </c>
      <c r="E37" s="7">
        <v>1.7613101357748921</v>
      </c>
      <c r="F37" s="7"/>
      <c r="G37" s="7" t="s">
        <v>32</v>
      </c>
      <c r="H37" s="7">
        <v>0.70765698885898298</v>
      </c>
      <c r="I37" s="7"/>
      <c r="J37" s="7" t="s">
        <v>32</v>
      </c>
      <c r="K37" s="7">
        <v>0.27495946494442586</v>
      </c>
      <c r="L37" s="7"/>
      <c r="M37" s="7" t="s">
        <v>32</v>
      </c>
      <c r="N37" s="7">
        <v>9.4790065193647619E-2</v>
      </c>
      <c r="O37" s="7"/>
      <c r="P37" s="7" t="s">
        <v>31</v>
      </c>
      <c r="Q37" s="7">
        <v>1.7613101357748921</v>
      </c>
      <c r="R37" s="7"/>
      <c r="S37" s="7" t="s">
        <v>32</v>
      </c>
      <c r="T37" s="7">
        <v>0.28786354977998707</v>
      </c>
      <c r="U37" s="23"/>
    </row>
    <row r="38" spans="1:21" ht="15" thickBot="1" x14ac:dyDescent="0.35">
      <c r="A38" s="18" t="s">
        <v>32</v>
      </c>
      <c r="B38" s="7">
        <v>0.56032972354017763</v>
      </c>
      <c r="C38" s="7"/>
      <c r="D38" s="7" t="s">
        <v>32</v>
      </c>
      <c r="E38" s="7">
        <v>0.57136072733276466</v>
      </c>
      <c r="F38" s="7"/>
      <c r="G38" s="8" t="s">
        <v>33</v>
      </c>
      <c r="H38" s="10">
        <v>2.3060041352041671</v>
      </c>
      <c r="I38" s="8"/>
      <c r="J38" s="8" t="s">
        <v>33</v>
      </c>
      <c r="K38" s="10">
        <v>2.3060041352041671</v>
      </c>
      <c r="L38" s="8"/>
      <c r="M38" s="8" t="s">
        <v>33</v>
      </c>
      <c r="N38" s="10">
        <v>2.3060041352041671</v>
      </c>
      <c r="O38" s="8"/>
      <c r="P38" s="7" t="s">
        <v>32</v>
      </c>
      <c r="Q38" s="7">
        <v>4.2005105104273438E-2</v>
      </c>
      <c r="R38" s="7"/>
      <c r="S38" s="8" t="s">
        <v>33</v>
      </c>
      <c r="T38" s="10">
        <v>2.1603686564627926</v>
      </c>
      <c r="U38" s="24"/>
    </row>
    <row r="39" spans="1:21" ht="15" thickBot="1" x14ac:dyDescent="0.35">
      <c r="A39" s="19" t="s">
        <v>33</v>
      </c>
      <c r="B39" s="10">
        <v>2.1447866879178044</v>
      </c>
      <c r="C39" s="8"/>
      <c r="D39" s="8" t="s">
        <v>33</v>
      </c>
      <c r="E39" s="10">
        <v>2.1447866879178044</v>
      </c>
      <c r="F39" s="8"/>
      <c r="G39" s="15"/>
      <c r="H39" s="15"/>
      <c r="I39" s="15"/>
      <c r="J39" s="15"/>
      <c r="K39" s="15"/>
      <c r="L39" s="15"/>
      <c r="M39" s="15"/>
      <c r="N39" s="15"/>
      <c r="O39" s="15"/>
      <c r="P39" s="8" t="s">
        <v>33</v>
      </c>
      <c r="Q39" s="8">
        <v>2.1447866879178044</v>
      </c>
      <c r="R39" s="8"/>
      <c r="S39" s="15"/>
      <c r="T39" s="15"/>
      <c r="U39" s="16"/>
    </row>
    <row r="40" spans="1:21" x14ac:dyDescent="0.3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</row>
    <row r="41" spans="1:21" ht="15" thickBot="1" x14ac:dyDescent="0.35">
      <c r="A41" s="25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1"/>
    </row>
    <row r="44" spans="1:21" x14ac:dyDescent="0.3">
      <c r="A44" s="53" t="s">
        <v>35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</row>
    <row r="45" spans="1:21" x14ac:dyDescent="0.3">
      <c r="A45" s="53" t="s">
        <v>14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</row>
    <row r="46" spans="1:21" x14ac:dyDescent="0.3">
      <c r="A46" s="13"/>
      <c r="B46" s="56" t="s">
        <v>42</v>
      </c>
      <c r="C46" s="56"/>
      <c r="D46" s="56"/>
      <c r="E46" s="56"/>
      <c r="F46" s="56"/>
      <c r="G46" s="56"/>
      <c r="H46" s="56"/>
      <c r="I46" s="57" t="s">
        <v>41</v>
      </c>
      <c r="J46" s="57"/>
      <c r="K46" s="57"/>
      <c r="L46" s="57"/>
      <c r="M46" s="57"/>
      <c r="N46" s="57"/>
      <c r="O46" s="57"/>
    </row>
    <row r="47" spans="1:21" x14ac:dyDescent="0.3">
      <c r="A47" s="2"/>
      <c r="B47" s="11" t="s">
        <v>26</v>
      </c>
      <c r="C47" s="11" t="s">
        <v>34</v>
      </c>
      <c r="D47" s="11" t="s">
        <v>36</v>
      </c>
      <c r="E47" s="11" t="s">
        <v>37</v>
      </c>
      <c r="F47" s="11" t="s">
        <v>38</v>
      </c>
      <c r="G47" s="11" t="s">
        <v>39</v>
      </c>
      <c r="H47" s="11" t="s">
        <v>40</v>
      </c>
      <c r="I47" s="12" t="s">
        <v>26</v>
      </c>
      <c r="J47" s="12" t="s">
        <v>34</v>
      </c>
      <c r="K47" s="12" t="s">
        <v>36</v>
      </c>
      <c r="L47" s="12" t="s">
        <v>37</v>
      </c>
      <c r="M47" s="12" t="s">
        <v>38</v>
      </c>
      <c r="N47" s="12" t="s">
        <v>39</v>
      </c>
      <c r="O47" s="12" t="s">
        <v>40</v>
      </c>
    </row>
    <row r="48" spans="1:21" x14ac:dyDescent="0.3">
      <c r="A48" s="2" t="s">
        <v>44</v>
      </c>
      <c r="B48" s="11">
        <f>+'SW620 N'!I25/'SW620 N'!B25*100</f>
        <v>0.39405880569869656</v>
      </c>
      <c r="C48" s="11">
        <f>+'SW620 N'!J25/'SW620 N'!C25*100</f>
        <v>0.61099796334012213</v>
      </c>
      <c r="D48" s="11">
        <f>+'SW620 N'!K25/'SW620 N'!D25*100</f>
        <v>4.1773628938156362</v>
      </c>
      <c r="E48" s="11">
        <f>+'SW620 N'!L25/'SW620 N'!E25*100</f>
        <v>10.48182586644125</v>
      </c>
      <c r="F48" s="11">
        <f>+'SW620 N'!M25/'SW620 N'!F25*100</f>
        <v>17.905859750240154</v>
      </c>
      <c r="G48" s="11">
        <f>+'SW620 N'!N25/'SW620 N'!G25*100</f>
        <v>22.683482221054476</v>
      </c>
      <c r="H48" s="11">
        <f>+'SW620 N'!O25/'SW620 N'!H25*100</f>
        <v>26.862556197816311</v>
      </c>
      <c r="I48" s="12">
        <f>+'SW620 N'!Y25/'SW620 N'!R25*100</f>
        <v>0.30515715593530668</v>
      </c>
      <c r="J48" s="12">
        <f>+'SW620 N'!Z25/'SW620 N'!S25*100</f>
        <v>0.58509285169168146</v>
      </c>
      <c r="K48" s="12">
        <f>+'SW620 N'!AA25/'SW620 N'!T25*100</f>
        <v>1.9300106044538703</v>
      </c>
      <c r="L48" s="12">
        <f>+'SW620 N'!AB25/'SW620 N'!U25*100</f>
        <v>4.5683313975996898</v>
      </c>
      <c r="M48" s="12">
        <f>+'SW620 N'!AC25/'SW620 N'!V25*100</f>
        <v>9.7684137210517168</v>
      </c>
      <c r="N48" s="12">
        <f>+'SW620 N'!AD25/'SW620 N'!W25*100</f>
        <v>14.756566839551615</v>
      </c>
      <c r="O48" s="12">
        <f>+'SW620 N'!AE25/'SW620 N'!X25*100</f>
        <v>19.291512915129154</v>
      </c>
    </row>
    <row r="49" spans="1:21" x14ac:dyDescent="0.3">
      <c r="A49" s="2" t="s">
        <v>45</v>
      </c>
      <c r="B49" s="11">
        <f>+'SW620 N'!I26/'SW620 N'!B26*100</f>
        <v>0.75650118203309691</v>
      </c>
      <c r="C49" s="11">
        <f>+'SW620 N'!J26/'SW620 N'!C26*100</f>
        <v>1.8990073370738023</v>
      </c>
      <c r="D49" s="11">
        <f>+'SW620 N'!K26/'SW620 N'!D26*100</f>
        <v>7.5008762705923573</v>
      </c>
      <c r="E49" s="11">
        <f>+'SW620 N'!L26/'SW620 N'!E26*100</f>
        <v>18.278560250391234</v>
      </c>
      <c r="F49" s="11">
        <f>+'SW620 N'!M26/'SW620 N'!F26*100</f>
        <v>28.244711263579191</v>
      </c>
      <c r="G49" s="11">
        <f>+'SW620 N'!N26/'SW620 N'!G26*100</f>
        <v>32.368148914167527</v>
      </c>
      <c r="H49" s="11">
        <f>+'SW620 N'!O26/'SW620 N'!H26*100</f>
        <v>35.984503190519604</v>
      </c>
      <c r="I49" s="12">
        <f>+'SW620 N'!Y26/'SW620 N'!R26*100</f>
        <v>0.33383915022761762</v>
      </c>
      <c r="J49" s="12">
        <f>+'SW620 N'!Z26/'SW620 N'!S26*100</f>
        <v>0.52719200887902329</v>
      </c>
      <c r="K49" s="12">
        <f>+'SW620 N'!AA26/'SW620 N'!T26*100</f>
        <v>2.1548662088562631</v>
      </c>
      <c r="L49" s="12">
        <f>+'SW620 N'!AB26/'SW620 N'!U26*100</f>
        <v>6.7478332645480812</v>
      </c>
      <c r="M49" s="12">
        <f>+'SW620 N'!AC26/'SW620 N'!V26*100</f>
        <v>12.018181818181818</v>
      </c>
      <c r="N49" s="12">
        <f>+'SW620 N'!AD26/'SW620 N'!W26*100</f>
        <v>17.051820728291318</v>
      </c>
      <c r="O49" s="12">
        <f>+'SW620 N'!AE26/'SW620 N'!X26*100</f>
        <v>20.5458210575283</v>
      </c>
    </row>
    <row r="50" spans="1:21" x14ac:dyDescent="0.3">
      <c r="A50" s="2" t="s">
        <v>47</v>
      </c>
      <c r="B50" s="11">
        <f>+'SW620 N'!I27/'SW620 N'!B27*100</f>
        <v>0.14354066985645933</v>
      </c>
      <c r="C50" s="11">
        <f>+'SW620 N'!J27/'SW620 N'!C27*100</f>
        <v>0.68838916934373562</v>
      </c>
      <c r="D50" s="11">
        <f>+'SW620 N'!K27/'SW620 N'!D27*100</f>
        <v>2.9438654232949348</v>
      </c>
      <c r="E50" s="11">
        <f>+'SW620 N'!L27/'SW620 N'!E27*100</f>
        <v>6.6508715518700283</v>
      </c>
      <c r="F50" s="11">
        <f>+'SW620 N'!M27/'SW620 N'!F27*100</f>
        <v>11.178294573643411</v>
      </c>
      <c r="G50" s="11">
        <f>+'SW620 N'!N27/'SW620 N'!G27*100</f>
        <v>15.393776983772517</v>
      </c>
      <c r="H50" s="11">
        <f>+'SW620 N'!O27/'SW620 N'!H27*100</f>
        <v>19.55729518153597</v>
      </c>
      <c r="I50" s="12">
        <f>+'SW620 N'!Y27/'SW620 N'!R27*100</f>
        <v>6.9324090121317156E-2</v>
      </c>
      <c r="J50" s="12">
        <f>+'SW620 N'!Z27/'SW620 N'!S27*100</f>
        <v>0.24806201550387599</v>
      </c>
      <c r="K50" s="12">
        <f>+'SW620 N'!AA27/'SW620 N'!T27*100</f>
        <v>2.831168831168831</v>
      </c>
      <c r="L50" s="12">
        <f>+'SW620 N'!AB27/'SW620 N'!U27*100</f>
        <v>8.3860759493670898</v>
      </c>
      <c r="M50" s="12">
        <f>+'SW620 N'!AC27/'SW620 N'!V27*100</f>
        <v>16.145942545607049</v>
      </c>
      <c r="N50" s="12">
        <f>+'SW620 N'!AD27/'SW620 N'!W27*100</f>
        <v>20.799238820171265</v>
      </c>
      <c r="O50" s="12">
        <f>+'SW620 N'!AE27/'SW620 N'!X27*100</f>
        <v>24.151195852149186</v>
      </c>
    </row>
    <row r="51" spans="1:21" x14ac:dyDescent="0.3">
      <c r="A51" s="2" t="s">
        <v>50</v>
      </c>
      <c r="B51" s="11">
        <f>+'SW620 N'!I28/'SW620 N'!B28*100</f>
        <v>0.53385100703712696</v>
      </c>
      <c r="C51" s="11">
        <f>+'SW620 N'!J28/'SW620 N'!C28*100</f>
        <v>1.5297717109908211</v>
      </c>
      <c r="D51" s="11">
        <f>+'SW620 N'!K28/'SW620 N'!D28*100</f>
        <v>3.9883833494675698</v>
      </c>
      <c r="E51" s="11">
        <f>+'SW620 N'!L28/'SW620 N'!E28*100</f>
        <v>9.4587304441647184</v>
      </c>
      <c r="F51" s="11">
        <f>+'SW620 N'!M28/'SW620 N'!F28*100</f>
        <v>15.72539736219141</v>
      </c>
      <c r="G51" s="11">
        <f>+'SW620 N'!N28/'SW620 N'!G28*100</f>
        <v>21.954294720252168</v>
      </c>
      <c r="H51" s="11">
        <f>+'SW620 N'!O28/'SW620 N'!H28*100</f>
        <v>27.274076272443981</v>
      </c>
      <c r="I51" s="12">
        <f>+'SW620 N'!Y28/'SW620 N'!R28*100</f>
        <v>0.41030316845224524</v>
      </c>
      <c r="J51" s="12">
        <f>+'SW620 N'!Z28/'SW620 N'!S28*100</f>
        <v>0.61068702290076338</v>
      </c>
      <c r="K51" s="12">
        <f>+'SW620 N'!AA28/'SW620 N'!T28*100</f>
        <v>2.3653088042049935</v>
      </c>
      <c r="L51" s="12">
        <f>+'SW620 N'!AB28/'SW620 N'!U28*100</f>
        <v>5.6800416883793643</v>
      </c>
      <c r="M51" s="12">
        <f>+'SW620 N'!AC28/'SW620 N'!V28*100</f>
        <v>11.478260869565217</v>
      </c>
      <c r="N51" s="12">
        <f>+'SW620 N'!AD28/'SW620 N'!W28*100</f>
        <v>17.108167770419428</v>
      </c>
      <c r="O51" s="12">
        <f>+'SW620 N'!AE28/'SW620 N'!X28*100</f>
        <v>22.134216589861751</v>
      </c>
    </row>
    <row r="52" spans="1:21" x14ac:dyDescent="0.3">
      <c r="A52" s="2" t="s">
        <v>46</v>
      </c>
      <c r="B52" s="11">
        <f>+'SW620 N'!I29/'SW620 N'!B29*100</f>
        <v>0.53868756121449557</v>
      </c>
      <c r="C52" s="11">
        <f>+'SW620 N'!J29/'SW620 N'!C29*100</f>
        <v>1.3739802490339201</v>
      </c>
      <c r="D52" s="11">
        <f>+'SW620 N'!K29/'SW620 N'!D29*100</f>
        <v>8.3126989741775734</v>
      </c>
      <c r="E52" s="11">
        <f>+'SW620 N'!L29/'SW620 N'!E29*100</f>
        <v>19.98186215235792</v>
      </c>
      <c r="F52" s="11">
        <f>+'SW620 N'!M29/'SW620 N'!F29*100</f>
        <v>30.129798398232531</v>
      </c>
      <c r="G52" s="11">
        <f>+'SW620 N'!N29/'SW620 N'!G29*100</f>
        <v>40.268286509744364</v>
      </c>
      <c r="H52" s="11">
        <f>+'SW620 N'!O29/'SW620 N'!H29*100</f>
        <v>44.307485432541462</v>
      </c>
      <c r="I52" s="12">
        <f>+'SW620 N'!Y29/'SW620 N'!R29*100</f>
        <v>0.58394160583941601</v>
      </c>
      <c r="J52" s="12">
        <f>+'SW620 N'!Z29/'SW620 N'!S29*100</f>
        <v>3.6043587594300082</v>
      </c>
      <c r="K52" s="12">
        <f>+'SW620 N'!AA29/'SW620 N'!T29*100</f>
        <v>1.6095890410958904</v>
      </c>
      <c r="L52" s="12">
        <f>+'SW620 N'!AB29/'SW620 N'!U29*100</f>
        <v>5.5004252906152535</v>
      </c>
      <c r="M52" s="12">
        <f>+'SW620 N'!AC29/'SW620 N'!V29*100</f>
        <v>9.4670050761421312</v>
      </c>
      <c r="N52" s="12">
        <f>+'SW620 N'!AD29/'SW620 N'!W29*100</f>
        <v>14.104526568991909</v>
      </c>
      <c r="O52" s="12">
        <f>+'SW620 N'!AE29/'SW620 N'!X29*100</f>
        <v>17.685544878347983</v>
      </c>
    </row>
    <row r="53" spans="1:21" x14ac:dyDescent="0.3">
      <c r="A53" s="2" t="s">
        <v>48</v>
      </c>
      <c r="B53" s="11">
        <f>+'SW620 N'!I30/'SW620 N'!B30*100</f>
        <v>0.71983875611862946</v>
      </c>
      <c r="C53" s="11">
        <f>+'SW620 N'!J30/'SW620 N'!C30*100</f>
        <v>1.9669551534225023</v>
      </c>
      <c r="D53" s="11">
        <f>+'SW620 N'!K30/'SW620 N'!D30*100</f>
        <v>7.4131789848619762</v>
      </c>
      <c r="E53" s="11">
        <f>+'SW620 N'!L30/'SW620 N'!E30*100</f>
        <v>20.527233960069783</v>
      </c>
      <c r="F53" s="11">
        <f>+'SW620 N'!M30/'SW620 N'!F30*100</f>
        <v>31.021897810218981</v>
      </c>
      <c r="G53" s="11">
        <f>+'SW620 N'!N30/'SW620 N'!G30*100</f>
        <v>38.368580060422957</v>
      </c>
      <c r="H53" s="11">
        <f>+'SW620 N'!O30/'SW620 N'!H30*100</f>
        <v>45.587330873308737</v>
      </c>
      <c r="I53" s="12">
        <f>+'SW620 N'!Y30/'SW620 N'!R30*100</f>
        <v>0.22004889975550121</v>
      </c>
      <c r="J53" s="12">
        <f>+'SW620 N'!Z30/'SW620 N'!S30*100</f>
        <v>3.9951865222623342</v>
      </c>
      <c r="K53" s="12">
        <f>+'SW620 N'!AA30/'SW620 N'!T30*100</f>
        <v>1.5476190476190477</v>
      </c>
      <c r="L53" s="12">
        <f>+'SW620 N'!AB30/'SW620 N'!U30*100</f>
        <v>4.217285664699757</v>
      </c>
      <c r="M53" s="12">
        <f>+'SW620 N'!AC30/'SW620 N'!V30*100</f>
        <v>7.3935041619063169</v>
      </c>
      <c r="N53" s="12">
        <f>+'SW620 N'!AD30/'SW620 N'!W30*100</f>
        <v>12.038919546906767</v>
      </c>
      <c r="O53" s="12">
        <f>+'SW620 N'!AE30/'SW620 N'!X30*100</f>
        <v>16.788321167883215</v>
      </c>
    </row>
    <row r="54" spans="1:21" x14ac:dyDescent="0.3">
      <c r="A54" s="2" t="s">
        <v>51</v>
      </c>
      <c r="B54" s="11">
        <f>+'SW620 N'!I31/'SW620 N'!B31*100</f>
        <v>10.554951033732319</v>
      </c>
      <c r="C54" s="11">
        <f>+'SW620 N'!J31/'SW620 N'!C31*100</f>
        <v>13.890214797136039</v>
      </c>
      <c r="D54" s="11">
        <f>+'SW620 N'!K31/'SW620 N'!D31*100</f>
        <v>15.719844357976656</v>
      </c>
      <c r="E54" s="11">
        <f>+'SW620 N'!L31/'SW620 N'!E31*100</f>
        <v>29.122203098106713</v>
      </c>
      <c r="F54" s="11">
        <f>+'SW620 N'!M31/'SW620 N'!F31*100</f>
        <v>37.849331713244226</v>
      </c>
      <c r="G54" s="11">
        <f>+'SW620 N'!N31/'SW620 N'!G31*100</f>
        <v>47.543809250215453</v>
      </c>
      <c r="H54" s="11">
        <f>+'SW620 N'!O31/'SW620 N'!H31*100</f>
        <v>53.712807244501938</v>
      </c>
      <c r="I54" s="12">
        <f>+'SW620 N'!Y31/'SW620 N'!R31*100</f>
        <v>0.3818615751789976</v>
      </c>
      <c r="J54" s="12">
        <f>+'SW620 N'!Z31/'SW620 N'!S31*100</f>
        <v>0.51020408163265307</v>
      </c>
      <c r="K54" s="12">
        <f>+'SW620 N'!AA31/'SW620 N'!T31*100</f>
        <v>3.6501377410468319</v>
      </c>
      <c r="L54" s="12">
        <f>+'SW620 N'!AB31/'SW620 N'!U31*100</f>
        <v>9.4100294985250734</v>
      </c>
      <c r="M54" s="12">
        <f>+'SW620 N'!AC31/'SW620 N'!V31*100</f>
        <v>16.309677419354838</v>
      </c>
      <c r="N54" s="12">
        <f>+'SW620 N'!AD31/'SW620 N'!W31*100</f>
        <v>20.97353073126963</v>
      </c>
      <c r="O54" s="12">
        <f>+'SW620 N'!AE31/'SW620 N'!X31*100</f>
        <v>23.676012461059191</v>
      </c>
    </row>
    <row r="55" spans="1:21" x14ac:dyDescent="0.3">
      <c r="A55" s="2" t="s">
        <v>49</v>
      </c>
      <c r="B55" s="11">
        <f>+'SW620 N'!I32/'SW620 N'!B32*100</f>
        <v>1.2039489525644111</v>
      </c>
      <c r="C55" s="11">
        <f>+'SW620 N'!J32/'SW620 N'!C32*100</f>
        <v>6.0186236656824894</v>
      </c>
      <c r="D55" s="11">
        <f>+'SW620 N'!K32/'SW620 N'!D32*100</f>
        <v>9.5480336529054988</v>
      </c>
      <c r="E55" s="11">
        <f>+'SW620 N'!L32/'SW620 N'!E32*100</f>
        <v>17.298536413330982</v>
      </c>
      <c r="F55" s="11">
        <f>+'SW620 N'!M32/'SW620 N'!F32*100</f>
        <v>27.259522272433827</v>
      </c>
      <c r="G55" s="11">
        <f>+'SW620 N'!N32/'SW620 N'!G32*100</f>
        <v>34.954552702918193</v>
      </c>
      <c r="H55" s="11">
        <f>+'SW620 N'!O32/'SW620 N'!H32*100</f>
        <v>39.988212759687634</v>
      </c>
      <c r="I55" s="12">
        <f>+'SW620 N'!Y32/'SW620 N'!R32*100</f>
        <v>0.52031714568880083</v>
      </c>
      <c r="J55" s="12">
        <f>+'SW620 N'!Z32/'SW620 N'!S32*100</f>
        <v>0.52922780851575646</v>
      </c>
      <c r="K55" s="12">
        <f>+'SW620 N'!AA32/'SW620 N'!T32*100</f>
        <v>1.971434319050493</v>
      </c>
      <c r="L55" s="12">
        <f>+'SW620 N'!AB32/'SW620 N'!U32*100</f>
        <v>4.9832125817282202</v>
      </c>
      <c r="M55" s="12">
        <f>+'SW620 N'!AC32/'SW620 N'!V32*100</f>
        <v>10.171410090556273</v>
      </c>
      <c r="N55" s="12">
        <f>+'SW620 N'!AD32/'SW620 N'!W32*100</f>
        <v>13.670244484197974</v>
      </c>
      <c r="O55" s="12">
        <f>+'SW620 N'!AE32/'SW620 N'!X32*100</f>
        <v>18.627593210503409</v>
      </c>
    </row>
    <row r="56" spans="1:21" x14ac:dyDescent="0.3">
      <c r="A56" s="2" t="s">
        <v>43</v>
      </c>
      <c r="B56" s="11">
        <f>+'SW620 N'!I33/'SW620 N'!B33*100</f>
        <v>1.8556722460319044</v>
      </c>
      <c r="C56" s="11">
        <f>+'SW620 N'!J33/'SW620 N'!C33*100</f>
        <v>3.57847922790218</v>
      </c>
      <c r="D56" s="11">
        <f>+'SW620 N'!K33/'SW620 N'!D33*100</f>
        <v>7.5332706790591839</v>
      </c>
      <c r="E56" s="11">
        <f>+'SW620 N'!L33/'SW620 N'!E33*100</f>
        <v>16.779992994922416</v>
      </c>
      <c r="F56" s="11">
        <f>+'SW620 N'!M33/'SW620 N'!F33*100</f>
        <v>25.386498108629262</v>
      </c>
      <c r="G56" s="11">
        <f>+'SW620 N'!N33/'SW620 N'!G33*100</f>
        <v>32.234143509244575</v>
      </c>
      <c r="H56" s="11">
        <f>+'SW620 N'!O33/'SW620 N'!H33*100</f>
        <v>37.264466188783977</v>
      </c>
      <c r="I56" s="12">
        <f>+'SW620 N'!Y33/'SW620 N'!R33*100</f>
        <v>0.35309909889990027</v>
      </c>
      <c r="J56" s="12">
        <f>+'SW620 N'!Z33/'SW620 N'!S33*100</f>
        <v>1.3152268393101736</v>
      </c>
      <c r="K56" s="12">
        <f>+'SW620 N'!AA33/'SW620 N'!T33*100</f>
        <v>2.2647488855209388</v>
      </c>
      <c r="L56" s="12">
        <f>+'SW620 N'!AB33/'SW620 N'!U33*100</f>
        <v>6.2330297051406696</v>
      </c>
      <c r="M56" s="12">
        <f>+'SW620 N'!AC33/'SW620 N'!V33*100</f>
        <v>11.671991985439156</v>
      </c>
      <c r="N56" s="12">
        <f>+'SW620 N'!AD33/'SW620 N'!W33*100</f>
        <v>16.394079552477123</v>
      </c>
      <c r="O56" s="12">
        <f>+'SW620 N'!AE33/'SW620 N'!X33*100</f>
        <v>20.416684033110165</v>
      </c>
    </row>
    <row r="57" spans="1:21" ht="15" thickBot="1" x14ac:dyDescent="0.35"/>
    <row r="58" spans="1:21" ht="15" thickBot="1" x14ac:dyDescent="0.35">
      <c r="A58" s="58" t="s">
        <v>26</v>
      </c>
      <c r="B58" s="59"/>
      <c r="C58" s="60"/>
      <c r="D58" s="59" t="s">
        <v>34</v>
      </c>
      <c r="E58" s="59"/>
      <c r="F58" s="59"/>
      <c r="G58" s="51" t="s">
        <v>36</v>
      </c>
      <c r="H58" s="50"/>
      <c r="I58" s="52"/>
      <c r="J58" s="50" t="s">
        <v>37</v>
      </c>
      <c r="K58" s="50"/>
      <c r="L58" s="50"/>
      <c r="M58" s="51" t="s">
        <v>38</v>
      </c>
      <c r="N58" s="50"/>
      <c r="O58" s="52"/>
      <c r="P58" s="50" t="s">
        <v>39</v>
      </c>
      <c r="Q58" s="50"/>
      <c r="R58" s="50"/>
      <c r="S58" s="51" t="s">
        <v>40</v>
      </c>
      <c r="T58" s="50"/>
      <c r="U58" s="52"/>
    </row>
    <row r="59" spans="1:21" x14ac:dyDescent="0.3">
      <c r="A59" t="s">
        <v>16</v>
      </c>
      <c r="D59" t="s">
        <v>16</v>
      </c>
      <c r="G59" t="s">
        <v>16</v>
      </c>
      <c r="J59" t="s">
        <v>16</v>
      </c>
      <c r="M59" t="s">
        <v>16</v>
      </c>
      <c r="P59" t="s">
        <v>16</v>
      </c>
      <c r="S59" t="s">
        <v>16</v>
      </c>
    </row>
    <row r="60" spans="1:21" ht="15" thickBot="1" x14ac:dyDescent="0.35"/>
    <row r="61" spans="1:21" x14ac:dyDescent="0.3">
      <c r="A61" s="9"/>
      <c r="B61" s="9" t="s">
        <v>17</v>
      </c>
      <c r="C61" s="9" t="s">
        <v>18</v>
      </c>
      <c r="D61" s="9"/>
      <c r="E61" s="9" t="s">
        <v>17</v>
      </c>
      <c r="F61" s="9" t="s">
        <v>18</v>
      </c>
      <c r="G61" s="9"/>
      <c r="H61" s="9" t="s">
        <v>17</v>
      </c>
      <c r="I61" s="9" t="s">
        <v>18</v>
      </c>
      <c r="J61" s="9"/>
      <c r="K61" s="9" t="s">
        <v>17</v>
      </c>
      <c r="L61" s="9" t="s">
        <v>18</v>
      </c>
      <c r="M61" s="9"/>
      <c r="N61" s="9" t="s">
        <v>17</v>
      </c>
      <c r="O61" s="9" t="s">
        <v>18</v>
      </c>
      <c r="P61" s="9"/>
      <c r="Q61" s="9" t="s">
        <v>17</v>
      </c>
      <c r="R61" s="9" t="s">
        <v>18</v>
      </c>
      <c r="S61" s="9"/>
      <c r="T61" s="9" t="s">
        <v>17</v>
      </c>
      <c r="U61" s="9" t="s">
        <v>18</v>
      </c>
    </row>
    <row r="62" spans="1:21" x14ac:dyDescent="0.3">
      <c r="A62" s="7" t="s">
        <v>19</v>
      </c>
      <c r="B62" s="7">
        <v>1.8556722460319046</v>
      </c>
      <c r="C62" s="7">
        <v>0.35309909889990032</v>
      </c>
      <c r="D62" s="7" t="s">
        <v>19</v>
      </c>
      <c r="E62" s="7">
        <v>3.4972425057529293</v>
      </c>
      <c r="F62" s="7">
        <v>1.3262513838520118</v>
      </c>
      <c r="G62" s="7" t="s">
        <v>19</v>
      </c>
      <c r="H62" s="7">
        <v>7.4505304883865247</v>
      </c>
      <c r="I62" s="7">
        <v>2.2575168246870279</v>
      </c>
      <c r="J62" s="7" t="s">
        <v>19</v>
      </c>
      <c r="K62" s="7">
        <v>16.474977967091579</v>
      </c>
      <c r="L62" s="7">
        <v>6.1866544169328153</v>
      </c>
      <c r="M62" s="7" t="s">
        <v>19</v>
      </c>
      <c r="N62" s="7">
        <v>24.914351642972967</v>
      </c>
      <c r="O62" s="7">
        <v>11.594049462795672</v>
      </c>
      <c r="P62" s="7" t="s">
        <v>19</v>
      </c>
      <c r="Q62" s="7">
        <v>31.691866420318458</v>
      </c>
      <c r="R62" s="7">
        <v>16.312876936224988</v>
      </c>
      <c r="S62" s="7" t="s">
        <v>19</v>
      </c>
      <c r="T62" s="7">
        <v>36.659283394044451</v>
      </c>
      <c r="U62" s="7">
        <v>20.362527266557777</v>
      </c>
    </row>
    <row r="63" spans="1:21" x14ac:dyDescent="0.3">
      <c r="A63" s="7" t="s">
        <v>20</v>
      </c>
      <c r="B63" s="7">
        <v>12.449979693303478</v>
      </c>
      <c r="C63" s="7">
        <v>2.6607101487828411E-2</v>
      </c>
      <c r="D63" s="7" t="s">
        <v>20</v>
      </c>
      <c r="E63" s="7">
        <v>20.552374228760602</v>
      </c>
      <c r="F63" s="7">
        <v>2.3537863271448964</v>
      </c>
      <c r="G63" s="7" t="s">
        <v>20</v>
      </c>
      <c r="H63" s="7">
        <v>16.648350664578029</v>
      </c>
      <c r="I63" s="7">
        <v>0.48621352742290264</v>
      </c>
      <c r="J63" s="7" t="s">
        <v>20</v>
      </c>
      <c r="K63" s="7">
        <v>53.465877809312524</v>
      </c>
      <c r="L63" s="7">
        <v>3.4593922130587607</v>
      </c>
      <c r="M63" s="7" t="s">
        <v>20</v>
      </c>
      <c r="N63" s="7">
        <v>81.520419734403731</v>
      </c>
      <c r="O63" s="7">
        <v>10.096560029690343</v>
      </c>
      <c r="P63" s="7" t="s">
        <v>20</v>
      </c>
      <c r="Q63" s="7">
        <v>117.44558080455292</v>
      </c>
      <c r="R63" s="7">
        <v>10.796684670493894</v>
      </c>
      <c r="S63" s="7" t="s">
        <v>20</v>
      </c>
      <c r="T63" s="7">
        <v>131.01439689567658</v>
      </c>
      <c r="U63" s="7">
        <v>7.5148464743078875</v>
      </c>
    </row>
    <row r="64" spans="1:21" x14ac:dyDescent="0.3">
      <c r="A64" s="7" t="s">
        <v>21</v>
      </c>
      <c r="B64" s="7">
        <v>8</v>
      </c>
      <c r="C64" s="7">
        <v>8</v>
      </c>
      <c r="D64" s="7" t="s">
        <v>21</v>
      </c>
      <c r="E64" s="7">
        <v>8</v>
      </c>
      <c r="F64" s="7">
        <v>8</v>
      </c>
      <c r="G64" s="7" t="s">
        <v>21</v>
      </c>
      <c r="H64" s="7">
        <v>8</v>
      </c>
      <c r="I64" s="7">
        <v>8</v>
      </c>
      <c r="J64" s="7" t="s">
        <v>21</v>
      </c>
      <c r="K64" s="7">
        <v>8</v>
      </c>
      <c r="L64" s="7">
        <v>8</v>
      </c>
      <c r="M64" s="7" t="s">
        <v>21</v>
      </c>
      <c r="N64" s="7">
        <v>8</v>
      </c>
      <c r="O64" s="7">
        <v>8</v>
      </c>
      <c r="P64" s="7" t="s">
        <v>21</v>
      </c>
      <c r="Q64" s="7">
        <v>8</v>
      </c>
      <c r="R64" s="7">
        <v>8</v>
      </c>
      <c r="S64" s="7" t="s">
        <v>21</v>
      </c>
      <c r="T64" s="7">
        <v>8</v>
      </c>
      <c r="U64" s="7">
        <v>8</v>
      </c>
    </row>
    <row r="65" spans="1:21" x14ac:dyDescent="0.3">
      <c r="A65" s="7" t="s">
        <v>22</v>
      </c>
      <c r="B65" s="7">
        <v>7</v>
      </c>
      <c r="C65" s="7">
        <v>7</v>
      </c>
      <c r="D65" s="7" t="s">
        <v>22</v>
      </c>
      <c r="E65" s="7">
        <v>7</v>
      </c>
      <c r="F65" s="7">
        <v>7</v>
      </c>
      <c r="G65" s="7" t="s">
        <v>22</v>
      </c>
      <c r="H65" s="7">
        <v>7</v>
      </c>
      <c r="I65" s="7">
        <v>7</v>
      </c>
      <c r="J65" s="7" t="s">
        <v>22</v>
      </c>
      <c r="K65" s="7">
        <v>7</v>
      </c>
      <c r="L65" s="7">
        <v>7</v>
      </c>
      <c r="M65" s="7" t="s">
        <v>22</v>
      </c>
      <c r="N65" s="7">
        <v>7</v>
      </c>
      <c r="O65" s="7">
        <v>7</v>
      </c>
      <c r="P65" s="7" t="s">
        <v>22</v>
      </c>
      <c r="Q65" s="7">
        <v>7</v>
      </c>
      <c r="R65" s="7">
        <v>7</v>
      </c>
      <c r="S65" s="7" t="s">
        <v>22</v>
      </c>
      <c r="T65" s="7">
        <v>7</v>
      </c>
      <c r="U65" s="7">
        <v>7</v>
      </c>
    </row>
    <row r="66" spans="1:21" x14ac:dyDescent="0.3">
      <c r="A66" s="7" t="s">
        <v>23</v>
      </c>
      <c r="B66" s="31">
        <v>467.91942741297095</v>
      </c>
      <c r="C66" s="7"/>
      <c r="D66" s="7" t="s">
        <v>23</v>
      </c>
      <c r="E66" s="31">
        <v>8.7316227440620278</v>
      </c>
      <c r="F66" s="7"/>
      <c r="G66" s="7" t="s">
        <v>23</v>
      </c>
      <c r="H66" s="31">
        <v>34.24082162588104</v>
      </c>
      <c r="I66" s="7"/>
      <c r="J66" s="7" t="s">
        <v>23</v>
      </c>
      <c r="K66" s="31">
        <v>15.455280730379664</v>
      </c>
      <c r="L66" s="7"/>
      <c r="M66" s="7" t="s">
        <v>23</v>
      </c>
      <c r="N66" s="31">
        <v>8.0740786460617837</v>
      </c>
      <c r="O66" s="7"/>
      <c r="P66" s="7" t="s">
        <v>23</v>
      </c>
      <c r="Q66" s="31">
        <v>10.877930067321339</v>
      </c>
      <c r="R66" s="7"/>
      <c r="S66" s="7" t="s">
        <v>23</v>
      </c>
      <c r="T66" s="31">
        <v>17.43407497992072</v>
      </c>
      <c r="U66" s="7"/>
    </row>
    <row r="67" spans="1:21" x14ac:dyDescent="0.3">
      <c r="A67" s="7" t="s">
        <v>24</v>
      </c>
      <c r="B67" s="7">
        <v>8.3074167704339081E-9</v>
      </c>
      <c r="C67" s="7"/>
      <c r="D67" s="7" t="s">
        <v>24</v>
      </c>
      <c r="E67" s="7">
        <v>5.2643462944146511E-3</v>
      </c>
      <c r="F67" s="7"/>
      <c r="G67" s="7" t="s">
        <v>24</v>
      </c>
      <c r="H67" s="7">
        <v>6.7801847518322514E-5</v>
      </c>
      <c r="I67" s="7"/>
      <c r="J67" s="7" t="s">
        <v>24</v>
      </c>
      <c r="K67" s="7">
        <v>9.1322286933897059E-4</v>
      </c>
      <c r="L67" s="7"/>
      <c r="M67" s="7" t="s">
        <v>24</v>
      </c>
      <c r="N67" s="7">
        <v>6.6203496786103582E-3</v>
      </c>
      <c r="O67" s="7"/>
      <c r="P67" s="7" t="s">
        <v>24</v>
      </c>
      <c r="Q67" s="7">
        <v>2.7239426524255962E-3</v>
      </c>
      <c r="R67" s="7"/>
      <c r="S67" s="7" t="s">
        <v>24</v>
      </c>
      <c r="T67" s="7">
        <v>6.2189236275580551E-4</v>
      </c>
      <c r="U67" s="7"/>
    </row>
    <row r="68" spans="1:21" ht="15" thickBot="1" x14ac:dyDescent="0.35">
      <c r="A68" s="8" t="s">
        <v>25</v>
      </c>
      <c r="B68" s="8">
        <v>3.7870435399280704</v>
      </c>
      <c r="C68" s="8"/>
      <c r="D68" s="8" t="s">
        <v>25</v>
      </c>
      <c r="E68" s="8">
        <v>3.7870435399280704</v>
      </c>
      <c r="F68" s="8"/>
      <c r="G68" s="8" t="s">
        <v>25</v>
      </c>
      <c r="H68" s="8">
        <v>3.7870435399280704</v>
      </c>
      <c r="I68" s="8"/>
      <c r="J68" s="8" t="s">
        <v>25</v>
      </c>
      <c r="K68" s="8">
        <v>3.7870435399280704</v>
      </c>
      <c r="L68" s="8"/>
      <c r="M68" s="8" t="s">
        <v>25</v>
      </c>
      <c r="N68" s="8">
        <v>3.7870435399280704</v>
      </c>
      <c r="O68" s="8"/>
      <c r="P68" s="8" t="s">
        <v>25</v>
      </c>
      <c r="Q68" s="8">
        <v>3.7870435399280704</v>
      </c>
      <c r="R68" s="8"/>
      <c r="S68" s="8" t="s">
        <v>25</v>
      </c>
      <c r="T68" s="8">
        <v>3.7870435399280704</v>
      </c>
      <c r="U68" s="8"/>
    </row>
    <row r="69" spans="1:21" x14ac:dyDescent="0.3">
      <c r="A69" t="s">
        <v>27</v>
      </c>
      <c r="D69" t="s">
        <v>27</v>
      </c>
      <c r="G69" t="s">
        <v>27</v>
      </c>
      <c r="J69" t="s">
        <v>27</v>
      </c>
      <c r="M69" t="s">
        <v>27</v>
      </c>
      <c r="P69" t="s">
        <v>27</v>
      </c>
      <c r="S69" t="s">
        <v>27</v>
      </c>
    </row>
    <row r="70" spans="1:21" ht="15" thickBot="1" x14ac:dyDescent="0.35"/>
    <row r="71" spans="1:21" x14ac:dyDescent="0.3">
      <c r="A71" s="9"/>
      <c r="B71" s="9" t="s">
        <v>17</v>
      </c>
      <c r="C71" s="9" t="s">
        <v>18</v>
      </c>
      <c r="D71" s="9"/>
      <c r="E71" s="9" t="s">
        <v>17</v>
      </c>
      <c r="F71" s="9" t="s">
        <v>18</v>
      </c>
      <c r="G71" s="9"/>
      <c r="H71" s="9" t="s">
        <v>17</v>
      </c>
      <c r="I71" s="9" t="s">
        <v>18</v>
      </c>
      <c r="J71" s="9"/>
      <c r="K71" s="9" t="s">
        <v>17</v>
      </c>
      <c r="L71" s="9" t="s">
        <v>18</v>
      </c>
      <c r="M71" s="9"/>
      <c r="N71" s="9" t="s">
        <v>17</v>
      </c>
      <c r="O71" s="9" t="s">
        <v>18</v>
      </c>
      <c r="Q71" t="s">
        <v>17</v>
      </c>
      <c r="R71" t="s">
        <v>18</v>
      </c>
      <c r="S71" s="9"/>
      <c r="T71" s="9" t="s">
        <v>17</v>
      </c>
      <c r="U71" s="9" t="s">
        <v>18</v>
      </c>
    </row>
    <row r="72" spans="1:21" x14ac:dyDescent="0.3">
      <c r="A72" s="7" t="s">
        <v>19</v>
      </c>
      <c r="B72" s="7">
        <v>1.8556722460319046</v>
      </c>
      <c r="C72" s="7">
        <v>0.35309909889990032</v>
      </c>
      <c r="D72" s="7" t="s">
        <v>19</v>
      </c>
      <c r="E72" s="7">
        <v>3.4972425057529293</v>
      </c>
      <c r="F72" s="7">
        <v>1.3262513838520118</v>
      </c>
      <c r="G72" s="7" t="s">
        <v>19</v>
      </c>
      <c r="H72" s="7">
        <v>7.4505304883865247</v>
      </c>
      <c r="I72" s="7">
        <v>2.2575168246870279</v>
      </c>
      <c r="J72" s="7" t="s">
        <v>19</v>
      </c>
      <c r="K72" s="7">
        <v>16.474977967091579</v>
      </c>
      <c r="L72" s="7">
        <v>6.1866544169328153</v>
      </c>
      <c r="M72" s="7" t="s">
        <v>19</v>
      </c>
      <c r="N72" s="7">
        <v>24.914351642972967</v>
      </c>
      <c r="O72" s="7">
        <v>11.594049462795672</v>
      </c>
      <c r="P72" t="s">
        <v>19</v>
      </c>
      <c r="Q72">
        <v>36.659283394044451</v>
      </c>
      <c r="R72">
        <v>20.362527266557777</v>
      </c>
      <c r="S72" s="7" t="s">
        <v>19</v>
      </c>
      <c r="T72" s="7">
        <v>36.659283394044451</v>
      </c>
      <c r="U72" s="7">
        <v>20.362527266557777</v>
      </c>
    </row>
    <row r="73" spans="1:21" x14ac:dyDescent="0.3">
      <c r="A73" s="7" t="s">
        <v>20</v>
      </c>
      <c r="B73" s="7">
        <v>12.449979693303478</v>
      </c>
      <c r="C73" s="7">
        <v>2.6607101487828411E-2</v>
      </c>
      <c r="D73" s="7" t="s">
        <v>20</v>
      </c>
      <c r="E73" s="7">
        <v>20.552374228760602</v>
      </c>
      <c r="F73" s="7">
        <v>2.3537863271448964</v>
      </c>
      <c r="G73" s="7" t="s">
        <v>20</v>
      </c>
      <c r="H73" s="7">
        <v>16.648350664578029</v>
      </c>
      <c r="I73" s="7">
        <v>0.48621352742290264</v>
      </c>
      <c r="J73" s="7" t="s">
        <v>20</v>
      </c>
      <c r="K73" s="7">
        <v>53.465877809312524</v>
      </c>
      <c r="L73" s="7">
        <v>3.4593922130587607</v>
      </c>
      <c r="M73" s="7" t="s">
        <v>20</v>
      </c>
      <c r="N73" s="7">
        <v>81.520419734403731</v>
      </c>
      <c r="O73" s="7">
        <v>10.096560029690343</v>
      </c>
      <c r="P73" t="s">
        <v>20</v>
      </c>
      <c r="Q73">
        <v>131.01439689567658</v>
      </c>
      <c r="R73">
        <v>7.5148464743078875</v>
      </c>
      <c r="S73" s="7" t="s">
        <v>20</v>
      </c>
      <c r="T73" s="7">
        <v>131.01439689567658</v>
      </c>
      <c r="U73" s="7">
        <v>7.5148464743078875</v>
      </c>
    </row>
    <row r="74" spans="1:21" x14ac:dyDescent="0.3">
      <c r="A74" s="7" t="s">
        <v>21</v>
      </c>
      <c r="B74" s="7">
        <v>8</v>
      </c>
      <c r="C74" s="7">
        <v>8</v>
      </c>
      <c r="D74" s="7" t="s">
        <v>21</v>
      </c>
      <c r="E74" s="7">
        <v>8</v>
      </c>
      <c r="F74" s="7">
        <v>8</v>
      </c>
      <c r="G74" s="7" t="s">
        <v>21</v>
      </c>
      <c r="H74" s="7">
        <v>8</v>
      </c>
      <c r="I74" s="7">
        <v>8</v>
      </c>
      <c r="J74" s="7" t="s">
        <v>21</v>
      </c>
      <c r="K74" s="7">
        <v>8</v>
      </c>
      <c r="L74" s="7">
        <v>8</v>
      </c>
      <c r="M74" s="7" t="s">
        <v>21</v>
      </c>
      <c r="N74" s="7">
        <v>8</v>
      </c>
      <c r="O74" s="7">
        <v>8</v>
      </c>
      <c r="P74" t="s">
        <v>21</v>
      </c>
      <c r="Q74">
        <v>8</v>
      </c>
      <c r="R74">
        <v>8</v>
      </c>
      <c r="S74" s="7" t="s">
        <v>21</v>
      </c>
      <c r="T74" s="7">
        <v>8</v>
      </c>
      <c r="U74" s="7">
        <v>8</v>
      </c>
    </row>
    <row r="75" spans="1:21" x14ac:dyDescent="0.3">
      <c r="A75" s="7" t="s">
        <v>28</v>
      </c>
      <c r="B75" s="7">
        <v>0</v>
      </c>
      <c r="C75" s="7"/>
      <c r="D75" s="7" t="s">
        <v>28</v>
      </c>
      <c r="E75" s="7">
        <v>0</v>
      </c>
      <c r="F75" s="7"/>
      <c r="G75" s="7" t="s">
        <v>28</v>
      </c>
      <c r="H75" s="7">
        <v>0</v>
      </c>
      <c r="I75" s="7"/>
      <c r="J75" s="7" t="s">
        <v>28</v>
      </c>
      <c r="K75" s="7">
        <v>0</v>
      </c>
      <c r="L75" s="7"/>
      <c r="M75" s="7" t="s">
        <v>28</v>
      </c>
      <c r="N75" s="7">
        <v>0</v>
      </c>
      <c r="O75" s="7"/>
      <c r="P75" t="s">
        <v>28</v>
      </c>
      <c r="Q75">
        <v>0</v>
      </c>
      <c r="S75" s="7" t="s">
        <v>28</v>
      </c>
      <c r="T75" s="7">
        <v>0</v>
      </c>
      <c r="U75" s="7"/>
    </row>
    <row r="76" spans="1:21" x14ac:dyDescent="0.3">
      <c r="A76" s="7" t="s">
        <v>22</v>
      </c>
      <c r="B76" s="7">
        <v>7</v>
      </c>
      <c r="C76" s="7"/>
      <c r="D76" s="7" t="s">
        <v>22</v>
      </c>
      <c r="E76" s="7">
        <v>9</v>
      </c>
      <c r="F76" s="7"/>
      <c r="G76" s="7" t="s">
        <v>22</v>
      </c>
      <c r="H76" s="7">
        <v>7</v>
      </c>
      <c r="I76" s="7"/>
      <c r="J76" s="7" t="s">
        <v>22</v>
      </c>
      <c r="K76" s="7">
        <v>8</v>
      </c>
      <c r="L76" s="7"/>
      <c r="M76" s="7" t="s">
        <v>22</v>
      </c>
      <c r="N76" s="7">
        <v>9</v>
      </c>
      <c r="O76" s="7"/>
      <c r="P76" t="s">
        <v>22</v>
      </c>
      <c r="Q76">
        <v>8</v>
      </c>
      <c r="S76" s="7" t="s">
        <v>22</v>
      </c>
      <c r="T76" s="7">
        <v>8</v>
      </c>
      <c r="U76" s="7"/>
    </row>
    <row r="77" spans="1:21" x14ac:dyDescent="0.3">
      <c r="A77" s="7" t="s">
        <v>29</v>
      </c>
      <c r="B77" s="7">
        <v>1.2031858633494399</v>
      </c>
      <c r="C77" s="7"/>
      <c r="D77" s="7" t="s">
        <v>29</v>
      </c>
      <c r="E77" s="7">
        <v>1.2830006922353296</v>
      </c>
      <c r="F77" s="7"/>
      <c r="G77" s="7" t="s">
        <v>29</v>
      </c>
      <c r="H77" s="40">
        <v>3.5483620628549488</v>
      </c>
      <c r="I77" s="7"/>
      <c r="J77" s="7" t="s">
        <v>29</v>
      </c>
      <c r="K77" s="40">
        <v>3.8568882650381804</v>
      </c>
      <c r="L77" s="7"/>
      <c r="M77" s="7" t="s">
        <v>29</v>
      </c>
      <c r="N77" s="40">
        <v>3.9361449700830788</v>
      </c>
      <c r="O77" s="7"/>
      <c r="P77" t="s">
        <v>29</v>
      </c>
      <c r="Q77" s="41">
        <v>3.9162952782869902</v>
      </c>
      <c r="S77" s="7" t="s">
        <v>29</v>
      </c>
      <c r="T77" s="40">
        <v>3.9162952782869902</v>
      </c>
      <c r="U77" s="7"/>
    </row>
    <row r="78" spans="1:21" x14ac:dyDescent="0.3">
      <c r="A78" s="7" t="s">
        <v>30</v>
      </c>
      <c r="B78" s="7">
        <v>0.13400665511332654</v>
      </c>
      <c r="C78" s="7"/>
      <c r="D78" s="7" t="s">
        <v>30</v>
      </c>
      <c r="E78" s="7">
        <v>0.11577227872003856</v>
      </c>
      <c r="F78" s="7"/>
      <c r="G78" s="7" t="s">
        <v>30</v>
      </c>
      <c r="H78" s="7">
        <v>4.682137862227675E-3</v>
      </c>
      <c r="I78" s="7"/>
      <c r="J78" s="7" t="s">
        <v>30</v>
      </c>
      <c r="K78" s="7">
        <v>2.4150798631518791E-3</v>
      </c>
      <c r="L78" s="7"/>
      <c r="M78" s="7" t="s">
        <v>30</v>
      </c>
      <c r="N78" s="7">
        <v>1.7129703491712055E-3</v>
      </c>
      <c r="O78" s="7"/>
      <c r="P78" t="s">
        <v>30</v>
      </c>
      <c r="Q78">
        <v>2.2207486854490159E-3</v>
      </c>
      <c r="S78" s="7" t="s">
        <v>30</v>
      </c>
      <c r="T78" s="7">
        <v>2.2207486854490159E-3</v>
      </c>
      <c r="U78" s="7"/>
    </row>
    <row r="79" spans="1:21" x14ac:dyDescent="0.3">
      <c r="A79" s="7" t="s">
        <v>31</v>
      </c>
      <c r="B79" s="7">
        <v>1.8945786050900073</v>
      </c>
      <c r="C79" s="7"/>
      <c r="D79" s="7" t="s">
        <v>31</v>
      </c>
      <c r="E79" s="7">
        <v>1.8331129326562374</v>
      </c>
      <c r="F79" s="7"/>
      <c r="G79" s="7" t="s">
        <v>31</v>
      </c>
      <c r="H79" s="7">
        <v>1.8945786050900073</v>
      </c>
      <c r="I79" s="7"/>
      <c r="J79" s="7" t="s">
        <v>31</v>
      </c>
      <c r="K79" s="7">
        <v>1.8595480375308981</v>
      </c>
      <c r="L79" s="7"/>
      <c r="M79" s="7" t="s">
        <v>31</v>
      </c>
      <c r="N79" s="7">
        <v>1.8331129326562374</v>
      </c>
      <c r="O79" s="7"/>
      <c r="P79" t="s">
        <v>31</v>
      </c>
      <c r="Q79">
        <v>1.8595480375308981</v>
      </c>
      <c r="S79" s="7" t="s">
        <v>31</v>
      </c>
      <c r="T79" s="7">
        <v>1.8595480375308981</v>
      </c>
      <c r="U79" s="7"/>
    </row>
    <row r="80" spans="1:21" x14ac:dyDescent="0.3">
      <c r="A80" s="7" t="s">
        <v>32</v>
      </c>
      <c r="B80" s="7">
        <v>0.26801331022665309</v>
      </c>
      <c r="C80" s="7"/>
      <c r="D80" s="7" t="s">
        <v>32</v>
      </c>
      <c r="E80" s="7">
        <v>0.23154455744007713</v>
      </c>
      <c r="F80" s="7"/>
      <c r="G80" s="7" t="s">
        <v>32</v>
      </c>
      <c r="H80" s="7">
        <v>9.3642757244553499E-3</v>
      </c>
      <c r="I80" s="7"/>
      <c r="J80" s="7" t="s">
        <v>32</v>
      </c>
      <c r="K80" s="7">
        <v>4.8301597263037581E-3</v>
      </c>
      <c r="L80" s="7"/>
      <c r="M80" s="7" t="s">
        <v>32</v>
      </c>
      <c r="N80" s="7">
        <v>3.425940698342411E-3</v>
      </c>
      <c r="O80" s="7"/>
      <c r="P80" t="s">
        <v>32</v>
      </c>
      <c r="Q80">
        <v>4.4414973708980319E-3</v>
      </c>
      <c r="S80" s="7" t="s">
        <v>32</v>
      </c>
      <c r="T80" s="7">
        <v>4.4414973708980319E-3</v>
      </c>
      <c r="U80" s="7"/>
    </row>
    <row r="81" spans="1:21" ht="15" thickBot="1" x14ac:dyDescent="0.35">
      <c r="A81" s="8" t="s">
        <v>33</v>
      </c>
      <c r="B81" s="39">
        <v>2.3646242515927849</v>
      </c>
      <c r="C81" s="8"/>
      <c r="D81" s="8" t="s">
        <v>33</v>
      </c>
      <c r="E81" s="39">
        <v>2.2621571627982053</v>
      </c>
      <c r="F81" s="8"/>
      <c r="G81" s="8" t="s">
        <v>33</v>
      </c>
      <c r="H81" s="8">
        <v>2.3646242515927849</v>
      </c>
      <c r="I81" s="8"/>
      <c r="J81" s="8" t="s">
        <v>33</v>
      </c>
      <c r="K81" s="8">
        <v>2.3060041352041671</v>
      </c>
      <c r="L81" s="8"/>
      <c r="M81" s="8" t="s">
        <v>33</v>
      </c>
      <c r="N81" s="8">
        <v>2.2621571627982053</v>
      </c>
      <c r="O81" s="8"/>
      <c r="P81" t="s">
        <v>33</v>
      </c>
      <c r="Q81">
        <v>2.3060041352041671</v>
      </c>
      <c r="S81" s="8" t="s">
        <v>33</v>
      </c>
      <c r="T81" s="8">
        <v>2.3060041352041671</v>
      </c>
      <c r="U81" s="8"/>
    </row>
    <row r="82" spans="1:21" ht="15" thickBot="1" x14ac:dyDescent="0.35">
      <c r="A82" s="19"/>
      <c r="B82" s="8"/>
      <c r="C82" s="8"/>
      <c r="D82" s="8"/>
      <c r="E82" s="8"/>
      <c r="F82" s="8"/>
      <c r="G82" s="34"/>
      <c r="H82" s="34"/>
      <c r="I82" s="34"/>
      <c r="J82" s="34"/>
      <c r="K82" s="34"/>
      <c r="L82" s="34"/>
      <c r="M82" s="34"/>
      <c r="N82" s="34"/>
      <c r="O82" s="34"/>
      <c r="P82" s="8"/>
      <c r="Q82" s="8"/>
      <c r="R82" s="8"/>
      <c r="S82" s="34"/>
      <c r="T82" s="34"/>
      <c r="U82" s="35"/>
    </row>
    <row r="83" spans="1:21" x14ac:dyDescent="0.3">
      <c r="A83" s="3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</row>
    <row r="84" spans="1:21" ht="15" thickBot="1" x14ac:dyDescent="0.35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8"/>
    </row>
    <row r="87" spans="1:21" x14ac:dyDescent="0.3">
      <c r="A87" s="53" t="s">
        <v>35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5"/>
    </row>
    <row r="88" spans="1:21" x14ac:dyDescent="0.3">
      <c r="A88" s="53" t="s">
        <v>13</v>
      </c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5"/>
    </row>
    <row r="89" spans="1:21" x14ac:dyDescent="0.3">
      <c r="A89" s="13"/>
      <c r="B89" s="56" t="s">
        <v>42</v>
      </c>
      <c r="C89" s="56"/>
      <c r="D89" s="56"/>
      <c r="E89" s="56"/>
      <c r="F89" s="56"/>
      <c r="G89" s="56"/>
      <c r="H89" s="56"/>
      <c r="I89" s="57" t="s">
        <v>41</v>
      </c>
      <c r="J89" s="57"/>
      <c r="K89" s="57"/>
      <c r="L89" s="57"/>
      <c r="M89" s="57"/>
      <c r="N89" s="57"/>
      <c r="O89" s="57"/>
    </row>
    <row r="90" spans="1:21" x14ac:dyDescent="0.3">
      <c r="A90" s="2"/>
      <c r="B90" s="11" t="s">
        <v>26</v>
      </c>
      <c r="C90" s="11" t="s">
        <v>34</v>
      </c>
      <c r="D90" s="11" t="s">
        <v>36</v>
      </c>
      <c r="E90" s="11" t="s">
        <v>37</v>
      </c>
      <c r="F90" s="11" t="s">
        <v>38</v>
      </c>
      <c r="G90" s="11" t="s">
        <v>39</v>
      </c>
      <c r="H90" s="11" t="s">
        <v>40</v>
      </c>
      <c r="I90" s="12" t="s">
        <v>26</v>
      </c>
      <c r="J90" s="12" t="s">
        <v>34</v>
      </c>
      <c r="K90" s="12" t="s">
        <v>36</v>
      </c>
      <c r="L90" s="12" t="s">
        <v>37</v>
      </c>
      <c r="M90" s="12" t="s">
        <v>38</v>
      </c>
      <c r="N90" s="12" t="s">
        <v>39</v>
      </c>
      <c r="O90" s="12" t="s">
        <v>40</v>
      </c>
    </row>
    <row r="91" spans="1:21" x14ac:dyDescent="0.3">
      <c r="A91" s="2" t="s">
        <v>44</v>
      </c>
      <c r="B91" s="11">
        <f>+'SW620 N'!I44/'SW620 N'!B44*100</f>
        <v>23.879907621247114</v>
      </c>
      <c r="C91" s="11">
        <f>+'SW620 N'!J44/'SW620 N'!C44*100</f>
        <v>2.9024943310657596</v>
      </c>
      <c r="D91" s="11">
        <f>+'SW620 N'!K44/'SW620 N'!D44*100</f>
        <v>14.396728016359919</v>
      </c>
      <c r="E91" s="11">
        <f>+'SW620 N'!L44/'SW620 N'!E44*100</f>
        <v>28.370583994232156</v>
      </c>
      <c r="F91" s="11">
        <f>+'SW620 N'!M44/'SW620 N'!F44*100</f>
        <v>41.272902603664413</v>
      </c>
      <c r="G91" s="11">
        <f>+'SW620 N'!N44/'SW620 N'!G44*100</f>
        <v>48.009101251422074</v>
      </c>
      <c r="H91" s="11">
        <f>+'SW620 N'!O44/'SW620 N'!H44*100</f>
        <v>51.340311462854224</v>
      </c>
      <c r="I91" s="12">
        <f>+'SW620 N'!Y44/'SW620 N'!R44*100</f>
        <v>0.24083489430024083</v>
      </c>
      <c r="J91" s="12">
        <f>+'SW620 N'!Z44/'SW620 N'!S44*100</f>
        <v>0.43848336342532884</v>
      </c>
      <c r="K91" s="12">
        <f>+'SW620 N'!AA44/'SW620 N'!T44*100</f>
        <v>3.0790129046864387</v>
      </c>
      <c r="L91" s="12">
        <f>+'SW620 N'!AB44/'SW620 N'!U44*100</f>
        <v>7.6557863501483689</v>
      </c>
      <c r="M91" s="12">
        <f>+'SW620 N'!AC44/'SW620 N'!V44*100</f>
        <v>14.52837007589447</v>
      </c>
      <c r="N91" s="12">
        <f>+'SW620 N'!AD44/'SW620 N'!W44*100</f>
        <v>22.71229868228404</v>
      </c>
      <c r="O91" s="12">
        <f>+'SW620 N'!AE44/'SW620 N'!X44*100</f>
        <v>25.835620862263848</v>
      </c>
    </row>
    <row r="92" spans="1:21" x14ac:dyDescent="0.3">
      <c r="A92" s="2" t="s">
        <v>45</v>
      </c>
      <c r="B92" s="11">
        <f>+'SW620 N'!I45/'SW620 N'!B45*100</f>
        <v>0.21111893033075299</v>
      </c>
      <c r="C92" s="11">
        <f>+'SW620 N'!J45/'SW620 N'!C45*100</f>
        <v>2.4338624338624339</v>
      </c>
      <c r="D92" s="11">
        <f>+'SW620 N'!K45/'SW620 N'!D45*100</f>
        <v>12.9182156133829</v>
      </c>
      <c r="E92" s="11">
        <f>+'SW620 N'!L45/'SW620 N'!E45*100</f>
        <v>24.742268041237111</v>
      </c>
      <c r="F92" s="11">
        <f>+'SW620 N'!M45/'SW620 N'!F45*100</f>
        <v>39.549281822684499</v>
      </c>
      <c r="G92" s="11">
        <f>+'SW620 N'!N45/'SW620 N'!G45*100</f>
        <v>49.807299931988211</v>
      </c>
      <c r="H92" s="11">
        <f>+'SW620 N'!O45/'SW620 N'!H45*100</f>
        <v>54.705761738773838</v>
      </c>
      <c r="I92" s="12">
        <f>+'SW620 N'!Y45/'SW620 N'!R45*100</f>
        <v>0.49727681742836843</v>
      </c>
      <c r="J92" s="12">
        <f>+'SW620 N'!Z45/'SW620 N'!S45*100</f>
        <v>0.98893336472804327</v>
      </c>
      <c r="K92" s="12">
        <f>+'SW620 N'!AA45/'SW620 N'!T45*100</f>
        <v>2.5150696320931196</v>
      </c>
      <c r="L92" s="12">
        <f>+'SW620 N'!AB45/'SW620 N'!U45*100</f>
        <v>7.268639940052454</v>
      </c>
      <c r="M92" s="12">
        <f>+'SW620 N'!AC45/'SW620 N'!V45*100</f>
        <v>13.494391716997411</v>
      </c>
      <c r="N92" s="12">
        <f>+'SW620 N'!AD45/'SW620 N'!W45*100</f>
        <v>20.608405134517323</v>
      </c>
      <c r="O92" s="12">
        <f>+'SW620 N'!AE45/'SW620 N'!X45*100</f>
        <v>25.031466331025797</v>
      </c>
    </row>
    <row r="93" spans="1:21" x14ac:dyDescent="0.3">
      <c r="A93" s="2" t="s">
        <v>47</v>
      </c>
      <c r="B93" s="11">
        <f>+'SW620 N'!I46/'SW620 N'!B46*100</f>
        <v>0.99431818181818177</v>
      </c>
      <c r="C93" s="11">
        <f>+'SW620 N'!J46/'SW620 N'!C46*100</f>
        <v>3.3749422098936659</v>
      </c>
      <c r="D93" s="11">
        <f>+'SW620 N'!K46/'SW620 N'!D46*100</f>
        <v>14.416666666666664</v>
      </c>
      <c r="E93" s="11">
        <f>+'SW620 N'!L46/'SW620 N'!E46*100</f>
        <v>30.83487940630798</v>
      </c>
      <c r="F93" s="11">
        <f>+'SW620 N'!M46/'SW620 N'!F46*100</f>
        <v>45.624582498329985</v>
      </c>
      <c r="G93" s="11">
        <f>+'SW620 N'!N46/'SW620 N'!G46*100</f>
        <v>55.02776064157927</v>
      </c>
      <c r="H93" s="11">
        <f>+'SW620 N'!O46/'SW620 N'!H46*100</f>
        <v>60.687245195107742</v>
      </c>
      <c r="I93" s="12">
        <f>+'SW620 N'!Y46/'SW620 N'!R46*100</f>
        <v>0.21276595744680851</v>
      </c>
      <c r="J93" s="12">
        <f>+'SW620 N'!Z46/'SW620 N'!S46*100</f>
        <v>0.57952350289761745</v>
      </c>
      <c r="K93" s="12">
        <f>+'SW620 N'!AA46/'SW620 N'!T46*100</f>
        <v>5.0265289025411892</v>
      </c>
      <c r="L93" s="12">
        <f>+'SW620 N'!AB46/'SW620 N'!U46*100</f>
        <v>13.170134638922887</v>
      </c>
      <c r="M93" s="12">
        <f>+'SW620 N'!AC46/'SW620 N'!V46*100</f>
        <v>21.713792359162532</v>
      </c>
      <c r="N93" s="12">
        <f>+'SW620 N'!AD46/'SW620 N'!W46*100</f>
        <v>30.331443523767987</v>
      </c>
      <c r="O93" s="12">
        <f>+'SW620 N'!AE46/'SW620 N'!X46*100</f>
        <v>32.289249806651199</v>
      </c>
    </row>
    <row r="94" spans="1:21" x14ac:dyDescent="0.3">
      <c r="A94" s="2" t="s">
        <v>50</v>
      </c>
      <c r="B94" s="11">
        <f>+'SW620 N'!I47/'SW620 N'!B47*100</f>
        <v>0.1513431706394249</v>
      </c>
      <c r="C94" s="11">
        <f>+'SW620 N'!J47/'SW620 N'!C47*100</f>
        <v>3.1496062992125982</v>
      </c>
      <c r="D94" s="11">
        <f>+'SW620 N'!K47/'SW620 N'!D47*100</f>
        <v>14.211797171438429</v>
      </c>
      <c r="E94" s="11">
        <f>+'SW620 N'!L47/'SW620 N'!E47*100</f>
        <v>31.644417475728154</v>
      </c>
      <c r="F94" s="11">
        <f>+'SW620 N'!M47/'SW620 N'!F47*100</f>
        <v>48.391608391608393</v>
      </c>
      <c r="G94" s="11">
        <f>+'SW620 N'!N47/'SW620 N'!G47*100</f>
        <v>58.503937007874015</v>
      </c>
      <c r="H94" s="11">
        <f>+'SW620 N'!O47/'SW620 N'!H47*100</f>
        <v>63.151630564151397</v>
      </c>
      <c r="I94" s="12">
        <f>+'SW620 N'!Y47/'SW620 N'!R47*100</f>
        <v>0.91111561044745892</v>
      </c>
      <c r="J94" s="12">
        <f>+'SW620 N'!Z47/'SW620 N'!S47*100</f>
        <v>1.2946979038224413</v>
      </c>
      <c r="K94" s="12">
        <f>+'SW620 N'!AA47/'SW620 N'!T47*100</f>
        <v>3.2975040991073055</v>
      </c>
      <c r="L94" s="12">
        <f>+'SW620 N'!AB47/'SW620 N'!U47*100</f>
        <v>6.4289219695730413</v>
      </c>
      <c r="M94" s="12">
        <f>+'SW620 N'!AC47/'SW620 N'!V47*100</f>
        <v>12.863924050632914</v>
      </c>
      <c r="N94" s="12">
        <f>+'SW620 N'!AD47/'SW620 N'!W47*100</f>
        <v>18.680089485458613</v>
      </c>
      <c r="O94" s="12">
        <f>+'SW620 N'!AE47/'SW620 N'!X47*100</f>
        <v>25.003632137149502</v>
      </c>
    </row>
    <row r="95" spans="1:21" x14ac:dyDescent="0.3">
      <c r="A95" s="2" t="s">
        <v>46</v>
      </c>
      <c r="B95" s="11">
        <f>+'SW620 N'!I48/'SW620 N'!B48*100</f>
        <v>0.48140043763676155</v>
      </c>
      <c r="C95" s="11">
        <f>+'SW620 N'!J48/'SW620 N'!C48*100</f>
        <v>3.0278562777553493</v>
      </c>
      <c r="D95" s="11">
        <f>+'SW620 N'!K48/'SW620 N'!D48*100</f>
        <v>10.89613034623218</v>
      </c>
      <c r="E95" s="11">
        <f>+'SW620 N'!L48/'SW620 N'!E48*100</f>
        <v>22.782608695652172</v>
      </c>
      <c r="F95" s="11">
        <f>+'SW620 N'!M48/'SW620 N'!F48*100</f>
        <v>32.210135314407005</v>
      </c>
      <c r="G95" s="11">
        <f>+'SW620 N'!N48/'SW620 N'!G48*100</f>
        <v>39.315171207198198</v>
      </c>
      <c r="H95" s="11">
        <f>+'SW620 N'!O48/'SW620 N'!H48*100</f>
        <v>42.609699769053115</v>
      </c>
      <c r="I95" s="12">
        <f>+'SW620 N'!Y48/'SW620 N'!R48*100</f>
        <v>0.54318305268875611</v>
      </c>
      <c r="J95" s="12">
        <f>+'SW620 N'!Z48/'SW620 N'!S48*100</f>
        <v>0.75512405609492994</v>
      </c>
      <c r="K95" s="12">
        <f>+'SW620 N'!AA48/'SW620 N'!T48*100</f>
        <v>2.6379624014554275</v>
      </c>
      <c r="L95" s="12">
        <f>+'SW620 N'!AB48/'SW620 N'!U48*100</f>
        <v>8.0535152151101776</v>
      </c>
      <c r="M95" s="12">
        <f>+'SW620 N'!AC48/'SW620 N'!V48*100</f>
        <v>16.584680252986651</v>
      </c>
      <c r="N95" s="12">
        <f>+'SW620 N'!AD48/'SW620 N'!W48*100</f>
        <v>23.550046772684755</v>
      </c>
      <c r="O95" s="12">
        <f>+'SW620 N'!AE48/'SW620 N'!X48*100</f>
        <v>25.449041372351154</v>
      </c>
    </row>
    <row r="96" spans="1:21" x14ac:dyDescent="0.3">
      <c r="A96" s="2" t="s">
        <v>48</v>
      </c>
      <c r="B96" s="11">
        <f>+'SW620 N'!I49/'SW620 N'!B49*100</f>
        <v>0.63667232597623091</v>
      </c>
      <c r="C96" s="11">
        <f>+'SW620 N'!J49/'SW620 N'!C49*100</f>
        <v>2.7671022290545735</v>
      </c>
      <c r="D96" s="11">
        <f>+'SW620 N'!K49/'SW620 N'!D49*100</f>
        <v>9.2513893429225238</v>
      </c>
      <c r="E96" s="11">
        <f>+'SW620 N'!L49/'SW620 N'!E49*100</f>
        <v>21.181147075525271</v>
      </c>
      <c r="F96" s="11">
        <f>+'SW620 N'!M49/'SW620 N'!F49*100</f>
        <v>29.855293221629857</v>
      </c>
      <c r="G96" s="11">
        <f>+'SW620 N'!N49/'SW620 N'!G49*100</f>
        <v>36.785968238919175</v>
      </c>
      <c r="H96" s="11">
        <f>+'SW620 N'!O49/'SW620 N'!H49*100</f>
        <v>38.204592901878911</v>
      </c>
      <c r="I96" s="12">
        <f>+'SW620 N'!Y49/'SW620 N'!R49*100</f>
        <v>0.34058160859313596</v>
      </c>
      <c r="J96" s="12">
        <f>+'SW620 N'!Z49/'SW620 N'!S49*100</f>
        <v>0.88669950738916259</v>
      </c>
      <c r="K96" s="12">
        <f>+'SW620 N'!AA49/'SW620 N'!T49*100</f>
        <v>2.6767043078209958</v>
      </c>
      <c r="L96" s="12">
        <f>+'SW620 N'!AB49/'SW620 N'!U49*100</f>
        <v>6.3558550355126568</v>
      </c>
      <c r="M96" s="12">
        <f>+'SW620 N'!AC49/'SW620 N'!V49*100</f>
        <v>11.175965665236053</v>
      </c>
      <c r="N96" s="12">
        <f>+'SW620 N'!AD49/'SW620 N'!W49*100</f>
        <v>17.173837005946137</v>
      </c>
      <c r="O96" s="12">
        <f>+'SW620 N'!AE49/'SW620 N'!X49*100</f>
        <v>20.789074355083457</v>
      </c>
    </row>
    <row r="97" spans="1:21" x14ac:dyDescent="0.3">
      <c r="A97" s="2" t="s">
        <v>51</v>
      </c>
      <c r="B97" s="11">
        <f>+'SW620 N'!I50/'SW620 N'!B50*100</f>
        <v>0.16827934371055953</v>
      </c>
      <c r="C97" s="11">
        <f>+'SW620 N'!J50/'SW620 N'!C50*100</f>
        <v>2.1309569934134056</v>
      </c>
      <c r="D97" s="11">
        <f>+'SW620 N'!K50/'SW620 N'!D50*100</f>
        <v>10.264792415822164</v>
      </c>
      <c r="E97" s="11">
        <f>+'SW620 N'!L50/'SW620 N'!E50*100</f>
        <v>21.628498727735366</v>
      </c>
      <c r="F97" s="11">
        <f>+'SW620 N'!M50/'SW620 N'!F50*100</f>
        <v>31.348692725860733</v>
      </c>
      <c r="G97" s="11">
        <f>+'SW620 N'!N50/'SW620 N'!G50*100</f>
        <v>38.029197080291972</v>
      </c>
      <c r="H97" s="11">
        <f>+'SW620 N'!O50/'SW620 N'!H50*100</f>
        <v>40.600176522506622</v>
      </c>
      <c r="I97" s="12">
        <f>+'SW620 N'!Y50/'SW620 N'!R50*100</f>
        <v>0.5181347150259068</v>
      </c>
      <c r="J97" s="12">
        <f>+'SW620 N'!Z50/'SW620 N'!S50*100</f>
        <v>1.4763352149370386</v>
      </c>
      <c r="K97" s="12">
        <f>+'SW620 N'!AA50/'SW620 N'!T50*100</f>
        <v>5.3183791606367574</v>
      </c>
      <c r="L97" s="12">
        <f>+'SW620 N'!AB50/'SW620 N'!U50*100</f>
        <v>11.549208320397392</v>
      </c>
      <c r="M97" s="12">
        <f>+'SW620 N'!AC50/'SW620 N'!V50*100</f>
        <v>20.594003922667415</v>
      </c>
      <c r="N97" s="12">
        <f>+'SW620 N'!AD50/'SW620 N'!W50*100</f>
        <v>27.802077638053586</v>
      </c>
      <c r="O97" s="12">
        <f>+'SW620 N'!AE50/'SW620 N'!X50*100</f>
        <v>30.721600381043114</v>
      </c>
    </row>
    <row r="98" spans="1:21" x14ac:dyDescent="0.3">
      <c r="A98" s="2" t="s">
        <v>49</v>
      </c>
      <c r="B98" s="11">
        <f>+'SW620 N'!I51/'SW620 N'!B51*100</f>
        <v>5.6148231330713089E-2</v>
      </c>
      <c r="C98" s="11">
        <f>+'SW620 N'!J51/'SW620 N'!C51*100</f>
        <v>1.9522776572668117</v>
      </c>
      <c r="D98" s="11">
        <f>+'SW620 N'!K51/'SW620 N'!D51*100</f>
        <v>7.948717948717948</v>
      </c>
      <c r="E98" s="11">
        <f>+'SW620 N'!L51/'SW620 N'!E51*100</f>
        <v>17.454545454545453</v>
      </c>
      <c r="F98" s="11">
        <f>+'SW620 N'!M51/'SW620 N'!F51*100</f>
        <v>26.271660145332586</v>
      </c>
      <c r="G98" s="11">
        <f>+'SW620 N'!N51/'SW620 N'!G51*100</f>
        <v>36.928466076696168</v>
      </c>
      <c r="H98" s="11">
        <f>+'SW620 N'!O51/'SW620 N'!H51*100</f>
        <v>39.336650082918737</v>
      </c>
      <c r="I98" s="12">
        <f>+'SW620 N'!Y51/'SW620 N'!R51*100</f>
        <v>0.46663555762949133</v>
      </c>
      <c r="J98" s="12">
        <f>+'SW620 N'!Z51/'SW620 N'!S51*100</f>
        <v>1.0976179355441382</v>
      </c>
      <c r="K98" s="12">
        <f>+'SW620 N'!AA51/'SW620 N'!T51*100</f>
        <v>3.1399046104928456</v>
      </c>
      <c r="L98" s="12">
        <f>+'SW620 N'!AB51/'SW620 N'!U51*100</f>
        <v>6.5134792835172792</v>
      </c>
      <c r="M98" s="12">
        <f>+'SW620 N'!AC51/'SW620 N'!V51*100</f>
        <v>11.786249375728318</v>
      </c>
      <c r="N98" s="12">
        <f>+'SW620 N'!AD51/'SW620 N'!W51*100</f>
        <v>17.327949438202246</v>
      </c>
      <c r="O98" s="12">
        <f>+'SW620 N'!AE51/'SW620 N'!X51*100</f>
        <v>19.772659288064613</v>
      </c>
    </row>
    <row r="99" spans="1:21" x14ac:dyDescent="0.3">
      <c r="A99" s="2" t="s">
        <v>43</v>
      </c>
      <c r="B99" s="11">
        <f>+'SW620 N'!I52/'SW620 N'!B52*100</f>
        <v>3.3223985303362165</v>
      </c>
      <c r="C99" s="11">
        <f>+'SW620 N'!J52/'SW620 N'!C52*100</f>
        <v>2.714732242649486</v>
      </c>
      <c r="D99" s="11">
        <f>+'SW620 N'!K52/'SW620 N'!D52*100</f>
        <v>11.667711769947539</v>
      </c>
      <c r="E99" s="11">
        <f>+'SW620 N'!L52/'SW620 N'!E52*100</f>
        <v>24.558485614484745</v>
      </c>
      <c r="F99" s="11">
        <f>+'SW620 N'!M52/'SW620 N'!F52*100</f>
        <v>36.354541616687861</v>
      </c>
      <c r="G99" s="11">
        <f>+'SW620 N'!N52/'SW620 N'!G52*100</f>
        <v>44.861000463901028</v>
      </c>
      <c r="H99" s="11">
        <f>+'SW620 N'!O52/'SW620 N'!H52*100</f>
        <v>48.235405247293841</v>
      </c>
      <c r="I99" s="12">
        <f>+'SW620 N'!Y52/'SW620 N'!R52*100</f>
        <v>0.46631602669502081</v>
      </c>
      <c r="J99" s="12">
        <f>+'SW620 N'!Z52/'SW620 N'!S52*100</f>
        <v>0.93357276033093783</v>
      </c>
      <c r="K99" s="12">
        <f>+'SW620 N'!AA52/'SW620 N'!T52*100</f>
        <v>3.4709677399212291</v>
      </c>
      <c r="L99" s="12">
        <f>+'SW620 N'!AB52/'SW620 N'!U52*100</f>
        <v>8.5018199606069551</v>
      </c>
      <c r="M99" s="12">
        <f>+'SW620 N'!AC52/'SW620 N'!V52*100</f>
        <v>15.715666388412119</v>
      </c>
      <c r="N99" s="12">
        <f>+'SW620 N'!AD52/'SW620 N'!W52*100</f>
        <v>22.758459443796035</v>
      </c>
      <c r="O99" s="12">
        <f>+'SW620 N'!AE52/'SW620 N'!X52*100</f>
        <v>25.896497177095718</v>
      </c>
    </row>
    <row r="100" spans="1:21" ht="15" thickBot="1" x14ac:dyDescent="0.35"/>
    <row r="101" spans="1:21" ht="15" thickBot="1" x14ac:dyDescent="0.35">
      <c r="A101" s="58" t="s">
        <v>26</v>
      </c>
      <c r="B101" s="59"/>
      <c r="C101" s="60"/>
      <c r="D101" s="50" t="s">
        <v>34</v>
      </c>
      <c r="E101" s="50"/>
      <c r="F101" s="50"/>
      <c r="G101" s="51" t="s">
        <v>36</v>
      </c>
      <c r="H101" s="50"/>
      <c r="I101" s="52"/>
      <c r="J101" s="50" t="s">
        <v>37</v>
      </c>
      <c r="K101" s="50"/>
      <c r="L101" s="50"/>
      <c r="M101" s="51" t="s">
        <v>38</v>
      </c>
      <c r="N101" s="50"/>
      <c r="O101" s="52"/>
      <c r="P101" s="50" t="s">
        <v>39</v>
      </c>
      <c r="Q101" s="50"/>
      <c r="R101" s="50"/>
      <c r="S101" s="51" t="s">
        <v>40</v>
      </c>
      <c r="T101" s="50"/>
      <c r="U101" s="52"/>
    </row>
    <row r="102" spans="1:21" x14ac:dyDescent="0.3">
      <c r="A102" t="s">
        <v>16</v>
      </c>
      <c r="D102" t="s">
        <v>16</v>
      </c>
      <c r="G102" t="s">
        <v>16</v>
      </c>
      <c r="J102" t="s">
        <v>16</v>
      </c>
      <c r="M102" t="s">
        <v>16</v>
      </c>
      <c r="P102" t="s">
        <v>16</v>
      </c>
      <c r="S102" t="s">
        <v>16</v>
      </c>
    </row>
    <row r="103" spans="1:21" ht="15" thickBot="1" x14ac:dyDescent="0.35"/>
    <row r="104" spans="1:21" x14ac:dyDescent="0.3">
      <c r="A104" s="9"/>
      <c r="B104" s="9" t="s">
        <v>17</v>
      </c>
      <c r="C104" s="9" t="s">
        <v>18</v>
      </c>
      <c r="D104" s="9"/>
      <c r="E104" s="9" t="s">
        <v>17</v>
      </c>
      <c r="F104" s="9" t="s">
        <v>18</v>
      </c>
      <c r="G104" s="9"/>
      <c r="H104" s="9" t="s">
        <v>17</v>
      </c>
      <c r="I104" s="9" t="s">
        <v>18</v>
      </c>
      <c r="J104" s="9"/>
      <c r="K104" s="9" t="s">
        <v>17</v>
      </c>
      <c r="L104" s="9" t="s">
        <v>18</v>
      </c>
      <c r="M104" s="9"/>
      <c r="N104" s="9" t="s">
        <v>17</v>
      </c>
      <c r="O104" s="9" t="s">
        <v>18</v>
      </c>
      <c r="P104" s="9"/>
      <c r="Q104" s="9" t="s">
        <v>17</v>
      </c>
      <c r="R104" s="9" t="s">
        <v>18</v>
      </c>
      <c r="S104" s="9"/>
      <c r="T104" s="9" t="s">
        <v>17</v>
      </c>
      <c r="U104" s="9" t="s">
        <v>18</v>
      </c>
    </row>
    <row r="105" spans="1:21" x14ac:dyDescent="0.3">
      <c r="A105" s="7" t="s">
        <v>19</v>
      </c>
      <c r="B105" s="7">
        <v>3.3223985303362173</v>
      </c>
      <c r="C105" s="7">
        <v>0.46631602669502087</v>
      </c>
      <c r="D105" s="7" t="s">
        <v>19</v>
      </c>
      <c r="E105" s="7">
        <v>2.7173873039405749</v>
      </c>
      <c r="F105" s="7">
        <v>0.93967685610483764</v>
      </c>
      <c r="G105" s="7" t="s">
        <v>19</v>
      </c>
      <c r="H105" s="7">
        <v>11.788054690192839</v>
      </c>
      <c r="I105" s="7">
        <v>3.4613832523542594</v>
      </c>
      <c r="J105" s="7" t="s">
        <v>19</v>
      </c>
      <c r="K105" s="7">
        <v>24.829868608870456</v>
      </c>
      <c r="L105" s="7">
        <v>8.3744425941542815</v>
      </c>
      <c r="M105" s="7" t="s">
        <v>19</v>
      </c>
      <c r="N105" s="7">
        <v>36.815519590439685</v>
      </c>
      <c r="O105" s="7">
        <v>15.34267217741322</v>
      </c>
      <c r="P105" s="7" t="s">
        <v>19</v>
      </c>
      <c r="Q105" s="7">
        <v>45.300862679496134</v>
      </c>
      <c r="R105" s="7">
        <v>22.273268460114334</v>
      </c>
      <c r="S105" s="7" t="s">
        <v>19</v>
      </c>
      <c r="T105" s="7">
        <v>48.82950852965557</v>
      </c>
      <c r="U105" s="7">
        <v>25.611543066704083</v>
      </c>
    </row>
    <row r="106" spans="1:21" x14ac:dyDescent="0.3">
      <c r="A106" s="7" t="s">
        <v>20</v>
      </c>
      <c r="B106" s="7">
        <v>69.095435034630484</v>
      </c>
      <c r="C106" s="7">
        <v>4.8333940155982136E-2</v>
      </c>
      <c r="D106" s="7" t="s">
        <v>20</v>
      </c>
      <c r="E106" s="7">
        <v>0.25171407366854381</v>
      </c>
      <c r="F106" s="7">
        <v>0.12274077386318627</v>
      </c>
      <c r="G106" s="7" t="s">
        <v>20</v>
      </c>
      <c r="H106" s="7">
        <v>6.4510862090813976</v>
      </c>
      <c r="I106" s="7">
        <v>1.1948255854393142</v>
      </c>
      <c r="J106" s="7" t="s">
        <v>20</v>
      </c>
      <c r="K106" s="7">
        <v>25.313024708921279</v>
      </c>
      <c r="L106" s="7">
        <v>6.6061415671976125</v>
      </c>
      <c r="M106" s="7" t="s">
        <v>20</v>
      </c>
      <c r="N106" s="7">
        <v>64.237231988172425</v>
      </c>
      <c r="O106" s="7">
        <v>15.706178382952983</v>
      </c>
      <c r="P106" s="7" t="s">
        <v>20</v>
      </c>
      <c r="Q106" s="7">
        <v>75.411760536500097</v>
      </c>
      <c r="R106" s="7">
        <v>23.352559014150888</v>
      </c>
      <c r="S106" s="7" t="s">
        <v>20</v>
      </c>
      <c r="T106" s="7">
        <v>99.424957347820708</v>
      </c>
      <c r="U106" s="7">
        <v>18.405126241751663</v>
      </c>
    </row>
    <row r="107" spans="1:21" x14ac:dyDescent="0.3">
      <c r="A107" s="7" t="s">
        <v>21</v>
      </c>
      <c r="B107" s="7">
        <v>8</v>
      </c>
      <c r="C107" s="7">
        <v>8</v>
      </c>
      <c r="D107" s="7" t="s">
        <v>21</v>
      </c>
      <c r="E107" s="7">
        <v>8</v>
      </c>
      <c r="F107" s="7">
        <v>8</v>
      </c>
      <c r="G107" s="7" t="s">
        <v>21</v>
      </c>
      <c r="H107" s="7">
        <v>8</v>
      </c>
      <c r="I107" s="7">
        <v>8</v>
      </c>
      <c r="J107" s="7" t="s">
        <v>21</v>
      </c>
      <c r="K107" s="7">
        <v>8</v>
      </c>
      <c r="L107" s="7">
        <v>8</v>
      </c>
      <c r="M107" s="7" t="s">
        <v>21</v>
      </c>
      <c r="N107" s="7">
        <v>8</v>
      </c>
      <c r="O107" s="7">
        <v>8</v>
      </c>
      <c r="P107" s="7" t="s">
        <v>21</v>
      </c>
      <c r="Q107" s="7">
        <v>8</v>
      </c>
      <c r="R107" s="7">
        <v>8</v>
      </c>
      <c r="S107" s="7" t="s">
        <v>21</v>
      </c>
      <c r="T107" s="7">
        <v>8</v>
      </c>
      <c r="U107" s="7">
        <v>8</v>
      </c>
    </row>
    <row r="108" spans="1:21" x14ac:dyDescent="0.3">
      <c r="A108" s="7" t="s">
        <v>22</v>
      </c>
      <c r="B108" s="7">
        <v>7</v>
      </c>
      <c r="C108" s="7">
        <v>7</v>
      </c>
      <c r="D108" s="7" t="s">
        <v>22</v>
      </c>
      <c r="E108" s="7">
        <v>7</v>
      </c>
      <c r="F108" s="7">
        <v>7</v>
      </c>
      <c r="G108" s="7" t="s">
        <v>22</v>
      </c>
      <c r="H108" s="7">
        <v>7</v>
      </c>
      <c r="I108" s="7">
        <v>7</v>
      </c>
      <c r="J108" s="7" t="s">
        <v>22</v>
      </c>
      <c r="K108" s="7">
        <v>7</v>
      </c>
      <c r="L108" s="7">
        <v>7</v>
      </c>
      <c r="M108" s="7" t="s">
        <v>22</v>
      </c>
      <c r="N108" s="7">
        <v>7</v>
      </c>
      <c r="O108" s="7">
        <v>7</v>
      </c>
      <c r="P108" s="7" t="s">
        <v>22</v>
      </c>
      <c r="Q108" s="7">
        <v>7</v>
      </c>
      <c r="R108" s="7">
        <v>7</v>
      </c>
      <c r="S108" s="7" t="s">
        <v>22</v>
      </c>
      <c r="T108" s="7">
        <v>7</v>
      </c>
      <c r="U108" s="7">
        <v>7</v>
      </c>
    </row>
    <row r="109" spans="1:21" x14ac:dyDescent="0.3">
      <c r="A109" s="7" t="s">
        <v>23</v>
      </c>
      <c r="B109" s="31">
        <v>1429.5427770143992</v>
      </c>
      <c r="C109" s="7"/>
      <c r="D109" s="7" t="s">
        <v>23</v>
      </c>
      <c r="E109" s="7">
        <v>2.0507779586685544</v>
      </c>
      <c r="F109" s="7"/>
      <c r="G109" s="7" t="s">
        <v>23</v>
      </c>
      <c r="H109" s="31">
        <v>5.3991865320740171</v>
      </c>
      <c r="I109" s="7"/>
      <c r="J109" s="7" t="s">
        <v>23</v>
      </c>
      <c r="K109" s="31">
        <v>3.8317411837813982</v>
      </c>
      <c r="L109" s="7"/>
      <c r="M109" s="7" t="s">
        <v>23</v>
      </c>
      <c r="N109" s="31">
        <v>4.0899339369463421</v>
      </c>
      <c r="O109" s="7"/>
      <c r="P109" s="7" t="s">
        <v>23</v>
      </c>
      <c r="Q109" s="7">
        <v>3.2292718108881786</v>
      </c>
      <c r="R109" s="7"/>
      <c r="S109" s="7" t="s">
        <v>23</v>
      </c>
      <c r="T109" s="31">
        <v>5.4020252858835152</v>
      </c>
      <c r="U109" s="7"/>
    </row>
    <row r="110" spans="1:21" x14ac:dyDescent="0.3">
      <c r="A110" s="7" t="s">
        <v>24</v>
      </c>
      <c r="B110" s="7">
        <v>1.679842666208207E-10</v>
      </c>
      <c r="C110" s="7"/>
      <c r="D110" s="7" t="s">
        <v>24</v>
      </c>
      <c r="E110" s="7">
        <v>0.18202516199274127</v>
      </c>
      <c r="F110" s="7"/>
      <c r="G110" s="7" t="s">
        <v>24</v>
      </c>
      <c r="H110" s="7">
        <v>2.0360545682538245E-2</v>
      </c>
      <c r="I110" s="7"/>
      <c r="J110" s="7" t="s">
        <v>24</v>
      </c>
      <c r="K110" s="7">
        <v>4.8613243158970906E-2</v>
      </c>
      <c r="L110" s="7"/>
      <c r="M110" s="7" t="s">
        <v>24</v>
      </c>
      <c r="N110" s="7">
        <v>4.1491417683525871E-2</v>
      </c>
      <c r="O110" s="7"/>
      <c r="P110" s="7" t="s">
        <v>24</v>
      </c>
      <c r="Q110" s="7">
        <v>7.2392956491052693E-2</v>
      </c>
      <c r="R110" s="7"/>
      <c r="S110" s="7" t="s">
        <v>24</v>
      </c>
      <c r="T110" s="7">
        <v>2.0332044263628637E-2</v>
      </c>
      <c r="U110" s="7"/>
    </row>
    <row r="111" spans="1:21" ht="15" thickBot="1" x14ac:dyDescent="0.35">
      <c r="A111" s="8" t="s">
        <v>25</v>
      </c>
      <c r="B111" s="8">
        <v>3.7870435399280704</v>
      </c>
      <c r="C111" s="8"/>
      <c r="D111" s="8" t="s">
        <v>25</v>
      </c>
      <c r="E111" s="10">
        <v>3.7870435399280704</v>
      </c>
      <c r="F111" s="8"/>
      <c r="G111" s="8" t="s">
        <v>25</v>
      </c>
      <c r="H111" s="8">
        <v>3.7870435399280704</v>
      </c>
      <c r="I111" s="8"/>
      <c r="J111" s="8" t="s">
        <v>25</v>
      </c>
      <c r="K111" s="8">
        <v>3.7870435399280704</v>
      </c>
      <c r="L111" s="8"/>
      <c r="M111" s="8" t="s">
        <v>25</v>
      </c>
      <c r="N111" s="8">
        <v>3.7870435399280704</v>
      </c>
      <c r="O111" s="8"/>
      <c r="P111" s="8" t="s">
        <v>25</v>
      </c>
      <c r="Q111" s="10">
        <v>3.7870435399280704</v>
      </c>
      <c r="R111" s="8"/>
      <c r="S111" s="8" t="s">
        <v>25</v>
      </c>
      <c r="T111" s="8">
        <v>3.7870435399280704</v>
      </c>
      <c r="U111" s="8"/>
    </row>
    <row r="112" spans="1:21" x14ac:dyDescent="0.3">
      <c r="A112" t="s">
        <v>27</v>
      </c>
      <c r="D112" t="s">
        <v>52</v>
      </c>
      <c r="G112" t="s">
        <v>27</v>
      </c>
      <c r="J112" t="s">
        <v>27</v>
      </c>
      <c r="M112" t="s">
        <v>27</v>
      </c>
      <c r="P112" t="s">
        <v>52</v>
      </c>
      <c r="S112" t="s">
        <v>27</v>
      </c>
    </row>
    <row r="113" spans="1:21" ht="15" thickBot="1" x14ac:dyDescent="0.35"/>
    <row r="114" spans="1:21" x14ac:dyDescent="0.3">
      <c r="A114" s="9"/>
      <c r="B114" s="9" t="s">
        <v>17</v>
      </c>
      <c r="C114" s="9" t="s">
        <v>18</v>
      </c>
      <c r="D114" s="9"/>
      <c r="E114" s="9" t="s">
        <v>17</v>
      </c>
      <c r="F114" s="9" t="s">
        <v>18</v>
      </c>
      <c r="G114" s="9"/>
      <c r="H114" s="9" t="s">
        <v>17</v>
      </c>
      <c r="I114" s="9" t="s">
        <v>18</v>
      </c>
      <c r="J114" s="9"/>
      <c r="K114" s="9" t="s">
        <v>17</v>
      </c>
      <c r="L114" s="9" t="s">
        <v>18</v>
      </c>
      <c r="M114" s="9"/>
      <c r="N114" s="9" t="s">
        <v>17</v>
      </c>
      <c r="O114" s="9" t="s">
        <v>18</v>
      </c>
      <c r="P114" s="9"/>
      <c r="Q114" s="9" t="s">
        <v>17</v>
      </c>
      <c r="R114" s="9" t="s">
        <v>18</v>
      </c>
      <c r="S114" s="9"/>
      <c r="T114" s="9" t="s">
        <v>17</v>
      </c>
      <c r="U114" s="9" t="s">
        <v>18</v>
      </c>
    </row>
    <row r="115" spans="1:21" x14ac:dyDescent="0.3">
      <c r="A115" s="7" t="s">
        <v>19</v>
      </c>
      <c r="B115" s="7">
        <v>3.3223985303362173</v>
      </c>
      <c r="C115" s="7">
        <v>0.46631602669502087</v>
      </c>
      <c r="D115" s="7" t="s">
        <v>19</v>
      </c>
      <c r="E115" s="7">
        <v>2.7173873039405749</v>
      </c>
      <c r="F115" s="7">
        <v>0.93967685610483764</v>
      </c>
      <c r="G115" s="7" t="s">
        <v>19</v>
      </c>
      <c r="H115" s="7">
        <v>11.788054690192839</v>
      </c>
      <c r="I115" s="7">
        <v>3.4613832523542594</v>
      </c>
      <c r="J115" s="7" t="s">
        <v>19</v>
      </c>
      <c r="K115" s="7">
        <v>24.829868608870456</v>
      </c>
      <c r="L115" s="7">
        <v>8.3744425941542815</v>
      </c>
      <c r="M115" s="7" t="s">
        <v>19</v>
      </c>
      <c r="N115" s="7">
        <v>36.815519590439685</v>
      </c>
      <c r="O115" s="7">
        <v>15.34267217741322</v>
      </c>
      <c r="P115" s="7" t="s">
        <v>19</v>
      </c>
      <c r="Q115" s="7">
        <v>45.300862679496134</v>
      </c>
      <c r="R115" s="7">
        <v>22.273268460114334</v>
      </c>
      <c r="S115" s="7" t="s">
        <v>19</v>
      </c>
      <c r="T115" s="7">
        <v>48.82950852965557</v>
      </c>
      <c r="U115" s="7">
        <v>25.611543066704083</v>
      </c>
    </row>
    <row r="116" spans="1:21" x14ac:dyDescent="0.3">
      <c r="A116" s="7" t="s">
        <v>20</v>
      </c>
      <c r="B116" s="7">
        <v>69.095435034630484</v>
      </c>
      <c r="C116" s="7">
        <v>4.8333940155982136E-2</v>
      </c>
      <c r="D116" s="7" t="s">
        <v>20</v>
      </c>
      <c r="E116" s="7">
        <v>0.25171407366854381</v>
      </c>
      <c r="F116" s="7">
        <v>0.12274077386318627</v>
      </c>
      <c r="G116" s="7" t="s">
        <v>20</v>
      </c>
      <c r="H116" s="7">
        <v>6.4510862090813976</v>
      </c>
      <c r="I116" s="7">
        <v>1.1948255854393142</v>
      </c>
      <c r="J116" s="7" t="s">
        <v>20</v>
      </c>
      <c r="K116" s="7">
        <v>25.313024708921279</v>
      </c>
      <c r="L116" s="7">
        <v>6.6061415671976125</v>
      </c>
      <c r="M116" s="7" t="s">
        <v>20</v>
      </c>
      <c r="N116" s="7">
        <v>64.237231988172425</v>
      </c>
      <c r="O116" s="7">
        <v>15.706178382952983</v>
      </c>
      <c r="P116" s="7" t="s">
        <v>20</v>
      </c>
      <c r="Q116" s="7">
        <v>75.411760536500097</v>
      </c>
      <c r="R116" s="7">
        <v>23.352559014150888</v>
      </c>
      <c r="S116" s="7" t="s">
        <v>20</v>
      </c>
      <c r="T116" s="7">
        <v>99.424957347820708</v>
      </c>
      <c r="U116" s="7">
        <v>18.405126241751663</v>
      </c>
    </row>
    <row r="117" spans="1:21" x14ac:dyDescent="0.3">
      <c r="A117" s="7" t="s">
        <v>21</v>
      </c>
      <c r="B117" s="7">
        <v>8</v>
      </c>
      <c r="C117" s="7">
        <v>8</v>
      </c>
      <c r="D117" s="7" t="s">
        <v>21</v>
      </c>
      <c r="E117" s="7">
        <v>8</v>
      </c>
      <c r="F117" s="7">
        <v>8</v>
      </c>
      <c r="G117" s="7" t="s">
        <v>21</v>
      </c>
      <c r="H117" s="7">
        <v>8</v>
      </c>
      <c r="I117" s="7">
        <v>8</v>
      </c>
      <c r="J117" s="7" t="s">
        <v>21</v>
      </c>
      <c r="K117" s="7">
        <v>8</v>
      </c>
      <c r="L117" s="7">
        <v>8</v>
      </c>
      <c r="M117" s="7" t="s">
        <v>21</v>
      </c>
      <c r="N117" s="7">
        <v>8</v>
      </c>
      <c r="O117" s="7">
        <v>8</v>
      </c>
      <c r="P117" s="7" t="s">
        <v>21</v>
      </c>
      <c r="Q117" s="7">
        <v>8</v>
      </c>
      <c r="R117" s="7">
        <v>8</v>
      </c>
      <c r="S117" s="7" t="s">
        <v>21</v>
      </c>
      <c r="T117" s="7">
        <v>8</v>
      </c>
      <c r="U117" s="7">
        <v>8</v>
      </c>
    </row>
    <row r="118" spans="1:21" x14ac:dyDescent="0.3">
      <c r="A118" s="7" t="s">
        <v>28</v>
      </c>
      <c r="B118" s="7">
        <v>0</v>
      </c>
      <c r="C118" s="7"/>
      <c r="D118" s="7" t="s">
        <v>53</v>
      </c>
      <c r="E118" s="7">
        <v>0.18722742376586504</v>
      </c>
      <c r="F118" s="7"/>
      <c r="G118" s="7" t="s">
        <v>28</v>
      </c>
      <c r="H118" s="7">
        <v>0</v>
      </c>
      <c r="I118" s="7"/>
      <c r="J118" s="7" t="s">
        <v>28</v>
      </c>
      <c r="K118" s="7">
        <v>0</v>
      </c>
      <c r="L118" s="7"/>
      <c r="M118" s="7" t="s">
        <v>28</v>
      </c>
      <c r="N118" s="7">
        <v>0</v>
      </c>
      <c r="O118" s="7"/>
      <c r="P118" s="7" t="s">
        <v>53</v>
      </c>
      <c r="Q118" s="7">
        <v>49.382159775325491</v>
      </c>
      <c r="R118" s="7"/>
      <c r="S118" s="7" t="s">
        <v>28</v>
      </c>
      <c r="T118" s="7">
        <v>0</v>
      </c>
      <c r="U118" s="7"/>
    </row>
    <row r="119" spans="1:21" x14ac:dyDescent="0.3">
      <c r="A119" s="7" t="s">
        <v>22</v>
      </c>
      <c r="B119" s="7">
        <v>7</v>
      </c>
      <c r="C119" s="7"/>
      <c r="D119" s="7" t="s">
        <v>28</v>
      </c>
      <c r="E119" s="7">
        <v>0</v>
      </c>
      <c r="F119" s="7"/>
      <c r="G119" s="7" t="s">
        <v>22</v>
      </c>
      <c r="H119" s="7">
        <v>10</v>
      </c>
      <c r="I119" s="7"/>
      <c r="J119" s="7" t="s">
        <v>22</v>
      </c>
      <c r="K119" s="7">
        <v>10</v>
      </c>
      <c r="L119" s="7"/>
      <c r="M119" s="7" t="s">
        <v>22</v>
      </c>
      <c r="N119" s="7">
        <v>10</v>
      </c>
      <c r="O119" s="7"/>
      <c r="P119" s="7" t="s">
        <v>28</v>
      </c>
      <c r="Q119" s="7">
        <v>0</v>
      </c>
      <c r="R119" s="7"/>
      <c r="S119" s="7" t="s">
        <v>22</v>
      </c>
      <c r="T119" s="7">
        <v>10</v>
      </c>
      <c r="U119" s="7"/>
    </row>
    <row r="120" spans="1:21" x14ac:dyDescent="0.3">
      <c r="A120" s="7" t="s">
        <v>29</v>
      </c>
      <c r="B120" s="7">
        <v>0.97149197571621537</v>
      </c>
      <c r="C120" s="7"/>
      <c r="D120" s="7" t="s">
        <v>22</v>
      </c>
      <c r="E120" s="7">
        <v>14</v>
      </c>
      <c r="F120" s="7"/>
      <c r="G120" s="7" t="s">
        <v>29</v>
      </c>
      <c r="H120" s="40">
        <v>8.5172967730967173</v>
      </c>
      <c r="I120" s="7"/>
      <c r="J120" s="7" t="s">
        <v>29</v>
      </c>
      <c r="K120" s="40">
        <v>8.2381245597692967</v>
      </c>
      <c r="L120" s="7"/>
      <c r="M120" s="7" t="s">
        <v>29</v>
      </c>
      <c r="N120" s="40">
        <v>6.7927134745443851</v>
      </c>
      <c r="O120" s="7"/>
      <c r="P120" s="7" t="s">
        <v>22</v>
      </c>
      <c r="Q120" s="7">
        <v>14</v>
      </c>
      <c r="R120" s="7"/>
      <c r="S120" s="7" t="s">
        <v>29</v>
      </c>
      <c r="T120" s="40">
        <v>6.0498006112184113</v>
      </c>
      <c r="U120" s="7"/>
    </row>
    <row r="121" spans="1:21" x14ac:dyDescent="0.3">
      <c r="A121" s="7" t="s">
        <v>30</v>
      </c>
      <c r="B121" s="7">
        <v>0.18183378742572845</v>
      </c>
      <c r="C121" s="7"/>
      <c r="D121" s="7" t="s">
        <v>29</v>
      </c>
      <c r="E121" s="40">
        <v>8.2168676112351999</v>
      </c>
      <c r="F121" s="7"/>
      <c r="G121" s="7" t="s">
        <v>30</v>
      </c>
      <c r="H121" s="7">
        <v>3.386890058026166E-6</v>
      </c>
      <c r="I121" s="7"/>
      <c r="J121" s="7" t="s">
        <v>30</v>
      </c>
      <c r="K121" s="7">
        <v>4.5494267428880529E-6</v>
      </c>
      <c r="L121" s="7"/>
      <c r="M121" s="7" t="s">
        <v>30</v>
      </c>
      <c r="N121" s="7">
        <v>2.3916657647593947E-5</v>
      </c>
      <c r="O121" s="7"/>
      <c r="P121" s="7" t="s">
        <v>29</v>
      </c>
      <c r="Q121" s="40">
        <v>6.5538051219991997</v>
      </c>
      <c r="R121" s="7"/>
      <c r="S121" s="7" t="s">
        <v>30</v>
      </c>
      <c r="T121" s="7">
        <v>6.1820559856720663E-5</v>
      </c>
      <c r="U121" s="7"/>
    </row>
    <row r="122" spans="1:21" x14ac:dyDescent="0.3">
      <c r="A122" s="7" t="s">
        <v>31</v>
      </c>
      <c r="B122" s="7">
        <v>1.8945786050900073</v>
      </c>
      <c r="C122" s="7"/>
      <c r="D122" s="7" t="s">
        <v>30</v>
      </c>
      <c r="E122" s="7">
        <v>5.0084044601480318E-7</v>
      </c>
      <c r="F122" s="7"/>
      <c r="G122" s="7" t="s">
        <v>31</v>
      </c>
      <c r="H122" s="7">
        <v>1.812461122811676</v>
      </c>
      <c r="I122" s="7"/>
      <c r="J122" s="7" t="s">
        <v>31</v>
      </c>
      <c r="K122" s="7">
        <v>1.812461122811676</v>
      </c>
      <c r="L122" s="7"/>
      <c r="M122" s="7" t="s">
        <v>31</v>
      </c>
      <c r="N122" s="7">
        <v>1.812461122811676</v>
      </c>
      <c r="O122" s="7"/>
      <c r="P122" s="7" t="s">
        <v>30</v>
      </c>
      <c r="Q122" s="7">
        <v>6.4148916289544154E-6</v>
      </c>
      <c r="R122" s="7"/>
      <c r="S122" s="7" t="s">
        <v>31</v>
      </c>
      <c r="T122" s="7">
        <v>1.812461122811676</v>
      </c>
      <c r="U122" s="7"/>
    </row>
    <row r="123" spans="1:21" x14ac:dyDescent="0.3">
      <c r="A123" s="7" t="s">
        <v>32</v>
      </c>
      <c r="B123" s="7">
        <v>0.3636675748514569</v>
      </c>
      <c r="C123" s="7"/>
      <c r="D123" s="7" t="s">
        <v>31</v>
      </c>
      <c r="E123" s="7">
        <v>1.7613101357748921</v>
      </c>
      <c r="F123" s="7"/>
      <c r="G123" s="7" t="s">
        <v>32</v>
      </c>
      <c r="H123" s="7">
        <v>6.7737801160523319E-6</v>
      </c>
      <c r="I123" s="7"/>
      <c r="J123" s="7" t="s">
        <v>32</v>
      </c>
      <c r="K123" s="7">
        <v>9.0988534857761058E-6</v>
      </c>
      <c r="L123" s="7"/>
      <c r="M123" s="7" t="s">
        <v>32</v>
      </c>
      <c r="N123" s="7">
        <v>4.7833315295187895E-5</v>
      </c>
      <c r="O123" s="7"/>
      <c r="P123" s="7" t="s">
        <v>31</v>
      </c>
      <c r="Q123" s="7">
        <v>1.7613101357748921</v>
      </c>
      <c r="R123" s="7"/>
      <c r="S123" s="7" t="s">
        <v>32</v>
      </c>
      <c r="T123" s="7">
        <v>1.2364111971344133E-4</v>
      </c>
      <c r="U123" s="7"/>
    </row>
    <row r="124" spans="1:21" ht="15" thickBot="1" x14ac:dyDescent="0.35">
      <c r="A124" s="8" t="s">
        <v>33</v>
      </c>
      <c r="B124" s="39">
        <v>2.3646242515927849</v>
      </c>
      <c r="C124" s="8"/>
      <c r="D124" s="7" t="s">
        <v>32</v>
      </c>
      <c r="E124" s="7">
        <v>1.0016808920296064E-6</v>
      </c>
      <c r="F124" s="7"/>
      <c r="G124" s="8" t="s">
        <v>33</v>
      </c>
      <c r="H124" s="8">
        <v>2.2281388519862744</v>
      </c>
      <c r="I124" s="8"/>
      <c r="J124" s="8" t="s">
        <v>33</v>
      </c>
      <c r="K124" s="8">
        <v>2.2281388519862744</v>
      </c>
      <c r="L124" s="8"/>
      <c r="M124" s="8" t="s">
        <v>33</v>
      </c>
      <c r="N124" s="8">
        <v>2.2281388519862744</v>
      </c>
      <c r="O124" s="8"/>
      <c r="P124" s="7" t="s">
        <v>32</v>
      </c>
      <c r="Q124" s="7">
        <v>1.2829783257908831E-5</v>
      </c>
      <c r="R124" s="7"/>
      <c r="S124" s="8" t="s">
        <v>33</v>
      </c>
      <c r="T124" s="8">
        <v>2.2281388519862744</v>
      </c>
      <c r="U124" s="8"/>
    </row>
    <row r="125" spans="1:21" ht="15" thickBot="1" x14ac:dyDescent="0.35">
      <c r="A125" s="19"/>
      <c r="B125" s="8"/>
      <c r="C125" s="8"/>
      <c r="D125" s="8" t="s">
        <v>33</v>
      </c>
      <c r="E125" s="8">
        <v>2.1447866879178044</v>
      </c>
      <c r="F125" s="8"/>
      <c r="G125" s="34"/>
      <c r="H125" s="34"/>
      <c r="I125" s="34"/>
      <c r="J125" s="34"/>
      <c r="K125" s="34"/>
      <c r="L125" s="34"/>
      <c r="M125" s="34"/>
      <c r="N125" s="34"/>
      <c r="O125" s="34"/>
      <c r="P125" s="8" t="s">
        <v>33</v>
      </c>
      <c r="Q125" s="8">
        <v>2.1447866879178044</v>
      </c>
      <c r="R125" s="8"/>
      <c r="S125" s="34"/>
      <c r="T125" s="34"/>
      <c r="U125" s="35"/>
    </row>
    <row r="126" spans="1:21" x14ac:dyDescent="0.3">
      <c r="A126" s="33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</row>
    <row r="127" spans="1:21" ht="15" thickBot="1" x14ac:dyDescent="0.35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</row>
    <row r="128" spans="1:2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:2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</sheetData>
  <mergeCells count="33">
    <mergeCell ref="B3:H3"/>
    <mergeCell ref="I3:O3"/>
    <mergeCell ref="A1:O1"/>
    <mergeCell ref="A2:O2"/>
    <mergeCell ref="M58:O58"/>
    <mergeCell ref="P58:R58"/>
    <mergeCell ref="S15:U15"/>
    <mergeCell ref="A44:O44"/>
    <mergeCell ref="A45:O45"/>
    <mergeCell ref="B46:H46"/>
    <mergeCell ref="I46:O46"/>
    <mergeCell ref="A15:C15"/>
    <mergeCell ref="D15:F15"/>
    <mergeCell ref="G15:I15"/>
    <mergeCell ref="J15:L15"/>
    <mergeCell ref="M15:O15"/>
    <mergeCell ref="P15:R15"/>
    <mergeCell ref="P101:R101"/>
    <mergeCell ref="S101:U101"/>
    <mergeCell ref="S58:U58"/>
    <mergeCell ref="A87:O87"/>
    <mergeCell ref="A88:O88"/>
    <mergeCell ref="B89:H89"/>
    <mergeCell ref="I89:O89"/>
    <mergeCell ref="A101:C101"/>
    <mergeCell ref="D101:F101"/>
    <mergeCell ref="G101:I101"/>
    <mergeCell ref="J101:L101"/>
    <mergeCell ref="M101:O101"/>
    <mergeCell ref="A58:C58"/>
    <mergeCell ref="D58:F58"/>
    <mergeCell ref="G58:I58"/>
    <mergeCell ref="J58:L5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A9C1-1D82-4169-A6FD-071AC15BD661}">
  <dimension ref="A1:AE56"/>
  <sheetViews>
    <sheetView topLeftCell="A29" workbookViewId="0">
      <selection activeCell="B44" sqref="B44"/>
    </sheetView>
  </sheetViews>
  <sheetFormatPr defaultRowHeight="14.4" x14ac:dyDescent="0.3"/>
  <sheetData>
    <row r="1" spans="1:31" x14ac:dyDescent="0.3">
      <c r="A1" t="s">
        <v>12</v>
      </c>
    </row>
    <row r="2" spans="1:31" x14ac:dyDescent="0.3">
      <c r="A2" t="s">
        <v>1</v>
      </c>
      <c r="Q2" t="s">
        <v>2</v>
      </c>
    </row>
    <row r="4" spans="1:31" x14ac:dyDescent="0.3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3">
      <c r="A6" s="1"/>
      <c r="B6" s="1">
        <f>+'HT29'!B6/'HT29'!$B6</f>
        <v>1</v>
      </c>
      <c r="C6" s="1">
        <f>+'HT29'!C6/'HT29'!$B6</f>
        <v>1.1955591225254147</v>
      </c>
      <c r="D6" s="1">
        <f>+'HT29'!D6/'HT29'!$B6</f>
        <v>1.5658105939004816</v>
      </c>
      <c r="E6" s="1">
        <f>+'HT29'!E6/'HT29'!$B6</f>
        <v>1.6447298020331729</v>
      </c>
      <c r="F6" s="1">
        <f>+'HT29'!F6/'HT29'!$B6</f>
        <v>1.6795077581594435</v>
      </c>
      <c r="G6" s="1">
        <f>+'HT29'!G6/'HT29'!$B6</f>
        <v>1.6872659176029963</v>
      </c>
      <c r="H6" s="1">
        <f>+'HT29'!H6/'HT29'!$B6</f>
        <v>1.6350989834135901</v>
      </c>
      <c r="I6" s="1">
        <f>+'HT29'!I6/'HT29'!$B6</f>
        <v>4.2803638309256284E-3</v>
      </c>
      <c r="J6" s="1">
        <f>+'HT29'!J6/'HT29'!$B6</f>
        <v>8.5607276618512567E-3</v>
      </c>
      <c r="K6" s="1">
        <f>+'HT29'!K6/'HT29'!$B6</f>
        <v>1.0700909577314071E-2</v>
      </c>
      <c r="L6" s="1">
        <f>+'HT29'!L6/'HT29'!$B6</f>
        <v>2.3006955591225255E-2</v>
      </c>
      <c r="M6" s="1">
        <f>+'HT29'!M6/'HT29'!$B6</f>
        <v>3.3172819689673623E-2</v>
      </c>
      <c r="N6" s="1">
        <f>+'HT29'!N6/'HT29'!$B6</f>
        <v>5.1899411449973246E-2</v>
      </c>
      <c r="O6" s="1">
        <f>+'HT29'!O6/'HT29'!$B6</f>
        <v>8.6677367576243974E-2</v>
      </c>
      <c r="Q6" s="1"/>
      <c r="R6" s="1">
        <f>+'HT29'!R6/'HT29'!$R6</f>
        <v>1</v>
      </c>
      <c r="S6" s="1">
        <f>+'HT29'!S6/'HT29'!$R6</f>
        <v>1.1792839573654004</v>
      </c>
      <c r="T6" s="1">
        <f>+'HT29'!T6/'HT29'!$R6</f>
        <v>1.6212079803224926</v>
      </c>
      <c r="U6" s="1">
        <f>+'HT29'!U6/'HT29'!$R6</f>
        <v>1.7685159879748564</v>
      </c>
      <c r="V6" s="1">
        <f>+'HT29'!V6/'HT29'!$R6</f>
        <v>1.7922929762230118</v>
      </c>
      <c r="W6" s="1">
        <f>+'HT29'!W6/'HT29'!$R6</f>
        <v>1.7176824268925937</v>
      </c>
      <c r="X6" s="1">
        <f>+'HT29'!X6/'HT29'!$R6</f>
        <v>1.6373326045367587</v>
      </c>
      <c r="Y6" s="1">
        <f>+'HT29'!Y6/'HT29'!$R6</f>
        <v>2.4596884394643345E-3</v>
      </c>
      <c r="Z6" s="1">
        <f>+'HT29'!Z6/'HT29'!$R6</f>
        <v>7.6523640338890409E-3</v>
      </c>
      <c r="AA6" s="1">
        <f>+'HT29'!AA6/'HT29'!$R6</f>
        <v>1.6124624214266192E-2</v>
      </c>
      <c r="AB6" s="1">
        <f>+'HT29'!AB6/'HT29'!$R6</f>
        <v>1.9677507515714676E-2</v>
      </c>
      <c r="AC6" s="1">
        <f>+'HT29'!AC6/'HT29'!$R6</f>
        <v>5.1653457228751025E-2</v>
      </c>
      <c r="AD6" s="1">
        <f>+'HT29'!AD6/'HT29'!$R6</f>
        <v>3.7441924022957089E-2</v>
      </c>
      <c r="AE6" s="1">
        <f>+'HT29'!AE6/'HT29'!$R6</f>
        <v>4.3454495763869908E-2</v>
      </c>
    </row>
    <row r="7" spans="1:31" x14ac:dyDescent="0.3">
      <c r="A7" s="1"/>
      <c r="B7" s="1">
        <f>+'HT29'!B7/'HT29'!$B7</f>
        <v>1</v>
      </c>
      <c r="C7" s="1">
        <f>+'HT29'!C7/'HT29'!$B7</f>
        <v>1.1306737227763077</v>
      </c>
      <c r="D7" s="1">
        <f>+'HT29'!D7/'HT29'!$B7</f>
        <v>1.4133930388764502</v>
      </c>
      <c r="E7" s="1">
        <f>+'HT29'!E7/'HT29'!$B7</f>
        <v>1.4247913698351313</v>
      </c>
      <c r="F7" s="1">
        <f>+'HT29'!F7/'HT29'!$B7</f>
        <v>1.432118868308569</v>
      </c>
      <c r="G7" s="1">
        <f>+'HT29'!G7/'HT29'!$B7</f>
        <v>1.4410746997761041</v>
      </c>
      <c r="H7" s="1">
        <f>+'HT29'!H7/'HT29'!$B7</f>
        <v>1.4988805210665581</v>
      </c>
      <c r="I7" s="1">
        <f>+'HT29'!I7/'HT29'!$B7</f>
        <v>6.3097903521270099E-3</v>
      </c>
      <c r="J7" s="1">
        <f>+'HT29'!J7/'HT29'!$B7</f>
        <v>8.7522898432729496E-3</v>
      </c>
      <c r="K7" s="1">
        <f>+'HT29'!K7/'HT29'!$B7</f>
        <v>1.3230205577040504E-2</v>
      </c>
      <c r="L7" s="1">
        <f>+'HT29'!L7/'HT29'!$B7</f>
        <v>2.5035619784245879E-2</v>
      </c>
      <c r="M7" s="1">
        <f>+'HT29'!M7/'HT29'!$B7</f>
        <v>3.7858742112762057E-2</v>
      </c>
      <c r="N7" s="1">
        <f>+'HT29'!N7/'HT29'!$B7</f>
        <v>5.6991654793405254E-2</v>
      </c>
      <c r="O7" s="1">
        <f>+'HT29'!O7/'HT29'!$B7</f>
        <v>7.3274984734378185E-2</v>
      </c>
      <c r="Q7" s="1"/>
      <c r="R7" s="1">
        <f>+'HT29'!R7/'HT29'!$R7</f>
        <v>1</v>
      </c>
      <c r="S7" s="1">
        <f>+'HT29'!S7/'HT29'!$R7</f>
        <v>1.152035203520352</v>
      </c>
      <c r="T7" s="1">
        <f>+'HT29'!T7/'HT29'!$R7</f>
        <v>1.5133113311331132</v>
      </c>
      <c r="U7" s="1">
        <f>+'HT29'!U7/'HT29'!$R7</f>
        <v>1.6244224422442244</v>
      </c>
      <c r="V7" s="1">
        <f>+'HT29'!V7/'HT29'!$R7</f>
        <v>1.5837183718371837</v>
      </c>
      <c r="W7" s="1">
        <f>+'HT29'!W7/'HT29'!$R7</f>
        <v>1.5243124312431242</v>
      </c>
      <c r="X7" s="1">
        <f>+'HT29'!X7/'HT29'!$R7</f>
        <v>1.4233223322332234</v>
      </c>
      <c r="Y7" s="1">
        <f>+'HT29'!Y7/'HT29'!$R7</f>
        <v>5.7205720572057204E-3</v>
      </c>
      <c r="Z7" s="1">
        <f>+'HT29'!Z7/'HT29'!$R7</f>
        <v>9.4609460946094605E-3</v>
      </c>
      <c r="AA7" s="1">
        <f>+'HT29'!AA7/'HT29'!$R7</f>
        <v>1.2101210121012101E-2</v>
      </c>
      <c r="AB7" s="1">
        <f>+'HT29'!AB7/'HT29'!$R7</f>
        <v>1.9361936193619363E-2</v>
      </c>
      <c r="AC7" s="1">
        <f>+'HT29'!AC7/'HT29'!$R7</f>
        <v>2.9702970297029702E-2</v>
      </c>
      <c r="AD7" s="1">
        <f>+'HT29'!AD7/'HT29'!$R7</f>
        <v>5.7865786578657867E-2</v>
      </c>
      <c r="AE7" s="1">
        <f>+'HT29'!AE7/'HT29'!$R7</f>
        <v>7.4147414741474141E-2</v>
      </c>
    </row>
    <row r="8" spans="1:31" x14ac:dyDescent="0.3">
      <c r="A8" s="1"/>
      <c r="B8" s="1">
        <f>+'HT29'!B8/'HT29'!$B8</f>
        <v>1</v>
      </c>
      <c r="C8" s="1">
        <f>+'HT29'!C8/'HT29'!$B8</f>
        <v>1.1679586563307494</v>
      </c>
      <c r="D8" s="1">
        <f>+'HT29'!D8/'HT29'!$B8</f>
        <v>1.5775193798449612</v>
      </c>
      <c r="E8" s="1">
        <f>+'HT29'!E8/'HT29'!$B8</f>
        <v>1.7102713178294573</v>
      </c>
      <c r="F8" s="1">
        <f>+'HT29'!F8/'HT29'!$B8</f>
        <v>1.7793927648578811</v>
      </c>
      <c r="G8" s="1">
        <f>+'HT29'!G8/'HT29'!$B8</f>
        <v>1.8339793281653747</v>
      </c>
      <c r="H8" s="1">
        <f>+'HT29'!H8/'HT29'!$B8</f>
        <v>1.7858527131782946</v>
      </c>
      <c r="I8" s="1">
        <f>+'HT29'!I8/'HT29'!$B8</f>
        <v>1.3565891472868217E-2</v>
      </c>
      <c r="J8" s="1">
        <f>+'HT29'!J8/'HT29'!$B8</f>
        <v>2.9715762273901807E-2</v>
      </c>
      <c r="K8" s="1">
        <f>+'HT29'!K8/'HT29'!$B8</f>
        <v>3.714470284237726E-2</v>
      </c>
      <c r="L8" s="1">
        <f>+'HT29'!L8/'HT29'!$B8</f>
        <v>3.4883720930232558E-2</v>
      </c>
      <c r="M8" s="1">
        <f>+'HT29'!M8/'HT29'!$B8</f>
        <v>5.3617571059431525E-2</v>
      </c>
      <c r="N8" s="1">
        <f>+'HT29'!N8/'HT29'!$B8</f>
        <v>8.3333333333333329E-2</v>
      </c>
      <c r="O8" s="1">
        <f>+'HT29'!O8/'HT29'!$B8</f>
        <v>0.11046511627906977</v>
      </c>
      <c r="Q8" s="1"/>
      <c r="R8" s="1">
        <f>+'HT29'!R8/'HT29'!$R8</f>
        <v>1</v>
      </c>
      <c r="S8" s="1">
        <f>+'HT29'!S8/'HT29'!$R8</f>
        <v>1.1805757487641757</v>
      </c>
      <c r="T8" s="1">
        <f>+'HT29'!T8/'HT29'!$R8</f>
        <v>1.6359406804303576</v>
      </c>
      <c r="U8" s="1">
        <f>+'HT29'!U8/'HT29'!$R8</f>
        <v>1.8165164291945333</v>
      </c>
      <c r="V8" s="1">
        <f>+'HT29'!V8/'HT29'!$R8</f>
        <v>1.8342541436464088</v>
      </c>
      <c r="W8" s="1">
        <f>+'HT29'!W8/'HT29'!$R8</f>
        <v>1.7406222739168362</v>
      </c>
      <c r="X8" s="1">
        <f>+'HT29'!X8/'HT29'!$R8</f>
        <v>1.6763594068043035</v>
      </c>
      <c r="Y8" s="1">
        <f>+'HT29'!Y8/'HT29'!$R8</f>
        <v>7.2695551032276821E-3</v>
      </c>
      <c r="Z8" s="1">
        <f>+'HT29'!Z8/'HT29'!$R8</f>
        <v>1.5702239022971794E-2</v>
      </c>
      <c r="AA8" s="1">
        <f>+'HT29'!AA8/'HT29'!$R8</f>
        <v>1.6865367839488225E-2</v>
      </c>
      <c r="AB8" s="1">
        <f>+'HT29'!AB8/'HT29'!$R8</f>
        <v>2.5007269555103229E-2</v>
      </c>
      <c r="AC8" s="1">
        <f>+'HT29'!AC8/'HT29'!$R8</f>
        <v>3.9546379761558594E-2</v>
      </c>
      <c r="AD8" s="1">
        <f>+'HT29'!AD8/'HT29'!$R8</f>
        <v>5.2050014539110206E-2</v>
      </c>
      <c r="AE8" s="1">
        <f>+'HT29'!AE8/'HT29'!$R8</f>
        <v>7.8511195114858975E-2</v>
      </c>
    </row>
    <row r="9" spans="1:31" x14ac:dyDescent="0.3">
      <c r="A9" s="1"/>
      <c r="B9" s="1">
        <f>+'HT29'!B9/'HT29'!$B9</f>
        <v>1</v>
      </c>
      <c r="C9" s="1">
        <f>+'HT29'!C9/'HT29'!$B9</f>
        <v>1.0990574755128442</v>
      </c>
      <c r="D9" s="1">
        <f>+'HT29'!D9/'HT29'!$B9</f>
        <v>1.3247089262613196</v>
      </c>
      <c r="E9" s="1">
        <f>+'HT29'!E9/'HT29'!$B9</f>
        <v>1.2988357050452781</v>
      </c>
      <c r="F9" s="1">
        <f>+'HT29'!F9/'HT29'!$B9</f>
        <v>1.2703751617076326</v>
      </c>
      <c r="G9" s="1">
        <f>+'HT29'!G9/'HT29'!$B9</f>
        <v>1.3080761411938644</v>
      </c>
      <c r="H9" s="1">
        <f>+'HT29'!H9/'HT29'!$B9</f>
        <v>1.3679541674367031</v>
      </c>
      <c r="I9" s="1">
        <f>+'HT29'!I9/'HT29'!$B9</f>
        <v>2.2916281648493807E-2</v>
      </c>
      <c r="J9" s="1">
        <f>+'HT29'!J9/'HT29'!$B9</f>
        <v>3.1602291628164851E-2</v>
      </c>
      <c r="K9" s="1">
        <f>+'HT29'!K9/'HT29'!$B9</f>
        <v>3.8625023101090374E-2</v>
      </c>
      <c r="L9" s="1">
        <f>+'HT29'!L9/'HT29'!$B9</f>
        <v>4.0842727776751062E-2</v>
      </c>
      <c r="M9" s="1">
        <f>+'HT29'!M9/'HT29'!$B9</f>
        <v>5.0083163925337279E-2</v>
      </c>
      <c r="N9" s="1">
        <f>+'HT29'!N9/'HT29'!$B9</f>
        <v>6.5237479209018664E-2</v>
      </c>
      <c r="O9" s="1">
        <f>+'HT29'!O9/'HT29'!$B9</f>
        <v>8.7599334688597305E-2</v>
      </c>
      <c r="Q9" s="1"/>
      <c r="R9" s="1">
        <f>+'HT29'!R9/'HT29'!$R9</f>
        <v>1</v>
      </c>
      <c r="S9" s="1">
        <f>+'HT29'!S9/'HT29'!$R9</f>
        <v>1.1394594594594594</v>
      </c>
      <c r="T9" s="1">
        <f>+'HT29'!T9/'HT29'!$R9</f>
        <v>1.4888648648648648</v>
      </c>
      <c r="U9" s="1">
        <f>+'HT29'!U9/'HT29'!$R9</f>
        <v>1.6205405405405406</v>
      </c>
      <c r="V9" s="1">
        <f>+'HT29'!V9/'HT29'!$R9</f>
        <v>1.5861621621621622</v>
      </c>
      <c r="W9" s="1">
        <f>+'HT29'!W9/'HT29'!$R9</f>
        <v>1.491891891891892</v>
      </c>
      <c r="X9" s="1">
        <f>+'HT29'!X9/'HT29'!$R9</f>
        <v>1.4590270270270271</v>
      </c>
      <c r="Y9" s="1">
        <f>+'HT29'!Y9/'HT29'!$R9</f>
        <v>9.945945945945946E-3</v>
      </c>
      <c r="Z9" s="1">
        <f>+'HT29'!Z9/'HT29'!$R9</f>
        <v>1.6648648648648647E-2</v>
      </c>
      <c r="AA9" s="1">
        <f>+'HT29'!AA9/'HT29'!$R9</f>
        <v>1.8162162162162161E-2</v>
      </c>
      <c r="AB9" s="1">
        <f>+'HT29'!AB9/'HT29'!$R9</f>
        <v>2.227027027027027E-2</v>
      </c>
      <c r="AC9" s="1">
        <f>+'HT29'!AC9/'HT29'!$R9</f>
        <v>3.5459459459459462E-2</v>
      </c>
      <c r="AD9" s="1">
        <f>+'HT29'!AD9/'HT29'!$R9</f>
        <v>5.2108108108108106E-2</v>
      </c>
      <c r="AE9" s="1">
        <f>+'HT29'!AE9/'HT29'!$R9</f>
        <v>6.7243243243243239E-2</v>
      </c>
    </row>
    <row r="10" spans="1:31" x14ac:dyDescent="0.3">
      <c r="A10" s="1"/>
      <c r="B10" s="1">
        <f>+'HT29'!B10/'HT29'!$B10</f>
        <v>1</v>
      </c>
      <c r="C10" s="1">
        <f>+'HT29'!C10/'HT29'!$B10</f>
        <v>1.2218898030416354</v>
      </c>
      <c r="D10" s="1">
        <f>+'HT29'!D10/'HT29'!$B10</f>
        <v>1.6447270007479431</v>
      </c>
      <c r="E10" s="1">
        <f>+'HT29'!E10/'HT29'!$B10</f>
        <v>1.6621790077287459</v>
      </c>
      <c r="F10" s="1">
        <f>+'HT29'!F10/'HT29'!$B10</f>
        <v>1.68785838942907</v>
      </c>
      <c r="G10" s="1">
        <f>+'HT29'!G10/'HT29'!$B10</f>
        <v>1.6786337571677885</v>
      </c>
      <c r="H10" s="1">
        <f>+'HT29'!H10/'HT29'!$B10</f>
        <v>1.5988531538269759</v>
      </c>
      <c r="I10" s="1">
        <f>+'HT29'!I10/'HT29'!$B10</f>
        <v>4.7369733233607577E-3</v>
      </c>
      <c r="J10" s="1">
        <f>+'HT29'!J10/'HT29'!$B10</f>
        <v>7.2301171777611568E-3</v>
      </c>
      <c r="K10" s="1">
        <f>+'HT29'!K10/'HT29'!$B10</f>
        <v>6.7314884068810773E-3</v>
      </c>
      <c r="L10" s="1">
        <f>+'HT29'!L10/'HT29'!$B10</f>
        <v>1.7950635751682872E-2</v>
      </c>
      <c r="M10" s="1">
        <f>+'HT29'!M10/'HT29'!$B10</f>
        <v>3.5153328347045626E-2</v>
      </c>
      <c r="N10" s="1">
        <f>+'HT29'!N10/'HT29'!$B10</f>
        <v>7.9531288955372731E-2</v>
      </c>
      <c r="O10" s="1">
        <f>+'HT29'!O10/'HT29'!$B10</f>
        <v>0.10645724258289703</v>
      </c>
      <c r="Q10" s="1"/>
      <c r="R10" s="1">
        <f>+'HT29'!R10/'HT29'!$R10</f>
        <v>1</v>
      </c>
      <c r="S10" s="1">
        <f>+'HT29'!S10/'HT29'!$R10</f>
        <v>1.1596937380366421</v>
      </c>
      <c r="T10" s="1">
        <f>+'HT29'!T10/'HT29'!$R10</f>
        <v>1.5728739403882963</v>
      </c>
      <c r="U10" s="1">
        <f>+'HT29'!U10/'HT29'!$R10</f>
        <v>1.6694011484823625</v>
      </c>
      <c r="V10" s="1">
        <f>+'HT29'!V10/'HT29'!$R10</f>
        <v>1.6415094339622642</v>
      </c>
      <c r="W10" s="1">
        <f>+'HT29'!W10/'HT29'!$R10</f>
        <v>1.6018594476346733</v>
      </c>
      <c r="X10" s="1">
        <f>+'HT29'!X10/'HT29'!$R10</f>
        <v>1.5942028985507246</v>
      </c>
      <c r="Y10" s="1">
        <f>+'HT29'!Y10/'HT29'!$R10</f>
        <v>3.5548263604047031E-3</v>
      </c>
      <c r="Z10" s="1">
        <f>+'HT29'!Z10/'HT29'!$R10</f>
        <v>4.375170905113481E-3</v>
      </c>
      <c r="AA10" s="1">
        <f>+'HT29'!AA10/'HT29'!$R10</f>
        <v>6.2893081761006293E-3</v>
      </c>
      <c r="AB10" s="1">
        <f>+'HT29'!AB10/'HT29'!$R10</f>
        <v>2.2696199070276181E-2</v>
      </c>
      <c r="AC10" s="1">
        <f>+'HT29'!AC10/'HT29'!$R10</f>
        <v>3.4454470877768664E-2</v>
      </c>
      <c r="AD10" s="1">
        <f>+'HT29'!AD10/'HT29'!$R10</f>
        <v>5.3595843587640142E-2</v>
      </c>
      <c r="AE10" s="1">
        <f>+'HT29'!AE10/'HT29'!$R10</f>
        <v>7.1369975389663665E-2</v>
      </c>
    </row>
    <row r="11" spans="1:31" x14ac:dyDescent="0.3">
      <c r="A11" s="1"/>
      <c r="B11" s="1">
        <f>+'HT29'!B11/'HT29'!$B11</f>
        <v>1</v>
      </c>
      <c r="C11" s="1">
        <f>+'HT29'!C11/'HT29'!$B11</f>
        <v>1.1954795357361025</v>
      </c>
      <c r="D11" s="1">
        <f>+'HT29'!D11/'HT29'!$B11</f>
        <v>1.4762777438403585</v>
      </c>
      <c r="E11" s="1">
        <f>+'HT29'!E11/'HT29'!$B11</f>
        <v>1.4821828548157199</v>
      </c>
      <c r="F11" s="1">
        <f>+'HT29'!F11/'HT29'!$B11</f>
        <v>1.4730197515780901</v>
      </c>
      <c r="G11" s="1">
        <f>+'HT29'!G11/'HT29'!$B11</f>
        <v>1.5041743025860315</v>
      </c>
      <c r="H11" s="1">
        <f>+'HT29'!H11/'HT29'!$B11</f>
        <v>1.4795357361026267</v>
      </c>
      <c r="I11" s="1">
        <f>+'HT29'!I11/'HT29'!$B11</f>
        <v>1.0588474852372225E-2</v>
      </c>
      <c r="J11" s="1">
        <f>+'HT29'!J11/'HT29'!$B11</f>
        <v>1.4050091631032376E-2</v>
      </c>
      <c r="K11" s="1">
        <f>+'HT29'!K11/'HT29'!$B11</f>
        <v>1.3642842598248829E-2</v>
      </c>
      <c r="L11" s="1">
        <f>+'HT29'!L11/'HT29'!$B11</f>
        <v>2.789655874567298E-2</v>
      </c>
      <c r="M11" s="1">
        <f>+'HT29'!M11/'HT29'!$B11</f>
        <v>5.2738749745469354E-2</v>
      </c>
      <c r="N11" s="1">
        <f>+'HT29'!N11/'HT29'!$B11</f>
        <v>7.6562818163306859E-2</v>
      </c>
      <c r="O11" s="1">
        <f>+'HT29'!O11/'HT29'!$B11</f>
        <v>9.4278151089391166E-2</v>
      </c>
      <c r="Q11" s="1"/>
      <c r="R11" s="1">
        <f>+'HT29'!R11/'HT29'!$R11</f>
        <v>1</v>
      </c>
      <c r="S11" s="1">
        <f>+'HT29'!S11/'HT29'!$R11</f>
        <v>1.133175048564645</v>
      </c>
      <c r="T11" s="1">
        <f>+'HT29'!T11/'HT29'!$R11</f>
        <v>1.4349233757824305</v>
      </c>
      <c r="U11" s="1">
        <f>+'HT29'!U11/'HT29'!$R11</f>
        <v>1.531189294193827</v>
      </c>
      <c r="V11" s="1">
        <f>+'HT29'!V11/'HT29'!$R11</f>
        <v>1.4442046190373408</v>
      </c>
      <c r="W11" s="1">
        <f>+'HT29'!W11/'HT29'!$R11</f>
        <v>1.422404489531621</v>
      </c>
      <c r="X11" s="1">
        <f>+'HT29'!X11/'HT29'!$R11</f>
        <v>1.4435570904381609</v>
      </c>
      <c r="Y11" s="1">
        <f>+'HT29'!Y11/'HT29'!$R11</f>
        <v>8.4178717893373632E-3</v>
      </c>
      <c r="Z11" s="1">
        <f>+'HT29'!Z11/'HT29'!$R11</f>
        <v>1.0144614720483489E-2</v>
      </c>
      <c r="AA11" s="1">
        <f>+'HT29'!AA11/'HT29'!$R11</f>
        <v>8.6337146557306284E-3</v>
      </c>
      <c r="AB11" s="1">
        <f>+'HT29'!AB11/'HT29'!$R11</f>
        <v>1.964170084178718E-2</v>
      </c>
      <c r="AC11" s="1">
        <f>+'HT29'!AC11/'HT29'!$R11</f>
        <v>3.6045758687675372E-2</v>
      </c>
      <c r="AD11" s="1">
        <f>+'HT29'!AD11/'HT29'!$R11</f>
        <v>5.2665659399956828E-2</v>
      </c>
      <c r="AE11" s="1">
        <f>+'HT29'!AE11/'HT29'!$R11</f>
        <v>8.1588603496654435E-2</v>
      </c>
    </row>
    <row r="12" spans="1:31" x14ac:dyDescent="0.3">
      <c r="A12" s="1"/>
      <c r="B12" s="1">
        <f>+'HT29'!B12/'HT29'!$B12</f>
        <v>1</v>
      </c>
      <c r="C12" s="1">
        <f>+'HT29'!C12/'HT29'!$B12</f>
        <v>1.2551337896701928</v>
      </c>
      <c r="D12" s="1">
        <f>+'HT29'!D12/'HT29'!$B12</f>
        <v>1.7268201617921592</v>
      </c>
      <c r="E12" s="1">
        <f>+'HT29'!E12/'HT29'!$B12</f>
        <v>1.8752333540759178</v>
      </c>
      <c r="F12" s="1">
        <f>+'HT29'!F12/'HT29'!$B12</f>
        <v>1.9275046670815184</v>
      </c>
      <c r="G12" s="1">
        <f>+'HT29'!G12/'HT29'!$B12</f>
        <v>1.9775980087118854</v>
      </c>
      <c r="H12" s="1">
        <f>+'HT29'!H12/'HT29'!$B12</f>
        <v>1.9928438083385189</v>
      </c>
      <c r="I12" s="1">
        <f>+'HT29'!I12/'HT29'!$B12</f>
        <v>3.1113876789047915E-3</v>
      </c>
      <c r="J12" s="1">
        <f>+'HT29'!J12/'HT29'!$B12</f>
        <v>5.9116365899191036E-3</v>
      </c>
      <c r="K12" s="1">
        <f>+'HT29'!K12/'HT29'!$B12</f>
        <v>1.4001244555071561E-2</v>
      </c>
      <c r="L12" s="1">
        <f>+'HT29'!L12/'HT29'!$B12</f>
        <v>2.582451773490977E-2</v>
      </c>
      <c r="M12" s="1">
        <f>+'HT29'!M12/'HT29'!$B12</f>
        <v>5.0404480398257623E-2</v>
      </c>
      <c r="N12" s="1">
        <f>+'HT29'!N12/'HT29'!$B12</f>
        <v>7.6540136901057876E-2</v>
      </c>
      <c r="O12" s="1">
        <f>+'HT29'!O12/'HT29'!$B12</f>
        <v>0.10734287492221531</v>
      </c>
      <c r="Q12" s="1"/>
      <c r="R12" s="1">
        <f>+'HT29'!R12/'HT29'!$R12</f>
        <v>1</v>
      </c>
      <c r="S12" s="1">
        <f>+'HT29'!S12/'HT29'!$R12</f>
        <v>1.1705831157528286</v>
      </c>
      <c r="T12" s="1">
        <f>+'HT29'!T12/'HT29'!$R12</f>
        <v>1.5514940527995358</v>
      </c>
      <c r="U12" s="1">
        <f>+'HT29'!U12/'HT29'!$R12</f>
        <v>1.7246881346098055</v>
      </c>
      <c r="V12" s="1">
        <f>+'HT29'!V12/'HT29'!$R12</f>
        <v>1.6646359152886567</v>
      </c>
      <c r="W12" s="1">
        <f>+'HT29'!W12/'HT29'!$R12</f>
        <v>1.6939367565999419</v>
      </c>
      <c r="X12" s="1">
        <f>+'HT29'!X12/'HT29'!$R12</f>
        <v>1.6095155207426748</v>
      </c>
      <c r="Y12" s="1">
        <f>+'HT29'!Y12/'HT29'!$R12</f>
        <v>4.3516100957354219E-3</v>
      </c>
      <c r="Z12" s="1">
        <f>+'HT29'!Z12/'HT29'!$R12</f>
        <v>9.2834348709022341E-3</v>
      </c>
      <c r="AA12" s="1">
        <f>+'HT29'!AA12/'HT29'!$R12</f>
        <v>1.1604293588627792E-2</v>
      </c>
      <c r="AB12" s="1">
        <f>+'HT29'!AB12/'HT29'!$R12</f>
        <v>2.1177835799245721E-2</v>
      </c>
      <c r="AC12" s="1">
        <f>+'HT29'!AC12/'HT29'!$R12</f>
        <v>3.7423846823324627E-2</v>
      </c>
      <c r="AD12" s="1">
        <f>+'HT29'!AD12/'HT29'!$R12</f>
        <v>5.9472004641717438E-2</v>
      </c>
      <c r="AE12" s="1">
        <f>+'HT29'!AE12/'HT29'!$R12</f>
        <v>8.8482738613286913E-2</v>
      </c>
    </row>
    <row r="13" spans="1:31" x14ac:dyDescent="0.3">
      <c r="A13" s="1"/>
      <c r="B13" s="1">
        <f>+'HT29'!B13/'HT29'!$B13</f>
        <v>1</v>
      </c>
      <c r="C13" s="1">
        <f>+'HT29'!C13/'HT29'!$B13</f>
        <v>1.1272665070133425</v>
      </c>
      <c r="D13" s="1">
        <f>+'HT29'!D13/'HT29'!$B13</f>
        <v>1.3256927813889838</v>
      </c>
      <c r="E13" s="1">
        <f>+'HT29'!E13/'HT29'!$B13</f>
        <v>1.2882312692439275</v>
      </c>
      <c r="F13" s="1">
        <f>+'HT29'!F13/'HT29'!$B13</f>
        <v>1.2598357851522408</v>
      </c>
      <c r="G13" s="1">
        <f>+'HT29'!G13/'HT29'!$B13</f>
        <v>1.2935340403694835</v>
      </c>
      <c r="H13" s="1">
        <f>+'HT29'!H13/'HT29'!$B13</f>
        <v>1.2565856996236744</v>
      </c>
      <c r="I13" s="1">
        <f>+'HT29'!I13/'HT29'!$B13</f>
        <v>2.1553198768388643E-2</v>
      </c>
      <c r="J13" s="1">
        <f>+'HT29'!J13/'HT29'!$B13</f>
        <v>3.6435169346561755E-2</v>
      </c>
      <c r="K13" s="1">
        <f>+'HT29'!K13/'HT29'!$B13</f>
        <v>4.1908997605200136E-2</v>
      </c>
      <c r="L13" s="1">
        <f>+'HT29'!L13/'HT29'!$B13</f>
        <v>4.8409168662333218E-2</v>
      </c>
      <c r="M13" s="1">
        <f>+'HT29'!M13/'HT29'!$B13</f>
        <v>6.3633253506671233E-2</v>
      </c>
      <c r="N13" s="1">
        <f>+'HT29'!N13/'HT29'!$B13</f>
        <v>9.2199794731440299E-2</v>
      </c>
      <c r="O13" s="1">
        <f>+'HT29'!O13/'HT29'!$B13</f>
        <v>0.11204242216900445</v>
      </c>
      <c r="Q13" s="1"/>
      <c r="R13" s="1">
        <f>+'HT29'!R13/'HT29'!$R13</f>
        <v>1</v>
      </c>
      <c r="S13" s="1">
        <f>+'HT29'!S13/'HT29'!$R13</f>
        <v>1.1039854339469957</v>
      </c>
      <c r="T13" s="1">
        <f>+'HT29'!T13/'HT29'!$R13</f>
        <v>1.3819542787780701</v>
      </c>
      <c r="U13" s="1">
        <f>+'HT29'!U13/'HT29'!$R13</f>
        <v>1.473396722638074</v>
      </c>
      <c r="V13" s="1">
        <f>+'HT29'!V13/'HT29'!$R13</f>
        <v>1.3874165486546632</v>
      </c>
      <c r="W13" s="1">
        <f>+'HT29'!W13/'HT29'!$R13</f>
        <v>1.3420999393081126</v>
      </c>
      <c r="X13" s="1">
        <f>+'HT29'!X13/'HT29'!$R13</f>
        <v>1.4027918268258144</v>
      </c>
      <c r="Y13" s="1">
        <f>+'HT29'!Y13/'HT29'!$R13</f>
        <v>9.5083957111066156E-3</v>
      </c>
      <c r="Z13" s="1">
        <f>+'HT29'!Z13/'HT29'!$R13</f>
        <v>1.3149908962168723E-2</v>
      </c>
      <c r="AA13" s="1">
        <f>+'HT29'!AA13/'HT29'!$R13</f>
        <v>1.436374671252276E-2</v>
      </c>
      <c r="AB13" s="1">
        <f>+'HT29'!AB13/'HT29'!$R13</f>
        <v>1.9421404005664576E-2</v>
      </c>
      <c r="AC13" s="1">
        <f>+'HT29'!AC13/'HT29'!$R13</f>
        <v>2.9536718591948209E-2</v>
      </c>
      <c r="AD13" s="1">
        <f>+'HT29'!AD13/'HT29'!$R13</f>
        <v>4.4911996763099329E-2</v>
      </c>
      <c r="AE13" s="1">
        <f>+'HT29'!AE13/'HT29'!$R13</f>
        <v>6.8581832895003039E-2</v>
      </c>
    </row>
    <row r="14" spans="1:31" x14ac:dyDescent="0.3">
      <c r="A14" s="1" t="s">
        <v>5</v>
      </c>
      <c r="B14" s="1">
        <f>AVERAGE(B6:B13)</f>
        <v>1</v>
      </c>
      <c r="C14" s="1">
        <f t="shared" ref="C14:O14" si="0">AVERAGE(C6:C13)</f>
        <v>1.1741273265758234</v>
      </c>
      <c r="D14" s="1">
        <f t="shared" si="0"/>
        <v>1.5068687033315822</v>
      </c>
      <c r="E14" s="1">
        <f t="shared" si="0"/>
        <v>1.548306835075919</v>
      </c>
      <c r="F14" s="1">
        <f t="shared" si="0"/>
        <v>1.5637016432843056</v>
      </c>
      <c r="G14" s="1">
        <f t="shared" si="0"/>
        <v>1.590542024446691</v>
      </c>
      <c r="H14" s="1">
        <f t="shared" si="0"/>
        <v>1.5769505978733676</v>
      </c>
      <c r="I14" s="1">
        <f t="shared" si="0"/>
        <v>1.0882795240930134E-2</v>
      </c>
      <c r="J14" s="1">
        <f t="shared" si="0"/>
        <v>1.7782260769058159E-2</v>
      </c>
      <c r="K14" s="1">
        <f t="shared" si="0"/>
        <v>2.1998176782902976E-2</v>
      </c>
      <c r="L14" s="1">
        <f t="shared" si="0"/>
        <v>3.0481238122131698E-2</v>
      </c>
      <c r="M14" s="1">
        <f t="shared" si="0"/>
        <v>4.7082763598081043E-2</v>
      </c>
      <c r="N14" s="1">
        <f t="shared" si="0"/>
        <v>7.278698969211353E-2</v>
      </c>
      <c r="O14" s="1">
        <f t="shared" si="0"/>
        <v>9.7267186755224638E-2</v>
      </c>
      <c r="Q14" s="1" t="s">
        <v>5</v>
      </c>
      <c r="R14" s="1">
        <f>AVERAGE(R6:R13)</f>
        <v>1</v>
      </c>
      <c r="S14" s="1">
        <f t="shared" ref="S14" si="1">AVERAGE(S6:S13)</f>
        <v>1.1523489631763124</v>
      </c>
      <c r="T14" s="1">
        <f t="shared" ref="T14" si="2">AVERAGE(T6:T13)</f>
        <v>1.525071313062395</v>
      </c>
      <c r="U14" s="1">
        <f t="shared" ref="U14" si="3">AVERAGE(U6:U13)</f>
        <v>1.6535838374847782</v>
      </c>
      <c r="V14" s="1">
        <f t="shared" ref="V14" si="4">AVERAGE(V6:V13)</f>
        <v>1.6167742713514615</v>
      </c>
      <c r="W14" s="1">
        <f t="shared" ref="W14" si="5">AVERAGE(W6:W13)</f>
        <v>1.5668512071273495</v>
      </c>
      <c r="X14" s="1">
        <f t="shared" ref="X14" si="6">AVERAGE(X6:X13)</f>
        <v>1.5307635883948356</v>
      </c>
      <c r="Y14" s="1">
        <f t="shared" ref="Y14" si="7">AVERAGE(Y6:Y13)</f>
        <v>6.4035581878034735E-3</v>
      </c>
      <c r="Z14" s="1">
        <f t="shared" ref="Z14" si="8">AVERAGE(Z6:Z13)</f>
        <v>1.0802165907348359E-2</v>
      </c>
      <c r="AA14" s="1">
        <f t="shared" ref="AA14" si="9">AVERAGE(AA6:AA13)</f>
        <v>1.301805343373881E-2</v>
      </c>
      <c r="AB14" s="1">
        <f t="shared" ref="AB14" si="10">AVERAGE(AB6:AB13)</f>
        <v>2.1156765406460151E-2</v>
      </c>
      <c r="AC14" s="1">
        <f t="shared" ref="AC14" si="11">AVERAGE(AC6:AC13)</f>
        <v>3.6727882715939464E-2</v>
      </c>
      <c r="AD14" s="1">
        <f t="shared" ref="AD14" si="12">AVERAGE(AD6:AD13)</f>
        <v>5.1263917205155871E-2</v>
      </c>
      <c r="AE14" s="1">
        <f t="shared" ref="AE14" si="13">AVERAGE(AE6:AE13)</f>
        <v>7.1672437407256789E-2</v>
      </c>
    </row>
    <row r="15" spans="1:31" x14ac:dyDescent="0.3">
      <c r="A15" s="1" t="s">
        <v>6</v>
      </c>
      <c r="B15" s="1">
        <f>_xlfn.STDEV.P(B6:B13)</f>
        <v>0</v>
      </c>
      <c r="C15" s="1">
        <f t="shared" ref="C15:O15" si="14">_xlfn.STDEV.P(C6:C13)</f>
        <v>4.9391582100722052E-2</v>
      </c>
      <c r="D15" s="1">
        <f t="shared" si="14"/>
        <v>0.13762704336497031</v>
      </c>
      <c r="E15" s="1">
        <f t="shared" si="14"/>
        <v>0.19521824272505961</v>
      </c>
      <c r="F15" s="1">
        <f t="shared" si="14"/>
        <v>0.22682960856985165</v>
      </c>
      <c r="G15" s="1">
        <f t="shared" si="14"/>
        <v>0.23021465608466171</v>
      </c>
      <c r="H15" s="1">
        <f t="shared" si="14"/>
        <v>0.21862238595931802</v>
      </c>
      <c r="I15" s="1">
        <f t="shared" si="14"/>
        <v>7.3196508900287725E-3</v>
      </c>
      <c r="J15" s="1">
        <f t="shared" si="14"/>
        <v>1.1800944329426863E-2</v>
      </c>
      <c r="K15" s="1">
        <f t="shared" si="14"/>
        <v>1.3572259989230914E-2</v>
      </c>
      <c r="L15" s="1">
        <f t="shared" si="14"/>
        <v>9.4806004730488141E-3</v>
      </c>
      <c r="M15" s="1">
        <f t="shared" si="14"/>
        <v>9.9343428695636594E-3</v>
      </c>
      <c r="N15" s="1">
        <f t="shared" si="14"/>
        <v>1.2770520588351805E-2</v>
      </c>
      <c r="O15" s="1">
        <f t="shared" si="14"/>
        <v>1.3079761414345506E-2</v>
      </c>
      <c r="Q15" s="1" t="s">
        <v>6</v>
      </c>
      <c r="R15" s="1">
        <f>_xlfn.STDEV.P(R6:R13)</f>
        <v>0</v>
      </c>
      <c r="S15" s="1">
        <f t="shared" ref="S15:AE15" si="15">_xlfn.STDEV.P(S6:S13)</f>
        <v>2.4447860557625937E-2</v>
      </c>
      <c r="T15" s="1">
        <f t="shared" si="15"/>
        <v>8.2595299450965401E-2</v>
      </c>
      <c r="U15" s="1">
        <f t="shared" si="15"/>
        <v>0.10865800941708748</v>
      </c>
      <c r="V15" s="1">
        <f t="shared" si="15"/>
        <v>0.14379756579353153</v>
      </c>
      <c r="W15" s="1">
        <f t="shared" si="15"/>
        <v>0.13653259102776</v>
      </c>
      <c r="X15" s="1">
        <f t="shared" si="15"/>
        <v>0.10213533501484831</v>
      </c>
      <c r="Y15" s="1">
        <f t="shared" si="15"/>
        <v>2.6301682375236839E-3</v>
      </c>
      <c r="Z15" s="1">
        <f t="shared" si="15"/>
        <v>3.8644093847820127E-3</v>
      </c>
      <c r="AA15" s="1">
        <f t="shared" si="15"/>
        <v>3.874001693723718E-3</v>
      </c>
      <c r="AB15" s="1">
        <f t="shared" si="15"/>
        <v>1.9089621160557001E-3</v>
      </c>
      <c r="AC15" s="1">
        <f t="shared" si="15"/>
        <v>6.5144636603618519E-3</v>
      </c>
      <c r="AD15" s="1">
        <f t="shared" si="15"/>
        <v>6.6246239190904058E-3</v>
      </c>
      <c r="AE15" s="1">
        <f t="shared" si="15"/>
        <v>1.2546533422590891E-2</v>
      </c>
    </row>
    <row r="16" spans="1:31" x14ac:dyDescent="0.3">
      <c r="A16" s="1" t="s">
        <v>7</v>
      </c>
      <c r="B16" s="1">
        <f>B15/B14*100</f>
        <v>0</v>
      </c>
      <c r="C16" s="1">
        <f t="shared" ref="C16:O16" si="16">C15/C14*100</f>
        <v>4.2066631942521626</v>
      </c>
      <c r="D16" s="1">
        <f t="shared" si="16"/>
        <v>9.1333135435546886</v>
      </c>
      <c r="E16" s="1">
        <f t="shared" si="16"/>
        <v>12.608498412750812</v>
      </c>
      <c r="F16" s="1">
        <f t="shared" si="16"/>
        <v>14.505939131293122</v>
      </c>
      <c r="G16" s="1">
        <f t="shared" si="16"/>
        <v>14.473975069269077</v>
      </c>
      <c r="H16" s="1">
        <f t="shared" si="16"/>
        <v>13.863616669675396</v>
      </c>
      <c r="I16" s="1">
        <f t="shared" si="16"/>
        <v>67.258923171682994</v>
      </c>
      <c r="J16" s="1">
        <f t="shared" si="16"/>
        <v>66.363577065301939</v>
      </c>
      <c r="K16" s="1">
        <f t="shared" si="16"/>
        <v>61.697203923641972</v>
      </c>
      <c r="L16" s="1">
        <f t="shared" si="16"/>
        <v>31.103068828969832</v>
      </c>
      <c r="M16" s="1">
        <f t="shared" si="16"/>
        <v>21.099744599462198</v>
      </c>
      <c r="N16" s="1">
        <f t="shared" si="16"/>
        <v>17.54505941566023</v>
      </c>
      <c r="O16" s="1">
        <f t="shared" si="16"/>
        <v>13.447249633384647</v>
      </c>
      <c r="Q16" s="1" t="s">
        <v>7</v>
      </c>
      <c r="R16" s="1">
        <f>R15/R14*100</f>
        <v>0</v>
      </c>
      <c r="S16" s="1">
        <f t="shared" ref="S16" si="17">S15/S14*100</f>
        <v>2.1215674538586233</v>
      </c>
      <c r="T16" s="1">
        <f t="shared" ref="T16" si="18">T15/T14*100</f>
        <v>5.4158319511702855</v>
      </c>
      <c r="U16" s="1">
        <f t="shared" ref="U16" si="19">U15/U14*100</f>
        <v>6.5710614094029989</v>
      </c>
      <c r="V16" s="1">
        <f t="shared" ref="V16" si="20">V15/V14*100</f>
        <v>8.8941028034378089</v>
      </c>
      <c r="W16" s="1">
        <f t="shared" ref="W16" si="21">W15/W14*100</f>
        <v>8.7138198194375835</v>
      </c>
      <c r="X16" s="1">
        <f t="shared" ref="X16" si="22">X15/X14*100</f>
        <v>6.6721821572688311</v>
      </c>
      <c r="Y16" s="1">
        <f t="shared" ref="Y16" si="23">Y15/Y14*100</f>
        <v>41.073543183120123</v>
      </c>
      <c r="Z16" s="1">
        <f t="shared" ref="Z16" si="24">Z15/Z14*100</f>
        <v>35.774393931065084</v>
      </c>
      <c r="AA16" s="1">
        <f t="shared" ref="AA16" si="25">AA15/AA14*100</f>
        <v>29.75868637690095</v>
      </c>
      <c r="AB16" s="1">
        <f t="shared" ref="AB16" si="26">AB15/AB14*100</f>
        <v>9.0229393736757348</v>
      </c>
      <c r="AC16" s="1">
        <f t="shared" ref="AC16" si="27">AC15/AC14*100</f>
        <v>17.737106466893209</v>
      </c>
      <c r="AD16" s="1">
        <f t="shared" ref="AD16" si="28">AD15/AD14*100</f>
        <v>12.922586256096977</v>
      </c>
      <c r="AE16" s="1">
        <f t="shared" ref="AE16" si="29">AE15/AE14*100</f>
        <v>17.505381254580527</v>
      </c>
    </row>
    <row r="17" spans="1:31" x14ac:dyDescent="0.3">
      <c r="A17" s="1" t="s">
        <v>15</v>
      </c>
      <c r="B17" s="1">
        <f>+B15/SQRT(COUNT(B6:B13))</f>
        <v>0</v>
      </c>
      <c r="C17" s="1">
        <f>+C15/SQRT(COUNT(C6:C13))</f>
        <v>1.746256131847633E-2</v>
      </c>
      <c r="D17" s="1">
        <f t="shared" ref="D17:O17" si="30">+D15/SQRT(COUNT(D6:D13))</f>
        <v>4.8658507819012771E-2</v>
      </c>
      <c r="E17" s="1">
        <f t="shared" si="30"/>
        <v>6.9020071621105517E-2</v>
      </c>
      <c r="F17" s="1">
        <f t="shared" si="30"/>
        <v>8.019637719681616E-2</v>
      </c>
      <c r="G17" s="1">
        <f t="shared" si="30"/>
        <v>8.1393172222996579E-2</v>
      </c>
      <c r="H17" s="1">
        <f t="shared" si="30"/>
        <v>7.7294685815508204E-2</v>
      </c>
      <c r="I17" s="1">
        <f t="shared" si="30"/>
        <v>2.5878873901287462E-3</v>
      </c>
      <c r="J17" s="1">
        <f t="shared" si="30"/>
        <v>4.1722638798713345E-3</v>
      </c>
      <c r="K17" s="1">
        <f t="shared" si="30"/>
        <v>4.7985185372060183E-3</v>
      </c>
      <c r="L17" s="1">
        <f t="shared" si="30"/>
        <v>3.3518984421066034E-3</v>
      </c>
      <c r="M17" s="1">
        <f t="shared" si="30"/>
        <v>3.5123206048503445E-3</v>
      </c>
      <c r="N17" s="1">
        <f t="shared" si="30"/>
        <v>4.5150608536529899E-3</v>
      </c>
      <c r="O17" s="1">
        <f t="shared" si="30"/>
        <v>4.6243939961929277E-3</v>
      </c>
      <c r="Q17" s="1" t="s">
        <v>15</v>
      </c>
      <c r="R17" s="1">
        <f>+R15/SQRT(COUNT(R6:R13))</f>
        <v>0</v>
      </c>
      <c r="S17" s="1">
        <f t="shared" ref="S17:AE17" si="31">+S15/SQRT(COUNT(S6:S13))</f>
        <v>8.6436239929002148E-3</v>
      </c>
      <c r="T17" s="1">
        <f t="shared" si="31"/>
        <v>2.9201848167955579E-2</v>
      </c>
      <c r="U17" s="1">
        <f t="shared" si="31"/>
        <v>3.8416407644527147E-2</v>
      </c>
      <c r="V17" s="1">
        <f t="shared" si="31"/>
        <v>5.0840116945362432E-2</v>
      </c>
      <c r="W17" s="1">
        <f t="shared" si="31"/>
        <v>4.827156048434933E-2</v>
      </c>
      <c r="X17" s="1">
        <f t="shared" si="31"/>
        <v>3.6110293993879536E-2</v>
      </c>
      <c r="Y17" s="1">
        <f t="shared" si="31"/>
        <v>9.2990489820723337E-4</v>
      </c>
      <c r="Z17" s="1">
        <f t="shared" si="31"/>
        <v>1.3662750406301476E-3</v>
      </c>
      <c r="AA17" s="1">
        <f t="shared" si="31"/>
        <v>1.3696664339801056E-3</v>
      </c>
      <c r="AB17" s="1">
        <f t="shared" si="31"/>
        <v>6.7492002864560333E-4</v>
      </c>
      <c r="AC17" s="1">
        <f t="shared" si="31"/>
        <v>2.3032107150176015E-3</v>
      </c>
      <c r="AD17" s="1">
        <f t="shared" si="31"/>
        <v>2.3421582479997141E-3</v>
      </c>
      <c r="AE17" s="1">
        <f t="shared" si="31"/>
        <v>4.4358694317488409E-3</v>
      </c>
    </row>
    <row r="18" spans="1:31" x14ac:dyDescent="0.3">
      <c r="A18" s="1" t="s">
        <v>8</v>
      </c>
      <c r="B18" s="1">
        <f t="shared" ref="B18:G18" si="32">I14/B14*100</f>
        <v>1.0882795240930134</v>
      </c>
      <c r="C18" s="1">
        <f t="shared" si="32"/>
        <v>1.5145087220580762</v>
      </c>
      <c r="D18" s="1">
        <f t="shared" si="32"/>
        <v>1.4598602210176994</v>
      </c>
      <c r="E18" s="1">
        <f t="shared" si="32"/>
        <v>1.9686820100252995</v>
      </c>
      <c r="F18" s="1">
        <f t="shared" si="32"/>
        <v>3.0109812700069316</v>
      </c>
      <c r="G18" s="1">
        <f t="shared" si="32"/>
        <v>4.5762380731458041</v>
      </c>
      <c r="H18" s="1">
        <f>+O14/H14*100</f>
        <v>6.1680554157115957</v>
      </c>
      <c r="I18" s="1"/>
      <c r="J18" s="1"/>
      <c r="K18" s="1"/>
      <c r="L18" s="1"/>
      <c r="M18" s="1"/>
      <c r="N18" s="1"/>
      <c r="O18" s="1"/>
      <c r="Q18" s="1" t="s">
        <v>8</v>
      </c>
      <c r="R18" s="1">
        <f t="shared" ref="R18:W18" si="33">Y14/R14*100</f>
        <v>0.64035581878034731</v>
      </c>
      <c r="S18" s="1">
        <f t="shared" si="33"/>
        <v>0.93740405489440259</v>
      </c>
      <c r="T18" s="1">
        <f t="shared" si="33"/>
        <v>0.85360293136706611</v>
      </c>
      <c r="U18" s="1">
        <f t="shared" si="33"/>
        <v>1.2794492136934004</v>
      </c>
      <c r="V18" s="1">
        <f t="shared" si="33"/>
        <v>2.271676594979374</v>
      </c>
      <c r="W18" s="1">
        <f t="shared" si="33"/>
        <v>3.2717795392418059</v>
      </c>
      <c r="X18" s="1">
        <f>+AE14/X14*100</f>
        <v>4.6821362848336872</v>
      </c>
      <c r="Y18" s="1"/>
      <c r="Z18" s="1"/>
      <c r="AA18" s="1"/>
      <c r="AB18" s="1"/>
      <c r="AC18" s="1"/>
      <c r="AD18" s="1"/>
      <c r="AE18" s="1"/>
    </row>
    <row r="20" spans="1:31" x14ac:dyDescent="0.3">
      <c r="A20" t="s">
        <v>14</v>
      </c>
    </row>
    <row r="21" spans="1:31" x14ac:dyDescent="0.3">
      <c r="A21" t="s">
        <v>1</v>
      </c>
    </row>
    <row r="23" spans="1:31" x14ac:dyDescent="0.3">
      <c r="A23" s="1"/>
      <c r="B23" s="1" t="s">
        <v>9</v>
      </c>
      <c r="C23" s="1"/>
      <c r="D23" s="1"/>
      <c r="E23" s="1"/>
      <c r="F23" s="1"/>
      <c r="G23" s="1"/>
      <c r="H23" s="1"/>
      <c r="I23" s="1" t="s">
        <v>10</v>
      </c>
      <c r="J23" s="1"/>
      <c r="K23" s="1"/>
      <c r="L23" s="1"/>
      <c r="M23" s="1"/>
      <c r="N23" s="1"/>
      <c r="O23" s="1"/>
      <c r="Q23" s="1"/>
      <c r="R23" s="1" t="s">
        <v>9</v>
      </c>
      <c r="S23" s="1"/>
      <c r="T23" s="1"/>
      <c r="U23" s="1"/>
      <c r="V23" s="1"/>
      <c r="W23" s="1"/>
      <c r="X23" s="1"/>
      <c r="Y23" s="1" t="s">
        <v>10</v>
      </c>
      <c r="Z23" s="1"/>
      <c r="AA23" s="1"/>
      <c r="AB23" s="1"/>
      <c r="AC23" s="1"/>
      <c r="AD23" s="1"/>
      <c r="AE23" s="1"/>
    </row>
    <row r="24" spans="1:31" x14ac:dyDescent="0.3">
      <c r="A24" s="1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1</v>
      </c>
      <c r="J24" s="1">
        <v>2</v>
      </c>
      <c r="K24" s="1">
        <v>3</v>
      </c>
      <c r="L24" s="1">
        <v>4</v>
      </c>
      <c r="M24" s="1">
        <v>5</v>
      </c>
      <c r="N24" s="1">
        <v>6</v>
      </c>
      <c r="O24" s="1">
        <v>7</v>
      </c>
      <c r="Q24" s="1"/>
      <c r="R24" s="1">
        <v>1</v>
      </c>
      <c r="S24" s="1">
        <v>2</v>
      </c>
      <c r="T24" s="1">
        <v>3</v>
      </c>
      <c r="U24" s="1">
        <v>4</v>
      </c>
      <c r="V24" s="1">
        <v>5</v>
      </c>
      <c r="W24" s="1">
        <v>6</v>
      </c>
      <c r="X24" s="1">
        <v>7</v>
      </c>
      <c r="Y24" s="1">
        <v>1</v>
      </c>
      <c r="Z24" s="1">
        <v>2</v>
      </c>
      <c r="AA24" s="1">
        <v>3</v>
      </c>
      <c r="AB24" s="1">
        <v>4</v>
      </c>
      <c r="AC24" s="1">
        <v>5</v>
      </c>
      <c r="AD24" s="1">
        <v>6</v>
      </c>
      <c r="AE24" s="1">
        <v>7</v>
      </c>
    </row>
    <row r="25" spans="1:31" x14ac:dyDescent="0.3">
      <c r="A25" s="1"/>
      <c r="B25" s="1">
        <f>+'HT29'!B24/'HT29'!$B24</f>
        <v>1</v>
      </c>
      <c r="C25" s="1">
        <f>+'HT29'!C24/'HT29'!$B24</f>
        <v>1.1712538226299694</v>
      </c>
      <c r="D25" s="1">
        <f>+'HT29'!D24/'HT29'!$B24</f>
        <v>1.525993883792049</v>
      </c>
      <c r="E25" s="1">
        <f>+'HT29'!E24/'HT29'!$B24</f>
        <v>1.6516541562413123</v>
      </c>
      <c r="F25" s="1">
        <f>+'HT29'!F24/'HT29'!$B24</f>
        <v>1.6460939671948847</v>
      </c>
      <c r="G25" s="1">
        <f>+'HT29'!G24/'HT29'!$B24</f>
        <v>1.6641645815957742</v>
      </c>
      <c r="H25" s="1">
        <f>+'HT29'!H24/'HT29'!$B24</f>
        <v>1.5574089519043648</v>
      </c>
      <c r="I25" s="1">
        <f>+'HT29'!I24/'HT29'!$B24</f>
        <v>4.7261606894634422E-3</v>
      </c>
      <c r="J25" s="1">
        <f>+'HT29'!J24/'HT29'!$B24</f>
        <v>6.672226855713094E-3</v>
      </c>
      <c r="K25" s="1">
        <f>+'HT29'!K24/'HT29'!$B24</f>
        <v>1.8070614400889629E-2</v>
      </c>
      <c r="L25" s="1">
        <f>+'HT29'!L24/'HT29'!$B24</f>
        <v>4.726160689463442E-2</v>
      </c>
      <c r="M25" s="1">
        <f>+'HT29'!M24/'HT29'!$B24</f>
        <v>8.9241034195162633E-2</v>
      </c>
      <c r="N25" s="1">
        <f>+'HT29'!N24/'HT29'!$B24</f>
        <v>0.13705865999443981</v>
      </c>
      <c r="O25" s="1">
        <f>+'HT29'!O24/'HT29'!$B24</f>
        <v>0.20294690019460662</v>
      </c>
      <c r="Q25" s="1"/>
      <c r="R25" s="1">
        <f>+'HT29'!R24/'HT29'!$R24</f>
        <v>1</v>
      </c>
      <c r="S25" s="1">
        <f>+'HT29'!S24/'HT29'!$R24</f>
        <v>1.1710376282782211</v>
      </c>
      <c r="T25" s="1">
        <f>+'HT29'!T24/'HT29'!$R24</f>
        <v>1.5140250855188142</v>
      </c>
      <c r="U25" s="1">
        <f>+'HT29'!U24/'HT29'!$R24</f>
        <v>1.5744583808437855</v>
      </c>
      <c r="V25" s="1">
        <f>+'HT29'!V24/'HT29'!$R24</f>
        <v>1.5733181299885974</v>
      </c>
      <c r="W25" s="1">
        <f>+'HT29'!W24/'HT29'!$R24</f>
        <v>1.5046750285062713</v>
      </c>
      <c r="X25" s="1">
        <f>+'HT29'!X24/'HT29'!$R24</f>
        <v>1.4241733181299887</v>
      </c>
      <c r="Y25" s="1">
        <f>+'HT29'!Y24/'HT29'!$R24</f>
        <v>4.7890535917901938E-3</v>
      </c>
      <c r="Z25" s="1">
        <f>+'HT29'!Z24/'HT29'!$R24</f>
        <v>9.1220068415051314E-3</v>
      </c>
      <c r="AA25" s="1">
        <f>+'HT29'!AA24/'HT29'!$R24</f>
        <v>1.733181299885975E-2</v>
      </c>
      <c r="AB25" s="1">
        <f>+'HT29'!AB24/'HT29'!$R24</f>
        <v>4.1049030786773091E-2</v>
      </c>
      <c r="AC25" s="1">
        <f>+'HT29'!AC24/'HT29'!$R24</f>
        <v>7.5940706955530221E-2</v>
      </c>
      <c r="AD25" s="1">
        <f>+'HT29'!AD24/'HT29'!$R24</f>
        <v>9.9657924743443552E-2</v>
      </c>
      <c r="AE25" s="1">
        <f>+'HT29'!AE24/'HT29'!$R24</f>
        <v>0.1379703534777651</v>
      </c>
    </row>
    <row r="26" spans="1:31" x14ac:dyDescent="0.3">
      <c r="A26" s="1"/>
      <c r="B26" s="1">
        <f>+'HT29'!B25/'HT29'!$B25</f>
        <v>1</v>
      </c>
      <c r="C26" s="1">
        <f>+'HT29'!C25/'HT29'!$B25</f>
        <v>1.1090441321986939</v>
      </c>
      <c r="D26" s="1">
        <f>+'HT29'!D25/'HT29'!$B25</f>
        <v>1.37363942212547</v>
      </c>
      <c r="E26" s="1">
        <f>+'HT29'!E25/'HT29'!$B25</f>
        <v>1.4326142885414606</v>
      </c>
      <c r="F26" s="1">
        <f>+'HT29'!F25/'HT29'!$B25</f>
        <v>1.4108450425489809</v>
      </c>
      <c r="G26" s="1">
        <f>+'HT29'!G25/'HT29'!$B25</f>
        <v>1.3653275282010686</v>
      </c>
      <c r="H26" s="1">
        <f>+'HT29'!H25/'HT29'!$B25</f>
        <v>1.2796358598852167</v>
      </c>
      <c r="I26" s="1">
        <f>+'HT29'!I25/'HT29'!$B25</f>
        <v>9.1035028695824263E-3</v>
      </c>
      <c r="J26" s="1">
        <f>+'HT29'!J25/'HT29'!$B25</f>
        <v>1.504056995844053E-2</v>
      </c>
      <c r="K26" s="1">
        <f>+'HT29'!K25/'HT29'!$B25</f>
        <v>2.3352463882841876E-2</v>
      </c>
      <c r="L26" s="1">
        <f>+'HT29'!L25/'HT29'!$B25</f>
        <v>3.2653868988719574E-2</v>
      </c>
      <c r="M26" s="1">
        <f>+'HT29'!M25/'HT29'!$B25</f>
        <v>5.2246190381951316E-2</v>
      </c>
      <c r="N26" s="1">
        <f>+'HT29'!N25/'HT29'!$B25</f>
        <v>8.2723134771422915E-2</v>
      </c>
      <c r="O26" s="1">
        <f>+'HT29'!O25/'HT29'!$B25</f>
        <v>0.12547001781120126</v>
      </c>
      <c r="Q26" s="1"/>
      <c r="R26" s="1">
        <f>+'HT29'!R25/'HT29'!$R25</f>
        <v>1</v>
      </c>
      <c r="S26" s="1">
        <f>+'HT29'!S25/'HT29'!$R25</f>
        <v>1.110793287566743</v>
      </c>
      <c r="T26" s="1">
        <f>+'HT29'!T25/'HT29'!$R25</f>
        <v>1.3754767353165522</v>
      </c>
      <c r="U26" s="1">
        <f>+'HT29'!U25/'HT29'!$R25</f>
        <v>1.389206712433257</v>
      </c>
      <c r="V26" s="1">
        <f>+'HT29'!V25/'HT29'!$R25</f>
        <v>1.3596491228070176</v>
      </c>
      <c r="W26" s="1">
        <f>+'HT29'!W25/'HT29'!$R25</f>
        <v>1.2820366132723111</v>
      </c>
      <c r="X26" s="1">
        <f>+'HT29'!X25/'HT29'!$R25</f>
        <v>1.2330282227307399</v>
      </c>
      <c r="Y26" s="1">
        <f>+'HT29'!Y25/'HT29'!$R25</f>
        <v>6.8649885583524023E-3</v>
      </c>
      <c r="Z26" s="1">
        <f>+'HT29'!Z25/'HT29'!$R25</f>
        <v>8.9626239511823042E-3</v>
      </c>
      <c r="AA26" s="1">
        <f>+'HT29'!AA25/'HT29'!$R25</f>
        <v>1.5446224256292907E-2</v>
      </c>
      <c r="AB26" s="1">
        <f>+'HT29'!AB25/'HT29'!$R25</f>
        <v>3.7376048817696413E-2</v>
      </c>
      <c r="AC26" s="1">
        <f>+'HT29'!AC25/'HT29'!$R25</f>
        <v>7.2654462242562931E-2</v>
      </c>
      <c r="AD26" s="1">
        <f>+'HT29'!AD25/'HT29'!$R25</f>
        <v>0.10583524027459955</v>
      </c>
      <c r="AE26" s="1">
        <f>+'HT29'!AE25/'HT29'!$R25</f>
        <v>0.14282990083905417</v>
      </c>
    </row>
    <row r="27" spans="1:31" x14ac:dyDescent="0.3">
      <c r="A27" s="1"/>
      <c r="B27" s="1">
        <f>+'HT29'!B26/'HT29'!$B26</f>
        <v>1</v>
      </c>
      <c r="C27" s="1">
        <f>+'HT29'!C26/'HT29'!$B26</f>
        <v>1.1328813559322033</v>
      </c>
      <c r="D27" s="1">
        <f>+'HT29'!D26/'HT29'!$B26</f>
        <v>1.4352542372881356</v>
      </c>
      <c r="E27" s="1">
        <f>+'HT29'!E26/'HT29'!$B26</f>
        <v>1.4823728813559323</v>
      </c>
      <c r="F27" s="1">
        <f>+'HT29'!F26/'HT29'!$B26</f>
        <v>1.4674576271186441</v>
      </c>
      <c r="G27" s="1">
        <f>+'HT29'!G26/'HT29'!$B26</f>
        <v>1.4420338983050847</v>
      </c>
      <c r="H27" s="1">
        <f>+'HT29'!H26/'HT29'!$B26</f>
        <v>1.3769491525423729</v>
      </c>
      <c r="I27" s="1">
        <f>+'HT29'!I26/'HT29'!$B26</f>
        <v>2.9830508474576273E-2</v>
      </c>
      <c r="J27" s="1">
        <f>+'HT29'!J26/'HT29'!$B26</f>
        <v>4.8135593220338981E-2</v>
      </c>
      <c r="K27" s="1">
        <f>+'HT29'!K26/'HT29'!$B26</f>
        <v>9.1186440677966107E-2</v>
      </c>
      <c r="L27" s="1">
        <f>+'HT29'!L26/'HT29'!$B26</f>
        <v>0.14983050847457627</v>
      </c>
      <c r="M27" s="1">
        <f>+'HT29'!M26/'HT29'!$B26</f>
        <v>0.20881355932203391</v>
      </c>
      <c r="N27" s="1">
        <f>+'HT29'!N26/'HT29'!$B26</f>
        <v>0.27762711864406781</v>
      </c>
      <c r="O27" s="1">
        <f>+'HT29'!O26/'HT29'!$B26</f>
        <v>0.33627118644067799</v>
      </c>
      <c r="Q27" s="1"/>
      <c r="R27" s="1">
        <f>+'HT29'!R26/'HT29'!$R26</f>
        <v>1</v>
      </c>
      <c r="S27" s="1">
        <f>+'HT29'!S26/'HT29'!$R26</f>
        <v>1.1449235807860263</v>
      </c>
      <c r="T27" s="1">
        <f>+'HT29'!T26/'HT29'!$R26</f>
        <v>1.4407751091703056</v>
      </c>
      <c r="U27" s="1">
        <f>+'HT29'!U26/'HT29'!$R26</f>
        <v>1.4969978165938864</v>
      </c>
      <c r="V27" s="1">
        <f>+'HT29'!V26/'HT29'!$R26</f>
        <v>1.4789847161572052</v>
      </c>
      <c r="W27" s="1">
        <f>+'HT29'!W26/'HT29'!$R26</f>
        <v>1.465065502183406</v>
      </c>
      <c r="X27" s="1">
        <f>+'HT29'!X26/'HT29'!$R26</f>
        <v>1.4385917030567685</v>
      </c>
      <c r="Y27" s="1">
        <f>+'HT29'!Y26/'HT29'!$R26</f>
        <v>1.5010917030567686E-2</v>
      </c>
      <c r="Z27" s="1">
        <f>+'HT29'!Z26/'HT29'!$R26</f>
        <v>2.046943231441048E-2</v>
      </c>
      <c r="AA27" s="1">
        <f>+'HT29'!AA26/'HT29'!$R26</f>
        <v>5.1855895196506553E-2</v>
      </c>
      <c r="AB27" s="1">
        <f>+'HT29'!AB26/'HT29'!$R26</f>
        <v>0.1023471615720524</v>
      </c>
      <c r="AC27" s="1">
        <f>+'HT29'!AC26/'HT29'!$R26</f>
        <v>0.15474890829694324</v>
      </c>
      <c r="AD27" s="1">
        <f>+'HT29'!AD26/'HT29'!$R26</f>
        <v>0.18558951965065501</v>
      </c>
      <c r="AE27" s="1">
        <f>+'HT29'!AE26/'HT29'!$R26</f>
        <v>0.23853711790393012</v>
      </c>
    </row>
    <row r="28" spans="1:31" x14ac:dyDescent="0.3">
      <c r="A28" s="1"/>
      <c r="B28" s="1">
        <f>+'HT29'!B27/'HT29'!$B27</f>
        <v>1</v>
      </c>
      <c r="C28" s="1">
        <f>+'HT29'!C27/'HT29'!$B27</f>
        <v>1.0471943515421775</v>
      </c>
      <c r="D28" s="1">
        <f>+'HT29'!D27/'HT29'!$B27</f>
        <v>1.2686733556298773</v>
      </c>
      <c r="E28" s="1">
        <f>+'HT29'!E27/'HT29'!$B27</f>
        <v>1.3179115570419919</v>
      </c>
      <c r="F28" s="1">
        <f>+'HT29'!F27/'HT29'!$B27</f>
        <v>1.235600148643627</v>
      </c>
      <c r="G28" s="1">
        <f>+'HT29'!G27/'HT29'!$B27</f>
        <v>1.2038275733927908</v>
      </c>
      <c r="H28" s="1">
        <f>+'HT29'!H27/'HT29'!$B27</f>
        <v>1.1830174656261612</v>
      </c>
      <c r="I28" s="1">
        <f>+'HT29'!I27/'HT29'!$B27</f>
        <v>1.89520624303233E-2</v>
      </c>
      <c r="J28" s="1">
        <f>+'HT29'!J27/'HT29'!$B27</f>
        <v>3.102935711631364E-2</v>
      </c>
      <c r="K28" s="1">
        <f>+'HT29'!K27/'HT29'!$B27</f>
        <v>4.5893719806763288E-2</v>
      </c>
      <c r="L28" s="1">
        <f>+'HT29'!L27/'HT29'!$B27</f>
        <v>5.016722408026756E-2</v>
      </c>
      <c r="M28" s="1">
        <f>+'HT29'!M27/'HT29'!$B27</f>
        <v>7.1348940914158304E-2</v>
      </c>
      <c r="N28" s="1">
        <f>+'HT29'!N27/'HT29'!$B27</f>
        <v>0.10274990709773318</v>
      </c>
      <c r="O28" s="1">
        <f>+'HT29'!O27/'HT29'!$B27</f>
        <v>0.13359345968041619</v>
      </c>
      <c r="Q28" s="1"/>
      <c r="R28" s="1">
        <f>+'HT29'!R27/'HT29'!$R27</f>
        <v>1</v>
      </c>
      <c r="S28" s="1">
        <f>+'HT29'!S27/'HT29'!$R27</f>
        <v>1.0752505199470599</v>
      </c>
      <c r="T28" s="1">
        <f>+'HT29'!T27/'HT29'!$R27</f>
        <v>1.329362828512006</v>
      </c>
      <c r="U28" s="1">
        <f>+'HT29'!U27/'HT29'!$R27</f>
        <v>1.3217999621856684</v>
      </c>
      <c r="V28" s="1">
        <f>+'HT29'!V27/'HT29'!$R27</f>
        <v>1.3312535450935905</v>
      </c>
      <c r="W28" s="1">
        <f>+'HT29'!W27/'HT29'!$R27</f>
        <v>1.2501418037436189</v>
      </c>
      <c r="X28" s="1">
        <f>+'HT29'!X27/'HT29'!$R27</f>
        <v>1.2176214785403667</v>
      </c>
      <c r="Y28" s="1">
        <f>+'HT29'!Y27/'HT29'!$R27</f>
        <v>5.8612214029117038E-3</v>
      </c>
      <c r="Z28" s="1">
        <f>+'HT29'!Z27/'HT29'!$R27</f>
        <v>1.3235016071090943E-2</v>
      </c>
      <c r="AA28" s="1">
        <f>+'HT29'!AA27/'HT29'!$R27</f>
        <v>2.8738892040083192E-2</v>
      </c>
      <c r="AB28" s="1">
        <f>+'HT29'!AB27/'HT29'!$R27</f>
        <v>6.0313858952543015E-2</v>
      </c>
      <c r="AC28" s="1">
        <f>+'HT29'!AC27/'HT29'!$R27</f>
        <v>8.3569672906031386E-2</v>
      </c>
      <c r="AD28" s="1">
        <f>+'HT29'!AD27/'HT29'!$R27</f>
        <v>0.11514463981849121</v>
      </c>
      <c r="AE28" s="1">
        <f>+'HT29'!AE27/'HT29'!$R27</f>
        <v>0.15692947627150691</v>
      </c>
    </row>
    <row r="29" spans="1:31" x14ac:dyDescent="0.3">
      <c r="A29" s="1"/>
      <c r="B29" s="1">
        <f>+'HT29'!B28/'HT29'!$B28</f>
        <v>1</v>
      </c>
      <c r="C29" s="1">
        <f>+'HT29'!C28/'HT29'!$B28</f>
        <v>1.1463802704852823</v>
      </c>
      <c r="D29" s="1">
        <f>+'HT29'!D28/'HT29'!$B28</f>
        <v>1.5006629541235748</v>
      </c>
      <c r="E29" s="1">
        <f>+'HT29'!E28/'HT29'!$B28</f>
        <v>1.5515778308141077</v>
      </c>
      <c r="F29" s="1">
        <f>+'HT29'!F28/'HT29'!$B28</f>
        <v>1.5460090161760807</v>
      </c>
      <c r="G29" s="1">
        <f>+'HT29'!G28/'HT29'!$B28</f>
        <v>1.5584725536992841</v>
      </c>
      <c r="H29" s="1">
        <f>+'HT29'!H28/'HT29'!$B28</f>
        <v>1.503579952267303</v>
      </c>
      <c r="I29" s="1">
        <f>+'HT29'!I28/'HT29'!$B28</f>
        <v>3.977724741447892E-3</v>
      </c>
      <c r="J29" s="1">
        <f>+'HT29'!J28/'HT29'!$B28</f>
        <v>8.4858127817555029E-3</v>
      </c>
      <c r="K29" s="1">
        <f>+'HT29'!K28/'HT29'!$B28</f>
        <v>2.6518164942985947E-2</v>
      </c>
      <c r="L29" s="1">
        <f>+'HT29'!L28/'HT29'!$B28</f>
        <v>6.0461416070007955E-2</v>
      </c>
      <c r="M29" s="1">
        <f>+'HT29'!M28/'HT29'!$B28</f>
        <v>0.10607265977194379</v>
      </c>
      <c r="N29" s="1">
        <f>+'HT29'!N28/'HT29'!$B28</f>
        <v>0.15751789976133651</v>
      </c>
      <c r="O29" s="1">
        <f>+'HT29'!O28/'HT29'!$B28</f>
        <v>0.2203659506762132</v>
      </c>
      <c r="Q29" s="1"/>
      <c r="R29" s="1">
        <f>+'HT29'!R28/'HT29'!$R28</f>
        <v>1</v>
      </c>
      <c r="S29" s="1">
        <f>+'HT29'!S28/'HT29'!$R28</f>
        <v>1.1638978427969253</v>
      </c>
      <c r="T29" s="1">
        <f>+'HT29'!T28/'HT29'!$R28</f>
        <v>1.5115298785023557</v>
      </c>
      <c r="U29" s="1">
        <f>+'HT29'!U28/'HT29'!$R28</f>
        <v>1.5636002975452516</v>
      </c>
      <c r="V29" s="1">
        <f>+'HT29'!V28/'HT29'!$R28</f>
        <v>1.5512025787255146</v>
      </c>
      <c r="W29" s="1">
        <f>+'HT29'!W28/'HT29'!$R28</f>
        <v>1.56037689065212</v>
      </c>
      <c r="X29" s="1">
        <f>+'HT29'!X28/'HT29'!$R28</f>
        <v>1.5559137118770145</v>
      </c>
      <c r="Y29" s="1">
        <f>+'HT29'!Y28/'HT29'!$R28</f>
        <v>2.4795437639474338E-3</v>
      </c>
      <c r="Z29" s="1">
        <f>+'HT29'!Z28/'HT29'!$R28</f>
        <v>1.2397718819737169E-2</v>
      </c>
      <c r="AA29" s="1">
        <f>+'HT29'!AA28/'HT29'!$R28</f>
        <v>2.0580213240763701E-2</v>
      </c>
      <c r="AB29" s="1">
        <f>+'HT29'!AB28/'HT29'!$R28</f>
        <v>3.4961567071658817E-2</v>
      </c>
      <c r="AC29" s="1">
        <f>+'HT29'!AC28/'HT29'!$R28</f>
        <v>6.3476320357054306E-2</v>
      </c>
      <c r="AD29" s="1">
        <f>+'HT29'!AD28/'HT29'!$R28</f>
        <v>9.4222663030002485E-2</v>
      </c>
      <c r="AE29" s="1">
        <f>+'HT29'!AE28/'HT29'!$R28</f>
        <v>0.12794445821968758</v>
      </c>
    </row>
    <row r="30" spans="1:31" x14ac:dyDescent="0.3">
      <c r="A30" s="1"/>
      <c r="B30" s="1">
        <f>+'HT29'!B29/'HT29'!$B29</f>
        <v>1</v>
      </c>
      <c r="C30" s="1">
        <f>+'HT29'!C29/'HT29'!$B29</f>
        <v>1.1282499029879705</v>
      </c>
      <c r="D30" s="1">
        <f>+'HT29'!D29/'HT29'!$B29</f>
        <v>1.4031819945673263</v>
      </c>
      <c r="E30" s="1">
        <f>+'HT29'!E29/'HT29'!$B29</f>
        <v>1.4045401629802095</v>
      </c>
      <c r="F30" s="1">
        <f>+'HT29'!F29/'HT29'!$B29</f>
        <v>1.3424524641055491</v>
      </c>
      <c r="G30" s="1">
        <f>+'HT29'!G29/'HT29'!$B29</f>
        <v>1.3866899495537446</v>
      </c>
      <c r="H30" s="1">
        <f>+'HT29'!H29/'HT29'!$B29</f>
        <v>1.3143189755529685</v>
      </c>
      <c r="I30" s="1">
        <f>+'HT29'!I29/'HT29'!$B29</f>
        <v>1.086534730306558E-2</v>
      </c>
      <c r="J30" s="1">
        <f>+'HT29'!J29/'HT29'!$B29</f>
        <v>1.2223515715948778E-2</v>
      </c>
      <c r="K30" s="1">
        <f>+'HT29'!K29/'HT29'!$B29</f>
        <v>2.1536670547147845E-2</v>
      </c>
      <c r="L30" s="1">
        <f>+'HT29'!L29/'HT29'!$B29</f>
        <v>3.7252619324796274E-2</v>
      </c>
      <c r="M30" s="1">
        <f>+'HT29'!M29/'HT29'!$B29</f>
        <v>6.2669771051610396E-2</v>
      </c>
      <c r="N30" s="1">
        <f>+'HT29'!N29/'HT29'!$B29</f>
        <v>9.914629414047342E-2</v>
      </c>
      <c r="O30" s="1">
        <f>+'HT29'!O29/'HT29'!$B29</f>
        <v>0.14183158711680249</v>
      </c>
      <c r="Q30" s="1"/>
      <c r="R30" s="1">
        <f>+'HT29'!R29/'HT29'!$R29</f>
        <v>1</v>
      </c>
      <c r="S30" s="1">
        <f>+'HT29'!S29/'HT29'!$R29</f>
        <v>1.1216571679088119</v>
      </c>
      <c r="T30" s="1">
        <f>+'HT29'!T29/'HT29'!$R29</f>
        <v>1.431608943445857</v>
      </c>
      <c r="U30" s="1">
        <f>+'HT29'!U29/'HT29'!$R29</f>
        <v>1.433581762384919</v>
      </c>
      <c r="V30" s="1">
        <f>+'HT29'!V29/'HT29'!$R29</f>
        <v>1.395659798334064</v>
      </c>
      <c r="W30" s="1">
        <f>+'HT29'!W29/'HT29'!$R29</f>
        <v>1.3491889522139413</v>
      </c>
      <c r="X30" s="1">
        <f>+'HT29'!X29/'HT29'!$R29</f>
        <v>1.3217886891714161</v>
      </c>
      <c r="Y30" s="1">
        <f>+'HT29'!Y29/'HT29'!$R29</f>
        <v>3.5072336694432268E-3</v>
      </c>
      <c r="Z30" s="1">
        <f>+'HT29'!Z29/'HT29'!$R29</f>
        <v>1.183691363437089E-2</v>
      </c>
      <c r="AA30" s="1">
        <f>+'HT29'!AA29/'HT29'!$R29</f>
        <v>3.6606751424813677E-2</v>
      </c>
      <c r="AB30" s="1">
        <f>+'HT29'!AB29/'HT29'!$R29</f>
        <v>6.9487067075843928E-2</v>
      </c>
      <c r="AC30" s="1">
        <f>+'HT29'!AC29/'HT29'!$R29</f>
        <v>0.10894344585708023</v>
      </c>
      <c r="AD30" s="1">
        <f>+'HT29'!AD29/'HT29'!$R29</f>
        <v>0.1593599298553266</v>
      </c>
      <c r="AE30" s="1">
        <f>+'HT29'!AE29/'HT29'!$R29</f>
        <v>0.19552827707145989</v>
      </c>
    </row>
    <row r="31" spans="1:31" x14ac:dyDescent="0.3">
      <c r="A31" s="1"/>
      <c r="B31" s="1">
        <f>+'HT29'!B30/'HT29'!$B30</f>
        <v>1</v>
      </c>
      <c r="C31" s="1">
        <f>+'HT29'!C30/'HT29'!$B30</f>
        <v>1.1988555078683834</v>
      </c>
      <c r="D31" s="1">
        <f>+'HT29'!D30/'HT29'!$B30</f>
        <v>1.5160944206008584</v>
      </c>
      <c r="E31" s="1">
        <f>+'HT29'!E30/'HT29'!$B30</f>
        <v>1.6148068669527897</v>
      </c>
      <c r="F31" s="1">
        <f>+'HT29'!F30/'HT29'!$B30</f>
        <v>1.5937052932761087</v>
      </c>
      <c r="G31" s="1">
        <f>+'HT29'!G30/'HT29'!$B30</f>
        <v>1.6273247496423462</v>
      </c>
      <c r="H31" s="1">
        <f>+'HT29'!H30/'HT29'!$B30</f>
        <v>1.5954935622317596</v>
      </c>
      <c r="I31" s="1">
        <f>+'HT29'!I30/'HT29'!$B30</f>
        <v>1.2160228898426323E-2</v>
      </c>
      <c r="J31" s="1">
        <f>+'HT29'!J30/'HT29'!$B30</f>
        <v>1.5021459227467811E-2</v>
      </c>
      <c r="K31" s="1">
        <f>+'HT29'!K30/'HT29'!$B30</f>
        <v>4.2918454935622317E-2</v>
      </c>
      <c r="L31" s="1">
        <f>+'HT29'!L30/'HT29'!$B30</f>
        <v>9.6566523605150209E-2</v>
      </c>
      <c r="M31" s="1">
        <f>+'HT29'!M30/'HT29'!$B30</f>
        <v>0.163447782546495</v>
      </c>
      <c r="N31" s="1">
        <f>+'HT29'!N30/'HT29'!$B30</f>
        <v>0.26072961373390557</v>
      </c>
      <c r="O31" s="1">
        <f>+'HT29'!O30/'HT29'!$B30</f>
        <v>0.3165236051502146</v>
      </c>
      <c r="Q31" s="1"/>
      <c r="R31" s="1">
        <f>+'HT29'!R30/'HT29'!$R30</f>
        <v>1</v>
      </c>
      <c r="S31" s="1">
        <f>+'HT29'!S30/'HT29'!$R30</f>
        <v>1.154317697228145</v>
      </c>
      <c r="T31" s="1">
        <f>+'HT29'!T30/'HT29'!$R30</f>
        <v>1.5114605543710022</v>
      </c>
      <c r="U31" s="1">
        <f>+'HT29'!U30/'HT29'!$R30</f>
        <v>1.523454157782516</v>
      </c>
      <c r="V31" s="1">
        <f>+'HT29'!V30/'HT29'!$R30</f>
        <v>1.5055970149253732</v>
      </c>
      <c r="W31" s="1">
        <f>+'HT29'!W30/'HT29'!$R30</f>
        <v>1.5029317697228144</v>
      </c>
      <c r="X31" s="1">
        <f>+'HT29'!X30/'HT29'!$R30</f>
        <v>1.4968017057569296</v>
      </c>
      <c r="Y31" s="1">
        <f>+'HT29'!Y30/'HT29'!$R30</f>
        <v>2.9317697228144991E-3</v>
      </c>
      <c r="Z31" s="1">
        <f>+'HT29'!Z30/'HT29'!$R30</f>
        <v>1.3059701492537313E-2</v>
      </c>
      <c r="AA31" s="1">
        <f>+'HT29'!AA30/'HT29'!$R30</f>
        <v>3.1449893390191899E-2</v>
      </c>
      <c r="AB31" s="1">
        <f>+'HT29'!AB30/'HT29'!$R30</f>
        <v>5.8635394456289978E-2</v>
      </c>
      <c r="AC31" s="1">
        <f>+'HT29'!AC30/'HT29'!$R30</f>
        <v>9.0618336886993597E-2</v>
      </c>
      <c r="AD31" s="1">
        <f>+'HT29'!AD30/'HT29'!$R30</f>
        <v>0.13859275053304904</v>
      </c>
      <c r="AE31" s="1">
        <f>+'HT29'!AE30/'HT29'!$R30</f>
        <v>0.21108742004264391</v>
      </c>
    </row>
    <row r="32" spans="1:31" x14ac:dyDescent="0.3">
      <c r="A32" s="1"/>
      <c r="B32" s="1">
        <f>+'HT29'!B31/'HT29'!$B31</f>
        <v>1</v>
      </c>
      <c r="C32" s="1">
        <f>+'HT29'!C31/'HT29'!$B31</f>
        <v>1.0590185676392574</v>
      </c>
      <c r="D32" s="1">
        <f>+'HT29'!D31/'HT29'!$B31</f>
        <v>1.2747015915119364</v>
      </c>
      <c r="E32" s="1">
        <f>+'HT29'!E31/'HT29'!$B31</f>
        <v>1.2640915119363396</v>
      </c>
      <c r="F32" s="1">
        <f>+'HT29'!F31/'HT29'!$B31</f>
        <v>1.1715848806366047</v>
      </c>
      <c r="G32" s="1">
        <f>+'HT29'!G31/'HT29'!$B31</f>
        <v>1.2291114058355437</v>
      </c>
      <c r="H32" s="1">
        <f>+'HT29'!H31/'HT29'!$B31</f>
        <v>1.2276193633952255</v>
      </c>
      <c r="I32" s="1">
        <f>+'HT29'!I31/'HT29'!$B31</f>
        <v>1.823607427055703E-2</v>
      </c>
      <c r="J32" s="1">
        <f>+'HT29'!J31/'HT29'!$B31</f>
        <v>2.4370026525198939E-2</v>
      </c>
      <c r="K32" s="1">
        <f>+'HT29'!K31/'HT29'!$B31</f>
        <v>3.4814323607427054E-2</v>
      </c>
      <c r="L32" s="1">
        <f>+'HT29'!L31/'HT29'!$B31</f>
        <v>4.7911140583554376E-2</v>
      </c>
      <c r="M32" s="1">
        <f>+'HT29'!M31/'HT29'!$B31</f>
        <v>6.3328912466843496E-2</v>
      </c>
      <c r="N32" s="1">
        <f>+'HT29'!N31/'HT29'!$B31</f>
        <v>9.0351458885941649E-2</v>
      </c>
      <c r="O32" s="1">
        <f>+'HT29'!O31/'HT29'!$B31</f>
        <v>0.123342175066313</v>
      </c>
      <c r="Q32" s="1"/>
      <c r="R32" s="1">
        <f>+'HT29'!R31/'HT29'!$R31</f>
        <v>1</v>
      </c>
      <c r="S32" s="1">
        <f>+'HT29'!S31/'HT29'!$R31</f>
        <v>1.0948041876696395</v>
      </c>
      <c r="T32" s="1">
        <f>+'HT29'!T31/'HT29'!$R31</f>
        <v>1.3602171384257464</v>
      </c>
      <c r="U32" s="1">
        <f>+'HT29'!U31/'HT29'!$R31</f>
        <v>1.3047692904226444</v>
      </c>
      <c r="V32" s="1">
        <f>+'HT29'!V31/'HT29'!$R31</f>
        <v>1.2456378441256302</v>
      </c>
      <c r="W32" s="1">
        <f>+'HT29'!W31/'HT29'!$R31</f>
        <v>1.2215975184179915</v>
      </c>
      <c r="X32" s="1">
        <f>+'HT29'!X31/'HT29'!$R31</f>
        <v>1.2493214424195425</v>
      </c>
      <c r="Y32" s="1">
        <f>+'HT29'!Y31/'HT29'!$R31</f>
        <v>7.7549437766576195E-3</v>
      </c>
      <c r="Z32" s="1">
        <f>+'HT29'!Z31/'HT29'!$R31</f>
        <v>1.5509887553315239E-2</v>
      </c>
      <c r="AA32" s="1">
        <f>+'HT29'!AA31/'HT29'!$R31</f>
        <v>2.9662659945715392E-2</v>
      </c>
      <c r="AB32" s="1">
        <f>+'HT29'!AB31/'HT29'!$R31</f>
        <v>6.4172159751841804E-2</v>
      </c>
      <c r="AC32" s="1">
        <f>+'HT29'!AC31/'HT29'!$R31</f>
        <v>0.10604885614579294</v>
      </c>
      <c r="AD32" s="1">
        <f>+'HT29'!AD31/'HT29'!$R31</f>
        <v>0.1455990694067468</v>
      </c>
      <c r="AE32" s="1">
        <f>+'HT29'!AE31/'HT29'!$R31</f>
        <v>0.16886390073671967</v>
      </c>
    </row>
    <row r="33" spans="1:31" x14ac:dyDescent="0.3">
      <c r="A33" s="1" t="s">
        <v>5</v>
      </c>
      <c r="B33" s="1">
        <f>AVERAGE(B25:B32)</f>
        <v>1</v>
      </c>
      <c r="C33" s="1">
        <f t="shared" ref="C33" si="34">AVERAGE(C25:C32)</f>
        <v>1.1241097389104922</v>
      </c>
      <c r="D33" s="1">
        <f t="shared" ref="D33" si="35">AVERAGE(D25:D32)</f>
        <v>1.4122752324549035</v>
      </c>
      <c r="E33" s="1">
        <f t="shared" ref="E33" si="36">AVERAGE(E25:E32)</f>
        <v>1.464946156983018</v>
      </c>
      <c r="F33" s="1">
        <f t="shared" ref="F33" si="37">AVERAGE(F25:F32)</f>
        <v>1.4267185549625601</v>
      </c>
      <c r="G33" s="1">
        <f t="shared" ref="G33" si="38">AVERAGE(G25:G32)</f>
        <v>1.4346190300282047</v>
      </c>
      <c r="H33" s="1">
        <f t="shared" ref="H33" si="39">AVERAGE(H25:H32)</f>
        <v>1.3797529104256714</v>
      </c>
      <c r="I33" s="1">
        <f t="shared" ref="I33" si="40">AVERAGE(I25:I32)</f>
        <v>1.3481451209680284E-2</v>
      </c>
      <c r="J33" s="1">
        <f t="shared" ref="J33" si="41">AVERAGE(J25:J32)</f>
        <v>2.012232017514716E-2</v>
      </c>
      <c r="K33" s="1">
        <f t="shared" ref="K33" si="42">AVERAGE(K25:K32)</f>
        <v>3.8036356600205504E-2</v>
      </c>
      <c r="L33" s="1">
        <f t="shared" ref="L33" si="43">AVERAGE(L25:L32)</f>
        <v>6.5263113502713327E-2</v>
      </c>
      <c r="M33" s="1">
        <f t="shared" ref="M33" si="44">AVERAGE(M25:M32)</f>
        <v>0.10214610633127486</v>
      </c>
      <c r="N33" s="1">
        <f t="shared" ref="N33" si="45">AVERAGE(N25:N32)</f>
        <v>0.15098801087866509</v>
      </c>
      <c r="O33" s="1">
        <f t="shared" ref="O33" si="46">AVERAGE(O25:O32)</f>
        <v>0.20004311026705568</v>
      </c>
      <c r="Q33" s="1" t="s">
        <v>5</v>
      </c>
      <c r="R33" s="1">
        <f>AVERAGE(R25:R32)</f>
        <v>1</v>
      </c>
      <c r="S33" s="1">
        <f t="shared" ref="S33" si="47">AVERAGE(S25:S32)</f>
        <v>1.1295852390226966</v>
      </c>
      <c r="T33" s="1">
        <f t="shared" ref="T33" si="48">AVERAGE(T25:T32)</f>
        <v>1.4343070341578299</v>
      </c>
      <c r="U33" s="1">
        <f t="shared" ref="U33" si="49">AVERAGE(U25:U32)</f>
        <v>1.4509835475239909</v>
      </c>
      <c r="V33" s="1">
        <f t="shared" ref="V33" si="50">AVERAGE(V25:V32)</f>
        <v>1.4301628437696241</v>
      </c>
      <c r="W33" s="1">
        <f t="shared" ref="W33" si="51">AVERAGE(W25:W32)</f>
        <v>1.3920017598390595</v>
      </c>
      <c r="X33" s="1">
        <f t="shared" ref="X33" si="52">AVERAGE(X25:X32)</f>
        <v>1.3671550339603458</v>
      </c>
      <c r="Y33" s="1">
        <f t="shared" ref="Y33" si="53">AVERAGE(Y25:Y32)</f>
        <v>6.1499589395605956E-3</v>
      </c>
      <c r="Z33" s="1">
        <f t="shared" ref="Z33" si="54">AVERAGE(Z25:Z32)</f>
        <v>1.3074162584768683E-2</v>
      </c>
      <c r="AA33" s="1">
        <f t="shared" ref="AA33" si="55">AVERAGE(AA25:AA32)</f>
        <v>2.8959042811653384E-2</v>
      </c>
      <c r="AB33" s="1">
        <f t="shared" ref="AB33" si="56">AVERAGE(AB25:AB32)</f>
        <v>5.854278606058743E-2</v>
      </c>
      <c r="AC33" s="1">
        <f t="shared" ref="AC33" si="57">AVERAGE(AC25:AC32)</f>
        <v>9.4500088705998617E-2</v>
      </c>
      <c r="AD33" s="1">
        <f t="shared" ref="AD33" si="58">AVERAGE(AD25:AD32)</f>
        <v>0.13050021716403928</v>
      </c>
      <c r="AE33" s="1">
        <f t="shared" ref="AE33" si="59">AVERAGE(AE25:AE32)</f>
        <v>0.1724613630703459</v>
      </c>
    </row>
    <row r="34" spans="1:31" x14ac:dyDescent="0.3">
      <c r="A34" s="1" t="s">
        <v>6</v>
      </c>
      <c r="B34" s="1">
        <f>_xlfn.STDEV.P(B25:B32)</f>
        <v>0</v>
      </c>
      <c r="C34" s="1">
        <f t="shared" ref="C34:O34" si="60">_xlfn.STDEV.P(C25:C32)</f>
        <v>4.8450184860737322E-2</v>
      </c>
      <c r="D34" s="1">
        <f t="shared" si="60"/>
        <v>9.5638772223400031E-2</v>
      </c>
      <c r="E34" s="1">
        <f t="shared" si="60"/>
        <v>0.12834662191593676</v>
      </c>
      <c r="F34" s="1">
        <f t="shared" si="60"/>
        <v>0.15845827837122731</v>
      </c>
      <c r="G34" s="1">
        <f t="shared" si="60"/>
        <v>0.16117456345976269</v>
      </c>
      <c r="H34" s="1">
        <f t="shared" si="60"/>
        <v>0.14560270012927587</v>
      </c>
      <c r="I34" s="1">
        <f t="shared" si="60"/>
        <v>8.0199570573990589E-3</v>
      </c>
      <c r="J34" s="1">
        <f t="shared" si="60"/>
        <v>1.300142936830344E-2</v>
      </c>
      <c r="K34" s="1">
        <f t="shared" si="60"/>
        <v>2.2192459081303153E-2</v>
      </c>
      <c r="L34" s="1">
        <f t="shared" si="60"/>
        <v>3.6836778103328471E-2</v>
      </c>
      <c r="M34" s="1">
        <f t="shared" si="60"/>
        <v>5.2227174846041932E-2</v>
      </c>
      <c r="N34" s="1">
        <f t="shared" si="60"/>
        <v>7.2170555176589157E-2</v>
      </c>
      <c r="O34" s="1">
        <f t="shared" si="60"/>
        <v>8.0463937057299262E-2</v>
      </c>
      <c r="Q34" s="1" t="s">
        <v>6</v>
      </c>
      <c r="R34" s="1">
        <f>_xlfn.STDEV.P(R25:R32)</f>
        <v>0</v>
      </c>
      <c r="S34" s="1">
        <f t="shared" ref="S34:AE34" si="61">_xlfn.STDEV.P(S25:S32)</f>
        <v>3.2250173548086875E-2</v>
      </c>
      <c r="T34" s="1">
        <f t="shared" si="61"/>
        <v>6.9177055246456925E-2</v>
      </c>
      <c r="U34" s="1">
        <f t="shared" si="61"/>
        <v>9.841498637047004E-2</v>
      </c>
      <c r="V34" s="1">
        <f t="shared" si="61"/>
        <v>0.10794275835977485</v>
      </c>
      <c r="W34" s="1">
        <f t="shared" si="61"/>
        <v>0.12337764702353995</v>
      </c>
      <c r="X34" s="1">
        <f t="shared" si="61"/>
        <v>0.12097805929180765</v>
      </c>
      <c r="Y34" s="1">
        <f t="shared" si="61"/>
        <v>3.7807396920737325E-3</v>
      </c>
      <c r="Z34" s="1">
        <f t="shared" si="61"/>
        <v>3.4489400464273582E-3</v>
      </c>
      <c r="AA34" s="1">
        <f t="shared" si="61"/>
        <v>1.1053815515532205E-2</v>
      </c>
      <c r="AB34" s="1">
        <f t="shared" si="61"/>
        <v>2.056566268274378E-2</v>
      </c>
      <c r="AC34" s="1">
        <f t="shared" si="61"/>
        <v>2.7135316225187493E-2</v>
      </c>
      <c r="AD34" s="1">
        <f t="shared" si="61"/>
        <v>3.0150956611562026E-2</v>
      </c>
      <c r="AE34" s="1">
        <f t="shared" si="61"/>
        <v>3.6560992759576305E-2</v>
      </c>
    </row>
    <row r="35" spans="1:31" x14ac:dyDescent="0.3">
      <c r="A35" s="1" t="s">
        <v>7</v>
      </c>
      <c r="B35" s="1">
        <f>B34/B33*100</f>
        <v>0</v>
      </c>
      <c r="C35" s="1">
        <f t="shared" ref="C35" si="62">C34/C33*100</f>
        <v>4.3100938621611924</v>
      </c>
      <c r="D35" s="1">
        <f t="shared" ref="D35" si="63">D34/D33*100</f>
        <v>6.7719641345798331</v>
      </c>
      <c r="E35" s="1">
        <f t="shared" ref="E35" si="64">E34/E33*100</f>
        <v>8.7611835632416764</v>
      </c>
      <c r="F35" s="1">
        <f t="shared" ref="F35" si="65">F34/F33*100</f>
        <v>11.106484724689485</v>
      </c>
      <c r="G35" s="1">
        <f t="shared" ref="G35" si="66">G34/G33*100</f>
        <v>11.234659521879756</v>
      </c>
      <c r="H35" s="1">
        <f t="shared" ref="H35" si="67">H34/H33*100</f>
        <v>10.552809784206621</v>
      </c>
      <c r="I35" s="1">
        <f t="shared" ref="I35" si="68">I34/I33*100</f>
        <v>59.488826037069153</v>
      </c>
      <c r="J35" s="1">
        <f t="shared" ref="J35" si="69">J34/J33*100</f>
        <v>64.611979409617746</v>
      </c>
      <c r="K35" s="1">
        <f t="shared" ref="K35" si="70">K34/K33*100</f>
        <v>58.345386006774504</v>
      </c>
      <c r="L35" s="1">
        <f t="shared" ref="L35" si="71">L34/L33*100</f>
        <v>56.443488712497569</v>
      </c>
      <c r="M35" s="1">
        <f t="shared" ref="M35" si="72">M34/M33*100</f>
        <v>51.12987339591929</v>
      </c>
      <c r="N35" s="1">
        <f t="shared" ref="N35" si="73">N34/N33*100</f>
        <v>47.798864795023938</v>
      </c>
      <c r="O35" s="1">
        <f t="shared" ref="O35" si="74">O34/O33*100</f>
        <v>40.223298342982503</v>
      </c>
      <c r="Q35" s="1" t="s">
        <v>7</v>
      </c>
      <c r="R35" s="1">
        <f>R34/R33*100</f>
        <v>0</v>
      </c>
      <c r="S35" s="1">
        <f t="shared" ref="S35" si="75">S34/S33*100</f>
        <v>2.8550455896528297</v>
      </c>
      <c r="T35" s="1">
        <f t="shared" ref="T35" si="76">T34/T33*100</f>
        <v>4.8230297697086204</v>
      </c>
      <c r="U35" s="1">
        <f t="shared" ref="U35" si="77">U34/U33*100</f>
        <v>6.7826397162399816</v>
      </c>
      <c r="V35" s="1">
        <f t="shared" ref="V35" si="78">V34/V33*100</f>
        <v>7.5475851459865408</v>
      </c>
      <c r="W35" s="1">
        <f t="shared" ref="W35" si="79">W34/W33*100</f>
        <v>8.8633255059824521</v>
      </c>
      <c r="X35" s="1">
        <f t="shared" ref="X35" si="80">X34/X33*100</f>
        <v>8.8488910391794384</v>
      </c>
      <c r="Y35" s="1">
        <f t="shared" ref="Y35" si="81">Y34/Y33*100</f>
        <v>61.475852590714375</v>
      </c>
      <c r="Z35" s="1">
        <f t="shared" ref="Z35" si="82">Z34/Z33*100</f>
        <v>26.379816099620417</v>
      </c>
      <c r="AA35" s="1">
        <f t="shared" ref="AA35" si="83">AA34/AA33*100</f>
        <v>38.170514085790323</v>
      </c>
      <c r="AB35" s="1">
        <f t="shared" ref="AB35" si="84">AB34/AB33*100</f>
        <v>35.129285889229543</v>
      </c>
      <c r="AC35" s="1">
        <f t="shared" ref="AC35" si="85">AC34/AC33*100</f>
        <v>28.714593390074793</v>
      </c>
      <c r="AD35" s="1">
        <f t="shared" ref="AD35" si="86">AD34/AD33*100</f>
        <v>23.104142864116582</v>
      </c>
      <c r="AE35" s="1">
        <f t="shared" ref="AE35" si="87">AE34/AE33*100</f>
        <v>21.199526728003018</v>
      </c>
    </row>
    <row r="36" spans="1:31" x14ac:dyDescent="0.3">
      <c r="A36" s="1" t="s">
        <v>15</v>
      </c>
      <c r="B36" s="1">
        <f>+B34/SQRT(COUNT(B25:B32))</f>
        <v>0</v>
      </c>
      <c r="C36" s="1">
        <f t="shared" ref="C36:O36" si="88">+C34/SQRT(COUNT(C25:C32))</f>
        <v>1.712972713238458E-2</v>
      </c>
      <c r="D36" s="1">
        <f t="shared" si="88"/>
        <v>3.3813412191760893E-2</v>
      </c>
      <c r="E36" s="1">
        <f t="shared" si="88"/>
        <v>4.537738334957242E-2</v>
      </c>
      <c r="F36" s="1">
        <f t="shared" si="88"/>
        <v>5.6023461585720226E-2</v>
      </c>
      <c r="G36" s="1">
        <f t="shared" si="88"/>
        <v>5.6983813388589863E-2</v>
      </c>
      <c r="H36" s="1">
        <f t="shared" si="88"/>
        <v>5.1478328310241177E-2</v>
      </c>
      <c r="I36" s="1">
        <f t="shared" si="88"/>
        <v>2.8354830100558916E-3</v>
      </c>
      <c r="J36" s="1">
        <f t="shared" si="88"/>
        <v>4.5966994357226464E-3</v>
      </c>
      <c r="K36" s="1">
        <f t="shared" si="88"/>
        <v>7.8462191537972178E-3</v>
      </c>
      <c r="L36" s="1">
        <f t="shared" si="88"/>
        <v>1.3023767796963844E-2</v>
      </c>
      <c r="M36" s="1">
        <f t="shared" si="88"/>
        <v>1.8465094747925865E-2</v>
      </c>
      <c r="N36" s="1">
        <f t="shared" si="88"/>
        <v>2.551614448368204E-2</v>
      </c>
      <c r="O36" s="1">
        <f t="shared" si="88"/>
        <v>2.8448297767091919E-2</v>
      </c>
      <c r="Q36" s="1" t="s">
        <v>15</v>
      </c>
      <c r="R36" s="1">
        <f>+R34/SQRT(COUNT(R25:R32))</f>
        <v>0</v>
      </c>
      <c r="S36" s="1">
        <f t="shared" ref="S36:AE36" si="89">+S34/SQRT(COUNT(S25:S32))</f>
        <v>1.1402158205147624E-2</v>
      </c>
      <c r="T36" s="1">
        <f t="shared" si="89"/>
        <v>2.4457782433643063E-2</v>
      </c>
      <c r="U36" s="1">
        <f t="shared" si="89"/>
        <v>3.4794952116470504E-2</v>
      </c>
      <c r="V36" s="1">
        <f t="shared" si="89"/>
        <v>3.816352820808884E-2</v>
      </c>
      <c r="W36" s="1">
        <f t="shared" si="89"/>
        <v>4.3620585428592679E-2</v>
      </c>
      <c r="X36" s="1">
        <f t="shared" si="89"/>
        <v>4.2772203050012697E-2</v>
      </c>
      <c r="Y36" s="1">
        <f t="shared" si="89"/>
        <v>1.3366933370832378E-3</v>
      </c>
      <c r="Z36" s="1">
        <f t="shared" si="89"/>
        <v>1.2193844473673155E-3</v>
      </c>
      <c r="AA36" s="1">
        <f t="shared" si="89"/>
        <v>3.9081139545089471E-3</v>
      </c>
      <c r="AB36" s="1">
        <f t="shared" si="89"/>
        <v>7.2710597712816252E-3</v>
      </c>
      <c r="AC36" s="1">
        <f t="shared" si="89"/>
        <v>9.5937830562357121E-3</v>
      </c>
      <c r="AD36" s="1">
        <f t="shared" si="89"/>
        <v>1.0659972939648439E-2</v>
      </c>
      <c r="AE36" s="1">
        <f t="shared" si="89"/>
        <v>1.2926262953604335E-2</v>
      </c>
    </row>
    <row r="37" spans="1:31" x14ac:dyDescent="0.3">
      <c r="A37" s="1" t="s">
        <v>8</v>
      </c>
      <c r="B37" s="1">
        <f t="shared" ref="B37:G37" si="90">I33/B33*100</f>
        <v>1.3481451209680284</v>
      </c>
      <c r="C37" s="1">
        <f t="shared" si="90"/>
        <v>1.7900672397563322</v>
      </c>
      <c r="D37" s="1">
        <f t="shared" si="90"/>
        <v>2.6932679782317202</v>
      </c>
      <c r="E37" s="1">
        <f t="shared" si="90"/>
        <v>4.4549837679440305</v>
      </c>
      <c r="F37" s="1">
        <f t="shared" si="90"/>
        <v>7.1595134146100285</v>
      </c>
      <c r="G37" s="1">
        <f t="shared" si="90"/>
        <v>10.52460672264306</v>
      </c>
      <c r="H37" s="1">
        <f>+O33/H33*100</f>
        <v>14.498473513300278</v>
      </c>
      <c r="I37" s="1"/>
      <c r="J37" s="1"/>
      <c r="K37" s="1"/>
      <c r="L37" s="1"/>
      <c r="M37" s="1"/>
      <c r="N37" s="1"/>
      <c r="O37" s="1"/>
      <c r="Q37" s="1" t="s">
        <v>8</v>
      </c>
      <c r="R37" s="1">
        <f t="shared" ref="R37:W37" si="91">Y33/R33*100</f>
        <v>0.61499589395605958</v>
      </c>
      <c r="S37" s="1">
        <f t="shared" si="91"/>
        <v>1.157430367634787</v>
      </c>
      <c r="T37" s="1">
        <f t="shared" si="91"/>
        <v>2.0190267580091055</v>
      </c>
      <c r="U37" s="1">
        <f t="shared" si="91"/>
        <v>4.0346967517644767</v>
      </c>
      <c r="V37" s="1">
        <f t="shared" si="91"/>
        <v>6.6076453543510629</v>
      </c>
      <c r="W37" s="1">
        <f t="shared" si="91"/>
        <v>9.3750037484957964</v>
      </c>
      <c r="X37" s="1">
        <f>+AE33/X33*100</f>
        <v>12.614616395827728</v>
      </c>
      <c r="Y37" s="1"/>
      <c r="Z37" s="1"/>
      <c r="AA37" s="1"/>
      <c r="AB37" s="1"/>
      <c r="AC37" s="1"/>
      <c r="AD37" s="1"/>
      <c r="AE37" s="1"/>
    </row>
    <row r="39" spans="1:31" x14ac:dyDescent="0.3">
      <c r="A39" t="s">
        <v>13</v>
      </c>
    </row>
    <row r="40" spans="1:31" x14ac:dyDescent="0.3">
      <c r="A40" t="s">
        <v>1</v>
      </c>
    </row>
    <row r="42" spans="1:31" x14ac:dyDescent="0.3">
      <c r="A42" s="1"/>
      <c r="B42" s="1" t="s">
        <v>9</v>
      </c>
      <c r="C42" s="1"/>
      <c r="D42" s="1"/>
      <c r="E42" s="1"/>
      <c r="F42" s="1"/>
      <c r="G42" s="1"/>
      <c r="H42" s="1"/>
      <c r="I42" s="1" t="s">
        <v>10</v>
      </c>
      <c r="J42" s="1"/>
      <c r="K42" s="1"/>
      <c r="L42" s="1"/>
      <c r="M42" s="1"/>
      <c r="N42" s="1"/>
      <c r="O42" s="1"/>
      <c r="Q42" s="1"/>
      <c r="R42" s="1" t="s">
        <v>9</v>
      </c>
      <c r="S42" s="1"/>
      <c r="T42" s="1"/>
      <c r="U42" s="1"/>
      <c r="V42" s="1"/>
      <c r="W42" s="1"/>
      <c r="X42" s="1"/>
      <c r="Y42" s="1" t="s">
        <v>10</v>
      </c>
      <c r="Z42" s="1"/>
      <c r="AA42" s="1"/>
      <c r="AB42" s="1"/>
      <c r="AC42" s="1"/>
      <c r="AD42" s="1"/>
      <c r="AE42" s="1"/>
    </row>
    <row r="43" spans="1:31" x14ac:dyDescent="0.3">
      <c r="A43" s="1"/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1</v>
      </c>
      <c r="J43" s="1">
        <v>2</v>
      </c>
      <c r="K43" s="1">
        <v>3</v>
      </c>
      <c r="L43" s="1">
        <v>4</v>
      </c>
      <c r="M43" s="1">
        <v>5</v>
      </c>
      <c r="N43" s="1">
        <v>6</v>
      </c>
      <c r="O43" s="1">
        <v>7</v>
      </c>
      <c r="Q43" s="1"/>
      <c r="R43" s="1">
        <v>1</v>
      </c>
      <c r="S43" s="1">
        <v>2</v>
      </c>
      <c r="T43" s="1">
        <v>3</v>
      </c>
      <c r="U43" s="1">
        <v>4</v>
      </c>
      <c r="V43" s="1">
        <v>5</v>
      </c>
      <c r="W43" s="1">
        <v>6</v>
      </c>
      <c r="X43" s="1">
        <v>7</v>
      </c>
      <c r="Y43" s="1">
        <v>1</v>
      </c>
      <c r="Z43" s="1">
        <v>2</v>
      </c>
      <c r="AA43" s="1">
        <v>3</v>
      </c>
      <c r="AB43" s="1">
        <v>4</v>
      </c>
      <c r="AC43" s="1">
        <v>5</v>
      </c>
      <c r="AD43" s="1">
        <v>6</v>
      </c>
      <c r="AE43" s="1">
        <v>7</v>
      </c>
    </row>
    <row r="44" spans="1:31" x14ac:dyDescent="0.3">
      <c r="A44" s="1"/>
      <c r="B44" s="1">
        <f>+'HT29'!B42/'HT29'!$B42</f>
        <v>1</v>
      </c>
      <c r="C44" s="1">
        <f>+'HT29'!C42/'HT29'!$B42</f>
        <v>1.2231520223152021</v>
      </c>
      <c r="D44" s="1">
        <f>+'HT29'!D42/'HT29'!$B42</f>
        <v>1.5718270571827058</v>
      </c>
      <c r="E44" s="1">
        <f>+'HT29'!E42/'HT29'!$B42</f>
        <v>1.6516039051603906</v>
      </c>
      <c r="F44" s="1">
        <f>+'HT29'!F42/'HT29'!$B42</f>
        <v>1.6256624825662482</v>
      </c>
      <c r="G44" s="1">
        <f>+'HT29'!G42/'HT29'!$B42</f>
        <v>1.5464435146443514</v>
      </c>
      <c r="H44" s="1">
        <f>+'HT29'!H42/'HT29'!$B42</f>
        <v>1.5202231520223153</v>
      </c>
      <c r="I44" s="1">
        <f>+'HT29'!I42/'HT29'!$B42</f>
        <v>3.6262203626220364E-3</v>
      </c>
      <c r="J44" s="1">
        <f>+'HT29'!J42/'HT29'!$B42</f>
        <v>1.0320781032078103E-2</v>
      </c>
      <c r="K44" s="1">
        <f>+'HT29'!K42/'HT29'!$B42</f>
        <v>5.8019525801952583E-2</v>
      </c>
      <c r="L44" s="1">
        <f>+'HT29'!L42/'HT29'!$B42</f>
        <v>0.12329149232914924</v>
      </c>
      <c r="M44" s="1">
        <f>+'HT29'!M42/'HT29'!$B42</f>
        <v>0.22649930264993026</v>
      </c>
      <c r="N44" s="1">
        <f>+'HT29'!N42/'HT29'!$B42</f>
        <v>0.31548117154811717</v>
      </c>
      <c r="O44" s="1">
        <f>+'HT29'!O42/'HT29'!$B42</f>
        <v>0.38103207810320783</v>
      </c>
      <c r="Q44" s="1"/>
      <c r="R44" s="1">
        <f>+'HT29'!R42/'HT29'!$R42</f>
        <v>1</v>
      </c>
      <c r="S44" s="6"/>
      <c r="T44" s="1">
        <f>+'HT29'!T42/'HT29'!$R42</f>
        <v>1.4352766798418972</v>
      </c>
      <c r="U44" s="1">
        <f>+'HT29'!U42/'HT29'!$R42</f>
        <v>1.4624505928853755</v>
      </c>
      <c r="V44" s="1">
        <f>+'HT29'!V42/'HT29'!$R42</f>
        <v>1.4829545454545454</v>
      </c>
      <c r="W44" s="1">
        <f>+'HT29'!W42/'HT29'!$R42</f>
        <v>1.3913043478260869</v>
      </c>
      <c r="X44" s="1">
        <f>+'HT29'!X42/'HT29'!$R42</f>
        <v>1.4379940711462451</v>
      </c>
      <c r="Y44" s="1">
        <f>+'HT29'!Y42/'HT29'!$R42</f>
        <v>7.9051383399209481E-3</v>
      </c>
      <c r="Z44" s="6"/>
      <c r="AA44" s="1">
        <f>+'HT29'!AA42/'HT29'!$R42</f>
        <v>2.816205533596838E-2</v>
      </c>
      <c r="AB44" s="1">
        <f>+'HT29'!AB42/'HT29'!$R42</f>
        <v>7.682806324110672E-2</v>
      </c>
      <c r="AC44" s="1">
        <f>+'HT29'!AC42/'HT29'!$R42</f>
        <v>0.13809288537549408</v>
      </c>
      <c r="AD44" s="1">
        <f>+'HT29'!AD42/'HT29'!$R42</f>
        <v>0.17539525691699603</v>
      </c>
      <c r="AE44" s="1">
        <f>+'HT29'!AE42/'HT29'!$R42</f>
        <v>0.21146245059288538</v>
      </c>
    </row>
    <row r="45" spans="1:31" x14ac:dyDescent="0.3">
      <c r="A45" s="1"/>
      <c r="B45" s="1">
        <f>+'HT29'!B43/'HT29'!$B43</f>
        <v>1</v>
      </c>
      <c r="C45" s="1">
        <f>+'HT29'!C43/'HT29'!$B43</f>
        <v>1.1593272847975216</v>
      </c>
      <c r="D45" s="1">
        <f>+'HT29'!D43/'HT29'!$B43</f>
        <v>1.4644832927638858</v>
      </c>
      <c r="E45" s="1">
        <f>+'HT29'!E43/'HT29'!$B43</f>
        <v>1.4728922327948661</v>
      </c>
      <c r="F45" s="1">
        <f>+'HT29'!F43/'HT29'!$B43</f>
        <v>1.36335472449657</v>
      </c>
      <c r="G45" s="1">
        <f>+'HT29'!G43/'HT29'!$B43</f>
        <v>1.1841115290993582</v>
      </c>
      <c r="H45" s="1">
        <f>+'HT29'!H43/'HT29'!$B43</f>
        <v>1.1276831157335694</v>
      </c>
      <c r="I45" s="1">
        <f>+'HT29'!I43/'HT29'!$B43</f>
        <v>2.2128789555211329E-3</v>
      </c>
      <c r="J45" s="1">
        <f>+'HT29'!J43/'HT29'!$B43</f>
        <v>7.5237884487718521E-3</v>
      </c>
      <c r="K45" s="1">
        <f>+'HT29'!K43/'HT29'!$B43</f>
        <v>3.9389245408276166E-2</v>
      </c>
      <c r="L45" s="1">
        <f>+'HT29'!L43/'HT29'!$B43</f>
        <v>9.2940916131887583E-2</v>
      </c>
      <c r="M45" s="1">
        <f>+'HT29'!M43/'HT29'!$B43</f>
        <v>0.16176145164859482</v>
      </c>
      <c r="N45" s="1">
        <f>+'HT29'!N43/'HT29'!$B43</f>
        <v>0.22969683558309362</v>
      </c>
      <c r="O45" s="1">
        <f>+'HT29'!O43/'HT29'!$B43</f>
        <v>0.31931843328169951</v>
      </c>
      <c r="Q45" s="1"/>
      <c r="R45" s="1">
        <f>+'HT29'!R43/'HT29'!$R43</f>
        <v>1</v>
      </c>
      <c r="S45" s="1">
        <f>+'HT29'!S43/'HT29'!$R43</f>
        <v>1.0797533401849948</v>
      </c>
      <c r="T45" s="1">
        <f>+'HT29'!T43/'HT29'!$R43</f>
        <v>1.3543679342240493</v>
      </c>
      <c r="U45" s="1">
        <f>+'HT29'!U43/'HT29'!$R43</f>
        <v>1.3640287769784172</v>
      </c>
      <c r="V45" s="1">
        <f>+'HT29'!V43/'HT29'!$R43</f>
        <v>1.3691675231243576</v>
      </c>
      <c r="W45" s="1">
        <f>+'HT29'!W43/'HT29'!$R43</f>
        <v>1.2565262076053443</v>
      </c>
      <c r="X45" s="1">
        <f>+'HT29'!X43/'HT29'!$R43</f>
        <v>1.2861253854059609</v>
      </c>
      <c r="Y45" s="1">
        <f>+'HT29'!Y43/'HT29'!$R43</f>
        <v>9.4552929085303192E-3</v>
      </c>
      <c r="Z45" s="1">
        <f>+'HT29'!Z43/'HT29'!$R43</f>
        <v>9.6608427543679338E-3</v>
      </c>
      <c r="AA45" s="1">
        <f>+'HT29'!AA43/'HT29'!$R43</f>
        <v>2.0760534429599176E-2</v>
      </c>
      <c r="AB45" s="1">
        <f>+'HT29'!AB43/'HT29'!$R43</f>
        <v>5.3031860226104829E-2</v>
      </c>
      <c r="AC45" s="1">
        <f>+'HT29'!AC43/'HT29'!$R43</f>
        <v>9.7636176772867414E-2</v>
      </c>
      <c r="AD45" s="1">
        <f>+'HT29'!AD43/'HT29'!$R43</f>
        <v>0.13114080164439876</v>
      </c>
      <c r="AE45" s="1">
        <f>+'HT29'!AE43/'HT29'!$R43</f>
        <v>0.15580678314491264</v>
      </c>
    </row>
    <row r="46" spans="1:31" x14ac:dyDescent="0.3">
      <c r="A46" s="1"/>
      <c r="B46" s="1">
        <f>+'HT29'!B44/'HT29'!$B44</f>
        <v>1</v>
      </c>
      <c r="C46" s="1">
        <f>+'HT29'!C44/'HT29'!$B44</f>
        <v>1.1591634172279333</v>
      </c>
      <c r="D46" s="1">
        <f>+'HT29'!D44/'HT29'!$B44</f>
        <v>1.4583481035093939</v>
      </c>
      <c r="E46" s="1">
        <f>+'HT29'!E44/'HT29'!$B44</f>
        <v>1.5210918114143921</v>
      </c>
      <c r="F46" s="1">
        <f>+'HT29'!F44/'HT29'!$B44</f>
        <v>1.532435306628855</v>
      </c>
      <c r="G46" s="1">
        <f>+'HT29'!G44/'HT29'!$B44</f>
        <v>1.4859978730946473</v>
      </c>
      <c r="H46" s="1">
        <f>+'HT29'!H44/'HT29'!$B44</f>
        <v>1.424672102091457</v>
      </c>
      <c r="I46" s="1">
        <f>+'HT29'!I44/'HT29'!$B44</f>
        <v>3.5448422545196739E-3</v>
      </c>
      <c r="J46" s="1">
        <f>+'HT29'!J44/'HT29'!$B44</f>
        <v>1.6660758596242466E-2</v>
      </c>
      <c r="K46" s="1">
        <f>+'HT29'!K44/'HT29'!$B44</f>
        <v>9.3229351293867418E-2</v>
      </c>
      <c r="L46" s="1">
        <f>+'HT29'!L44/'HT29'!$B44</f>
        <v>0.21729883020205601</v>
      </c>
      <c r="M46" s="1">
        <f>+'HT29'!M44/'HT29'!$B44</f>
        <v>0.34420418291386035</v>
      </c>
      <c r="N46" s="1">
        <f>+'HT29'!N44/'HT29'!$B44</f>
        <v>0.42077277561148529</v>
      </c>
      <c r="O46" s="1">
        <f>+'HT29'!O44/'HT29'!$B44</f>
        <v>0.47217298830202054</v>
      </c>
      <c r="Q46" s="1"/>
      <c r="R46" s="1">
        <f>+'HT29'!R44/'HT29'!$R44</f>
        <v>1</v>
      </c>
      <c r="S46" s="1">
        <f>+'HT29'!S44/'HT29'!$R44</f>
        <v>1.1375763420122147</v>
      </c>
      <c r="T46" s="1">
        <f>+'HT29'!T44/'HT29'!$R44</f>
        <v>1.4451944712311153</v>
      </c>
      <c r="U46" s="1">
        <f>+'HT29'!U44/'HT29'!$R44</f>
        <v>1.4956605593056895</v>
      </c>
      <c r="V46" s="1">
        <f>+'HT29'!V44/'HT29'!$R44</f>
        <v>1.490517518482803</v>
      </c>
      <c r="W46" s="1">
        <f>+'HT29'!W44/'HT29'!$R44</f>
        <v>1.3821922211507554</v>
      </c>
      <c r="X46" s="1">
        <f>+'HT29'!X44/'HT29'!$R44</f>
        <v>1.4005143040822887</v>
      </c>
      <c r="Y46" s="1">
        <f>+'HT29'!Y44/'HT29'!$R44</f>
        <v>1.6714882674381228E-2</v>
      </c>
      <c r="Z46" s="1">
        <f>+'HT29'!Z44/'HT29'!$R44</f>
        <v>2.7322404371584699E-2</v>
      </c>
      <c r="AA46" s="1">
        <f>+'HT29'!AA44/'HT29'!$R44</f>
        <v>5.8823529411764705E-2</v>
      </c>
      <c r="AB46" s="1">
        <f>+'HT29'!AB44/'HT29'!$R44</f>
        <v>0.13596914175506269</v>
      </c>
      <c r="AC46" s="1">
        <f>+'HT29'!AC44/'HT29'!$R44</f>
        <v>0.22693667630986822</v>
      </c>
      <c r="AD46" s="1">
        <f>+'HT29'!AD44/'HT29'!$R44</f>
        <v>0.27161684345869497</v>
      </c>
      <c r="AE46" s="1">
        <f>+'HT29'!AE44/'HT29'!$R44</f>
        <v>0.35840565734490515</v>
      </c>
    </row>
    <row r="47" spans="1:31" x14ac:dyDescent="0.3">
      <c r="A47" s="1"/>
      <c r="B47" s="1">
        <f>+'HT29'!B45/'HT29'!$B45</f>
        <v>1</v>
      </c>
      <c r="C47" s="1">
        <f>+'HT29'!C45/'HT29'!$B45</f>
        <v>1.1314172447968285</v>
      </c>
      <c r="D47" s="1">
        <f>+'HT29'!D45/'HT29'!$B45</f>
        <v>1.4214073339940536</v>
      </c>
      <c r="E47" s="1">
        <f>+'HT29'!E45/'HT29'!$B45</f>
        <v>1.4596630327056492</v>
      </c>
      <c r="F47" s="1">
        <f>+'HT29'!F45/'HT29'!$B45</f>
        <v>1.3990089197224975</v>
      </c>
      <c r="G47" s="1">
        <f>+'HT29'!G45/'HT29'!$B45</f>
        <v>1.2933597621407333</v>
      </c>
      <c r="H47" s="1">
        <f>+'HT29'!H45/'HT29'!$B45</f>
        <v>1.2499504459861248</v>
      </c>
      <c r="I47" s="1">
        <f>+'HT29'!I45/'HT29'!$B45</f>
        <v>2.3785926660059467E-3</v>
      </c>
      <c r="J47" s="1">
        <f>+'HT29'!J45/'HT29'!$B45</f>
        <v>6.144697720515362E-3</v>
      </c>
      <c r="K47" s="1">
        <f>+'HT29'!K45/'HT29'!$B45</f>
        <v>3.7859266600594646E-2</v>
      </c>
      <c r="L47" s="1">
        <f>+'HT29'!L45/'HT29'!$B45</f>
        <v>8.6422200198216059E-2</v>
      </c>
      <c r="M47" s="1">
        <f>+'HT29'!M45/'HT29'!$B45</f>
        <v>0.15024777006937562</v>
      </c>
      <c r="N47" s="1">
        <f>+'HT29'!N45/'HT29'!$B45</f>
        <v>0.21169474727452925</v>
      </c>
      <c r="O47" s="1">
        <f>+'HT29'!O45/'HT29'!$B45</f>
        <v>0.29910802775024775</v>
      </c>
      <c r="Q47" s="1"/>
      <c r="R47" s="1">
        <f>+'HT29'!R45/'HT29'!$R45</f>
        <v>1</v>
      </c>
      <c r="S47" s="1">
        <f>+'HT29'!S45/'HT29'!$R45</f>
        <v>1.0742710795902286</v>
      </c>
      <c r="T47" s="1">
        <f>+'HT29'!T45/'HT29'!$R45</f>
        <v>1.3096926713947989</v>
      </c>
      <c r="U47" s="1">
        <f>+'HT29'!U45/'HT29'!$R45</f>
        <v>1.293932230102443</v>
      </c>
      <c r="V47" s="1">
        <f>+'HT29'!V45/'HT29'!$R45</f>
        <v>1.2974783293932231</v>
      </c>
      <c r="W47" s="1">
        <f>+'HT29'!W45/'HT29'!$R45</f>
        <v>1.225571315996848</v>
      </c>
      <c r="X47" s="1">
        <f>+'HT29'!X45/'HT29'!$R45</f>
        <v>1.2377856579984239</v>
      </c>
      <c r="Y47" s="1">
        <f>+'HT29'!Y45/'HT29'!$R45</f>
        <v>1.5957446808510637E-2</v>
      </c>
      <c r="Z47" s="1">
        <f>+'HT29'!Z45/'HT29'!$R45</f>
        <v>2.1867612293144208E-2</v>
      </c>
      <c r="AA47" s="1">
        <f>+'HT29'!AA45/'HT29'!$R45</f>
        <v>2.9747832939322302E-2</v>
      </c>
      <c r="AB47" s="1">
        <f>+'HT29'!AB45/'HT29'!$R45</f>
        <v>6.4420803782505906E-2</v>
      </c>
      <c r="AC47" s="1">
        <f>+'HT29'!AC45/'HT29'!$R45</f>
        <v>0.10657998423955871</v>
      </c>
      <c r="AD47" s="1">
        <f>+'HT29'!AD45/'HT29'!$R45</f>
        <v>0.14755713159968478</v>
      </c>
      <c r="AE47" s="1">
        <f>+'HT29'!AE45/'HT29'!$R45</f>
        <v>0.19267139479905437</v>
      </c>
    </row>
    <row r="48" spans="1:31" x14ac:dyDescent="0.3">
      <c r="A48" s="1"/>
      <c r="B48" s="1">
        <f>+'HT29'!B46/'HT29'!$B46</f>
        <v>1</v>
      </c>
      <c r="C48" s="1">
        <f>+'HT29'!C46/'HT29'!$B46</f>
        <v>1.2112932604735884</v>
      </c>
      <c r="D48" s="1">
        <f>+'HT29'!D46/'HT29'!$B46</f>
        <v>1.4578020643594414</v>
      </c>
      <c r="E48" s="1">
        <f>+'HT29'!E46/'HT29'!$B46</f>
        <v>1.4990892531876139</v>
      </c>
      <c r="F48" s="1">
        <f>+'HT29'!F46/'HT29'!$B46</f>
        <v>1.4693381906496661</v>
      </c>
      <c r="G48" s="1">
        <f>+'HT29'!G46/'HT29'!$B46</f>
        <v>1.4757134183363692</v>
      </c>
      <c r="H48" s="1">
        <f>+'HT29'!H46/'HT29'!$B46</f>
        <v>1.3800850030358227</v>
      </c>
      <c r="I48" s="1">
        <f>+'HT29'!I46/'HT29'!$B46</f>
        <v>2.7322404371584699E-3</v>
      </c>
      <c r="J48" s="1">
        <f>+'HT29'!J46/'HT29'!$B46</f>
        <v>1.5786278081360048E-2</v>
      </c>
      <c r="K48" s="1">
        <f>+'HT29'!K46/'HT29'!$B46</f>
        <v>9.6235579842137223E-2</v>
      </c>
      <c r="L48" s="1">
        <f>+'HT29'!L46/'HT29'!$B46</f>
        <v>0.21827565270188221</v>
      </c>
      <c r="M48" s="1">
        <f>+'HT29'!M46/'HT29'!$B46</f>
        <v>0.33697632058287796</v>
      </c>
      <c r="N48" s="1">
        <f>+'HT29'!N46/'HT29'!$B46</f>
        <v>0.4493017607771706</v>
      </c>
      <c r="O48" s="1">
        <f>+'HT29'!O46/'HT29'!$B46</f>
        <v>0.53430479659987862</v>
      </c>
      <c r="Q48" s="1"/>
      <c r="R48" s="1">
        <f>+'HT29'!R46/'HT29'!$R46</f>
        <v>1</v>
      </c>
      <c r="S48" s="1">
        <f>+'HT29'!S46/'HT29'!$R46</f>
        <v>1.175</v>
      </c>
      <c r="T48" s="1">
        <f>+'HT29'!T46/'HT29'!$R46</f>
        <v>1.5579268292682926</v>
      </c>
      <c r="U48" s="1">
        <f>+'HT29'!U46/'HT29'!$R46</f>
        <v>1.6515243902439025</v>
      </c>
      <c r="V48" s="1">
        <f>+'HT29'!V46/'HT29'!$R46</f>
        <v>1.6792682926829268</v>
      </c>
      <c r="W48" s="1">
        <f>+'HT29'!W46/'HT29'!$R46</f>
        <v>1.5871951219512195</v>
      </c>
      <c r="X48" s="1">
        <f>+'HT29'!X46/'HT29'!$R46</f>
        <v>1.6182926829268294</v>
      </c>
      <c r="Y48" s="1">
        <f>+'HT29'!Y46/'HT29'!$R46</f>
        <v>5.4878048780487802E-3</v>
      </c>
      <c r="Z48" s="1">
        <f>+'HT29'!Z46/'HT29'!$R46</f>
        <v>1.5548780487804878E-2</v>
      </c>
      <c r="AA48" s="1">
        <f>+'HT29'!AA46/'HT29'!$R46</f>
        <v>4.6036585365853658E-2</v>
      </c>
      <c r="AB48" s="1">
        <f>+'HT29'!AB46/'HT29'!$R46</f>
        <v>0.10640243902439024</v>
      </c>
      <c r="AC48" s="1">
        <f>+'HT29'!AC46/'HT29'!$R46</f>
        <v>0.16280487804878049</v>
      </c>
      <c r="AD48" s="1">
        <f>+'HT29'!AD46/'HT29'!$R46</f>
        <v>0.20304878048780489</v>
      </c>
      <c r="AE48" s="1">
        <f>+'HT29'!AE46/'HT29'!$R46</f>
        <v>0.27621951219512197</v>
      </c>
    </row>
    <row r="49" spans="1:31" x14ac:dyDescent="0.3">
      <c r="A49" s="1"/>
      <c r="B49" s="1">
        <f>+'HT29'!B47/'HT29'!$B47</f>
        <v>1</v>
      </c>
      <c r="C49" s="1">
        <f>+'HT29'!C47/'HT29'!$B47</f>
        <v>1.1478183437221727</v>
      </c>
      <c r="D49" s="1">
        <f>+'HT29'!D47/'HT29'!$B47</f>
        <v>1.4792965271593945</v>
      </c>
      <c r="E49" s="1">
        <f>+'HT29'!E47/'HT29'!$B47</f>
        <v>1.5318343722172751</v>
      </c>
      <c r="F49" s="1">
        <f>+'HT29'!F47/'HT29'!$B47</f>
        <v>1.4795191451469278</v>
      </c>
      <c r="G49" s="1">
        <f>+'HT29'!G47/'HT29'!$B47</f>
        <v>1.42520035618878</v>
      </c>
      <c r="H49" s="1">
        <f>+'HT29'!H47/'HT29'!$B47</f>
        <v>1.3844612644701693</v>
      </c>
      <c r="I49" s="1">
        <f>+'HT29'!I47/'HT29'!$B47</f>
        <v>4.4523597506678537E-3</v>
      </c>
      <c r="J49" s="1">
        <f>+'HT29'!J47/'HT29'!$B47</f>
        <v>6.2333036509349959E-3</v>
      </c>
      <c r="K49" s="1">
        <f>+'HT29'!K47/'HT29'!$B47</f>
        <v>4.2074799643811223E-2</v>
      </c>
      <c r="L49" s="1">
        <f>+'HT29'!L47/'HT29'!$B47</f>
        <v>9.3944790739091719E-2</v>
      </c>
      <c r="M49" s="1">
        <f>+'HT29'!M47/'HT29'!$B47</f>
        <v>0.15716829919857525</v>
      </c>
      <c r="N49" s="1">
        <f>+'HT29'!N47/'HT29'!$B47</f>
        <v>0.2382012466607302</v>
      </c>
      <c r="O49" s="1">
        <f>+'HT29'!O47/'HT29'!$B47</f>
        <v>0.31856634016028496</v>
      </c>
      <c r="Q49" s="1"/>
      <c r="R49" s="1">
        <f>+'HT29'!R47/'HT29'!$R47</f>
        <v>1</v>
      </c>
      <c r="S49" s="1">
        <f>+'HT29'!S47/'HT29'!$R47</f>
        <v>1.1120176405733186</v>
      </c>
      <c r="T49" s="1">
        <f>+'HT29'!T47/'HT29'!$R47</f>
        <v>1.4130099228224917</v>
      </c>
      <c r="U49" s="1">
        <f>+'HT29'!U47/'HT29'!$R47</f>
        <v>1.4097023153252481</v>
      </c>
      <c r="V49" s="1">
        <f>+'HT29'!V47/'HT29'!$R47</f>
        <v>1.4308710033076075</v>
      </c>
      <c r="W49" s="1">
        <f>+'HT29'!W47/'HT29'!$R47</f>
        <v>1.3918412348401323</v>
      </c>
      <c r="X49" s="1">
        <f>+'HT29'!X47/'HT29'!$R47</f>
        <v>1.4277839029768467</v>
      </c>
      <c r="Y49" s="1">
        <f>+'HT29'!Y47/'HT29'!$R47</f>
        <v>6.3947078280044102E-3</v>
      </c>
      <c r="Z49" s="1">
        <f>+'HT29'!Z47/'HT29'!$R47</f>
        <v>1.1466372657111356E-2</v>
      </c>
      <c r="AA49" s="1">
        <f>+'HT29'!AA47/'HT29'!$R47</f>
        <v>2.7563395810363836E-2</v>
      </c>
      <c r="AB49" s="1">
        <f>+'HT29'!AB47/'HT29'!$R47</f>
        <v>5.5788313120176403E-2</v>
      </c>
      <c r="AC49" s="1">
        <f>+'HT29'!AC47/'HT29'!$R47</f>
        <v>8.5777287761852256E-2</v>
      </c>
      <c r="AD49" s="1">
        <f>+'HT29'!AD47/'HT29'!$R47</f>
        <v>0.11488423373759647</v>
      </c>
      <c r="AE49" s="1">
        <f>+'HT29'!AE47/'HT29'!$R47</f>
        <v>0.14994487320837926</v>
      </c>
    </row>
    <row r="50" spans="1:31" x14ac:dyDescent="0.3">
      <c r="A50" s="1"/>
      <c r="B50" s="1">
        <f>+'HT29'!B48/'HT29'!$B48</f>
        <v>1</v>
      </c>
      <c r="C50" s="1">
        <f>+'HT29'!C48/'HT29'!$B48</f>
        <v>1.228952380952381</v>
      </c>
      <c r="D50" s="1">
        <f>+'HT29'!D48/'HT29'!$B48</f>
        <v>1.5169523809523811</v>
      </c>
      <c r="E50" s="1">
        <f>+'HT29'!E48/'HT29'!$B48</f>
        <v>1.566095238095238</v>
      </c>
      <c r="F50" s="1">
        <f>+'HT29'!F48/'HT29'!$B48</f>
        <v>1.5363809523809524</v>
      </c>
      <c r="G50" s="1">
        <f>+'HT29'!G48/'HT29'!$B48</f>
        <v>1.5504761904761906</v>
      </c>
      <c r="H50" s="1">
        <f>+'HT29'!H48/'HT29'!$B48</f>
        <v>1.4700952380952381</v>
      </c>
      <c r="I50" s="1">
        <f>+'HT29'!I48/'HT29'!$B48</f>
        <v>4.1904761904761906E-3</v>
      </c>
      <c r="J50" s="1">
        <f>+'HT29'!J48/'HT29'!$B48</f>
        <v>4.1904761904761903E-2</v>
      </c>
      <c r="K50" s="1">
        <f>+'HT29'!K48/'HT29'!$B48</f>
        <v>0.14857142857142858</v>
      </c>
      <c r="L50" s="1">
        <f>+'HT29'!L48/'HT29'!$B48</f>
        <v>0.31161904761904763</v>
      </c>
      <c r="M50" s="1">
        <f>+'HT29'!M48/'HT29'!$B48</f>
        <v>0.43695238095238093</v>
      </c>
      <c r="N50" s="1">
        <f>+'HT29'!N48/'HT29'!$B48</f>
        <v>0.57638095238095233</v>
      </c>
      <c r="O50" s="1">
        <f>+'HT29'!O48/'HT29'!$B48</f>
        <v>0.67314285714285715</v>
      </c>
      <c r="Q50" s="1"/>
      <c r="R50" s="1">
        <f>+'HT29'!R48/'HT29'!$R48</f>
        <v>1</v>
      </c>
      <c r="S50" s="1">
        <f>+'HT29'!S48/'HT29'!$R48</f>
        <v>1.1915097350781998</v>
      </c>
      <c r="T50" s="1">
        <f>+'HT29'!T48/'HT29'!$R48</f>
        <v>1.4660070220236194</v>
      </c>
      <c r="U50" s="1">
        <f>+'HT29'!U48/'HT29'!$R48</f>
        <v>1.5225023938716884</v>
      </c>
      <c r="V50" s="1">
        <f>+'HT29'!V48/'HT29'!$R48</f>
        <v>1.4896265560165975</v>
      </c>
      <c r="W50" s="1">
        <f>+'HT29'!W48/'HT29'!$R48</f>
        <v>1.4098308330673477</v>
      </c>
      <c r="X50" s="1">
        <f>+'HT29'!X48/'HT29'!$R48</f>
        <v>1.4273858921161826</v>
      </c>
      <c r="Y50" s="1">
        <f>+'HT29'!Y48/'HT29'!$R48</f>
        <v>1.6916693265240982E-2</v>
      </c>
      <c r="Z50" s="1">
        <f>+'HT29'!Z48/'HT29'!$R48</f>
        <v>3.5429300989466964E-2</v>
      </c>
      <c r="AA50" s="1">
        <f>+'HT29'!AA48/'HT29'!$R48</f>
        <v>8.1391637408234921E-2</v>
      </c>
      <c r="AB50" s="1">
        <f>+'HT29'!AB48/'HT29'!$R48</f>
        <v>0.15576125119693585</v>
      </c>
      <c r="AC50" s="1">
        <f>+'HT29'!AC48/'HT29'!$R48</f>
        <v>0.24609000957548674</v>
      </c>
      <c r="AD50" s="1">
        <f>+'HT29'!AD48/'HT29'!$R48</f>
        <v>0.30226619853175868</v>
      </c>
      <c r="AE50" s="1">
        <f>+'HT29'!AE48/'HT29'!$R48</f>
        <v>0.37887009256303861</v>
      </c>
    </row>
    <row r="51" spans="1:31" x14ac:dyDescent="0.3">
      <c r="A51" s="1"/>
      <c r="B51" s="1">
        <f>+'HT29'!B49/'HT29'!$B49</f>
        <v>1</v>
      </c>
      <c r="C51" s="1">
        <f>+'HT29'!C49/'HT29'!$B49</f>
        <v>1.1869450443964482</v>
      </c>
      <c r="D51" s="1">
        <f>+'HT29'!D49/'HT29'!$B49</f>
        <v>1.5005999520038398</v>
      </c>
      <c r="E51" s="1">
        <f>+'HT29'!E49/'HT29'!$B49</f>
        <v>1.5920326373890088</v>
      </c>
      <c r="F51" s="1">
        <f>+'HT29'!F49/'HT29'!$B49</f>
        <v>1.4893208543316534</v>
      </c>
      <c r="G51" s="1">
        <f>+'HT29'!G49/'HT29'!$B49</f>
        <v>1.4986801055915526</v>
      </c>
      <c r="H51" s="1">
        <f>+'HT29'!H49/'HT29'!$B49</f>
        <v>1.3734101271898249</v>
      </c>
      <c r="I51" s="1">
        <f>+'HT29'!I49/'HT29'!$B49</f>
        <v>5.2795776337892968E-3</v>
      </c>
      <c r="J51" s="1">
        <f>+'HT29'!J49/'HT29'!$B49</f>
        <v>1.1999040076793857E-2</v>
      </c>
      <c r="K51" s="1">
        <f>+'HT29'!K49/'HT29'!$B49</f>
        <v>5.7115430765538759E-2</v>
      </c>
      <c r="L51" s="1">
        <f>+'HT29'!L49/'HT29'!$B49</f>
        <v>0.11255099592032637</v>
      </c>
      <c r="M51" s="1">
        <f>+'HT29'!M49/'HT29'!$B49</f>
        <v>0.17494600431965443</v>
      </c>
      <c r="N51" s="1">
        <f>+'HT29'!N49/'HT29'!$B49</f>
        <v>0.27501799856011522</v>
      </c>
      <c r="O51" s="1">
        <f>+'HT29'!O49/'HT29'!$B49</f>
        <v>0.3796496280297576</v>
      </c>
      <c r="Q51" s="1"/>
      <c r="R51" s="1">
        <f>+'HT29'!R49/'HT29'!$R49</f>
        <v>1</v>
      </c>
      <c r="S51" s="1">
        <f>+'HT29'!S49/'HT29'!$R49</f>
        <v>1.1001201441730075</v>
      </c>
      <c r="T51" s="1">
        <f>+'HT29'!T49/'HT29'!$R49</f>
        <v>1.3584301161393673</v>
      </c>
      <c r="U51" s="1">
        <f>+'HT29'!U49/'HT29'!$R49</f>
        <v>1.3364036844213056</v>
      </c>
      <c r="V51" s="1">
        <f>+'HT29'!V49/'HT29'!$R49</f>
        <v>1.3133760512615138</v>
      </c>
      <c r="W51" s="1">
        <f>+'HT29'!W49/'HT29'!$R49</f>
        <v>1.2424909891870244</v>
      </c>
      <c r="X51" s="1">
        <f>+'HT29'!X49/'HT29'!$R49</f>
        <v>1.2735282338806568</v>
      </c>
      <c r="Y51" s="1">
        <f>+'HT29'!Y49/'HT29'!$R49</f>
        <v>1.8422106527833399E-2</v>
      </c>
      <c r="Z51" s="1">
        <f>+'HT29'!Z49/'HT29'!$R49</f>
        <v>2.1225470564677613E-2</v>
      </c>
      <c r="AA51" s="1">
        <f>+'HT29'!AA49/'HT29'!$R49</f>
        <v>3.4841810172206646E-2</v>
      </c>
      <c r="AB51" s="1">
        <f>+'HT29'!AB49/'HT29'!$R49</f>
        <v>6.7080496595915098E-2</v>
      </c>
      <c r="AC51" s="1">
        <f>+'HT29'!AC49/'HT29'!$R49</f>
        <v>9.4313175810973163E-2</v>
      </c>
      <c r="AD51" s="1">
        <f>+'HT29'!AD49/'HT29'!$R49</f>
        <v>0.13175810973167801</v>
      </c>
      <c r="AE51" s="1">
        <f>+'HT29'!AE49/'HT29'!$R49</f>
        <v>0.16219463356027233</v>
      </c>
    </row>
    <row r="52" spans="1:31" x14ac:dyDescent="0.3">
      <c r="A52" s="1" t="s">
        <v>5</v>
      </c>
      <c r="B52" s="1">
        <f>AVERAGE(B44:B51)</f>
        <v>1</v>
      </c>
      <c r="C52" s="1">
        <f t="shared" ref="C52" si="92">AVERAGE(C44:C51)</f>
        <v>1.1810086248352596</v>
      </c>
      <c r="D52" s="1">
        <f t="shared" ref="D52" si="93">AVERAGE(D44:D51)</f>
        <v>1.4838395889906371</v>
      </c>
      <c r="E52" s="1">
        <f t="shared" ref="E52" si="94">AVERAGE(E44:E51)</f>
        <v>1.5367878103705541</v>
      </c>
      <c r="F52" s="1">
        <f t="shared" ref="F52" si="95">AVERAGE(F44:F51)</f>
        <v>1.4868775719904213</v>
      </c>
      <c r="G52" s="1">
        <f t="shared" ref="G52" si="96">AVERAGE(G44:G51)</f>
        <v>1.4324978436964977</v>
      </c>
      <c r="H52" s="1">
        <f t="shared" ref="H52" si="97">AVERAGE(H44:H51)</f>
        <v>1.3663225560780652</v>
      </c>
      <c r="I52" s="1">
        <f t="shared" ref="I52" si="98">AVERAGE(I44:I51)</f>
        <v>3.5521485313450749E-3</v>
      </c>
      <c r="J52" s="1">
        <f t="shared" ref="J52" si="99">AVERAGE(J44:J51)</f>
        <v>1.4571676188932322E-2</v>
      </c>
      <c r="K52" s="1">
        <f t="shared" ref="K52" si="100">AVERAGE(K44:K51)</f>
        <v>7.1561828490950816E-2</v>
      </c>
      <c r="L52" s="1">
        <f t="shared" ref="L52" si="101">AVERAGE(L44:L51)</f>
        <v>0.15704299073020711</v>
      </c>
      <c r="M52" s="1">
        <f t="shared" ref="M52" si="102">AVERAGE(M44:M51)</f>
        <v>0.24859446404190622</v>
      </c>
      <c r="N52" s="1">
        <f t="shared" ref="N52" si="103">AVERAGE(N44:N51)</f>
        <v>0.33956843604952419</v>
      </c>
      <c r="O52" s="1">
        <f t="shared" ref="O52" si="104">AVERAGE(O44:O51)</f>
        <v>0.42216189367124424</v>
      </c>
      <c r="Q52" s="1" t="s">
        <v>5</v>
      </c>
      <c r="R52" s="1">
        <f>AVERAGE(R44:R51)</f>
        <v>1</v>
      </c>
      <c r="S52" s="1">
        <f t="shared" ref="S52" si="105">AVERAGE(S44:S51)</f>
        <v>1.1243211830874233</v>
      </c>
      <c r="T52" s="1">
        <f t="shared" ref="T52" si="106">AVERAGE(T44:T51)</f>
        <v>1.4174882058682039</v>
      </c>
      <c r="U52" s="1">
        <f t="shared" ref="U52" si="107">AVERAGE(U44:U51)</f>
        <v>1.4420256178917588</v>
      </c>
      <c r="V52" s="1">
        <f t="shared" ref="V52" si="108">AVERAGE(V44:V51)</f>
        <v>1.4441574774654469</v>
      </c>
      <c r="W52" s="1">
        <f t="shared" ref="W52" si="109">AVERAGE(W44:W51)</f>
        <v>1.3608690339530947</v>
      </c>
      <c r="X52" s="1">
        <f t="shared" ref="X52" si="110">AVERAGE(X44:X51)</f>
        <v>1.3886762663166792</v>
      </c>
      <c r="Y52" s="1">
        <f t="shared" ref="Y52" si="111">AVERAGE(Y44:Y51)</f>
        <v>1.2156759153808837E-2</v>
      </c>
      <c r="Z52" s="1">
        <f t="shared" ref="Z52" si="112">AVERAGE(Z44:Z51)</f>
        <v>2.0360112016879667E-2</v>
      </c>
      <c r="AA52" s="1">
        <f t="shared" ref="AA52" si="113">AVERAGE(AA44:AA51)</f>
        <v>4.0915922609164199E-2</v>
      </c>
      <c r="AB52" s="1">
        <f t="shared" ref="AB52" si="114">AVERAGE(AB44:AB51)</f>
        <v>8.9410296117774707E-2</v>
      </c>
      <c r="AC52" s="1">
        <f t="shared" ref="AC52" si="115">AVERAGE(AC44:AC51)</f>
        <v>0.14477888423686014</v>
      </c>
      <c r="AD52" s="1">
        <f t="shared" ref="AD52" si="116">AVERAGE(AD44:AD51)</f>
        <v>0.18470841951357655</v>
      </c>
      <c r="AE52" s="1">
        <f t="shared" ref="AE52" si="117">AVERAGE(AE44:AE51)</f>
        <v>0.23569692467607123</v>
      </c>
    </row>
    <row r="53" spans="1:31" x14ac:dyDescent="0.3">
      <c r="A53" s="1" t="s">
        <v>6</v>
      </c>
      <c r="B53" s="1">
        <f>_xlfn.STDEV.P(B44:B51)</f>
        <v>0</v>
      </c>
      <c r="C53" s="1">
        <f t="shared" ref="C53:O53" si="118">_xlfn.STDEV.P(C44:C51)</f>
        <v>3.4524019302588978E-2</v>
      </c>
      <c r="D53" s="1">
        <f t="shared" si="118"/>
        <v>4.2924383976397348E-2</v>
      </c>
      <c r="E53" s="1">
        <f t="shared" si="118"/>
        <v>6.0017299761154962E-2</v>
      </c>
      <c r="F53" s="1">
        <f t="shared" si="118"/>
        <v>7.6757640609431216E-2</v>
      </c>
      <c r="G53" s="1">
        <f t="shared" si="118"/>
        <v>0.12099631058699775</v>
      </c>
      <c r="H53" s="1">
        <f t="shared" si="118"/>
        <v>0.11668265420192579</v>
      </c>
      <c r="I53" s="1">
        <f t="shared" si="118"/>
        <v>1.0031524940381485E-3</v>
      </c>
      <c r="J53" s="1">
        <f t="shared" si="118"/>
        <v>1.0999095464503263E-2</v>
      </c>
      <c r="K53" s="1">
        <f t="shared" si="118"/>
        <v>3.6126979313403008E-2</v>
      </c>
      <c r="L53" s="1">
        <f t="shared" si="118"/>
        <v>7.7031177582251087E-2</v>
      </c>
      <c r="M53" s="1">
        <f t="shared" si="118"/>
        <v>0.10241725649410684</v>
      </c>
      <c r="N53" s="1">
        <f t="shared" si="118"/>
        <v>0.12153262239852418</v>
      </c>
      <c r="O53" s="1">
        <f t="shared" si="118"/>
        <v>0.1214591539970548</v>
      </c>
      <c r="Q53" s="1" t="s">
        <v>6</v>
      </c>
      <c r="R53" s="1">
        <f>_xlfn.STDEV.P(R44:R51)</f>
        <v>0</v>
      </c>
      <c r="S53" s="1">
        <f t="shared" ref="S53:AE53" si="119">_xlfn.STDEV.P(S44:S51)</f>
        <v>4.2235252987431048E-2</v>
      </c>
      <c r="T53" s="1">
        <f t="shared" si="119"/>
        <v>7.2692080325682251E-2</v>
      </c>
      <c r="U53" s="1">
        <f t="shared" si="119"/>
        <v>0.10832594394428649</v>
      </c>
      <c r="V53" s="1">
        <f t="shared" si="119"/>
        <v>0.1147919727109403</v>
      </c>
      <c r="W53" s="1">
        <f t="shared" si="119"/>
        <v>0.1113369206107542</v>
      </c>
      <c r="X53" s="1">
        <f t="shared" si="119"/>
        <v>0.11449216915963029</v>
      </c>
      <c r="Y53" s="1">
        <f t="shared" si="119"/>
        <v>5.0022951378919153E-3</v>
      </c>
      <c r="Z53" s="1">
        <f t="shared" si="119"/>
        <v>8.4117031336194657E-3</v>
      </c>
      <c r="AA53" s="1">
        <f t="shared" si="119"/>
        <v>1.901972298935491E-2</v>
      </c>
      <c r="AB53" s="1">
        <f t="shared" si="119"/>
        <v>3.6390493030789069E-2</v>
      </c>
      <c r="AC53" s="1">
        <f t="shared" si="119"/>
        <v>5.8194773058817137E-2</v>
      </c>
      <c r="AD53" s="1">
        <f t="shared" si="119"/>
        <v>6.4927718947345905E-2</v>
      </c>
      <c r="AE53" s="1">
        <f t="shared" si="119"/>
        <v>8.5713921691989936E-2</v>
      </c>
    </row>
    <row r="54" spans="1:31" x14ac:dyDescent="0.3">
      <c r="A54" s="1" t="s">
        <v>7</v>
      </c>
      <c r="B54" s="1">
        <f>B53/B52*100</f>
        <v>0</v>
      </c>
      <c r="C54" s="1">
        <f t="shared" ref="C54" si="120">C53/C52*100</f>
        <v>2.9232656372348487</v>
      </c>
      <c r="D54" s="1">
        <f t="shared" ref="D54" si="121">D53/D52*100</f>
        <v>2.8927913970536472</v>
      </c>
      <c r="E54" s="1">
        <f t="shared" ref="E54" si="122">E53/E52*100</f>
        <v>3.9053732308485349</v>
      </c>
      <c r="F54" s="1">
        <f t="shared" ref="F54" si="123">F53/F52*100</f>
        <v>5.162337643352771</v>
      </c>
      <c r="G54" s="1">
        <f t="shared" ref="G54" si="124">G53/G52*100</f>
        <v>8.446526542390604</v>
      </c>
      <c r="H54" s="1">
        <f t="shared" ref="H54" si="125">H53/H52*100</f>
        <v>8.5399054332276645</v>
      </c>
      <c r="I54" s="1">
        <f t="shared" ref="I54" si="126">I53/I52*100</f>
        <v>28.240724879212458</v>
      </c>
      <c r="J54" s="1">
        <f t="shared" ref="J54" si="127">J53/J52*100</f>
        <v>75.482705777235466</v>
      </c>
      <c r="K54" s="1">
        <f t="shared" ref="K54" si="128">K53/K52*100</f>
        <v>50.483588912168955</v>
      </c>
      <c r="L54" s="1">
        <f t="shared" ref="L54" si="129">L53/L52*100</f>
        <v>49.051012862195954</v>
      </c>
      <c r="M54" s="1">
        <f t="shared" ref="M54" si="130">M53/M52*100</f>
        <v>41.198526640095288</v>
      </c>
      <c r="N54" s="1">
        <f t="shared" ref="N54" si="131">N53/N52*100</f>
        <v>35.790317796439517</v>
      </c>
      <c r="O54" s="1">
        <f t="shared" ref="O54" si="132">O53/O52*100</f>
        <v>28.770752599390299</v>
      </c>
      <c r="Q54" s="1" t="s">
        <v>7</v>
      </c>
      <c r="R54" s="1">
        <f>R53/R52*100</f>
        <v>0</v>
      </c>
      <c r="S54" s="1">
        <f t="shared" ref="S54" si="133">S53/S52*100</f>
        <v>3.7565113619447819</v>
      </c>
      <c r="T54" s="1">
        <f t="shared" ref="T54" si="134">T53/T52*100</f>
        <v>5.1282317570437028</v>
      </c>
      <c r="U54" s="1">
        <f t="shared" ref="U54" si="135">U53/U52*100</f>
        <v>7.512067927243832</v>
      </c>
      <c r="V54" s="1">
        <f t="shared" ref="V54" si="136">V53/V52*100</f>
        <v>7.9487157392561318</v>
      </c>
      <c r="W54" s="1">
        <f t="shared" ref="W54" si="137">W53/W52*100</f>
        <v>8.1813104591952737</v>
      </c>
      <c r="X54" s="1">
        <f t="shared" ref="X54" si="138">X53/X52*100</f>
        <v>8.2446983459513561</v>
      </c>
      <c r="Y54" s="1">
        <f t="shared" ref="Y54" si="139">Y53/Y52*100</f>
        <v>41.148262251495254</v>
      </c>
      <c r="Z54" s="1">
        <f t="shared" ref="Z54" si="140">Z53/Z52*100</f>
        <v>41.314621091699763</v>
      </c>
      <c r="AA54" s="1">
        <f t="shared" ref="AA54" si="141">AA53/AA52*100</f>
        <v>46.484893353217316</v>
      </c>
      <c r="AB54" s="1">
        <f t="shared" ref="AB54" si="142">AB53/AB52*100</f>
        <v>40.700562027950447</v>
      </c>
      <c r="AC54" s="1">
        <f t="shared" ref="AC54" si="143">AC53/AC52*100</f>
        <v>40.195622010465101</v>
      </c>
      <c r="AD54" s="1">
        <f t="shared" ref="AD54" si="144">AD53/AD52*100</f>
        <v>35.15146690028039</v>
      </c>
      <c r="AE54" s="1">
        <f t="shared" ref="AE54" si="145">AE53/AE52*100</f>
        <v>36.366160402724979</v>
      </c>
    </row>
    <row r="55" spans="1:31" x14ac:dyDescent="0.3">
      <c r="A55" s="1" t="s">
        <v>15</v>
      </c>
      <c r="B55" s="1">
        <f>+B53/SQRT(COUNT(B44:B51))</f>
        <v>0</v>
      </c>
      <c r="C55" s="1">
        <f t="shared" ref="C55:O55" si="146">+C53/SQRT(COUNT(C44:C51))</f>
        <v>1.2206084081337963E-2</v>
      </c>
      <c r="D55" s="1">
        <f t="shared" si="146"/>
        <v>1.5176061493982873E-2</v>
      </c>
      <c r="E55" s="1">
        <f t="shared" si="146"/>
        <v>2.1219319824809214E-2</v>
      </c>
      <c r="F55" s="1">
        <f t="shared" si="146"/>
        <v>2.7137924091404364E-2</v>
      </c>
      <c r="G55" s="1">
        <f t="shared" si="146"/>
        <v>4.2778655857309882E-2</v>
      </c>
      <c r="H55" s="1">
        <f t="shared" si="146"/>
        <v>4.1253548016513361E-2</v>
      </c>
      <c r="I55" s="1">
        <f t="shared" si="146"/>
        <v>3.5466796554928622E-4</v>
      </c>
      <c r="J55" s="1">
        <f t="shared" si="146"/>
        <v>3.8887674949342277E-3</v>
      </c>
      <c r="K55" s="1">
        <f t="shared" si="146"/>
        <v>1.2772816028146694E-2</v>
      </c>
      <c r="L55" s="1">
        <f t="shared" si="146"/>
        <v>2.7234634015597451E-2</v>
      </c>
      <c r="M55" s="1">
        <f t="shared" si="146"/>
        <v>3.6209968288752455E-2</v>
      </c>
      <c r="N55" s="1">
        <f t="shared" si="146"/>
        <v>4.2968270716690266E-2</v>
      </c>
      <c r="O55" s="1">
        <f t="shared" si="146"/>
        <v>4.2942295714249304E-2</v>
      </c>
      <c r="Q55" s="1" t="s">
        <v>15</v>
      </c>
      <c r="R55" s="1">
        <f>+R53/SQRT(COUNT(R44:R51))</f>
        <v>0</v>
      </c>
      <c r="S55" s="1">
        <f t="shared" ref="S55:AE55" si="147">+S53/SQRT(COUNT(S44:S51))</f>
        <v>1.5963425137805767E-2</v>
      </c>
      <c r="T55" s="1">
        <f t="shared" si="147"/>
        <v>2.5700531468423566E-2</v>
      </c>
      <c r="U55" s="1">
        <f t="shared" si="147"/>
        <v>3.8299004770719396E-2</v>
      </c>
      <c r="V55" s="1">
        <f t="shared" si="147"/>
        <v>4.0585091164843497E-2</v>
      </c>
      <c r="W55" s="1">
        <f t="shared" si="147"/>
        <v>3.9363545780146288E-2</v>
      </c>
      <c r="X55" s="1">
        <f t="shared" si="147"/>
        <v>4.0479094602765935E-2</v>
      </c>
      <c r="Y55" s="1">
        <f t="shared" si="147"/>
        <v>1.7685784067499343E-3</v>
      </c>
      <c r="Z55" s="1">
        <f t="shared" si="147"/>
        <v>3.1793249420085466E-3</v>
      </c>
      <c r="AA55" s="1">
        <f t="shared" si="147"/>
        <v>6.7244875510312644E-3</v>
      </c>
      <c r="AB55" s="1">
        <f t="shared" si="147"/>
        <v>1.2865982196396373E-2</v>
      </c>
      <c r="AC55" s="1">
        <f t="shared" si="147"/>
        <v>2.0574959329750897E-2</v>
      </c>
      <c r="AD55" s="1">
        <f t="shared" si="147"/>
        <v>2.2955415177321286E-2</v>
      </c>
      <c r="AE55" s="1">
        <f t="shared" si="147"/>
        <v>3.0304447635249396E-2</v>
      </c>
    </row>
    <row r="56" spans="1:31" x14ac:dyDescent="0.3">
      <c r="A56" s="1" t="s">
        <v>8</v>
      </c>
      <c r="B56" s="1">
        <f t="shared" ref="B56:G56" si="148">I52/B52*100</f>
        <v>0.35521485313450751</v>
      </c>
      <c r="C56" s="1">
        <f t="shared" si="148"/>
        <v>1.2338331729766108</v>
      </c>
      <c r="D56" s="1">
        <f t="shared" si="148"/>
        <v>4.8227469479790495</v>
      </c>
      <c r="E56" s="1">
        <f t="shared" si="148"/>
        <v>10.218911789282121</v>
      </c>
      <c r="F56" s="1">
        <f t="shared" si="148"/>
        <v>16.719228854136468</v>
      </c>
      <c r="G56" s="1">
        <f t="shared" si="148"/>
        <v>23.704638547537549</v>
      </c>
      <c r="H56" s="1">
        <f>+O52/H52*100</f>
        <v>30.897674329773995</v>
      </c>
      <c r="I56" s="1">
        <f>+P52/I52*100</f>
        <v>0</v>
      </c>
      <c r="J56" s="1"/>
      <c r="K56" s="1"/>
      <c r="L56" s="1"/>
      <c r="M56" s="1"/>
      <c r="N56" s="1"/>
      <c r="O56" s="1"/>
      <c r="Q56" s="1" t="s">
        <v>8</v>
      </c>
      <c r="R56" s="1">
        <f t="shared" ref="R56:W56" si="149">Y52/R52*100</f>
        <v>1.2156759153808836</v>
      </c>
      <c r="S56" s="1">
        <f t="shared" si="149"/>
        <v>1.8108804070532694</v>
      </c>
      <c r="T56" s="1">
        <f t="shared" si="149"/>
        <v>2.8865088569892841</v>
      </c>
      <c r="U56" s="1">
        <f t="shared" si="149"/>
        <v>6.2003264719036366</v>
      </c>
      <c r="V56" s="1">
        <f t="shared" si="149"/>
        <v>10.02514521414609</v>
      </c>
      <c r="W56" s="1">
        <f t="shared" si="149"/>
        <v>13.572828457785521</v>
      </c>
      <c r="X56" s="1">
        <f>+AE52/X52*100</f>
        <v>16.972776909425626</v>
      </c>
      <c r="Y56" s="1">
        <f>+AF52/Y52*100</f>
        <v>0</v>
      </c>
      <c r="Z56" s="1"/>
      <c r="AA56" s="1"/>
      <c r="AB56" s="1"/>
      <c r="AC56" s="1"/>
      <c r="AD56" s="1"/>
      <c r="AE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C1A9-DA7E-467F-9687-9B66A742B997}">
  <dimension ref="A1:U129"/>
  <sheetViews>
    <sheetView topLeftCell="A15" workbookViewId="0">
      <selection activeCell="Q116" sqref="Q116"/>
    </sheetView>
  </sheetViews>
  <sheetFormatPr defaultRowHeight="14.4" x14ac:dyDescent="0.3"/>
  <cols>
    <col min="3" max="3" width="9.5546875" customWidth="1"/>
  </cols>
  <sheetData>
    <row r="1" spans="1:21" x14ac:dyDescent="0.3">
      <c r="A1" s="53" t="s">
        <v>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21" x14ac:dyDescent="0.3">
      <c r="A2" s="53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21" x14ac:dyDescent="0.3">
      <c r="A3" s="13"/>
      <c r="B3" s="56" t="s">
        <v>42</v>
      </c>
      <c r="C3" s="56"/>
      <c r="D3" s="56"/>
      <c r="E3" s="56"/>
      <c r="F3" s="56"/>
      <c r="G3" s="56"/>
      <c r="H3" s="56"/>
      <c r="I3" s="57" t="s">
        <v>41</v>
      </c>
      <c r="J3" s="57"/>
      <c r="K3" s="57"/>
      <c r="L3" s="57"/>
      <c r="M3" s="57"/>
      <c r="N3" s="57"/>
      <c r="O3" s="57"/>
    </row>
    <row r="4" spans="1:21" x14ac:dyDescent="0.3">
      <c r="A4" s="2"/>
      <c r="B4" s="11" t="s">
        <v>26</v>
      </c>
      <c r="C4" s="11" t="s">
        <v>34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40</v>
      </c>
      <c r="I4" s="12" t="s">
        <v>26</v>
      </c>
      <c r="J4" s="12" t="s">
        <v>34</v>
      </c>
      <c r="K4" s="12" t="s">
        <v>36</v>
      </c>
      <c r="L4" s="12" t="s">
        <v>37</v>
      </c>
      <c r="M4" s="12" t="s">
        <v>38</v>
      </c>
      <c r="N4" s="12" t="s">
        <v>39</v>
      </c>
      <c r="O4" s="12" t="s">
        <v>40</v>
      </c>
    </row>
    <row r="5" spans="1:21" x14ac:dyDescent="0.3">
      <c r="A5" s="2" t="s">
        <v>44</v>
      </c>
      <c r="B5" s="11">
        <f>+'HT29 N'!I6/'HT29 N'!B6*100</f>
        <v>0.42803638309256281</v>
      </c>
      <c r="C5" s="11">
        <f>+'HT29 N'!J6/'HT29 N'!C6*100</f>
        <v>0.7160438576862832</v>
      </c>
      <c r="D5" s="11">
        <f>+'HT29 N'!K6/'HT29 N'!D6*100</f>
        <v>0.68341021698274385</v>
      </c>
      <c r="E5" s="11">
        <f>+'HT29 N'!L6/'HT29 N'!E6*100</f>
        <v>1.398828887443071</v>
      </c>
      <c r="F5" s="11">
        <f>+'HT29 N'!M6/'HT29 N'!F6*100</f>
        <v>1.9751513220770949</v>
      </c>
      <c r="G5" s="11">
        <f>+'HT29 N'!N6/'HT29 N'!G6*100</f>
        <v>3.0759473600761056</v>
      </c>
      <c r="H5" s="11">
        <f>+'HT29 N'!O6/'HT29 N'!H6*100</f>
        <v>5.3010471204188478</v>
      </c>
      <c r="I5" s="12">
        <f>+'HT29 N'!Y6/'HT29 N'!R6*100</f>
        <v>0.24596884394643345</v>
      </c>
      <c r="J5" s="12">
        <f>+'HT29 N'!Z6/'HT29 N'!S6*100</f>
        <v>0.64889918887601394</v>
      </c>
      <c r="K5" s="12">
        <f>+'HT29 N'!AA6/'HT29 N'!T6*100</f>
        <v>0.99460552933243407</v>
      </c>
      <c r="L5" s="12">
        <f>+'HT29 N'!AB6/'HT29 N'!U6*100</f>
        <v>1.1126564673157164</v>
      </c>
      <c r="M5" s="12">
        <f>+'HT29 N'!AC6/'HT29 N'!V6*100</f>
        <v>2.8819762122598354</v>
      </c>
      <c r="N5" s="12">
        <f>+'HT29 N'!AD6/'HT29 N'!W6*100</f>
        <v>2.1797931583134442</v>
      </c>
      <c r="O5" s="12">
        <f>+'HT29 N'!AE6/'HT29 N'!X6*100</f>
        <v>2.6539809714571856</v>
      </c>
    </row>
    <row r="6" spans="1:21" x14ac:dyDescent="0.3">
      <c r="A6" s="2" t="s">
        <v>45</v>
      </c>
      <c r="B6" s="11">
        <f>+'HT29 N'!I7/'HT29 N'!B7*100</f>
        <v>0.63097903521270093</v>
      </c>
      <c r="C6" s="11">
        <f>+'HT29 N'!J7/'HT29 N'!C7*100</f>
        <v>0.77407740774077416</v>
      </c>
      <c r="D6" s="11">
        <f>+'HT29 N'!K7/'HT29 N'!D7*100</f>
        <v>0.93605990783410131</v>
      </c>
      <c r="E6" s="11">
        <f>+'HT29 N'!L7/'HT29 N'!E7*100</f>
        <v>1.7571428571428571</v>
      </c>
      <c r="F6" s="11">
        <f>+'HT29 N'!M7/'HT29 N'!F7*100</f>
        <v>2.6435474701534964</v>
      </c>
      <c r="G6" s="11">
        <f>+'HT29 N'!N7/'HT29 N'!G7*100</f>
        <v>3.9548022598870061</v>
      </c>
      <c r="H6" s="11">
        <f>+'HT29 N'!O7/'HT29 N'!H7*100</f>
        <v>4.8886474741988053</v>
      </c>
      <c r="I6" s="12">
        <f>+'HT29 N'!Y7/'HT29 N'!R7*100</f>
        <v>0.57205720572057206</v>
      </c>
      <c r="J6" s="12">
        <f>+'HT29 N'!Z7/'HT29 N'!S7*100</f>
        <v>0.82123758594346818</v>
      </c>
      <c r="K6" s="12">
        <f>+'HT29 N'!AA7/'HT29 N'!T7*100</f>
        <v>0.79965106135504505</v>
      </c>
      <c r="L6" s="12">
        <f>+'HT29 N'!AB7/'HT29 N'!U7*100</f>
        <v>1.1919274007855887</v>
      </c>
      <c r="M6" s="12">
        <f>+'HT29 N'!AC7/'HT29 N'!V7*100</f>
        <v>1.8755209780494582</v>
      </c>
      <c r="N6" s="12">
        <f>+'HT29 N'!AD7/'HT29 N'!W7*100</f>
        <v>3.7961893764434187</v>
      </c>
      <c r="O6" s="12">
        <f>+'HT29 N'!AE7/'HT29 N'!X7*100</f>
        <v>5.2094605039418767</v>
      </c>
    </row>
    <row r="7" spans="1:21" x14ac:dyDescent="0.3">
      <c r="A7" s="2" t="s">
        <v>47</v>
      </c>
      <c r="B7" s="11">
        <f>+'HT29 N'!I8/'HT29 N'!B8*100</f>
        <v>1.3565891472868217</v>
      </c>
      <c r="C7" s="11">
        <f>+'HT29 N'!J8/'HT29 N'!C8*100</f>
        <v>2.5442477876106193</v>
      </c>
      <c r="D7" s="11">
        <f>+'HT29 N'!K8/'HT29 N'!D8*100</f>
        <v>2.3546273546273548</v>
      </c>
      <c r="E7" s="11">
        <f>+'HT29 N'!L8/'HT29 N'!E8*100</f>
        <v>2.0396600566572238</v>
      </c>
      <c r="F7" s="11">
        <f>+'HT29 N'!M8/'HT29 N'!F8*100</f>
        <v>3.0132510437465965</v>
      </c>
      <c r="G7" s="11">
        <f>+'HT29 N'!N8/'HT29 N'!G8*100</f>
        <v>4.5438534695315251</v>
      </c>
      <c r="H7" s="11">
        <f>+'HT29 N'!O8/'HT29 N'!H8*100</f>
        <v>6.1855670103092786</v>
      </c>
      <c r="I7" s="12">
        <f>+'HT29 N'!Y8/'HT29 N'!R8*100</f>
        <v>0.72695551032276817</v>
      </c>
      <c r="J7" s="12">
        <f>+'HT29 N'!Z8/'HT29 N'!S8*100</f>
        <v>1.3300492610837438</v>
      </c>
      <c r="K7" s="12">
        <f>+'HT29 N'!AA8/'HT29 N'!T8*100</f>
        <v>1.0309278350515465</v>
      </c>
      <c r="L7" s="12">
        <f>+'HT29 N'!AB8/'HT29 N'!U8*100</f>
        <v>1.3766607971826477</v>
      </c>
      <c r="M7" s="12">
        <f>+'HT29 N'!AC8/'HT29 N'!V8*100</f>
        <v>2.1559923906150922</v>
      </c>
      <c r="N7" s="12">
        <f>+'HT29 N'!AD8/'HT29 N'!W8*100</f>
        <v>2.9903107250250587</v>
      </c>
      <c r="O7" s="12">
        <f>+'HT29 N'!AE8/'HT29 N'!X8*100</f>
        <v>4.6834345186470081</v>
      </c>
    </row>
    <row r="8" spans="1:21" x14ac:dyDescent="0.3">
      <c r="A8" s="2" t="s">
        <v>50</v>
      </c>
      <c r="B8" s="11">
        <f>+'HT29 N'!I9/'HT29 N'!B9*100</f>
        <v>2.2916281648493806</v>
      </c>
      <c r="C8" s="11">
        <f>+'HT29 N'!J9/'HT29 N'!C9*100</f>
        <v>2.8753993610223643</v>
      </c>
      <c r="D8" s="11">
        <f>+'HT29 N'!K9/'HT29 N'!D9*100</f>
        <v>2.9157366071428572</v>
      </c>
      <c r="E8" s="11">
        <f>+'HT29 N'!L9/'HT29 N'!E9*100</f>
        <v>3.1445645987478654</v>
      </c>
      <c r="F8" s="11">
        <f>+'HT29 N'!M9/'HT29 N'!F9*100</f>
        <v>3.9423916205993601</v>
      </c>
      <c r="G8" s="11">
        <f>+'HT29 N'!N9/'HT29 N'!G9*100</f>
        <v>4.9872845436563997</v>
      </c>
      <c r="H8" s="11">
        <f>+'HT29 N'!O9/'HT29 N'!H9*100</f>
        <v>6.4036746825182389</v>
      </c>
      <c r="I8" s="12">
        <f>+'HT29 N'!Y9/'HT29 N'!R9*100</f>
        <v>0.99459459459459465</v>
      </c>
      <c r="J8" s="12">
        <f>+'HT29 N'!Z9/'HT29 N'!S9*100</f>
        <v>1.4611005692599619</v>
      </c>
      <c r="K8" s="12">
        <f>+'HT29 N'!AA9/'HT29 N'!T9*100</f>
        <v>1.2198663955852456</v>
      </c>
      <c r="L8" s="12">
        <f>+'HT29 N'!AB9/'HT29 N'!U9*100</f>
        <v>1.3742494996664441</v>
      </c>
      <c r="M8" s="12">
        <f>+'HT29 N'!AC9/'HT29 N'!V9*100</f>
        <v>2.2355507088331517</v>
      </c>
      <c r="N8" s="12">
        <f>+'HT29 N'!AD9/'HT29 N'!W9*100</f>
        <v>3.4927536231884058</v>
      </c>
      <c r="O8" s="12">
        <f>+'HT29 N'!AE9/'HT29 N'!X9*100</f>
        <v>4.60877296976882</v>
      </c>
    </row>
    <row r="9" spans="1:21" x14ac:dyDescent="0.3">
      <c r="A9" s="2" t="s">
        <v>46</v>
      </c>
      <c r="B9" s="11">
        <f>+'HT29 N'!I10/'HT29 N'!B10*100</f>
        <v>0.47369733233607575</v>
      </c>
      <c r="C9" s="11">
        <f>+'HT29 N'!J10/'HT29 N'!C10*100</f>
        <v>0.59171597633136097</v>
      </c>
      <c r="D9" s="11">
        <f>+'HT29 N'!K10/'HT29 N'!D10*100</f>
        <v>0.40927694406548437</v>
      </c>
      <c r="E9" s="11">
        <f>+'HT29 N'!L10/'HT29 N'!E10*100</f>
        <v>1.0799460026998651</v>
      </c>
      <c r="F9" s="11">
        <f>+'HT29 N'!M10/'HT29 N'!F10*100</f>
        <v>2.0827178729689813</v>
      </c>
      <c r="G9" s="11">
        <f>+'HT29 N'!N10/'HT29 N'!G10*100</f>
        <v>4.7378583098173177</v>
      </c>
      <c r="H9" s="11">
        <f>+'HT29 N'!O10/'HT29 N'!H10*100</f>
        <v>6.6583502261032272</v>
      </c>
      <c r="I9" s="12">
        <f>+'HT29 N'!Y10/'HT29 N'!R10*100</f>
        <v>0.35548263604047031</v>
      </c>
      <c r="J9" s="12">
        <f>+'HT29 N'!Z10/'HT29 N'!S10*100</f>
        <v>0.37726951190756891</v>
      </c>
      <c r="K9" s="12">
        <f>+'HT29 N'!AA10/'HT29 N'!T10*100</f>
        <v>0.39986091794158557</v>
      </c>
      <c r="L9" s="12">
        <f>+'HT29 N'!AB10/'HT29 N'!U10*100</f>
        <v>1.3595413595413595</v>
      </c>
      <c r="M9" s="12">
        <f>+'HT29 N'!AC10/'HT29 N'!V10*100</f>
        <v>2.0989505247376314</v>
      </c>
      <c r="N9" s="12">
        <f>+'HT29 N'!AD10/'HT29 N'!W10*100</f>
        <v>3.3458518265619666</v>
      </c>
      <c r="O9" s="12">
        <f>+'HT29 N'!AE10/'HT29 N'!X10*100</f>
        <v>4.4768439108061751</v>
      </c>
    </row>
    <row r="10" spans="1:21" x14ac:dyDescent="0.3">
      <c r="A10" s="2" t="s">
        <v>48</v>
      </c>
      <c r="B10" s="11">
        <f>+'HT29 N'!I11/'HT29 N'!B11*100</f>
        <v>1.0588474852372225</v>
      </c>
      <c r="C10" s="11">
        <f>+'HT29 N'!J11/'HT29 N'!C11*100</f>
        <v>1.1752682677567707</v>
      </c>
      <c r="D10" s="11">
        <f>+'HT29 N'!K11/'HT29 N'!D11*100</f>
        <v>0.92413793103448272</v>
      </c>
      <c r="E10" s="11">
        <f>+'HT29 N'!L11/'HT29 N'!E11*100</f>
        <v>1.8821266657507898</v>
      </c>
      <c r="F10" s="11">
        <f>+'HT29 N'!M11/'HT29 N'!F11*100</f>
        <v>3.5803151783245779</v>
      </c>
      <c r="G10" s="11">
        <f>+'HT29 N'!N11/'HT29 N'!G11*100</f>
        <v>5.0900230134019218</v>
      </c>
      <c r="H10" s="11">
        <f>+'HT29 N'!O11/'HT29 N'!H11*100</f>
        <v>6.3721442334159111</v>
      </c>
      <c r="I10" s="12">
        <f>+'HT29 N'!Y11/'HT29 N'!R11*100</f>
        <v>0.84178717893373634</v>
      </c>
      <c r="J10" s="12">
        <f>+'HT29 N'!Z11/'HT29 N'!S11*100</f>
        <v>0.89523809523809528</v>
      </c>
      <c r="K10" s="12">
        <f>+'HT29 N'!AA11/'HT29 N'!T11*100</f>
        <v>0.60168471720818295</v>
      </c>
      <c r="L10" s="12">
        <f>+'HT29 N'!AB11/'HT29 N'!U11*100</f>
        <v>1.2827741753594586</v>
      </c>
      <c r="M10" s="12">
        <f>+'HT29 N'!AC11/'HT29 N'!V11*100</f>
        <v>2.4958900014945451</v>
      </c>
      <c r="N10" s="12">
        <f>+'HT29 N'!AD11/'HT29 N'!W11*100</f>
        <v>3.7025796661608497</v>
      </c>
      <c r="O10" s="12">
        <f>+'HT29 N'!AE11/'HT29 N'!X11*100</f>
        <v>5.6519138755980869</v>
      </c>
    </row>
    <row r="11" spans="1:21" x14ac:dyDescent="0.3">
      <c r="A11" s="2" t="s">
        <v>51</v>
      </c>
      <c r="B11" s="11">
        <f>+'HT29 N'!I12/'HT29 N'!B12*100</f>
        <v>0.31113876789047917</v>
      </c>
      <c r="C11" s="11">
        <f>+'HT29 N'!J12/'HT29 N'!C12*100</f>
        <v>0.47099652949925636</v>
      </c>
      <c r="D11" s="11">
        <f>+'HT29 N'!K12/'HT29 N'!D12*100</f>
        <v>0.81081081081081086</v>
      </c>
      <c r="E11" s="11">
        <f>+'HT29 N'!L12/'HT29 N'!E12*100</f>
        <v>1.3771362203417954</v>
      </c>
      <c r="F11" s="11">
        <f>+'HT29 N'!M12/'HT29 N'!F12*100</f>
        <v>2.6150121065375305</v>
      </c>
      <c r="G11" s="11">
        <f>+'HT29 N'!N12/'HT29 N'!G12*100</f>
        <v>3.870358716173695</v>
      </c>
      <c r="H11" s="11">
        <f>+'HT29 N'!O12/'HT29 N'!H12*100</f>
        <v>5.3864168618266985</v>
      </c>
      <c r="I11" s="12">
        <f>+'HT29 N'!Y12/'HT29 N'!R12*100</f>
        <v>0.4351610095735422</v>
      </c>
      <c r="J11" s="12">
        <f>+'HT29 N'!Z12/'HT29 N'!S12*100</f>
        <v>0.79306071871127637</v>
      </c>
      <c r="K11" s="12">
        <f>+'HT29 N'!AA12/'HT29 N'!T12*100</f>
        <v>0.74794315632011965</v>
      </c>
      <c r="L11" s="12">
        <f>+'HT29 N'!AB12/'HT29 N'!U12*100</f>
        <v>1.2279226240538268</v>
      </c>
      <c r="M11" s="12">
        <f>+'HT29 N'!AC12/'HT29 N'!V12*100</f>
        <v>2.2481700941094456</v>
      </c>
      <c r="N11" s="12">
        <f>+'HT29 N'!AD12/'HT29 N'!W12*100</f>
        <v>3.5108751498544275</v>
      </c>
      <c r="O11" s="12">
        <f>+'HT29 N'!AE12/'HT29 N'!X12*100</f>
        <v>5.4974765681326598</v>
      </c>
    </row>
    <row r="12" spans="1:21" x14ac:dyDescent="0.3">
      <c r="A12" s="2" t="s">
        <v>49</v>
      </c>
      <c r="B12" s="11">
        <f>+'HT29 N'!I13/'HT29 N'!B13*100</f>
        <v>2.1553198768388642</v>
      </c>
      <c r="C12" s="11">
        <f>+'HT29 N'!J13/'HT29 N'!C13*100</f>
        <v>3.2321699544764799</v>
      </c>
      <c r="D12" s="11">
        <f>+'HT29 N'!K13/'HT29 N'!D13*100</f>
        <v>3.1612903225806455</v>
      </c>
      <c r="E12" s="11">
        <f>+'HT29 N'!L13/'HT29 N'!E13*100</f>
        <v>3.7578010888328239</v>
      </c>
      <c r="F12" s="11">
        <f>+'HT29 N'!M13/'HT29 N'!F13*100</f>
        <v>5.0509164969450104</v>
      </c>
      <c r="G12" s="11">
        <f>+'HT29 N'!N13/'HT29 N'!G13*100</f>
        <v>7.1277439830732607</v>
      </c>
      <c r="H12" s="11">
        <f>+'HT29 N'!O13/'HT29 N'!H13*100</f>
        <v>8.9164170977402666</v>
      </c>
      <c r="I12" s="12">
        <f>+'HT29 N'!Y13/'HT29 N'!R13*100</f>
        <v>0.95083957111066153</v>
      </c>
      <c r="J12" s="12">
        <f>+'HT29 N'!Z13/'HT29 N'!S13*100</f>
        <v>1.1911306578706249</v>
      </c>
      <c r="K12" s="12">
        <f>+'HT29 N'!AA13/'HT29 N'!T13*100</f>
        <v>1.0393793002488654</v>
      </c>
      <c r="L12" s="12">
        <f>+'HT29 N'!AB13/'HT29 N'!U13*100</f>
        <v>1.3181381298915282</v>
      </c>
      <c r="M12" s="12">
        <f>+'HT29 N'!AC13/'HT29 N'!V13*100</f>
        <v>2.1289005540974042</v>
      </c>
      <c r="N12" s="12">
        <f>+'HT29 N'!AD13/'HT29 N'!W13*100</f>
        <v>3.346397347000301</v>
      </c>
      <c r="O12" s="12">
        <f>+'HT29 N'!AE13/'HT29 N'!X13*100</f>
        <v>4.8889529852898761</v>
      </c>
    </row>
    <row r="13" spans="1:21" x14ac:dyDescent="0.3">
      <c r="A13" s="2" t="s">
        <v>43</v>
      </c>
      <c r="B13" s="11">
        <f>+'HT29 N'!I14/'HT29 N'!B14*100</f>
        <v>1.0882795240930134</v>
      </c>
      <c r="C13" s="11">
        <f>+'HT29 N'!J14/'HT29 N'!C14*100</f>
        <v>1.5145087220580762</v>
      </c>
      <c r="D13" s="11">
        <f>+'HT29 N'!K14/'HT29 N'!D14*100</f>
        <v>1.4598602210176994</v>
      </c>
      <c r="E13" s="11">
        <f>+'HT29 N'!L14/'HT29 N'!E14*100</f>
        <v>1.9686820100252995</v>
      </c>
      <c r="F13" s="11">
        <f>+'HT29 N'!M14/'HT29 N'!F14*100</f>
        <v>3.0109812700069316</v>
      </c>
      <c r="G13" s="11">
        <f>+'HT29 N'!N14/'HT29 N'!G14*100</f>
        <v>4.5762380731458041</v>
      </c>
      <c r="H13" s="11">
        <f>+'HT29 N'!O14/'HT29 N'!H14*100</f>
        <v>6.1680554157115957</v>
      </c>
      <c r="I13" s="12">
        <f>+'HT29 N'!Y14/'HT29 N'!R14*100</f>
        <v>0.64035581878034731</v>
      </c>
      <c r="J13" s="12">
        <f>+'HT29 N'!Z14/'HT29 N'!S14*100</f>
        <v>0.93740405489440259</v>
      </c>
      <c r="K13" s="12">
        <f>+'HT29 N'!AA14/'HT29 N'!T14*100</f>
        <v>0.85360293136706611</v>
      </c>
      <c r="L13" s="12">
        <f>+'HT29 N'!AB14/'HT29 N'!U14*100</f>
        <v>1.2794492136934004</v>
      </c>
      <c r="M13" s="12">
        <f>+'HT29 N'!AC14/'HT29 N'!V14*100</f>
        <v>2.271676594979374</v>
      </c>
      <c r="N13" s="12">
        <f>+'HT29 N'!AD14/'HT29 N'!W14*100</f>
        <v>3.2717795392418059</v>
      </c>
      <c r="O13" s="12">
        <f>+'HT29 N'!AE14/'HT29 N'!X14*100</f>
        <v>4.6821362848336872</v>
      </c>
    </row>
    <row r="14" spans="1:21" ht="15" thickBot="1" x14ac:dyDescent="0.35"/>
    <row r="15" spans="1:21" s="32" customFormat="1" ht="15" thickBot="1" x14ac:dyDescent="0.35">
      <c r="A15" s="58" t="s">
        <v>26</v>
      </c>
      <c r="B15" s="59"/>
      <c r="C15" s="60"/>
      <c r="D15" s="59" t="s">
        <v>34</v>
      </c>
      <c r="E15" s="59"/>
      <c r="F15" s="59"/>
      <c r="G15" s="58" t="s">
        <v>36</v>
      </c>
      <c r="H15" s="59"/>
      <c r="I15" s="60"/>
      <c r="J15" s="59" t="s">
        <v>37</v>
      </c>
      <c r="K15" s="59"/>
      <c r="L15" s="59"/>
      <c r="M15" s="58" t="s">
        <v>38</v>
      </c>
      <c r="N15" s="59"/>
      <c r="O15" s="60"/>
      <c r="P15" s="50" t="s">
        <v>39</v>
      </c>
      <c r="Q15" s="50"/>
      <c r="R15" s="50"/>
      <c r="S15" s="51" t="s">
        <v>40</v>
      </c>
      <c r="T15" s="50"/>
      <c r="U15" s="52"/>
    </row>
    <row r="16" spans="1:21" s="32" customFormat="1" x14ac:dyDescent="0.3">
      <c r="A16" t="s">
        <v>16</v>
      </c>
      <c r="B16"/>
      <c r="C16"/>
      <c r="D16" t="s">
        <v>16</v>
      </c>
      <c r="E16"/>
      <c r="F16"/>
      <c r="G16" t="s">
        <v>16</v>
      </c>
      <c r="H16"/>
      <c r="I16"/>
      <c r="J16" t="s">
        <v>16</v>
      </c>
      <c r="K16"/>
      <c r="L16"/>
      <c r="M16" t="s">
        <v>16</v>
      </c>
      <c r="N16"/>
      <c r="O16"/>
      <c r="P16" t="s">
        <v>16</v>
      </c>
      <c r="Q16"/>
      <c r="R16"/>
      <c r="S16" t="s">
        <v>16</v>
      </c>
      <c r="T16"/>
      <c r="U16"/>
    </row>
    <row r="17" spans="1:21" s="32" customFormat="1" ht="15" thickBo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32" customFormat="1" x14ac:dyDescent="0.3">
      <c r="A18" s="9"/>
      <c r="B18" s="9" t="s">
        <v>17</v>
      </c>
      <c r="C18" s="9" t="s">
        <v>18</v>
      </c>
      <c r="D18" s="9"/>
      <c r="E18" s="9" t="s">
        <v>17</v>
      </c>
      <c r="F18" s="9" t="s">
        <v>18</v>
      </c>
      <c r="G18" s="9"/>
      <c r="H18" s="9" t="s">
        <v>17</v>
      </c>
      <c r="I18" s="9" t="s">
        <v>18</v>
      </c>
      <c r="J18" s="9"/>
      <c r="K18" s="9" t="s">
        <v>17</v>
      </c>
      <c r="L18" s="9" t="s">
        <v>18</v>
      </c>
      <c r="M18" s="9"/>
      <c r="N18" s="9" t="s">
        <v>17</v>
      </c>
      <c r="O18" s="9" t="s">
        <v>18</v>
      </c>
      <c r="P18" s="9"/>
      <c r="Q18" s="9" t="s">
        <v>17</v>
      </c>
      <c r="R18" s="9" t="s">
        <v>18</v>
      </c>
      <c r="S18" s="9"/>
      <c r="T18" s="9" t="s">
        <v>17</v>
      </c>
      <c r="U18" s="9" t="s">
        <v>18</v>
      </c>
    </row>
    <row r="19" spans="1:21" s="32" customFormat="1" x14ac:dyDescent="0.3">
      <c r="A19" s="7" t="s">
        <v>19</v>
      </c>
      <c r="B19" s="7">
        <v>1.0882795240930134</v>
      </c>
      <c r="C19" s="7">
        <v>0.64035581878034731</v>
      </c>
      <c r="D19" s="7" t="s">
        <v>19</v>
      </c>
      <c r="E19" s="7">
        <v>1.5474898927654888</v>
      </c>
      <c r="F19" s="7">
        <v>0.93974819861134407</v>
      </c>
      <c r="G19" s="7" t="s">
        <v>19</v>
      </c>
      <c r="H19" s="7">
        <v>1.5244187618848102</v>
      </c>
      <c r="I19" s="7">
        <v>0.854239864130378</v>
      </c>
      <c r="J19" s="7" t="s">
        <v>19</v>
      </c>
      <c r="K19" s="7">
        <v>2.0546507972020365</v>
      </c>
      <c r="L19" s="7">
        <v>1.2804838067245712</v>
      </c>
      <c r="M19" s="7" t="s">
        <v>19</v>
      </c>
      <c r="N19" s="7">
        <v>3.1129128889190811</v>
      </c>
      <c r="O19" s="7">
        <v>2.2651189330245707</v>
      </c>
      <c r="P19" s="7" t="s">
        <v>19</v>
      </c>
      <c r="Q19" s="7">
        <v>4.673483956952154</v>
      </c>
      <c r="R19" s="7">
        <v>3.2955938590684841</v>
      </c>
      <c r="S19" s="7" t="s">
        <v>19</v>
      </c>
      <c r="T19" s="7">
        <v>6.2640330883164088</v>
      </c>
      <c r="U19" s="7">
        <v>4.7088545379552107</v>
      </c>
    </row>
    <row r="20" spans="1:21" s="32" customFormat="1" x14ac:dyDescent="0.3">
      <c r="A20" s="7" t="s">
        <v>20</v>
      </c>
      <c r="B20" s="7">
        <v>0.61231187602170301</v>
      </c>
      <c r="C20" s="7">
        <v>7.9060399516324972E-2</v>
      </c>
      <c r="D20" s="7" t="s">
        <v>20</v>
      </c>
      <c r="E20" s="7">
        <v>1.2993395467151632</v>
      </c>
      <c r="F20" s="7">
        <v>0.13226498648684754</v>
      </c>
      <c r="G20" s="7" t="s">
        <v>20</v>
      </c>
      <c r="H20" s="7">
        <v>1.2101337616459718</v>
      </c>
      <c r="I20" s="7">
        <v>7.1914826686016883E-2</v>
      </c>
      <c r="J20" s="7" t="s">
        <v>20</v>
      </c>
      <c r="K20" s="7">
        <v>0.86375872841699874</v>
      </c>
      <c r="L20" s="7">
        <v>9.2123057107284644E-3</v>
      </c>
      <c r="M20" s="7" t="s">
        <v>20</v>
      </c>
      <c r="N20" s="7">
        <v>1.0709003676937752</v>
      </c>
      <c r="O20" s="7">
        <v>9.2113183922842873E-2</v>
      </c>
      <c r="P20" s="7" t="s">
        <v>20</v>
      </c>
      <c r="Q20" s="7">
        <v>1.4328503860836983</v>
      </c>
      <c r="R20" s="7">
        <v>0.26353816848002715</v>
      </c>
      <c r="S20" s="7" t="s">
        <v>20</v>
      </c>
      <c r="T20" s="7">
        <v>1.5453156373444099</v>
      </c>
      <c r="U20" s="7">
        <v>0.86876060111216347</v>
      </c>
    </row>
    <row r="21" spans="1:21" s="32" customFormat="1" x14ac:dyDescent="0.3">
      <c r="A21" s="7" t="s">
        <v>21</v>
      </c>
      <c r="B21" s="7">
        <v>8</v>
      </c>
      <c r="C21" s="7">
        <v>8</v>
      </c>
      <c r="D21" s="7" t="s">
        <v>21</v>
      </c>
      <c r="E21" s="7">
        <v>8</v>
      </c>
      <c r="F21" s="7">
        <v>8</v>
      </c>
      <c r="G21" s="7" t="s">
        <v>21</v>
      </c>
      <c r="H21" s="7">
        <v>8</v>
      </c>
      <c r="I21" s="7">
        <v>8</v>
      </c>
      <c r="J21" s="7" t="s">
        <v>21</v>
      </c>
      <c r="K21" s="7">
        <v>8</v>
      </c>
      <c r="L21" s="7">
        <v>8</v>
      </c>
      <c r="M21" s="7" t="s">
        <v>21</v>
      </c>
      <c r="N21" s="7">
        <v>8</v>
      </c>
      <c r="O21" s="7">
        <v>8</v>
      </c>
      <c r="P21" s="7" t="s">
        <v>21</v>
      </c>
      <c r="Q21" s="7">
        <v>8</v>
      </c>
      <c r="R21" s="7">
        <v>8</v>
      </c>
      <c r="S21" s="7" t="s">
        <v>21</v>
      </c>
      <c r="T21" s="7">
        <v>8</v>
      </c>
      <c r="U21" s="7">
        <v>8</v>
      </c>
    </row>
    <row r="22" spans="1:21" s="32" customFormat="1" x14ac:dyDescent="0.3">
      <c r="A22" s="7" t="s">
        <v>22</v>
      </c>
      <c r="B22" s="7">
        <v>7</v>
      </c>
      <c r="C22" s="7">
        <v>7</v>
      </c>
      <c r="D22" s="7" t="s">
        <v>22</v>
      </c>
      <c r="E22" s="7">
        <v>7</v>
      </c>
      <c r="F22" s="7">
        <v>7</v>
      </c>
      <c r="G22" s="7" t="s">
        <v>22</v>
      </c>
      <c r="H22" s="7">
        <v>7</v>
      </c>
      <c r="I22" s="7">
        <v>7</v>
      </c>
      <c r="J22" s="7" t="s">
        <v>22</v>
      </c>
      <c r="K22" s="7">
        <v>7</v>
      </c>
      <c r="L22" s="7">
        <v>7</v>
      </c>
      <c r="M22" s="7" t="s">
        <v>22</v>
      </c>
      <c r="N22" s="7">
        <v>7</v>
      </c>
      <c r="O22" s="7">
        <v>7</v>
      </c>
      <c r="P22" s="7" t="s">
        <v>22</v>
      </c>
      <c r="Q22" s="7">
        <v>7</v>
      </c>
      <c r="R22" s="7">
        <v>7</v>
      </c>
      <c r="S22" s="7" t="s">
        <v>22</v>
      </c>
      <c r="T22" s="7">
        <v>7</v>
      </c>
      <c r="U22" s="7">
        <v>7</v>
      </c>
    </row>
    <row r="23" spans="1:21" s="32" customFormat="1" x14ac:dyDescent="0.3">
      <c r="A23" s="7" t="s">
        <v>23</v>
      </c>
      <c r="B23" s="31">
        <v>7.7448619001130696</v>
      </c>
      <c r="C23" s="7"/>
      <c r="D23" s="7" t="s">
        <v>23</v>
      </c>
      <c r="E23" s="31">
        <v>9.8237604768089533</v>
      </c>
      <c r="F23" s="7"/>
      <c r="G23" s="7" t="s">
        <v>23</v>
      </c>
      <c r="H23" s="31">
        <v>16.827319447343815</v>
      </c>
      <c r="I23" s="7"/>
      <c r="J23" s="7" t="s">
        <v>23</v>
      </c>
      <c r="K23" s="31">
        <v>93.761405183404065</v>
      </c>
      <c r="L23" s="7"/>
      <c r="M23" s="7" t="s">
        <v>23</v>
      </c>
      <c r="N23" s="31">
        <v>11.625918485141037</v>
      </c>
      <c r="O23" s="7"/>
      <c r="P23" s="7" t="s">
        <v>23</v>
      </c>
      <c r="Q23" s="31">
        <v>5.4369748198059975</v>
      </c>
      <c r="R23" s="7"/>
      <c r="S23" s="7" t="s">
        <v>23</v>
      </c>
      <c r="T23" s="7">
        <v>1.7787588840540642</v>
      </c>
      <c r="U23" s="7"/>
    </row>
    <row r="24" spans="1:21" s="32" customFormat="1" x14ac:dyDescent="0.3">
      <c r="A24" s="7" t="s">
        <v>24</v>
      </c>
      <c r="B24" s="7">
        <v>7.4687375616425758E-3</v>
      </c>
      <c r="C24" s="7"/>
      <c r="D24" s="7" t="s">
        <v>24</v>
      </c>
      <c r="E24" s="7">
        <v>3.707475255721441E-3</v>
      </c>
      <c r="F24" s="7"/>
      <c r="G24" s="7" t="s">
        <v>24</v>
      </c>
      <c r="H24" s="7">
        <v>6.9657149184202988E-4</v>
      </c>
      <c r="I24" s="7"/>
      <c r="J24" s="7" t="s">
        <v>24</v>
      </c>
      <c r="K24" s="7">
        <v>2.2027057646700126E-6</v>
      </c>
      <c r="L24" s="7"/>
      <c r="M24" s="7" t="s">
        <v>24</v>
      </c>
      <c r="N24" s="7">
        <v>2.2225029423286061E-3</v>
      </c>
      <c r="O24" s="7"/>
      <c r="P24" s="7" t="s">
        <v>24</v>
      </c>
      <c r="Q24" s="7">
        <v>1.9985290084013382E-2</v>
      </c>
      <c r="R24" s="7"/>
      <c r="S24" s="7" t="s">
        <v>24</v>
      </c>
      <c r="T24" s="7">
        <v>0.23256548280743414</v>
      </c>
      <c r="U24" s="7"/>
    </row>
    <row r="25" spans="1:21" s="32" customFormat="1" ht="15" thickBot="1" x14ac:dyDescent="0.35">
      <c r="A25" s="8" t="s">
        <v>25</v>
      </c>
      <c r="B25" s="8">
        <v>3.7870435399280704</v>
      </c>
      <c r="C25" s="8"/>
      <c r="D25" s="8" t="s">
        <v>25</v>
      </c>
      <c r="E25" s="8">
        <v>3.7870435399280704</v>
      </c>
      <c r="F25" s="8"/>
      <c r="G25" s="8" t="s">
        <v>25</v>
      </c>
      <c r="H25" s="8">
        <v>3.7870435399280704</v>
      </c>
      <c r="I25" s="8"/>
      <c r="J25" s="8" t="s">
        <v>25</v>
      </c>
      <c r="K25" s="8">
        <v>3.7870435399280704</v>
      </c>
      <c r="L25" s="8"/>
      <c r="M25" s="8" t="s">
        <v>25</v>
      </c>
      <c r="N25" s="8">
        <v>3.7870435399280704</v>
      </c>
      <c r="O25" s="8"/>
      <c r="P25" s="8" t="s">
        <v>25</v>
      </c>
      <c r="Q25" s="8">
        <v>3.7870435399280704</v>
      </c>
      <c r="R25" s="8"/>
      <c r="S25" s="8" t="s">
        <v>25</v>
      </c>
      <c r="T25" s="10">
        <v>3.7870435399280704</v>
      </c>
      <c r="U25" s="8"/>
    </row>
    <row r="26" spans="1:21" s="32" customFormat="1" x14ac:dyDescent="0.3">
      <c r="A26" t="s">
        <v>27</v>
      </c>
      <c r="B26"/>
      <c r="C26"/>
      <c r="D26" t="s">
        <v>27</v>
      </c>
      <c r="E26"/>
      <c r="F26"/>
      <c r="G26" t="s">
        <v>27</v>
      </c>
      <c r="H26"/>
      <c r="I26"/>
      <c r="J26" t="s">
        <v>27</v>
      </c>
      <c r="K26"/>
      <c r="L26"/>
      <c r="M26" t="s">
        <v>27</v>
      </c>
      <c r="N26"/>
      <c r="O26"/>
      <c r="P26" t="s">
        <v>27</v>
      </c>
      <c r="Q26"/>
      <c r="R26"/>
      <c r="S26" t="s">
        <v>52</v>
      </c>
      <c r="T26"/>
      <c r="U26"/>
    </row>
    <row r="27" spans="1:21" s="32" customFormat="1" ht="15" thickBo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s="32" customFormat="1" x14ac:dyDescent="0.3">
      <c r="A28" s="9"/>
      <c r="B28" s="9" t="s">
        <v>17</v>
      </c>
      <c r="C28" s="9" t="s">
        <v>18</v>
      </c>
      <c r="D28" s="9"/>
      <c r="E28" s="9" t="s">
        <v>17</v>
      </c>
      <c r="F28" s="9" t="s">
        <v>18</v>
      </c>
      <c r="G28" s="9"/>
      <c r="H28" s="9" t="s">
        <v>17</v>
      </c>
      <c r="I28" s="9" t="s">
        <v>18</v>
      </c>
      <c r="J28" s="9"/>
      <c r="K28" s="9" t="s">
        <v>17</v>
      </c>
      <c r="L28" s="9" t="s">
        <v>18</v>
      </c>
      <c r="M28" s="9"/>
      <c r="N28" s="9" t="s">
        <v>17</v>
      </c>
      <c r="O28" s="9" t="s">
        <v>18</v>
      </c>
      <c r="P28" s="9"/>
      <c r="Q28" s="9" t="s">
        <v>17</v>
      </c>
      <c r="R28" s="9" t="s">
        <v>18</v>
      </c>
      <c r="S28" s="9"/>
      <c r="T28" s="9" t="s">
        <v>17</v>
      </c>
      <c r="U28" s="9" t="s">
        <v>18</v>
      </c>
    </row>
    <row r="29" spans="1:21" s="32" customFormat="1" x14ac:dyDescent="0.3">
      <c r="A29" s="7" t="s">
        <v>19</v>
      </c>
      <c r="B29" s="7">
        <v>1.0882795240930134</v>
      </c>
      <c r="C29" s="7">
        <v>0.64035581878034731</v>
      </c>
      <c r="D29" s="7" t="s">
        <v>19</v>
      </c>
      <c r="E29" s="7">
        <v>1.5474898927654888</v>
      </c>
      <c r="F29" s="7">
        <v>0.93974819861134407</v>
      </c>
      <c r="G29" s="7" t="s">
        <v>19</v>
      </c>
      <c r="H29" s="7">
        <v>1.5244187618848102</v>
      </c>
      <c r="I29" s="7">
        <v>0.854239864130378</v>
      </c>
      <c r="J29" s="7" t="s">
        <v>19</v>
      </c>
      <c r="K29" s="7">
        <v>2.0546507972020365</v>
      </c>
      <c r="L29" s="7">
        <v>1.2804838067245712</v>
      </c>
      <c r="M29" s="7" t="s">
        <v>19</v>
      </c>
      <c r="N29" s="7">
        <v>3.1129128889190811</v>
      </c>
      <c r="O29" s="7">
        <v>2.2651189330245707</v>
      </c>
      <c r="P29" s="7" t="s">
        <v>19</v>
      </c>
      <c r="Q29" s="7">
        <v>4.673483956952154</v>
      </c>
      <c r="R29" s="7">
        <v>3.2955938590684841</v>
      </c>
      <c r="S29" s="7" t="s">
        <v>19</v>
      </c>
      <c r="T29" s="7">
        <v>6.2640330883164088</v>
      </c>
      <c r="U29" s="7">
        <v>4.7088545379552107</v>
      </c>
    </row>
    <row r="30" spans="1:21" s="32" customFormat="1" x14ac:dyDescent="0.3">
      <c r="A30" s="7" t="s">
        <v>20</v>
      </c>
      <c r="B30" s="7">
        <v>0.61231187602170301</v>
      </c>
      <c r="C30" s="7">
        <v>7.9060399516324972E-2</v>
      </c>
      <c r="D30" s="7" t="s">
        <v>20</v>
      </c>
      <c r="E30" s="7">
        <v>1.2993395467151632</v>
      </c>
      <c r="F30" s="7">
        <v>0.13226498648684754</v>
      </c>
      <c r="G30" s="7" t="s">
        <v>20</v>
      </c>
      <c r="H30" s="7">
        <v>1.2101337616459718</v>
      </c>
      <c r="I30" s="7">
        <v>7.1914826686016883E-2</v>
      </c>
      <c r="J30" s="7" t="s">
        <v>20</v>
      </c>
      <c r="K30" s="7">
        <v>0.86375872841699874</v>
      </c>
      <c r="L30" s="7">
        <v>9.2123057107284644E-3</v>
      </c>
      <c r="M30" s="7" t="s">
        <v>20</v>
      </c>
      <c r="N30" s="7">
        <v>1.0709003676937752</v>
      </c>
      <c r="O30" s="7">
        <v>9.2113183922842873E-2</v>
      </c>
      <c r="P30" s="7" t="s">
        <v>20</v>
      </c>
      <c r="Q30" s="7">
        <v>1.4328503860836983</v>
      </c>
      <c r="R30" s="7">
        <v>0.26353816848002715</v>
      </c>
      <c r="S30" s="7" t="s">
        <v>20</v>
      </c>
      <c r="T30" s="7">
        <v>1.5453156373444099</v>
      </c>
      <c r="U30" s="7">
        <v>0.86876060111216347</v>
      </c>
    </row>
    <row r="31" spans="1:21" s="32" customFormat="1" x14ac:dyDescent="0.3">
      <c r="A31" s="7" t="s">
        <v>21</v>
      </c>
      <c r="B31" s="7">
        <v>8</v>
      </c>
      <c r="C31" s="7">
        <v>8</v>
      </c>
      <c r="D31" s="7" t="s">
        <v>21</v>
      </c>
      <c r="E31" s="7">
        <v>8</v>
      </c>
      <c r="F31" s="7">
        <v>8</v>
      </c>
      <c r="G31" s="7" t="s">
        <v>21</v>
      </c>
      <c r="H31" s="7">
        <v>8</v>
      </c>
      <c r="I31" s="7">
        <v>8</v>
      </c>
      <c r="J31" s="7" t="s">
        <v>21</v>
      </c>
      <c r="K31" s="7">
        <v>8</v>
      </c>
      <c r="L31" s="7">
        <v>8</v>
      </c>
      <c r="M31" s="7" t="s">
        <v>21</v>
      </c>
      <c r="N31" s="7">
        <v>8</v>
      </c>
      <c r="O31" s="7">
        <v>8</v>
      </c>
      <c r="P31" s="7" t="s">
        <v>21</v>
      </c>
      <c r="Q31" s="7">
        <v>8</v>
      </c>
      <c r="R31" s="7">
        <v>8</v>
      </c>
      <c r="S31" s="7" t="s">
        <v>21</v>
      </c>
      <c r="T31" s="7">
        <v>8</v>
      </c>
      <c r="U31" s="7">
        <v>8</v>
      </c>
    </row>
    <row r="32" spans="1:21" s="32" customFormat="1" x14ac:dyDescent="0.3">
      <c r="A32" s="7" t="s">
        <v>28</v>
      </c>
      <c r="B32" s="7">
        <v>0</v>
      </c>
      <c r="C32" s="7"/>
      <c r="D32" s="7" t="s">
        <v>28</v>
      </c>
      <c r="E32" s="7">
        <v>0</v>
      </c>
      <c r="F32" s="7"/>
      <c r="G32" s="7" t="s">
        <v>28</v>
      </c>
      <c r="H32" s="7">
        <v>0</v>
      </c>
      <c r="I32" s="7"/>
      <c r="J32" s="7" t="s">
        <v>28</v>
      </c>
      <c r="K32" s="7">
        <v>0</v>
      </c>
      <c r="L32" s="7"/>
      <c r="M32" s="7" t="s">
        <v>28</v>
      </c>
      <c r="N32" s="7">
        <v>0</v>
      </c>
      <c r="O32" s="7"/>
      <c r="P32" s="7" t="s">
        <v>28</v>
      </c>
      <c r="Q32" s="7">
        <v>0</v>
      </c>
      <c r="R32" s="7"/>
      <c r="S32" s="7" t="s">
        <v>53</v>
      </c>
      <c r="T32" s="7">
        <v>1.2070381192282866</v>
      </c>
      <c r="U32" s="7"/>
    </row>
    <row r="33" spans="1:21" s="32" customFormat="1" x14ac:dyDescent="0.3">
      <c r="A33" s="7" t="s">
        <v>22</v>
      </c>
      <c r="B33" s="7">
        <v>9</v>
      </c>
      <c r="C33" s="7"/>
      <c r="D33" s="7" t="s">
        <v>22</v>
      </c>
      <c r="E33" s="7">
        <v>8</v>
      </c>
      <c r="F33" s="7"/>
      <c r="G33" s="7" t="s">
        <v>22</v>
      </c>
      <c r="H33" s="7">
        <v>8</v>
      </c>
      <c r="I33" s="7"/>
      <c r="J33" s="7" t="s">
        <v>22</v>
      </c>
      <c r="K33" s="7">
        <v>7</v>
      </c>
      <c r="L33" s="7"/>
      <c r="M33" s="7" t="s">
        <v>22</v>
      </c>
      <c r="N33" s="7">
        <v>8</v>
      </c>
      <c r="O33" s="7"/>
      <c r="P33" s="7" t="s">
        <v>22</v>
      </c>
      <c r="Q33" s="7">
        <v>9</v>
      </c>
      <c r="R33" s="7"/>
      <c r="S33" s="7" t="s">
        <v>28</v>
      </c>
      <c r="T33" s="7">
        <v>0</v>
      </c>
      <c r="U33" s="7"/>
    </row>
    <row r="34" spans="1:21" s="32" customFormat="1" x14ac:dyDescent="0.3">
      <c r="A34" s="7" t="s">
        <v>29</v>
      </c>
      <c r="B34" s="7">
        <v>1.5236775214682772</v>
      </c>
      <c r="C34" s="7"/>
      <c r="D34" s="7" t="s">
        <v>29</v>
      </c>
      <c r="E34" s="7">
        <v>1.4366550149828849</v>
      </c>
      <c r="F34" s="7"/>
      <c r="G34" s="7" t="s">
        <v>29</v>
      </c>
      <c r="H34" s="7">
        <v>1.6741081087541849</v>
      </c>
      <c r="I34" s="7"/>
      <c r="J34" s="7" t="s">
        <v>29</v>
      </c>
      <c r="K34" s="7">
        <v>2.3435796931510913</v>
      </c>
      <c r="L34" s="7"/>
      <c r="M34" s="7" t="s">
        <v>29</v>
      </c>
      <c r="N34" s="7">
        <v>2.2235296344212241</v>
      </c>
      <c r="O34" s="7"/>
      <c r="P34" s="7" t="s">
        <v>29</v>
      </c>
      <c r="Q34" s="40">
        <v>2.9922433178010848</v>
      </c>
      <c r="R34" s="7"/>
      <c r="S34" s="7" t="s">
        <v>22</v>
      </c>
      <c r="T34" s="7">
        <v>14</v>
      </c>
      <c r="U34" s="7"/>
    </row>
    <row r="35" spans="1:21" s="32" customFormat="1" x14ac:dyDescent="0.3">
      <c r="A35" s="7" t="s">
        <v>30</v>
      </c>
      <c r="B35" s="7">
        <v>8.0961873177374438E-2</v>
      </c>
      <c r="C35" s="7"/>
      <c r="D35" s="7" t="s">
        <v>30</v>
      </c>
      <c r="E35" s="7">
        <v>9.4373598961356386E-2</v>
      </c>
      <c r="F35" s="7"/>
      <c r="G35" s="7" t="s">
        <v>30</v>
      </c>
      <c r="H35" s="7">
        <v>6.6321625389303071E-2</v>
      </c>
      <c r="I35" s="7"/>
      <c r="J35" s="7" t="s">
        <v>30</v>
      </c>
      <c r="K35" s="7">
        <v>2.5786251697374047E-2</v>
      </c>
      <c r="L35" s="7"/>
      <c r="M35" s="7" t="s">
        <v>30</v>
      </c>
      <c r="N35" s="7">
        <v>2.843406310633689E-2</v>
      </c>
      <c r="O35" s="7"/>
      <c r="P35" s="7" t="s">
        <v>30</v>
      </c>
      <c r="Q35" s="7">
        <v>7.5728507999476514E-3</v>
      </c>
      <c r="R35" s="7"/>
      <c r="S35" s="7" t="s">
        <v>29</v>
      </c>
      <c r="T35" s="40">
        <v>2.8310644771740452</v>
      </c>
      <c r="U35" s="7"/>
    </row>
    <row r="36" spans="1:21" s="32" customFormat="1" x14ac:dyDescent="0.3">
      <c r="A36" s="7" t="s">
        <v>31</v>
      </c>
      <c r="B36" s="7">
        <v>1.8331129326562374</v>
      </c>
      <c r="C36" s="7"/>
      <c r="D36" s="7" t="s">
        <v>31</v>
      </c>
      <c r="E36" s="7">
        <v>1.8595480375308981</v>
      </c>
      <c r="F36" s="7"/>
      <c r="G36" s="7" t="s">
        <v>31</v>
      </c>
      <c r="H36" s="7">
        <v>1.8595480375308981</v>
      </c>
      <c r="I36" s="7"/>
      <c r="J36" s="7" t="s">
        <v>31</v>
      </c>
      <c r="K36" s="7">
        <v>1.8945786050900073</v>
      </c>
      <c r="L36" s="7"/>
      <c r="M36" s="7" t="s">
        <v>31</v>
      </c>
      <c r="N36" s="7">
        <v>1.8595480375308981</v>
      </c>
      <c r="O36" s="7"/>
      <c r="P36" s="7" t="s">
        <v>31</v>
      </c>
      <c r="Q36" s="7">
        <v>1.8331129326562374</v>
      </c>
      <c r="R36" s="7"/>
      <c r="S36" s="7" t="s">
        <v>30</v>
      </c>
      <c r="T36" s="7">
        <v>6.6693666704883891E-3</v>
      </c>
      <c r="U36" s="7"/>
    </row>
    <row r="37" spans="1:21" s="32" customFormat="1" x14ac:dyDescent="0.3">
      <c r="A37" s="7" t="s">
        <v>32</v>
      </c>
      <c r="B37" s="7">
        <v>0.16192374635474888</v>
      </c>
      <c r="C37" s="7"/>
      <c r="D37" s="7" t="s">
        <v>32</v>
      </c>
      <c r="E37" s="7">
        <v>0.18874719792271277</v>
      </c>
      <c r="F37" s="7"/>
      <c r="G37" s="7" t="s">
        <v>32</v>
      </c>
      <c r="H37" s="7">
        <v>0.13264325077860614</v>
      </c>
      <c r="I37" s="7"/>
      <c r="J37" s="7" t="s">
        <v>32</v>
      </c>
      <c r="K37" s="7">
        <v>5.1572503394748094E-2</v>
      </c>
      <c r="L37" s="7"/>
      <c r="M37" s="7" t="s">
        <v>32</v>
      </c>
      <c r="N37" s="7">
        <v>5.6868126212673779E-2</v>
      </c>
      <c r="O37" s="7"/>
      <c r="P37" s="7" t="s">
        <v>32</v>
      </c>
      <c r="Q37" s="7">
        <v>1.5145701599895303E-2</v>
      </c>
      <c r="R37" s="7"/>
      <c r="S37" s="7" t="s">
        <v>31</v>
      </c>
      <c r="T37" s="7">
        <v>1.7613101357748921</v>
      </c>
      <c r="U37" s="7"/>
    </row>
    <row r="38" spans="1:21" s="32" customFormat="1" ht="15" thickBot="1" x14ac:dyDescent="0.35">
      <c r="A38" s="8" t="s">
        <v>33</v>
      </c>
      <c r="B38" s="39">
        <v>2.2621571627982053</v>
      </c>
      <c r="C38" s="8"/>
      <c r="D38" s="8" t="s">
        <v>33</v>
      </c>
      <c r="E38" s="39">
        <v>2.3060041352041671</v>
      </c>
      <c r="F38" s="8"/>
      <c r="G38" s="8" t="s">
        <v>33</v>
      </c>
      <c r="H38" s="39">
        <v>2.3060041352041671</v>
      </c>
      <c r="I38" s="8"/>
      <c r="J38" s="8" t="s">
        <v>33</v>
      </c>
      <c r="K38" s="39">
        <v>2.3646242515927849</v>
      </c>
      <c r="L38" s="8"/>
      <c r="M38" s="8" t="s">
        <v>33</v>
      </c>
      <c r="N38" s="39">
        <v>2.3060041352041671</v>
      </c>
      <c r="O38" s="8"/>
      <c r="P38" s="8" t="s">
        <v>33</v>
      </c>
      <c r="Q38" s="8">
        <v>2.2621571627982053</v>
      </c>
      <c r="R38" s="8"/>
      <c r="S38" s="7" t="s">
        <v>32</v>
      </c>
      <c r="T38" s="7">
        <v>1.3338733340976778E-2</v>
      </c>
      <c r="U38" s="7"/>
    </row>
    <row r="39" spans="1:21" s="32" customFormat="1" ht="15" thickBot="1" x14ac:dyDescent="0.35">
      <c r="A39" s="19"/>
      <c r="B39" s="8"/>
      <c r="C39" s="8"/>
      <c r="D39" s="8"/>
      <c r="E39" s="8"/>
      <c r="F39" s="8"/>
      <c r="G39" s="34"/>
      <c r="H39" s="34"/>
      <c r="I39" s="34"/>
      <c r="J39" s="34"/>
      <c r="K39" s="34"/>
      <c r="L39" s="34"/>
      <c r="M39" s="34"/>
      <c r="N39" s="34"/>
      <c r="O39" s="34"/>
      <c r="P39" s="8"/>
      <c r="Q39" s="8"/>
      <c r="R39" s="8"/>
      <c r="S39" s="8" t="s">
        <v>33</v>
      </c>
      <c r="T39" s="8">
        <v>2.1447866879178044</v>
      </c>
      <c r="U39" s="8"/>
    </row>
    <row r="40" spans="1:21" s="32" customFormat="1" x14ac:dyDescent="0.3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</row>
    <row r="41" spans="1:21" s="32" customFormat="1" ht="15" thickBot="1" x14ac:dyDescent="0.3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</row>
    <row r="42" spans="1:21" s="32" customFormat="1" x14ac:dyDescent="0.3"/>
    <row r="44" spans="1:21" x14ac:dyDescent="0.3">
      <c r="A44" s="53" t="s">
        <v>3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</row>
    <row r="45" spans="1:21" x14ac:dyDescent="0.3">
      <c r="A45" s="53" t="s">
        <v>14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</row>
    <row r="46" spans="1:21" x14ac:dyDescent="0.3">
      <c r="A46" s="13"/>
      <c r="B46" s="56" t="s">
        <v>42</v>
      </c>
      <c r="C46" s="56"/>
      <c r="D46" s="56"/>
      <c r="E46" s="56"/>
      <c r="F46" s="56"/>
      <c r="G46" s="56"/>
      <c r="H46" s="56"/>
      <c r="I46" s="57" t="s">
        <v>41</v>
      </c>
      <c r="J46" s="57"/>
      <c r="K46" s="57"/>
      <c r="L46" s="57"/>
      <c r="M46" s="57"/>
      <c r="N46" s="57"/>
      <c r="O46" s="57"/>
    </row>
    <row r="47" spans="1:21" x14ac:dyDescent="0.3">
      <c r="A47" s="2"/>
      <c r="B47" s="11" t="s">
        <v>26</v>
      </c>
      <c r="C47" s="11" t="s">
        <v>34</v>
      </c>
      <c r="D47" s="11" t="s">
        <v>36</v>
      </c>
      <c r="E47" s="11" t="s">
        <v>37</v>
      </c>
      <c r="F47" s="11" t="s">
        <v>38</v>
      </c>
      <c r="G47" s="11" t="s">
        <v>39</v>
      </c>
      <c r="H47" s="11" t="s">
        <v>40</v>
      </c>
      <c r="I47" s="12" t="s">
        <v>26</v>
      </c>
      <c r="J47" s="12" t="s">
        <v>34</v>
      </c>
      <c r="K47" s="12" t="s">
        <v>36</v>
      </c>
      <c r="L47" s="12" t="s">
        <v>37</v>
      </c>
      <c r="M47" s="12" t="s">
        <v>38</v>
      </c>
      <c r="N47" s="12" t="s">
        <v>39</v>
      </c>
      <c r="O47" s="12" t="s">
        <v>40</v>
      </c>
    </row>
    <row r="48" spans="1:21" x14ac:dyDescent="0.3">
      <c r="A48" s="2" t="s">
        <v>44</v>
      </c>
      <c r="B48" s="11">
        <f>+'HT29 N'!I25/'HT29 N'!B25*100</f>
        <v>0.47261606894634423</v>
      </c>
      <c r="C48" s="11">
        <f>+'HT29 N'!J25/'HT29 N'!C25*100</f>
        <v>0.56966532162354622</v>
      </c>
      <c r="D48" s="11">
        <f>+'HT29 N'!K25/'HT29 N'!D25*100</f>
        <v>1.1841865549280377</v>
      </c>
      <c r="E48" s="11">
        <f>+'HT29 N'!L25/'HT29 N'!E25*100</f>
        <v>2.8614711328059248</v>
      </c>
      <c r="F48" s="11">
        <f>+'HT29 N'!M25/'HT29 N'!F25*100</f>
        <v>5.421381523391319</v>
      </c>
      <c r="G48" s="11">
        <f>+'HT29 N'!N25/'HT29 N'!G25*100</f>
        <v>8.2358837287003013</v>
      </c>
      <c r="H48" s="11">
        <f>+'HT29 N'!O25/'HT29 N'!H25*100</f>
        <v>13.031060335594431</v>
      </c>
      <c r="I48" s="12">
        <f>+'HT29 N'!Y25/'HT29 N'!R25*100</f>
        <v>0.47890535917901939</v>
      </c>
      <c r="J48" s="12">
        <f>+'HT29 N'!Z25/'HT29 N'!S25*100</f>
        <v>0.77896786757546266</v>
      </c>
      <c r="K48" s="12">
        <f>+'HT29 N'!AA25/'HT29 N'!T25*100</f>
        <v>1.1447507154691972</v>
      </c>
      <c r="L48" s="12">
        <f>+'HT29 N'!AB25/'HT29 N'!U25*100</f>
        <v>2.607184241019699</v>
      </c>
      <c r="M48" s="12">
        <f>+'HT29 N'!AC25/'HT29 N'!V25*100</f>
        <v>4.8267864907957678</v>
      </c>
      <c r="N48" s="12">
        <f>+'HT29 N'!AD25/'HT29 N'!W25*100</f>
        <v>6.6232191573203991</v>
      </c>
      <c r="O48" s="12">
        <f>+'HT29 N'!AE25/'HT29 N'!X25*100</f>
        <v>9.6877502001601261</v>
      </c>
    </row>
    <row r="49" spans="1:21" x14ac:dyDescent="0.3">
      <c r="A49" s="2" t="s">
        <v>45</v>
      </c>
      <c r="B49" s="11">
        <f>+'HT29 N'!I26/'HT29 N'!B26*100</f>
        <v>0.9103502869582426</v>
      </c>
      <c r="C49" s="11">
        <f>+'HT29 N'!J26/'HT29 N'!C26*100</f>
        <v>1.3561741613133476</v>
      </c>
      <c r="D49" s="11">
        <f>+'HT29 N'!K26/'HT29 N'!D26*100</f>
        <v>1.7000432214378334</v>
      </c>
      <c r="E49" s="11">
        <f>+'HT29 N'!L26/'HT29 N'!E26*100</f>
        <v>2.2793203481143802</v>
      </c>
      <c r="F49" s="11">
        <f>+'HT29 N'!M26/'HT29 N'!F26*100</f>
        <v>3.7031841773039691</v>
      </c>
      <c r="G49" s="11">
        <f>+'HT29 N'!N26/'HT29 N'!G26*100</f>
        <v>6.0588491085664584</v>
      </c>
      <c r="H49" s="11">
        <f>+'HT29 N'!O26/'HT29 N'!H26*100</f>
        <v>9.8051345499536033</v>
      </c>
      <c r="I49" s="12">
        <f>+'HT29 N'!Y26/'HT29 N'!R26*100</f>
        <v>0.68649885583524028</v>
      </c>
      <c r="J49" s="12">
        <f>+'HT29 N'!Z26/'HT29 N'!S26*100</f>
        <v>0.80686695278969955</v>
      </c>
      <c r="K49" s="12">
        <f>+'HT29 N'!AA26/'HT29 N'!T26*100</f>
        <v>1.1229724109247192</v>
      </c>
      <c r="L49" s="12">
        <f>+'HT29 N'!AB26/'HT29 N'!U26*100</f>
        <v>2.6904598490048044</v>
      </c>
      <c r="M49" s="12">
        <f>+'HT29 N'!AC26/'HT29 N'!V26*100</f>
        <v>5.3436185133239835</v>
      </c>
      <c r="N49" s="12">
        <f>+'HT29 N'!AD26/'HT29 N'!W26*100</f>
        <v>8.2552431950022314</v>
      </c>
      <c r="O49" s="12">
        <f>+'HT29 N'!AE26/'HT29 N'!X26*100</f>
        <v>11.583668419424683</v>
      </c>
    </row>
    <row r="50" spans="1:21" x14ac:dyDescent="0.3">
      <c r="A50" s="2" t="s">
        <v>47</v>
      </c>
      <c r="B50" s="11">
        <f>+'HT29 N'!I27/'HT29 N'!B27*100</f>
        <v>2.9830508474576272</v>
      </c>
      <c r="C50" s="11">
        <f>+'HT29 N'!J27/'HT29 N'!C27*100</f>
        <v>4.2489527229204072</v>
      </c>
      <c r="D50" s="11">
        <f>+'HT29 N'!K27/'HT29 N'!D27*100</f>
        <v>6.3533301842229575</v>
      </c>
      <c r="E50" s="11">
        <f>+'HT29 N'!L27/'HT29 N'!E27*100</f>
        <v>10.1074777040933</v>
      </c>
      <c r="F50" s="11">
        <f>+'HT29 N'!M27/'HT29 N'!F27*100</f>
        <v>14.22961422961423</v>
      </c>
      <c r="G50" s="11">
        <f>+'HT29 N'!N27/'HT29 N'!G27*100</f>
        <v>19.2524682651622</v>
      </c>
      <c r="H50" s="11">
        <f>+'HT29 N'!O27/'HT29 N'!H27*100</f>
        <v>24.421467257508617</v>
      </c>
      <c r="I50" s="12">
        <f>+'HT29 N'!Y27/'HT29 N'!R27*100</f>
        <v>1.5010917030567685</v>
      </c>
      <c r="J50" s="12">
        <f>+'HT29 N'!Z27/'HT29 N'!S27*100</f>
        <v>1.7878426698450534</v>
      </c>
      <c r="K50" s="12">
        <f>+'HT29 N'!AA27/'HT29 N'!T27*100</f>
        <v>3.5991665088084872</v>
      </c>
      <c r="L50" s="12">
        <f>+'HT29 N'!AB27/'HT29 N'!U27*100</f>
        <v>6.8368277119416589</v>
      </c>
      <c r="M50" s="12">
        <f>+'HT29 N'!AC27/'HT29 N'!V27*100</f>
        <v>10.463185089499909</v>
      </c>
      <c r="N50" s="12">
        <f>+'HT29 N'!AD27/'HT29 N'!W27*100</f>
        <v>12.667660208643817</v>
      </c>
      <c r="O50" s="12">
        <f>+'HT29 N'!AE27/'HT29 N'!X27*100</f>
        <v>16.581293872130527</v>
      </c>
    </row>
    <row r="51" spans="1:21" x14ac:dyDescent="0.3">
      <c r="A51" s="2" t="s">
        <v>50</v>
      </c>
      <c r="B51" s="11">
        <f>+'HT29 N'!I28/'HT29 N'!B28*100</f>
        <v>1.89520624303233</v>
      </c>
      <c r="C51" s="11">
        <f>+'HT29 N'!J28/'HT29 N'!C28*100</f>
        <v>2.9630943931866578</v>
      </c>
      <c r="D51" s="11">
        <f>+'HT29 N'!K28/'HT29 N'!D28*100</f>
        <v>3.6174575278265966</v>
      </c>
      <c r="E51" s="11">
        <f>+'HT29 N'!L28/'HT29 N'!E28*100</f>
        <v>3.8065698576060902</v>
      </c>
      <c r="F51" s="11">
        <f>+'HT29 N'!M28/'HT29 N'!F28*100</f>
        <v>5.7744360902255636</v>
      </c>
      <c r="G51" s="11">
        <f>+'HT29 N'!N28/'HT29 N'!G28*100</f>
        <v>8.5352677882389258</v>
      </c>
      <c r="H51" s="11">
        <f>+'HT29 N'!O28/'HT29 N'!H28*100</f>
        <v>11.292602481545469</v>
      </c>
      <c r="I51" s="12">
        <f>+'HT29 N'!Y28/'HT29 N'!R28*100</f>
        <v>0.58612214029117038</v>
      </c>
      <c r="J51" s="12">
        <f>+'HT29 N'!Z28/'HT29 N'!S28*100</f>
        <v>1.2308774397749251</v>
      </c>
      <c r="K51" s="12">
        <f>+'HT29 N'!AA28/'HT29 N'!T28*100</f>
        <v>2.1618546437206656</v>
      </c>
      <c r="L51" s="12">
        <f>+'HT29 N'!AB28/'HT29 N'!U28*100</f>
        <v>4.5630095837505369</v>
      </c>
      <c r="M51" s="12">
        <f>+'HT29 N'!AC28/'HT29 N'!V28*100</f>
        <v>6.2775173980968617</v>
      </c>
      <c r="N51" s="12">
        <f>+'HT29 N'!AD28/'HT29 N'!W28*100</f>
        <v>9.2105263157894726</v>
      </c>
      <c r="O51" s="12">
        <f>+'HT29 N'!AE28/'HT29 N'!X28*100</f>
        <v>12.888198757763977</v>
      </c>
    </row>
    <row r="52" spans="1:21" x14ac:dyDescent="0.3">
      <c r="A52" s="2" t="s">
        <v>46</v>
      </c>
      <c r="B52" s="11">
        <f>+'HT29 N'!I29/'HT29 N'!B29*100</f>
        <v>0.39777247414478922</v>
      </c>
      <c r="C52" s="11">
        <f>+'HT29 N'!J29/'HT29 N'!C29*100</f>
        <v>0.74022669442516775</v>
      </c>
      <c r="D52" s="11">
        <f>+'HT29 N'!K29/'HT29 N'!D29*100</f>
        <v>1.7670966601873122</v>
      </c>
      <c r="E52" s="11">
        <f>+'HT29 N'!L29/'HT29 N'!E29*100</f>
        <v>3.8967697829430867</v>
      </c>
      <c r="F52" s="11">
        <f>+'HT29 N'!M29/'HT29 N'!F29*100</f>
        <v>6.8610634648370503</v>
      </c>
      <c r="G52" s="11">
        <f>+'HT29 N'!N29/'HT29 N'!G29*100</f>
        <v>10.107197549770291</v>
      </c>
      <c r="H52" s="11">
        <f>+'HT29 N'!O29/'HT29 N'!H29*100</f>
        <v>14.656084656084655</v>
      </c>
      <c r="I52" s="12">
        <f>+'HT29 N'!Y29/'HT29 N'!R29*100</f>
        <v>0.24795437639474338</v>
      </c>
      <c r="J52" s="12">
        <f>+'HT29 N'!Z29/'HT29 N'!S29*100</f>
        <v>1.0651896037494675</v>
      </c>
      <c r="K52" s="12">
        <f>+'HT29 N'!AA29/'HT29 N'!T29*100</f>
        <v>1.3615485564304464</v>
      </c>
      <c r="L52" s="12">
        <f>+'HT29 N'!AB29/'HT29 N'!U29*100</f>
        <v>2.235965746907707</v>
      </c>
      <c r="M52" s="12">
        <f>+'HT29 N'!AC29/'HT29 N'!V29*100</f>
        <v>4.0920716112531972</v>
      </c>
      <c r="N52" s="12">
        <f>+'HT29 N'!AD29/'HT29 N'!W29*100</f>
        <v>6.038455426664548</v>
      </c>
      <c r="O52" s="12">
        <f>+'HT29 N'!AE29/'HT29 N'!X29*100</f>
        <v>8.2231075697211171</v>
      </c>
    </row>
    <row r="53" spans="1:21" x14ac:dyDescent="0.3">
      <c r="A53" s="2" t="s">
        <v>48</v>
      </c>
      <c r="B53" s="11">
        <f>+'HT29 N'!I30/'HT29 N'!B30*100</f>
        <v>1.086534730306558</v>
      </c>
      <c r="C53" s="11">
        <f>+'HT29 N'!J30/'HT29 N'!C30*100</f>
        <v>1.0834049871023217</v>
      </c>
      <c r="D53" s="11">
        <f>+'HT29 N'!K30/'HT29 N'!D30*100</f>
        <v>1.5348451327433628</v>
      </c>
      <c r="E53" s="11">
        <f>+'HT29 N'!L30/'HT29 N'!E30*100</f>
        <v>2.6523000414421882</v>
      </c>
      <c r="F53" s="11">
        <f>+'HT29 N'!M30/'HT29 N'!F30*100</f>
        <v>4.6683046683046676</v>
      </c>
      <c r="G53" s="11">
        <f>+'HT29 N'!N30/'HT29 N'!G30*100</f>
        <v>7.1498530852105784</v>
      </c>
      <c r="H53" s="11">
        <f>+'HT29 N'!O30/'HT29 N'!H30*100</f>
        <v>10.791260702686746</v>
      </c>
      <c r="I53" s="12">
        <f>+'HT29 N'!Y30/'HT29 N'!R30*100</f>
        <v>0.35072336694432266</v>
      </c>
      <c r="J53" s="12">
        <f>+'HT29 N'!Z30/'HT29 N'!S30*100</f>
        <v>1.0553058432675395</v>
      </c>
      <c r="K53" s="12">
        <f>+'HT29 N'!AA30/'HT29 N'!T30*100</f>
        <v>2.5570356760067372</v>
      </c>
      <c r="L53" s="12">
        <f>+'HT29 N'!AB30/'HT29 N'!U30*100</f>
        <v>4.8470948012232418</v>
      </c>
      <c r="M53" s="12">
        <f>+'HT29 N'!AC30/'HT29 N'!V30*100</f>
        <v>7.805874038008481</v>
      </c>
      <c r="N53" s="12">
        <f>+'HT29 N'!AD30/'HT29 N'!W30*100</f>
        <v>11.811535337124287</v>
      </c>
      <c r="O53" s="12">
        <f>+'HT29 N'!AE30/'HT29 N'!X30*100</f>
        <v>14.792703150912107</v>
      </c>
    </row>
    <row r="54" spans="1:21" x14ac:dyDescent="0.3">
      <c r="A54" s="2" t="s">
        <v>51</v>
      </c>
      <c r="B54" s="11">
        <f>+'HT29 N'!I31/'HT29 N'!B31*100</f>
        <v>1.2160228898426324</v>
      </c>
      <c r="C54" s="11">
        <f>+'HT29 N'!J31/'HT29 N'!C31*100</f>
        <v>1.2529832935560858</v>
      </c>
      <c r="D54" s="11">
        <f>+'HT29 N'!K31/'HT29 N'!D31*100</f>
        <v>2.8308563340410471</v>
      </c>
      <c r="E54" s="11">
        <f>+'HT29 N'!L31/'HT29 N'!E31*100</f>
        <v>5.9800664451827235</v>
      </c>
      <c r="F54" s="11">
        <f>+'HT29 N'!M31/'HT29 N'!F31*100</f>
        <v>10.255834829443449</v>
      </c>
      <c r="G54" s="11">
        <f>+'HT29 N'!N31/'HT29 N'!G31*100</f>
        <v>16.021978021978022</v>
      </c>
      <c r="H54" s="11">
        <f>+'HT29 N'!O31/'HT29 N'!H31*100</f>
        <v>19.838601210490921</v>
      </c>
      <c r="I54" s="12">
        <f>+'HT29 N'!Y31/'HT29 N'!R31*100</f>
        <v>0.2931769722814499</v>
      </c>
      <c r="J54" s="12">
        <f>+'HT29 N'!Z31/'HT29 N'!S31*100</f>
        <v>1.1313784345416762</v>
      </c>
      <c r="K54" s="12">
        <f>+'HT29 N'!AA31/'HT29 N'!T31*100</f>
        <v>2.0807617704108621</v>
      </c>
      <c r="L54" s="12">
        <f>+'HT29 N'!AB31/'HT29 N'!U31*100</f>
        <v>3.8488453463960814</v>
      </c>
      <c r="M54" s="12">
        <f>+'HT29 N'!AC31/'HT29 N'!V31*100</f>
        <v>6.0187643830766495</v>
      </c>
      <c r="N54" s="12">
        <f>+'HT29 N'!AD31/'HT29 N'!W31*100</f>
        <v>9.2214931725483247</v>
      </c>
      <c r="O54" s="12">
        <f>+'HT29 N'!AE31/'HT29 N'!X31*100</f>
        <v>14.102564102564102</v>
      </c>
    </row>
    <row r="55" spans="1:21" x14ac:dyDescent="0.3">
      <c r="A55" s="2" t="s">
        <v>49</v>
      </c>
      <c r="B55" s="11">
        <f>+'HT29 N'!I32/'HT29 N'!B32*100</f>
        <v>1.823607427055703</v>
      </c>
      <c r="C55" s="11">
        <f>+'HT29 N'!J32/'HT29 N'!C32*100</f>
        <v>2.301189730745147</v>
      </c>
      <c r="D55" s="11">
        <f>+'HT29 N'!K32/'HT29 N'!D32*100</f>
        <v>2.7311744049941473</v>
      </c>
      <c r="E55" s="11">
        <f>+'HT29 N'!L32/'HT29 N'!E32*100</f>
        <v>3.7901639344262295</v>
      </c>
      <c r="F55" s="11">
        <f>+'HT29 N'!M32/'HT29 N'!F32*100</f>
        <v>5.4054054054054053</v>
      </c>
      <c r="G55" s="11">
        <f>+'HT29 N'!N32/'HT29 N'!G32*100</f>
        <v>7.3509576476935541</v>
      </c>
      <c r="H55" s="11">
        <f>+'HT29 N'!O32/'HT29 N'!H32*100</f>
        <v>10.047265361242404</v>
      </c>
      <c r="I55" s="12">
        <f>+'HT29 N'!Y32/'HT29 N'!R32*100</f>
        <v>0.7754943776657619</v>
      </c>
      <c r="J55" s="12">
        <f>+'HT29 N'!Z32/'HT29 N'!S32*100</f>
        <v>1.4166814237648309</v>
      </c>
      <c r="K55" s="12">
        <f>+'HT29 N'!AA32/'HT29 N'!T32*100</f>
        <v>2.1807297605473202</v>
      </c>
      <c r="L55" s="12">
        <f>+'HT29 N'!AB32/'HT29 N'!U32*100</f>
        <v>4.9182763744427938</v>
      </c>
      <c r="M55" s="12">
        <f>+'HT29 N'!AC32/'HT29 N'!V32*100</f>
        <v>8.5136186770428015</v>
      </c>
      <c r="N55" s="12">
        <f>+'HT29 N'!AD32/'HT29 N'!W32*100</f>
        <v>11.918743056657673</v>
      </c>
      <c r="O55" s="12">
        <f>+'HT29 N'!AE32/'HT29 N'!X32*100</f>
        <v>13.51644941030416</v>
      </c>
    </row>
    <row r="56" spans="1:21" x14ac:dyDescent="0.3">
      <c r="A56" s="2" t="s">
        <v>43</v>
      </c>
      <c r="B56" s="11">
        <f>+'HT29 N'!I33/'HT29 N'!B33*100</f>
        <v>1.3481451209680284</v>
      </c>
      <c r="C56" s="11">
        <f>+'HT29 N'!J33/'HT29 N'!C33*100</f>
        <v>1.7900672397563322</v>
      </c>
      <c r="D56" s="11">
        <f>+'HT29 N'!K33/'HT29 N'!D33*100</f>
        <v>2.6932679782317202</v>
      </c>
      <c r="E56" s="11">
        <f>+'HT29 N'!L33/'HT29 N'!E33*100</f>
        <v>4.4549837679440305</v>
      </c>
      <c r="F56" s="11">
        <f>+'HT29 N'!M33/'HT29 N'!F33*100</f>
        <v>7.1595134146100285</v>
      </c>
      <c r="G56" s="11">
        <f>+'HT29 N'!N33/'HT29 N'!G33*100</f>
        <v>10.52460672264306</v>
      </c>
      <c r="H56" s="11">
        <f>+'HT29 N'!O33/'HT29 N'!H33*100</f>
        <v>14.498473513300278</v>
      </c>
      <c r="I56" s="12">
        <f>+'HT29 N'!Y33/'HT29 N'!R33*100</f>
        <v>0.61499589395605958</v>
      </c>
      <c r="J56" s="12">
        <f>+'HT29 N'!Z33/'HT29 N'!S33*100</f>
        <v>1.157430367634787</v>
      </c>
      <c r="K56" s="12">
        <f>+'HT29 N'!AA33/'HT29 N'!T33*100</f>
        <v>2.0190267580091055</v>
      </c>
      <c r="L56" s="12">
        <f>+'HT29 N'!AB33/'HT29 N'!U33*100</f>
        <v>4.0346967517644767</v>
      </c>
      <c r="M56" s="12">
        <f>+'HT29 N'!AC33/'HT29 N'!V33*100</f>
        <v>6.6076453543510629</v>
      </c>
      <c r="N56" s="12">
        <f>+'HT29 N'!AD33/'HT29 N'!W33*100</f>
        <v>9.3750037484957964</v>
      </c>
      <c r="O56" s="12">
        <f>+'HT29 N'!AE33/'HT29 N'!X33*100</f>
        <v>12.614616395827728</v>
      </c>
    </row>
    <row r="57" spans="1:21" ht="15" thickBot="1" x14ac:dyDescent="0.35"/>
    <row r="58" spans="1:21" ht="15" thickBot="1" x14ac:dyDescent="0.35">
      <c r="A58" s="58" t="s">
        <v>26</v>
      </c>
      <c r="B58" s="59"/>
      <c r="C58" s="60"/>
      <c r="D58" s="59" t="s">
        <v>34</v>
      </c>
      <c r="E58" s="59"/>
      <c r="F58" s="59"/>
      <c r="G58" s="58" t="s">
        <v>36</v>
      </c>
      <c r="H58" s="59"/>
      <c r="I58" s="60"/>
      <c r="J58" s="59" t="s">
        <v>37</v>
      </c>
      <c r="K58" s="59"/>
      <c r="L58" s="59"/>
      <c r="M58" s="58" t="s">
        <v>38</v>
      </c>
      <c r="N58" s="59"/>
      <c r="O58" s="60"/>
      <c r="P58" s="59" t="s">
        <v>39</v>
      </c>
      <c r="Q58" s="59"/>
      <c r="R58" s="59"/>
      <c r="S58" s="58" t="s">
        <v>40</v>
      </c>
      <c r="T58" s="59"/>
      <c r="U58" s="60"/>
    </row>
    <row r="59" spans="1:21" x14ac:dyDescent="0.3">
      <c r="A59" t="s">
        <v>16</v>
      </c>
      <c r="D59" t="s">
        <v>16</v>
      </c>
      <c r="G59" t="s">
        <v>16</v>
      </c>
      <c r="J59" t="s">
        <v>16</v>
      </c>
      <c r="M59" t="s">
        <v>16</v>
      </c>
      <c r="P59" t="s">
        <v>16</v>
      </c>
      <c r="S59" t="s">
        <v>16</v>
      </c>
    </row>
    <row r="60" spans="1:21" ht="15" thickBot="1" x14ac:dyDescent="0.35"/>
    <row r="61" spans="1:21" x14ac:dyDescent="0.3">
      <c r="A61" s="9"/>
      <c r="B61" s="9" t="s">
        <v>17</v>
      </c>
      <c r="C61" s="9" t="s">
        <v>18</v>
      </c>
      <c r="D61" s="9"/>
      <c r="E61" s="9" t="s">
        <v>17</v>
      </c>
      <c r="F61" s="9" t="s">
        <v>18</v>
      </c>
      <c r="G61" s="9"/>
      <c r="H61" s="9" t="s">
        <v>17</v>
      </c>
      <c r="I61" s="9" t="s">
        <v>18</v>
      </c>
      <c r="J61" s="9"/>
      <c r="K61" s="9" t="s">
        <v>17</v>
      </c>
      <c r="L61" s="9" t="s">
        <v>18</v>
      </c>
      <c r="M61" s="9"/>
      <c r="N61" s="9" t="s">
        <v>17</v>
      </c>
      <c r="O61" s="9" t="s">
        <v>18</v>
      </c>
      <c r="P61" s="9"/>
      <c r="Q61" s="9" t="s">
        <v>17</v>
      </c>
      <c r="R61" s="9" t="s">
        <v>18</v>
      </c>
      <c r="S61" s="9"/>
      <c r="T61" s="9" t="s">
        <v>17</v>
      </c>
      <c r="U61" s="9" t="s">
        <v>18</v>
      </c>
    </row>
    <row r="62" spans="1:21" x14ac:dyDescent="0.3">
      <c r="A62" s="7" t="s">
        <v>19</v>
      </c>
      <c r="B62" s="7">
        <v>1.3481451209680284</v>
      </c>
      <c r="C62" s="7">
        <v>0.61499589395605958</v>
      </c>
      <c r="D62" s="7" t="s">
        <v>19</v>
      </c>
      <c r="E62" s="7">
        <v>1.8144614131090853</v>
      </c>
      <c r="F62" s="7">
        <v>1.1591387794135819</v>
      </c>
      <c r="G62" s="7" t="s">
        <v>19</v>
      </c>
      <c r="H62" s="7">
        <v>2.7148737525476618</v>
      </c>
      <c r="I62" s="7">
        <v>2.0261025052898041</v>
      </c>
      <c r="J62" s="7" t="s">
        <v>19</v>
      </c>
      <c r="K62" s="7">
        <v>4.4217674058267402</v>
      </c>
      <c r="L62" s="7">
        <v>4.0684579568358155</v>
      </c>
      <c r="M62" s="7" t="s">
        <v>19</v>
      </c>
      <c r="N62" s="7">
        <v>7.0399030485657077</v>
      </c>
      <c r="O62" s="7">
        <v>6.6676795251372063</v>
      </c>
      <c r="P62" s="7" t="s">
        <v>19</v>
      </c>
      <c r="Q62" s="7">
        <v>10.339056899415041</v>
      </c>
      <c r="R62" s="7">
        <v>9.4683594837188441</v>
      </c>
      <c r="S62" s="7" t="s">
        <v>19</v>
      </c>
      <c r="T62" s="7">
        <v>14.235434569388357</v>
      </c>
      <c r="U62" s="7">
        <v>12.6719669353726</v>
      </c>
    </row>
    <row r="63" spans="1:21" x14ac:dyDescent="0.3">
      <c r="A63" s="7" t="s">
        <v>20</v>
      </c>
      <c r="B63" s="7">
        <v>0.73508241374314232</v>
      </c>
      <c r="C63" s="7">
        <v>0.16335991564824889</v>
      </c>
      <c r="D63" s="7" t="s">
        <v>20</v>
      </c>
      <c r="E63" s="7">
        <v>1.6066051482517412</v>
      </c>
      <c r="F63" s="7">
        <v>0.10796385084548277</v>
      </c>
      <c r="G63" s="7" t="s">
        <v>20</v>
      </c>
      <c r="H63" s="7">
        <v>2.8186248016093876</v>
      </c>
      <c r="I63" s="7">
        <v>0.6908290218666876</v>
      </c>
      <c r="J63" s="7" t="s">
        <v>20</v>
      </c>
      <c r="K63" s="7">
        <v>6.5663185103789443</v>
      </c>
      <c r="L63" s="7">
        <v>2.3824823066918066</v>
      </c>
      <c r="M63" s="7" t="s">
        <v>20</v>
      </c>
      <c r="N63" s="7">
        <v>12.245274354507549</v>
      </c>
      <c r="O63" s="7">
        <v>4.4939912558144544</v>
      </c>
      <c r="P63" s="7" t="s">
        <v>20</v>
      </c>
      <c r="Q63" s="7">
        <v>22.413597543064043</v>
      </c>
      <c r="R63" s="7">
        <v>6.1697878897910767</v>
      </c>
      <c r="S63" s="7" t="s">
        <v>20</v>
      </c>
      <c r="T63" s="7">
        <v>27.781302288779507</v>
      </c>
      <c r="U63" s="7">
        <v>7.4955953055001441</v>
      </c>
    </row>
    <row r="64" spans="1:21" x14ac:dyDescent="0.3">
      <c r="A64" s="7" t="s">
        <v>21</v>
      </c>
      <c r="B64" s="7">
        <v>8</v>
      </c>
      <c r="C64" s="7">
        <v>8</v>
      </c>
      <c r="D64" s="7" t="s">
        <v>21</v>
      </c>
      <c r="E64" s="7">
        <v>8</v>
      </c>
      <c r="F64" s="7">
        <v>8</v>
      </c>
      <c r="G64" s="7" t="s">
        <v>21</v>
      </c>
      <c r="H64" s="7">
        <v>8</v>
      </c>
      <c r="I64" s="7">
        <v>8</v>
      </c>
      <c r="J64" s="7" t="s">
        <v>21</v>
      </c>
      <c r="K64" s="7">
        <v>8</v>
      </c>
      <c r="L64" s="7">
        <v>8</v>
      </c>
      <c r="M64" s="7" t="s">
        <v>21</v>
      </c>
      <c r="N64" s="7">
        <v>8</v>
      </c>
      <c r="O64" s="7">
        <v>8</v>
      </c>
      <c r="P64" s="7" t="s">
        <v>21</v>
      </c>
      <c r="Q64" s="7">
        <v>8</v>
      </c>
      <c r="R64" s="7">
        <v>8</v>
      </c>
      <c r="S64" s="7" t="s">
        <v>21</v>
      </c>
      <c r="T64" s="7">
        <v>8</v>
      </c>
      <c r="U64" s="7">
        <v>8</v>
      </c>
    </row>
    <row r="65" spans="1:21" x14ac:dyDescent="0.3">
      <c r="A65" s="7" t="s">
        <v>22</v>
      </c>
      <c r="B65" s="7">
        <v>7</v>
      </c>
      <c r="C65" s="7">
        <v>7</v>
      </c>
      <c r="D65" s="7" t="s">
        <v>22</v>
      </c>
      <c r="E65" s="7">
        <v>7</v>
      </c>
      <c r="F65" s="7">
        <v>7</v>
      </c>
      <c r="G65" s="7" t="s">
        <v>22</v>
      </c>
      <c r="H65" s="7">
        <v>7</v>
      </c>
      <c r="I65" s="7">
        <v>7</v>
      </c>
      <c r="J65" s="7" t="s">
        <v>22</v>
      </c>
      <c r="K65" s="7">
        <v>7</v>
      </c>
      <c r="L65" s="7">
        <v>7</v>
      </c>
      <c r="M65" s="7" t="s">
        <v>22</v>
      </c>
      <c r="N65" s="7">
        <v>7</v>
      </c>
      <c r="O65" s="7">
        <v>7</v>
      </c>
      <c r="P65" s="7" t="s">
        <v>22</v>
      </c>
      <c r="Q65" s="7">
        <v>7</v>
      </c>
      <c r="R65" s="7">
        <v>7</v>
      </c>
      <c r="S65" s="7" t="s">
        <v>22</v>
      </c>
      <c r="T65" s="7">
        <v>7</v>
      </c>
      <c r="U65" s="7">
        <v>7</v>
      </c>
    </row>
    <row r="66" spans="1:21" x14ac:dyDescent="0.3">
      <c r="A66" s="7" t="s">
        <v>23</v>
      </c>
      <c r="B66" s="31">
        <v>4.499772241104373</v>
      </c>
      <c r="C66" s="7"/>
      <c r="D66" s="7" t="s">
        <v>23</v>
      </c>
      <c r="E66" s="31">
        <v>14.88095446457449</v>
      </c>
      <c r="F66" s="7"/>
      <c r="G66" s="7" t="s">
        <v>23</v>
      </c>
      <c r="H66" s="31">
        <v>4.0800613645228561</v>
      </c>
      <c r="I66" s="7"/>
      <c r="J66" s="7" t="s">
        <v>23</v>
      </c>
      <c r="K66" s="7">
        <v>2.7560828015115879</v>
      </c>
      <c r="L66" s="7"/>
      <c r="M66" s="7" t="s">
        <v>23</v>
      </c>
      <c r="N66" s="7">
        <v>2.7248104541067506</v>
      </c>
      <c r="O66" s="7"/>
      <c r="P66" s="7" t="s">
        <v>23</v>
      </c>
      <c r="Q66" s="7">
        <v>3.6327987190857902</v>
      </c>
      <c r="R66" s="7"/>
      <c r="S66" s="7" t="s">
        <v>23</v>
      </c>
      <c r="T66" s="7">
        <v>3.7063503506378002</v>
      </c>
      <c r="U66" s="7"/>
    </row>
    <row r="67" spans="1:21" x14ac:dyDescent="0.3">
      <c r="A67" s="7" t="s">
        <v>24</v>
      </c>
      <c r="B67" s="7">
        <v>3.269719038313456E-2</v>
      </c>
      <c r="C67" s="7"/>
      <c r="D67" s="7" t="s">
        <v>24</v>
      </c>
      <c r="E67" s="7">
        <v>1.029521853008487E-3</v>
      </c>
      <c r="F67" s="7"/>
      <c r="G67" s="7" t="s">
        <v>24</v>
      </c>
      <c r="H67" s="7">
        <v>4.1738337464893666E-2</v>
      </c>
      <c r="I67" s="7"/>
      <c r="J67" s="7" t="s">
        <v>24</v>
      </c>
      <c r="K67" s="7">
        <v>0.10221769493399725</v>
      </c>
      <c r="L67" s="7"/>
      <c r="M67" s="7" t="s">
        <v>24</v>
      </c>
      <c r="N67" s="7">
        <v>0.10469197548452061</v>
      </c>
      <c r="O67" s="7"/>
      <c r="P67" s="7" t="s">
        <v>24</v>
      </c>
      <c r="Q67" s="7">
        <v>5.5188582106650445E-2</v>
      </c>
      <c r="R67" s="7"/>
      <c r="S67" s="7" t="s">
        <v>24</v>
      </c>
      <c r="T67" s="7">
        <v>5.2633239050112732E-2</v>
      </c>
      <c r="U67" s="7"/>
    </row>
    <row r="68" spans="1:21" ht="15" thickBot="1" x14ac:dyDescent="0.35">
      <c r="A68" s="8" t="s">
        <v>25</v>
      </c>
      <c r="B68" s="8">
        <v>3.7870435399280704</v>
      </c>
      <c r="C68" s="8"/>
      <c r="D68" s="8" t="s">
        <v>25</v>
      </c>
      <c r="E68" s="8">
        <v>3.7870435399280704</v>
      </c>
      <c r="F68" s="8"/>
      <c r="G68" s="8" t="s">
        <v>25</v>
      </c>
      <c r="H68" s="8">
        <v>3.7870435399280704</v>
      </c>
      <c r="I68" s="8"/>
      <c r="J68" s="8" t="s">
        <v>25</v>
      </c>
      <c r="K68" s="10">
        <v>3.7870435399280704</v>
      </c>
      <c r="L68" s="8"/>
      <c r="M68" s="8" t="s">
        <v>25</v>
      </c>
      <c r="N68" s="10">
        <v>3.7870435399280704</v>
      </c>
      <c r="O68" s="8"/>
      <c r="P68" s="8" t="s">
        <v>25</v>
      </c>
      <c r="Q68" s="10">
        <v>3.7870435399280704</v>
      </c>
      <c r="R68" s="8"/>
      <c r="S68" s="8" t="s">
        <v>25</v>
      </c>
      <c r="T68" s="10">
        <v>3.7870435399280704</v>
      </c>
      <c r="U68" s="8"/>
    </row>
    <row r="69" spans="1:21" x14ac:dyDescent="0.3">
      <c r="A69" t="s">
        <v>27</v>
      </c>
      <c r="D69" t="s">
        <v>27</v>
      </c>
      <c r="G69" t="s">
        <v>27</v>
      </c>
      <c r="J69" t="s">
        <v>52</v>
      </c>
      <c r="M69" t="s">
        <v>52</v>
      </c>
      <c r="P69" t="s">
        <v>52</v>
      </c>
      <c r="S69" t="s">
        <v>52</v>
      </c>
    </row>
    <row r="70" spans="1:21" ht="15" thickBot="1" x14ac:dyDescent="0.35"/>
    <row r="71" spans="1:21" x14ac:dyDescent="0.3">
      <c r="A71" s="9"/>
      <c r="B71" s="9" t="s">
        <v>17</v>
      </c>
      <c r="C71" s="9" t="s">
        <v>18</v>
      </c>
      <c r="D71" s="9"/>
      <c r="E71" s="9" t="s">
        <v>17</v>
      </c>
      <c r="F71" s="9" t="s">
        <v>18</v>
      </c>
      <c r="G71" s="9"/>
      <c r="H71" s="9" t="s">
        <v>17</v>
      </c>
      <c r="I71" s="9" t="s">
        <v>18</v>
      </c>
      <c r="J71" s="9"/>
      <c r="K71" s="9" t="s">
        <v>17</v>
      </c>
      <c r="L71" s="9" t="s">
        <v>18</v>
      </c>
      <c r="M71" s="9"/>
      <c r="N71" s="9" t="s">
        <v>17</v>
      </c>
      <c r="O71" s="9" t="s">
        <v>18</v>
      </c>
      <c r="P71" s="9"/>
      <c r="Q71" s="9" t="s">
        <v>17</v>
      </c>
      <c r="R71" s="9" t="s">
        <v>18</v>
      </c>
      <c r="S71" s="9"/>
      <c r="T71" s="9" t="s">
        <v>17</v>
      </c>
      <c r="U71" s="9" t="s">
        <v>18</v>
      </c>
    </row>
    <row r="72" spans="1:21" x14ac:dyDescent="0.3">
      <c r="A72" s="7" t="s">
        <v>19</v>
      </c>
      <c r="B72" s="7">
        <v>1.3481451209680284</v>
      </c>
      <c r="C72" s="7">
        <v>0.61499589395605958</v>
      </c>
      <c r="D72" s="7" t="s">
        <v>19</v>
      </c>
      <c r="E72" s="7">
        <v>1.8144614131090853</v>
      </c>
      <c r="F72" s="7">
        <v>1.1591387794135819</v>
      </c>
      <c r="G72" s="7" t="s">
        <v>19</v>
      </c>
      <c r="H72" s="7">
        <v>2.7148737525476618</v>
      </c>
      <c r="I72" s="7">
        <v>2.0261025052898041</v>
      </c>
      <c r="J72" s="7" t="s">
        <v>19</v>
      </c>
      <c r="K72" s="7">
        <v>4.4217674058267402</v>
      </c>
      <c r="L72" s="7">
        <v>4.0684579568358155</v>
      </c>
      <c r="M72" s="7" t="s">
        <v>19</v>
      </c>
      <c r="N72" s="7">
        <v>7.0399030485657077</v>
      </c>
      <c r="O72" s="7">
        <v>6.6676795251372063</v>
      </c>
      <c r="P72" s="7" t="s">
        <v>19</v>
      </c>
      <c r="Q72" s="7">
        <v>10.339056899415041</v>
      </c>
      <c r="R72" s="7">
        <v>9.4683594837188441</v>
      </c>
      <c r="S72" s="7" t="s">
        <v>19</v>
      </c>
      <c r="T72" s="7">
        <v>14.235434569388357</v>
      </c>
      <c r="U72" s="7">
        <v>12.6719669353726</v>
      </c>
    </row>
    <row r="73" spans="1:21" x14ac:dyDescent="0.3">
      <c r="A73" s="7" t="s">
        <v>20</v>
      </c>
      <c r="B73" s="7">
        <v>0.73508241374314232</v>
      </c>
      <c r="C73" s="7">
        <v>0.16335991564824889</v>
      </c>
      <c r="D73" s="7" t="s">
        <v>20</v>
      </c>
      <c r="E73" s="7">
        <v>1.6066051482517412</v>
      </c>
      <c r="F73" s="7">
        <v>0.10796385084548277</v>
      </c>
      <c r="G73" s="7" t="s">
        <v>20</v>
      </c>
      <c r="H73" s="7">
        <v>2.8186248016093876</v>
      </c>
      <c r="I73" s="7">
        <v>0.6908290218666876</v>
      </c>
      <c r="J73" s="7" t="s">
        <v>20</v>
      </c>
      <c r="K73" s="7">
        <v>6.5663185103789443</v>
      </c>
      <c r="L73" s="7">
        <v>2.3824823066918066</v>
      </c>
      <c r="M73" s="7" t="s">
        <v>20</v>
      </c>
      <c r="N73" s="7">
        <v>12.245274354507549</v>
      </c>
      <c r="O73" s="7">
        <v>4.4939912558144544</v>
      </c>
      <c r="P73" s="7" t="s">
        <v>20</v>
      </c>
      <c r="Q73" s="7">
        <v>22.413597543064043</v>
      </c>
      <c r="R73" s="7">
        <v>6.1697878897910767</v>
      </c>
      <c r="S73" s="7" t="s">
        <v>20</v>
      </c>
      <c r="T73" s="7">
        <v>27.781302288779507</v>
      </c>
      <c r="U73" s="7">
        <v>7.4955953055001441</v>
      </c>
    </row>
    <row r="74" spans="1:21" x14ac:dyDescent="0.3">
      <c r="A74" s="7" t="s">
        <v>21</v>
      </c>
      <c r="B74" s="7">
        <v>8</v>
      </c>
      <c r="C74" s="7">
        <v>8</v>
      </c>
      <c r="D74" s="7" t="s">
        <v>21</v>
      </c>
      <c r="E74" s="7">
        <v>8</v>
      </c>
      <c r="F74" s="7">
        <v>8</v>
      </c>
      <c r="G74" s="7" t="s">
        <v>21</v>
      </c>
      <c r="H74" s="7">
        <v>8</v>
      </c>
      <c r="I74" s="7">
        <v>8</v>
      </c>
      <c r="J74" s="7" t="s">
        <v>21</v>
      </c>
      <c r="K74" s="7">
        <v>8</v>
      </c>
      <c r="L74" s="7">
        <v>8</v>
      </c>
      <c r="M74" s="7" t="s">
        <v>21</v>
      </c>
      <c r="N74" s="7">
        <v>8</v>
      </c>
      <c r="O74" s="7">
        <v>8</v>
      </c>
      <c r="P74" s="7" t="s">
        <v>21</v>
      </c>
      <c r="Q74" s="7">
        <v>8</v>
      </c>
      <c r="R74" s="7">
        <v>8</v>
      </c>
      <c r="S74" s="7" t="s">
        <v>21</v>
      </c>
      <c r="T74" s="7">
        <v>8</v>
      </c>
      <c r="U74" s="7">
        <v>8</v>
      </c>
    </row>
    <row r="75" spans="1:21" x14ac:dyDescent="0.3">
      <c r="A75" s="7" t="s">
        <v>28</v>
      </c>
      <c r="B75" s="7">
        <v>0</v>
      </c>
      <c r="C75" s="7"/>
      <c r="D75" s="7" t="s">
        <v>28</v>
      </c>
      <c r="E75" s="7">
        <v>0</v>
      </c>
      <c r="F75" s="7"/>
      <c r="G75" s="7" t="s">
        <v>28</v>
      </c>
      <c r="H75" s="7">
        <v>0</v>
      </c>
      <c r="I75" s="7"/>
      <c r="J75" s="7" t="s">
        <v>53</v>
      </c>
      <c r="K75" s="7">
        <v>4.4744004085353755</v>
      </c>
      <c r="L75" s="7"/>
      <c r="M75" s="7" t="s">
        <v>53</v>
      </c>
      <c r="N75" s="7">
        <v>8.3696328051610021</v>
      </c>
      <c r="O75" s="7"/>
      <c r="P75" s="7" t="s">
        <v>53</v>
      </c>
      <c r="Q75" s="7">
        <v>14.29169271642756</v>
      </c>
      <c r="R75" s="7"/>
      <c r="S75" s="7" t="s">
        <v>53</v>
      </c>
      <c r="T75" s="7">
        <v>17.638448797139826</v>
      </c>
      <c r="U75" s="7"/>
    </row>
    <row r="76" spans="1:21" x14ac:dyDescent="0.3">
      <c r="A76" s="7" t="s">
        <v>22</v>
      </c>
      <c r="B76" s="7">
        <v>10</v>
      </c>
      <c r="C76" s="7"/>
      <c r="D76" s="7" t="s">
        <v>22</v>
      </c>
      <c r="E76" s="7">
        <v>8</v>
      </c>
      <c r="F76" s="7"/>
      <c r="G76" s="7" t="s">
        <v>22</v>
      </c>
      <c r="H76" s="7">
        <v>10</v>
      </c>
      <c r="I76" s="7"/>
      <c r="J76" s="7" t="s">
        <v>28</v>
      </c>
      <c r="K76" s="7">
        <v>0</v>
      </c>
      <c r="L76" s="7"/>
      <c r="M76" s="7" t="s">
        <v>28</v>
      </c>
      <c r="N76" s="7">
        <v>0</v>
      </c>
      <c r="O76" s="7"/>
      <c r="P76" s="7" t="s">
        <v>28</v>
      </c>
      <c r="Q76" s="7">
        <v>0</v>
      </c>
      <c r="R76" s="7"/>
      <c r="S76" s="7" t="s">
        <v>28</v>
      </c>
      <c r="T76" s="7">
        <v>0</v>
      </c>
      <c r="U76" s="7"/>
    </row>
    <row r="77" spans="1:21" x14ac:dyDescent="0.3">
      <c r="A77" s="7" t="s">
        <v>29</v>
      </c>
      <c r="B77" s="7">
        <v>2.187722694058547</v>
      </c>
      <c r="C77" s="7"/>
      <c r="D77" s="7" t="s">
        <v>29</v>
      </c>
      <c r="E77" s="7">
        <v>1.4155417336611849</v>
      </c>
      <c r="F77" s="7"/>
      <c r="G77" s="7" t="s">
        <v>29</v>
      </c>
      <c r="H77" s="7">
        <v>1.0399207320866262</v>
      </c>
      <c r="I77" s="7"/>
      <c r="J77" s="7" t="s">
        <v>22</v>
      </c>
      <c r="K77" s="7">
        <v>14</v>
      </c>
      <c r="L77" s="7"/>
      <c r="M77" s="7" t="s">
        <v>22</v>
      </c>
      <c r="N77" s="7">
        <v>14</v>
      </c>
      <c r="O77" s="7"/>
      <c r="P77" s="7" t="s">
        <v>22</v>
      </c>
      <c r="Q77" s="7">
        <v>14</v>
      </c>
      <c r="R77" s="7"/>
      <c r="S77" s="7" t="s">
        <v>22</v>
      </c>
      <c r="T77" s="7">
        <v>14</v>
      </c>
      <c r="U77" s="7"/>
    </row>
    <row r="78" spans="1:21" x14ac:dyDescent="0.3">
      <c r="A78" s="7" t="s">
        <v>30</v>
      </c>
      <c r="B78" s="7">
        <v>2.6770884412452105E-2</v>
      </c>
      <c r="C78" s="7"/>
      <c r="D78" s="7" t="s">
        <v>30</v>
      </c>
      <c r="E78" s="7">
        <v>9.731976095455129E-2</v>
      </c>
      <c r="F78" s="7"/>
      <c r="G78" s="7" t="s">
        <v>30</v>
      </c>
      <c r="H78" s="7">
        <v>0.16143341625458335</v>
      </c>
      <c r="I78" s="7"/>
      <c r="J78" s="7" t="s">
        <v>29</v>
      </c>
      <c r="K78" s="7">
        <v>0.33405488358982016</v>
      </c>
      <c r="L78" s="7"/>
      <c r="M78" s="7" t="s">
        <v>29</v>
      </c>
      <c r="N78" s="7">
        <v>0.25732418680493246</v>
      </c>
      <c r="O78" s="7"/>
      <c r="P78" s="7" t="s">
        <v>29</v>
      </c>
      <c r="Q78" s="7">
        <v>0.46063339063735975</v>
      </c>
      <c r="R78" s="7"/>
      <c r="S78" s="7" t="s">
        <v>29</v>
      </c>
      <c r="T78" s="7">
        <v>0.74454113410410527</v>
      </c>
      <c r="U78" s="7"/>
    </row>
    <row r="79" spans="1:21" x14ac:dyDescent="0.3">
      <c r="A79" s="7" t="s">
        <v>31</v>
      </c>
      <c r="B79" s="7">
        <v>1.812461122811676</v>
      </c>
      <c r="C79" s="7"/>
      <c r="D79" s="7" t="s">
        <v>31</v>
      </c>
      <c r="E79" s="7">
        <v>1.8595480375308981</v>
      </c>
      <c r="F79" s="7"/>
      <c r="G79" s="7" t="s">
        <v>31</v>
      </c>
      <c r="H79" s="7">
        <v>1.812461122811676</v>
      </c>
      <c r="I79" s="7"/>
      <c r="J79" s="7" t="s">
        <v>30</v>
      </c>
      <c r="K79" s="7">
        <v>0.37164471403735433</v>
      </c>
      <c r="L79" s="7"/>
      <c r="M79" s="7" t="s">
        <v>30</v>
      </c>
      <c r="N79" s="7">
        <v>0.40033603183010547</v>
      </c>
      <c r="O79" s="7"/>
      <c r="P79" s="7" t="s">
        <v>30</v>
      </c>
      <c r="Q79" s="7">
        <v>0.32606774182711401</v>
      </c>
      <c r="R79" s="7"/>
      <c r="S79" s="7" t="s">
        <v>30</v>
      </c>
      <c r="T79" s="7">
        <v>0.2344317428762322</v>
      </c>
      <c r="U79" s="7"/>
    </row>
    <row r="80" spans="1:21" x14ac:dyDescent="0.3">
      <c r="A80" s="7" t="s">
        <v>32</v>
      </c>
      <c r="B80" s="7">
        <v>5.3541768824904211E-2</v>
      </c>
      <c r="C80" s="7"/>
      <c r="D80" s="7" t="s">
        <v>32</v>
      </c>
      <c r="E80" s="7">
        <v>0.19463952190910258</v>
      </c>
      <c r="F80" s="7"/>
      <c r="G80" s="7" t="s">
        <v>32</v>
      </c>
      <c r="H80" s="7">
        <v>0.3228668325091667</v>
      </c>
      <c r="I80" s="7"/>
      <c r="J80" s="7" t="s">
        <v>31</v>
      </c>
      <c r="K80" s="7">
        <v>1.7613101357748921</v>
      </c>
      <c r="L80" s="7"/>
      <c r="M80" s="7" t="s">
        <v>31</v>
      </c>
      <c r="N80" s="7">
        <v>1.7613101357748921</v>
      </c>
      <c r="O80" s="7"/>
      <c r="P80" s="7" t="s">
        <v>31</v>
      </c>
      <c r="Q80" s="7">
        <v>1.7613101357748921</v>
      </c>
      <c r="R80" s="7"/>
      <c r="S80" s="7" t="s">
        <v>31</v>
      </c>
      <c r="T80" s="7">
        <v>1.7613101357748921</v>
      </c>
      <c r="U80" s="7"/>
    </row>
    <row r="81" spans="1:21" ht="15" thickBot="1" x14ac:dyDescent="0.35">
      <c r="A81" s="8" t="s">
        <v>33</v>
      </c>
      <c r="B81" s="39">
        <v>2.2281388519862744</v>
      </c>
      <c r="C81" s="8"/>
      <c r="D81" s="8" t="s">
        <v>33</v>
      </c>
      <c r="E81" s="39">
        <v>2.3060041352041671</v>
      </c>
      <c r="F81" s="8"/>
      <c r="G81" s="8" t="s">
        <v>33</v>
      </c>
      <c r="H81" s="39">
        <v>2.2281388519862744</v>
      </c>
      <c r="I81" s="8"/>
      <c r="J81" s="7" t="s">
        <v>32</v>
      </c>
      <c r="K81" s="7">
        <v>0.74328942807470866</v>
      </c>
      <c r="L81" s="7"/>
      <c r="M81" s="7" t="s">
        <v>32</v>
      </c>
      <c r="N81" s="7">
        <v>0.80067206366021093</v>
      </c>
      <c r="O81" s="7"/>
      <c r="P81" s="7" t="s">
        <v>32</v>
      </c>
      <c r="Q81" s="7">
        <v>0.65213548365422802</v>
      </c>
      <c r="R81" s="7"/>
      <c r="S81" s="7" t="s">
        <v>32</v>
      </c>
      <c r="T81" s="7">
        <v>0.46886348575246439</v>
      </c>
      <c r="U81" s="7"/>
    </row>
    <row r="82" spans="1:21" ht="15" thickBot="1" x14ac:dyDescent="0.35">
      <c r="A82" s="19"/>
      <c r="B82" s="8"/>
      <c r="C82" s="8"/>
      <c r="D82" s="8"/>
      <c r="E82" s="8"/>
      <c r="F82" s="8"/>
      <c r="G82" s="34"/>
      <c r="H82" s="34"/>
      <c r="I82" s="34"/>
      <c r="J82" s="8" t="s">
        <v>33</v>
      </c>
      <c r="K82" s="39">
        <v>2.1447866879178044</v>
      </c>
      <c r="L82" s="8"/>
      <c r="M82" s="8" t="s">
        <v>33</v>
      </c>
      <c r="N82" s="39">
        <v>2.1447866879178044</v>
      </c>
      <c r="O82" s="8"/>
      <c r="P82" s="8" t="s">
        <v>33</v>
      </c>
      <c r="Q82" s="39">
        <v>2.1447866879178044</v>
      </c>
      <c r="R82" s="8"/>
      <c r="S82" s="8" t="s">
        <v>33</v>
      </c>
      <c r="T82" s="39">
        <v>2.1447866879178044</v>
      </c>
      <c r="U82" s="8"/>
    </row>
    <row r="83" spans="1:21" x14ac:dyDescent="0.3">
      <c r="A83" s="3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</row>
    <row r="84" spans="1:21" ht="15" thickBot="1" x14ac:dyDescent="0.35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8"/>
    </row>
    <row r="87" spans="1:21" x14ac:dyDescent="0.3">
      <c r="A87" s="53" t="s">
        <v>3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5"/>
    </row>
    <row r="88" spans="1:21" x14ac:dyDescent="0.3">
      <c r="A88" s="53" t="s">
        <v>13</v>
      </c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5"/>
    </row>
    <row r="89" spans="1:21" x14ac:dyDescent="0.3">
      <c r="A89" s="13"/>
      <c r="B89" s="56" t="s">
        <v>42</v>
      </c>
      <c r="C89" s="56"/>
      <c r="D89" s="56"/>
      <c r="E89" s="56"/>
      <c r="F89" s="56"/>
      <c r="G89" s="56"/>
      <c r="H89" s="56"/>
      <c r="I89" s="57" t="s">
        <v>41</v>
      </c>
      <c r="J89" s="57"/>
      <c r="K89" s="57"/>
      <c r="L89" s="57"/>
      <c r="M89" s="57"/>
      <c r="N89" s="57"/>
      <c r="O89" s="57"/>
    </row>
    <row r="90" spans="1:21" x14ac:dyDescent="0.3">
      <c r="A90" s="2"/>
      <c r="B90" s="11" t="s">
        <v>26</v>
      </c>
      <c r="C90" s="11" t="s">
        <v>34</v>
      </c>
      <c r="D90" s="11" t="s">
        <v>36</v>
      </c>
      <c r="E90" s="11" t="s">
        <v>37</v>
      </c>
      <c r="F90" s="11" t="s">
        <v>38</v>
      </c>
      <c r="G90" s="11" t="s">
        <v>39</v>
      </c>
      <c r="H90" s="11" t="s">
        <v>40</v>
      </c>
      <c r="I90" s="12" t="s">
        <v>26</v>
      </c>
      <c r="J90" s="12" t="s">
        <v>34</v>
      </c>
      <c r="K90" s="12" t="s">
        <v>36</v>
      </c>
      <c r="L90" s="12" t="s">
        <v>37</v>
      </c>
      <c r="M90" s="12" t="s">
        <v>38</v>
      </c>
      <c r="N90" s="12" t="s">
        <v>39</v>
      </c>
      <c r="O90" s="12" t="s">
        <v>40</v>
      </c>
    </row>
    <row r="91" spans="1:21" x14ac:dyDescent="0.3">
      <c r="A91" s="2" t="s">
        <v>44</v>
      </c>
      <c r="B91" s="11">
        <f>+'HT29 N'!I44/'HT29 N'!B44*100</f>
        <v>0.36262203626220363</v>
      </c>
      <c r="C91" s="11">
        <f>+'HT29 N'!J44/'HT29 N'!C44*100</f>
        <v>0.84378563283922459</v>
      </c>
      <c r="D91" s="11">
        <f>+'HT29 N'!K44/'HT29 N'!D44*100</f>
        <v>3.6912156166814549</v>
      </c>
      <c r="E91" s="11">
        <f>+'HT29 N'!L44/'HT29 N'!E44*100</f>
        <v>7.4649552440466147</v>
      </c>
      <c r="F91" s="11">
        <f>+'HT29 N'!M44/'HT29 N'!F44*100</f>
        <v>13.93273850377488</v>
      </c>
      <c r="G91" s="11">
        <f>+'HT29 N'!N44/'HT29 N'!G44*100</f>
        <v>20.400432900432904</v>
      </c>
      <c r="H91" s="11">
        <f>+'HT29 N'!O44/'HT29 N'!H44*100</f>
        <v>25.064220183486242</v>
      </c>
      <c r="I91" s="12">
        <f>+'HT29 N'!Y44/'HT29 N'!R44*100</f>
        <v>0.79051383399209485</v>
      </c>
      <c r="J91" s="12">
        <v>0</v>
      </c>
      <c r="K91" s="12">
        <f>+'HT29 N'!AA44/'HT29 N'!T44*100</f>
        <v>1.9621342512908777</v>
      </c>
      <c r="L91" s="12">
        <f>+'HT29 N'!AB44/'HT29 N'!U44*100</f>
        <v>5.2533783783783781</v>
      </c>
      <c r="M91" s="12">
        <f>+'HT29 N'!AC44/'HT29 N'!V44*100</f>
        <v>9.3120106613360001</v>
      </c>
      <c r="N91" s="12">
        <f>+'HT29 N'!AD44/'HT29 N'!W44*100</f>
        <v>12.606534090909092</v>
      </c>
      <c r="O91" s="12">
        <f>+'HT29 N'!AE44/'HT29 N'!X44*100</f>
        <v>14.705377082975431</v>
      </c>
    </row>
    <row r="92" spans="1:21" x14ac:dyDescent="0.3">
      <c r="A92" s="2" t="s">
        <v>45</v>
      </c>
      <c r="B92" s="11">
        <f>+'HT29 N'!I45/'HT29 N'!B45*100</f>
        <v>0.22128789555211328</v>
      </c>
      <c r="C92" s="11">
        <f>+'HT29 N'!J45/'HT29 N'!C45*100</f>
        <v>0.64897881275052494</v>
      </c>
      <c r="D92" s="11">
        <f>+'HT29 N'!K45/'HT29 N'!D45*100</f>
        <v>2.6896343306134782</v>
      </c>
      <c r="E92" s="11">
        <f>+'HT29 N'!L45/'HT29 N'!E45*100</f>
        <v>6.3100961538461533</v>
      </c>
      <c r="F92" s="11">
        <f>+'HT29 N'!M45/'HT29 N'!F45*100</f>
        <v>11.86495698750203</v>
      </c>
      <c r="G92" s="11">
        <f>+'HT29 N'!N45/'HT29 N'!G45*100</f>
        <v>19.398243319005797</v>
      </c>
      <c r="H92" s="11">
        <f>+'HT29 N'!O45/'HT29 N'!H45*100</f>
        <v>28.316326530612244</v>
      </c>
      <c r="I92" s="12">
        <f>+'HT29 N'!Y45/'HT29 N'!R45*100</f>
        <v>0.94552929085303195</v>
      </c>
      <c r="J92" s="12">
        <f>+'HT29 N'!Z45/'HT29 N'!S45*100</f>
        <v>0.89472682276794213</v>
      </c>
      <c r="K92" s="12">
        <f>+'HT29 N'!AA45/'HT29 N'!T45*100</f>
        <v>1.5328577932918499</v>
      </c>
      <c r="L92" s="12">
        <f>+'HT29 N'!AB45/'HT29 N'!U45*100</f>
        <v>3.8878842676311032</v>
      </c>
      <c r="M92" s="12">
        <f>+'HT29 N'!AC45/'HT29 N'!V45*100</f>
        <v>7.1310614021918628</v>
      </c>
      <c r="N92" s="12">
        <f>+'HT29 N'!AD45/'HT29 N'!W45*100</f>
        <v>10.436774088009159</v>
      </c>
      <c r="O92" s="12">
        <f>+'HT29 N'!AE45/'HT29 N'!X45*100</f>
        <v>12.114431836343297</v>
      </c>
    </row>
    <row r="93" spans="1:21" x14ac:dyDescent="0.3">
      <c r="A93" s="2" t="s">
        <v>47</v>
      </c>
      <c r="B93" s="11">
        <f>+'HT29 N'!I46/'HT29 N'!B46*100</f>
        <v>0.35448422545196739</v>
      </c>
      <c r="C93" s="11">
        <f>+'HT29 N'!J46/'HT29 N'!C46*100</f>
        <v>1.4373088685015289</v>
      </c>
      <c r="D93" s="11">
        <f>+'HT29 N'!K46/'HT29 N'!D46*100</f>
        <v>6.3928050559066598</v>
      </c>
      <c r="E93" s="11">
        <f>+'HT29 N'!L46/'HT29 N'!E46*100</f>
        <v>14.285714285714285</v>
      </c>
      <c r="F93" s="11">
        <f>+'HT29 N'!M46/'HT29 N'!F46*100</f>
        <v>22.461253758963686</v>
      </c>
      <c r="G93" s="11">
        <f>+'HT29 N'!N46/'HT29 N'!G46*100</f>
        <v>28.315839694656493</v>
      </c>
      <c r="H93" s="11">
        <f>+'HT29 N'!O46/'HT29 N'!H46*100</f>
        <v>33.142572779298327</v>
      </c>
      <c r="I93" s="12">
        <f>+'HT29 N'!Y46/'HT29 N'!R46*100</f>
        <v>1.6714882674381228</v>
      </c>
      <c r="J93" s="12">
        <f>+'HT29 N'!Z46/'HT29 N'!S46*100</f>
        <v>2.4018084204577566</v>
      </c>
      <c r="K93" s="12">
        <f>+'HT29 N'!AA46/'HT29 N'!T46*100</f>
        <v>4.0702846975088969</v>
      </c>
      <c r="L93" s="12">
        <f>+'HT29 N'!AB46/'HT29 N'!U46*100</f>
        <v>9.0909090909090917</v>
      </c>
      <c r="M93" s="12">
        <f>+'HT29 N'!AC46/'HT29 N'!V46*100</f>
        <v>15.225361224929912</v>
      </c>
      <c r="N93" s="12">
        <f>+'HT29 N'!AD46/'HT29 N'!W46*100</f>
        <v>19.651162790697676</v>
      </c>
      <c r="O93" s="12">
        <f>+'HT29 N'!AE46/'HT29 N'!X46*100</f>
        <v>25.591002983704382</v>
      </c>
    </row>
    <row r="94" spans="1:21" x14ac:dyDescent="0.3">
      <c r="A94" s="2" t="s">
        <v>50</v>
      </c>
      <c r="B94" s="11">
        <f>+'HT29 N'!I47/'HT29 N'!B47*100</f>
        <v>0.23785926660059467</v>
      </c>
      <c r="C94" s="11">
        <f>+'HT29 N'!J47/'HT29 N'!C47*100</f>
        <v>0.5430974071478627</v>
      </c>
      <c r="D94" s="11">
        <f>+'HT29 N'!K47/'HT29 N'!D47*100</f>
        <v>2.6635057871984378</v>
      </c>
      <c r="E94" s="11">
        <f>+'HT29 N'!L47/'HT29 N'!E47*100</f>
        <v>5.920695274307441</v>
      </c>
      <c r="F94" s="11">
        <f>+'HT29 N'!M47/'HT29 N'!F47*100</f>
        <v>10.73958628506659</v>
      </c>
      <c r="G94" s="11">
        <f>+'HT29 N'!N47/'HT29 N'!G47*100</f>
        <v>16.367816091954023</v>
      </c>
      <c r="H94" s="11">
        <f>+'HT29 N'!O47/'HT29 N'!H47*100</f>
        <v>23.929590865842055</v>
      </c>
      <c r="I94" s="12">
        <f>+'HT29 N'!Y47/'HT29 N'!R47*100</f>
        <v>1.5957446808510638</v>
      </c>
      <c r="J94" s="12">
        <f>+'HT29 N'!Z47/'HT29 N'!S47*100</f>
        <v>2.0355767467449111</v>
      </c>
      <c r="K94" s="12">
        <f>+'HT29 N'!AA47/'HT29 N'!T47*100</f>
        <v>2.2713598074608909</v>
      </c>
      <c r="L94" s="12">
        <f>+'HT29 N'!AB47/'HT29 N'!U47*100</f>
        <v>4.9786845310596828</v>
      </c>
      <c r="M94" s="12">
        <f>+'HT29 N'!AC47/'HT29 N'!V47*100</f>
        <v>8.2143941694503493</v>
      </c>
      <c r="N94" s="12">
        <f>+'HT29 N'!AD47/'HT29 N'!W47*100</f>
        <v>12.039864973476931</v>
      </c>
      <c r="O94" s="12">
        <f>+'HT29 N'!AE47/'HT29 N'!X47*100</f>
        <v>15.565812509947477</v>
      </c>
    </row>
    <row r="95" spans="1:21" x14ac:dyDescent="0.3">
      <c r="A95" s="2" t="s">
        <v>46</v>
      </c>
      <c r="B95" s="11">
        <f>+'HT29 N'!I48/'HT29 N'!B48*100</f>
        <v>0.27322404371584702</v>
      </c>
      <c r="C95" s="11">
        <f>+'HT29 N'!J48/'HT29 N'!C48*100</f>
        <v>1.3032581453634082</v>
      </c>
      <c r="D95" s="11">
        <f>+'HT29 N'!K48/'HT29 N'!D48*100</f>
        <v>6.6014160766347363</v>
      </c>
      <c r="E95" s="11">
        <f>+'HT29 N'!L48/'HT29 N'!E48*100</f>
        <v>14.560550830295666</v>
      </c>
      <c r="F95" s="11">
        <f>+'HT29 N'!M48/'HT29 N'!F48*100</f>
        <v>22.93388429752066</v>
      </c>
      <c r="G95" s="11">
        <f>+'HT29 N'!N48/'HT29 N'!G48*100</f>
        <v>30.446410203661795</v>
      </c>
      <c r="H95" s="11">
        <f>+'HT29 N'!O48/'HT29 N'!H48*100</f>
        <v>38.715354157501103</v>
      </c>
      <c r="I95" s="12">
        <f>+'HT29 N'!Y48/'HT29 N'!R48*100</f>
        <v>0.54878048780487798</v>
      </c>
      <c r="J95" s="12">
        <f>+'HT29 N'!Z48/'HT29 N'!S48*100</f>
        <v>1.3233004670472237</v>
      </c>
      <c r="K95" s="12">
        <f>+'HT29 N'!AA48/'HT29 N'!T48*100</f>
        <v>2.9549902152641878</v>
      </c>
      <c r="L95" s="12">
        <f>+'HT29 N'!AB48/'HT29 N'!U48*100</f>
        <v>6.4426804504338184</v>
      </c>
      <c r="M95" s="12">
        <f>+'HT29 N'!AC48/'HT29 N'!V48*100</f>
        <v>9.6949891067538143</v>
      </c>
      <c r="N95" s="12">
        <f>+'HT29 N'!AD48/'HT29 N'!W48*100</f>
        <v>12.792931233192473</v>
      </c>
      <c r="O95" s="12">
        <f>+'HT29 N'!AE48/'HT29 N'!X48*100</f>
        <v>17.068575734740016</v>
      </c>
    </row>
    <row r="96" spans="1:21" x14ac:dyDescent="0.3">
      <c r="A96" s="2" t="s">
        <v>48</v>
      </c>
      <c r="B96" s="11">
        <f>+'HT29 N'!I49/'HT29 N'!B49*100</f>
        <v>0.44523597506678536</v>
      </c>
      <c r="C96" s="11">
        <f>+'HT29 N'!J49/'HT29 N'!C49*100</f>
        <v>0.54305663304887508</v>
      </c>
      <c r="D96" s="11">
        <f>+'HT29 N'!K49/'HT29 N'!D49*100</f>
        <v>2.8442437923250563</v>
      </c>
      <c r="E96" s="11">
        <f>+'HT29 N'!L49/'HT29 N'!E49*100</f>
        <v>6.1328295305914837</v>
      </c>
      <c r="F96" s="11">
        <f>+'HT29 N'!M49/'HT29 N'!F49*100</f>
        <v>10.622931086367741</v>
      </c>
      <c r="G96" s="11">
        <f>+'HT29 N'!N49/'HT29 N'!G49*100</f>
        <v>16.713527022805373</v>
      </c>
      <c r="H96" s="11">
        <f>+'HT29 N'!O49/'HT29 N'!H49*100</f>
        <v>23.01013024602026</v>
      </c>
      <c r="I96" s="12">
        <f>+'HT29 N'!Y49/'HT29 N'!R49*100</f>
        <v>0.63947078280044101</v>
      </c>
      <c r="J96" s="12">
        <f>+'HT29 N'!Z49/'HT29 N'!S49*100</f>
        <v>1.0311322625421375</v>
      </c>
      <c r="K96" s="12">
        <f>+'HT29 N'!AA49/'HT29 N'!T49*100</f>
        <v>1.9506866416978776</v>
      </c>
      <c r="L96" s="12">
        <f>+'HT29 N'!AB49/'HT29 N'!U49*100</f>
        <v>3.9574534647270445</v>
      </c>
      <c r="M96" s="12">
        <f>+'HT29 N'!AC49/'HT29 N'!V49*100</f>
        <v>5.9947603636924018</v>
      </c>
      <c r="N96" s="12">
        <f>+'HT29 N'!AD49/'HT29 N'!W49*100</f>
        <v>8.2541191381495551</v>
      </c>
      <c r="O96" s="12">
        <f>+'HT29 N'!AE49/'HT29 N'!X49*100</f>
        <v>10.501930501930502</v>
      </c>
    </row>
    <row r="97" spans="1:21" x14ac:dyDescent="0.3">
      <c r="A97" s="2" t="s">
        <v>51</v>
      </c>
      <c r="B97" s="11">
        <f>+'HT29 N'!I50/'HT29 N'!B50*100</f>
        <v>0.41904761904761906</v>
      </c>
      <c r="C97" s="11">
        <f>+'HT29 N'!J50/'HT29 N'!C50*100</f>
        <v>3.4097954122752636</v>
      </c>
      <c r="D97" s="11">
        <f>+'HT29 N'!K50/'HT29 N'!D50*100</f>
        <v>9.794073329984931</v>
      </c>
      <c r="E97" s="11">
        <f>+'HT29 N'!L50/'HT29 N'!E50*100</f>
        <v>19.897835076623693</v>
      </c>
      <c r="F97" s="11">
        <f>+'HT29 N'!M50/'HT29 N'!F50*100</f>
        <v>28.440366972477062</v>
      </c>
      <c r="G97" s="11">
        <f>+'HT29 N'!N50/'HT29 N'!G50*100</f>
        <v>37.174447174447167</v>
      </c>
      <c r="H97" s="11">
        <f>+'HT29 N'!O50/'HT29 N'!H50*100</f>
        <v>45.789064524488211</v>
      </c>
      <c r="I97" s="12">
        <f>+'HT29 N'!Y50/'HT29 N'!R50*100</f>
        <v>1.6916693265240983</v>
      </c>
      <c r="J97" s="12">
        <f>+'HT29 N'!Z50/'HT29 N'!S50*100</f>
        <v>2.9734797749799089</v>
      </c>
      <c r="K97" s="12">
        <f>+'HT29 N'!AA50/'HT29 N'!T50*100</f>
        <v>5.5519268451992172</v>
      </c>
      <c r="L97" s="12">
        <f>+'HT29 N'!AB50/'HT29 N'!U50*100</f>
        <v>10.230607966457024</v>
      </c>
      <c r="M97" s="12">
        <f>+'HT29 N'!AC50/'HT29 N'!V50*100</f>
        <v>16.520248553674737</v>
      </c>
      <c r="N97" s="12">
        <f>+'HT29 N'!AD50/'HT29 N'!W50*100</f>
        <v>21.439891328956303</v>
      </c>
      <c r="O97" s="12">
        <f>+'HT29 N'!AE50/'HT29 N'!X50*100</f>
        <v>26.542933810375668</v>
      </c>
    </row>
    <row r="98" spans="1:21" x14ac:dyDescent="0.3">
      <c r="A98" s="2" t="s">
        <v>49</v>
      </c>
      <c r="B98" s="11">
        <f>+'HT29 N'!I51/'HT29 N'!B51*100</f>
        <v>0.52795776337892963</v>
      </c>
      <c r="C98" s="11">
        <f>+'HT29 N'!J51/'HT29 N'!C51*100</f>
        <v>1.0109179134654267</v>
      </c>
      <c r="D98" s="11">
        <f>+'HT29 N'!K51/'HT29 N'!D51*100</f>
        <v>3.8061730369422673</v>
      </c>
      <c r="E98" s="11">
        <f>+'HT29 N'!L51/'HT29 N'!E51*100</f>
        <v>7.069641242086222</v>
      </c>
      <c r="F98" s="11">
        <f>+'HT29 N'!M51/'HT29 N'!F51*100</f>
        <v>11.746696745085403</v>
      </c>
      <c r="G98" s="11">
        <f>+'HT29 N'!N51/'HT29 N'!G51*100</f>
        <v>18.350680544435551</v>
      </c>
      <c r="H98" s="11">
        <f>+'HT29 N'!O51/'HT29 N'!H51*100</f>
        <v>27.642844661890614</v>
      </c>
      <c r="I98" s="12">
        <f>+'HT29 N'!Y51/'HT29 N'!R51*100</f>
        <v>1.84221065278334</v>
      </c>
      <c r="J98" s="12">
        <f>+'HT29 N'!Z51/'HT29 N'!S51*100</f>
        <v>1.9293775027302513</v>
      </c>
      <c r="K98" s="12">
        <f>+'HT29 N'!AA51/'HT29 N'!T51*100</f>
        <v>2.5648584905660377</v>
      </c>
      <c r="L98" s="12">
        <f>+'HT29 N'!AB51/'HT29 N'!U51*100</f>
        <v>5.0194785735690735</v>
      </c>
      <c r="M98" s="12">
        <f>+'HT29 N'!AC51/'HT29 N'!V51*100</f>
        <v>7.1809727092544584</v>
      </c>
      <c r="N98" s="12">
        <f>+'HT29 N'!AD51/'HT29 N'!W51*100</f>
        <v>10.604351329572925</v>
      </c>
      <c r="O98" s="12">
        <f>+'HT29 N'!AE51/'HT29 N'!X51*100</f>
        <v>12.735849056603774</v>
      </c>
    </row>
    <row r="99" spans="1:21" x14ac:dyDescent="0.3">
      <c r="A99" s="2" t="s">
        <v>43</v>
      </c>
      <c r="B99" s="11">
        <f>+'HT29 N'!I52/'HT29 N'!B52*100</f>
        <v>0.35521485313450751</v>
      </c>
      <c r="C99" s="11">
        <f>+'HT29 N'!J52/'HT29 N'!C52*100</f>
        <v>1.2338331729766108</v>
      </c>
      <c r="D99" s="11">
        <f>+'HT29 N'!K52/'HT29 N'!D52*100</f>
        <v>4.8227469479790495</v>
      </c>
      <c r="E99" s="11">
        <f>+'HT29 N'!L52/'HT29 N'!E52*100</f>
        <v>10.218911789282121</v>
      </c>
      <c r="F99" s="11">
        <f>+'HT29 N'!M52/'HT29 N'!F52*100</f>
        <v>16.719228854136468</v>
      </c>
      <c r="G99" s="11">
        <f>+'HT29 N'!N52/'HT29 N'!G52*100</f>
        <v>23.704638547537549</v>
      </c>
      <c r="H99" s="11">
        <f>+'HT29 N'!O52/'HT29 N'!H52*100</f>
        <v>30.897674329773995</v>
      </c>
      <c r="I99" s="12">
        <f>+'HT29 N'!Y52/'HT29 N'!R52*100</f>
        <v>1.2156759153808836</v>
      </c>
      <c r="J99" s="12">
        <f>+'HT29 N'!Z52/'HT29 N'!S52*100</f>
        <v>1.8108804070532694</v>
      </c>
      <c r="K99" s="12">
        <f>+'HT29 N'!AA52/'HT29 N'!T52*100</f>
        <v>2.8865088569892841</v>
      </c>
      <c r="L99" s="12">
        <f>+'HT29 N'!AB52/'HT29 N'!U52*100</f>
        <v>6.2003264719036366</v>
      </c>
      <c r="M99" s="12">
        <f>+'HT29 N'!AC52/'HT29 N'!V52*100</f>
        <v>10.02514521414609</v>
      </c>
      <c r="N99" s="12">
        <f>+'HT29 N'!AD52/'HT29 N'!W52*100</f>
        <v>13.572828457785521</v>
      </c>
      <c r="O99" s="12">
        <f>+'HT29 N'!AE52/'HT29 N'!X52*100</f>
        <v>16.972776909425626</v>
      </c>
    </row>
    <row r="100" spans="1:21" ht="15" thickBot="1" x14ac:dyDescent="0.35"/>
    <row r="101" spans="1:21" ht="15" thickBot="1" x14ac:dyDescent="0.35">
      <c r="A101" s="58" t="s">
        <v>26</v>
      </c>
      <c r="B101" s="59"/>
      <c r="C101" s="60"/>
      <c r="D101" s="59" t="s">
        <v>34</v>
      </c>
      <c r="E101" s="59"/>
      <c r="F101" s="59"/>
      <c r="G101" s="58" t="s">
        <v>36</v>
      </c>
      <c r="H101" s="59"/>
      <c r="I101" s="60"/>
      <c r="J101" s="59" t="s">
        <v>37</v>
      </c>
      <c r="K101" s="59"/>
      <c r="L101" s="59"/>
      <c r="M101" s="51" t="s">
        <v>38</v>
      </c>
      <c r="N101" s="50"/>
      <c r="O101" s="52"/>
      <c r="P101" s="50" t="s">
        <v>39</v>
      </c>
      <c r="Q101" s="50"/>
      <c r="R101" s="50"/>
      <c r="S101" s="51" t="s">
        <v>40</v>
      </c>
      <c r="T101" s="50"/>
      <c r="U101" s="52"/>
    </row>
    <row r="102" spans="1:21" x14ac:dyDescent="0.3">
      <c r="A102" t="s">
        <v>16</v>
      </c>
      <c r="D102" t="s">
        <v>16</v>
      </c>
      <c r="G102" t="s">
        <v>16</v>
      </c>
      <c r="J102" t="s">
        <v>16</v>
      </c>
      <c r="M102" t="s">
        <v>16</v>
      </c>
      <c r="P102" t="s">
        <v>16</v>
      </c>
      <c r="S102" t="s">
        <v>16</v>
      </c>
    </row>
    <row r="103" spans="1:21" ht="15" thickBot="1" x14ac:dyDescent="0.35"/>
    <row r="104" spans="1:21" x14ac:dyDescent="0.3">
      <c r="A104" s="9"/>
      <c r="B104" s="9" t="s">
        <v>17</v>
      </c>
      <c r="C104" s="9" t="s">
        <v>18</v>
      </c>
      <c r="D104" s="9"/>
      <c r="E104" s="9" t="s">
        <v>17</v>
      </c>
      <c r="F104" s="9" t="s">
        <v>18</v>
      </c>
      <c r="G104" s="9"/>
      <c r="H104" s="9" t="s">
        <v>17</v>
      </c>
      <c r="I104" s="9" t="s">
        <v>18</v>
      </c>
      <c r="J104" s="9"/>
      <c r="K104" s="9" t="s">
        <v>17</v>
      </c>
      <c r="L104" s="9" t="s">
        <v>18</v>
      </c>
      <c r="M104" s="9"/>
      <c r="N104" s="9" t="s">
        <v>17</v>
      </c>
      <c r="O104" s="9" t="s">
        <v>18</v>
      </c>
      <c r="P104" s="9"/>
      <c r="Q104" s="9" t="s">
        <v>17</v>
      </c>
      <c r="R104" s="9" t="s">
        <v>18</v>
      </c>
      <c r="S104" s="9"/>
      <c r="T104" s="9" t="s">
        <v>17</v>
      </c>
      <c r="U104" s="9" t="s">
        <v>18</v>
      </c>
    </row>
    <row r="105" spans="1:21" x14ac:dyDescent="0.3">
      <c r="A105" s="7" t="s">
        <v>19</v>
      </c>
      <c r="B105" s="7">
        <v>0.35521485313450751</v>
      </c>
      <c r="C105" s="7">
        <v>1.2156759153808838</v>
      </c>
      <c r="D105" s="7" t="s">
        <v>19</v>
      </c>
      <c r="E105" s="7">
        <v>1.2175248531740144</v>
      </c>
      <c r="F105" s="7">
        <v>1.5736752496587663</v>
      </c>
      <c r="G105" s="7" t="s">
        <v>19</v>
      </c>
      <c r="H105" s="7">
        <v>4.810383378285878</v>
      </c>
      <c r="I105" s="7">
        <v>2.8573873427849796</v>
      </c>
      <c r="J105" s="7" t="s">
        <v>19</v>
      </c>
      <c r="K105" s="7">
        <v>10.205289704688944</v>
      </c>
      <c r="L105" s="7">
        <v>6.1076345903956524</v>
      </c>
      <c r="M105" s="7" t="s">
        <v>19</v>
      </c>
      <c r="N105" s="7">
        <v>16.592801829594759</v>
      </c>
      <c r="O105" s="7">
        <v>9.9092247739104433</v>
      </c>
      <c r="P105" s="7" t="s">
        <v>19</v>
      </c>
      <c r="Q105" s="7">
        <v>23.395924618924891</v>
      </c>
      <c r="R105" s="7">
        <v>13.478203621620514</v>
      </c>
      <c r="S105" s="7" t="s">
        <v>19</v>
      </c>
      <c r="T105" s="7">
        <v>30.701262993642384</v>
      </c>
      <c r="U105" s="7">
        <v>16.853239189577568</v>
      </c>
    </row>
    <row r="106" spans="1:21" x14ac:dyDescent="0.3">
      <c r="A106" s="7" t="s">
        <v>20</v>
      </c>
      <c r="B106" s="7">
        <v>1.1500742014799512E-2</v>
      </c>
      <c r="C106" s="7">
        <v>0.28597664738945233</v>
      </c>
      <c r="D106" s="7" t="s">
        <v>20</v>
      </c>
      <c r="E106" s="7">
        <v>0.89672531534725486</v>
      </c>
      <c r="F106" s="7">
        <v>0.89708564656300183</v>
      </c>
      <c r="G106" s="7" t="s">
        <v>20</v>
      </c>
      <c r="H106" s="7">
        <v>6.5403373858714486</v>
      </c>
      <c r="I106" s="7">
        <v>1.792593376011977</v>
      </c>
      <c r="J106" s="7" t="s">
        <v>20</v>
      </c>
      <c r="K106" s="7">
        <v>28.145791194124417</v>
      </c>
      <c r="L106" s="7">
        <v>5.5357182473212641</v>
      </c>
      <c r="M106" s="7" t="s">
        <v>20</v>
      </c>
      <c r="N106" s="7">
        <v>48.260790266730965</v>
      </c>
      <c r="O106" s="7">
        <v>15.103791034963349</v>
      </c>
      <c r="P106" s="7" t="s">
        <v>20</v>
      </c>
      <c r="Q106" s="7">
        <v>58.317179489711371</v>
      </c>
      <c r="R106" s="7">
        <v>21.370357061566306</v>
      </c>
      <c r="S106" s="7" t="s">
        <v>20</v>
      </c>
      <c r="T106" s="7">
        <v>64.236366900365809</v>
      </c>
      <c r="U106" s="7">
        <v>36.614880794616965</v>
      </c>
    </row>
    <row r="107" spans="1:21" x14ac:dyDescent="0.3">
      <c r="A107" s="7" t="s">
        <v>21</v>
      </c>
      <c r="B107" s="7">
        <v>8</v>
      </c>
      <c r="C107" s="7">
        <v>8</v>
      </c>
      <c r="D107" s="7" t="s">
        <v>21</v>
      </c>
      <c r="E107" s="7">
        <v>8</v>
      </c>
      <c r="F107" s="7">
        <v>8</v>
      </c>
      <c r="G107" s="7" t="s">
        <v>21</v>
      </c>
      <c r="H107" s="7">
        <v>8</v>
      </c>
      <c r="I107" s="7">
        <v>8</v>
      </c>
      <c r="J107" s="7" t="s">
        <v>21</v>
      </c>
      <c r="K107" s="7">
        <v>8</v>
      </c>
      <c r="L107" s="7">
        <v>8</v>
      </c>
      <c r="M107" s="7" t="s">
        <v>21</v>
      </c>
      <c r="N107" s="7">
        <v>8</v>
      </c>
      <c r="O107" s="7">
        <v>8</v>
      </c>
      <c r="P107" s="7" t="s">
        <v>21</v>
      </c>
      <c r="Q107" s="7">
        <v>8</v>
      </c>
      <c r="R107" s="7">
        <v>8</v>
      </c>
      <c r="S107" s="7" t="s">
        <v>21</v>
      </c>
      <c r="T107" s="7">
        <v>8</v>
      </c>
      <c r="U107" s="7">
        <v>8</v>
      </c>
    </row>
    <row r="108" spans="1:21" x14ac:dyDescent="0.3">
      <c r="A108" s="7" t="s">
        <v>22</v>
      </c>
      <c r="B108" s="7">
        <v>7</v>
      </c>
      <c r="C108" s="7">
        <v>7</v>
      </c>
      <c r="D108" s="7" t="s">
        <v>22</v>
      </c>
      <c r="E108" s="7">
        <v>7</v>
      </c>
      <c r="F108" s="7">
        <v>7</v>
      </c>
      <c r="G108" s="7" t="s">
        <v>22</v>
      </c>
      <c r="H108" s="7">
        <v>7</v>
      </c>
      <c r="I108" s="7">
        <v>7</v>
      </c>
      <c r="J108" s="7" t="s">
        <v>22</v>
      </c>
      <c r="K108" s="7">
        <v>7</v>
      </c>
      <c r="L108" s="7">
        <v>7</v>
      </c>
      <c r="M108" s="7" t="s">
        <v>22</v>
      </c>
      <c r="N108" s="7">
        <v>7</v>
      </c>
      <c r="O108" s="7">
        <v>7</v>
      </c>
      <c r="P108" s="7" t="s">
        <v>22</v>
      </c>
      <c r="Q108" s="7">
        <v>7</v>
      </c>
      <c r="R108" s="7">
        <v>7</v>
      </c>
      <c r="S108" s="7" t="s">
        <v>22</v>
      </c>
      <c r="T108" s="7">
        <v>7</v>
      </c>
      <c r="U108" s="7">
        <v>7</v>
      </c>
    </row>
    <row r="109" spans="1:21" x14ac:dyDescent="0.3">
      <c r="A109" s="7" t="s">
        <v>23</v>
      </c>
      <c r="B109" s="7">
        <v>4.0215668376367197E-2</v>
      </c>
      <c r="C109" s="7"/>
      <c r="D109" s="7" t="s">
        <v>23</v>
      </c>
      <c r="E109" s="31">
        <v>0.99959833131080911</v>
      </c>
      <c r="F109" s="7"/>
      <c r="G109" s="7" t="s">
        <v>23</v>
      </c>
      <c r="H109" s="7">
        <v>3.6485337240405769</v>
      </c>
      <c r="I109" s="7"/>
      <c r="J109" s="7" t="s">
        <v>23</v>
      </c>
      <c r="K109" s="31">
        <v>5.084397351282135</v>
      </c>
      <c r="L109" s="7"/>
      <c r="M109" s="7" t="s">
        <v>23</v>
      </c>
      <c r="N109" s="7">
        <v>3.1952766133359098</v>
      </c>
      <c r="O109" s="7"/>
      <c r="P109" s="7" t="s">
        <v>23</v>
      </c>
      <c r="Q109" s="7">
        <v>2.7288818488949058</v>
      </c>
      <c r="R109" s="7"/>
      <c r="S109" s="7" t="s">
        <v>23</v>
      </c>
      <c r="T109" s="7">
        <v>1.7543786981223681</v>
      </c>
      <c r="U109" s="7"/>
    </row>
    <row r="110" spans="1:21" x14ac:dyDescent="0.3">
      <c r="A110" s="7" t="s">
        <v>24</v>
      </c>
      <c r="B110" s="7">
        <v>1.960901735643672E-4</v>
      </c>
      <c r="C110" s="7"/>
      <c r="D110" s="7" t="s">
        <v>24</v>
      </c>
      <c r="E110" s="7">
        <v>0.4997953907307261</v>
      </c>
      <c r="F110" s="7"/>
      <c r="G110" s="7" t="s">
        <v>24</v>
      </c>
      <c r="H110" s="7">
        <v>5.4628901279524744E-2</v>
      </c>
      <c r="I110" s="7"/>
      <c r="J110" s="7" t="s">
        <v>24</v>
      </c>
      <c r="K110" s="7">
        <v>2.386514507245505E-2</v>
      </c>
      <c r="L110" s="7"/>
      <c r="M110" s="7" t="s">
        <v>24</v>
      </c>
      <c r="N110" s="7">
        <v>7.4134892669474733E-2</v>
      </c>
      <c r="O110" s="7"/>
      <c r="P110" s="7" t="s">
        <v>24</v>
      </c>
      <c r="Q110" s="7">
        <v>0.10436562447659237</v>
      </c>
      <c r="R110" s="7"/>
      <c r="S110" s="7" t="s">
        <v>24</v>
      </c>
      <c r="T110" s="7">
        <v>0.23788004821444253</v>
      </c>
      <c r="U110" s="7"/>
    </row>
    <row r="111" spans="1:21" ht="15" thickBot="1" x14ac:dyDescent="0.35">
      <c r="A111" s="8" t="s">
        <v>25</v>
      </c>
      <c r="B111" s="10">
        <v>0.26405822628038611</v>
      </c>
      <c r="C111" s="8"/>
      <c r="D111" s="8" t="s">
        <v>25</v>
      </c>
      <c r="E111" s="8">
        <v>0.26405822628038611</v>
      </c>
      <c r="F111" s="8"/>
      <c r="G111" s="8" t="s">
        <v>25</v>
      </c>
      <c r="H111" s="10">
        <v>3.7870435399280704</v>
      </c>
      <c r="I111" s="8"/>
      <c r="J111" s="8" t="s">
        <v>25</v>
      </c>
      <c r="K111" s="8">
        <v>3.7870435399280704</v>
      </c>
      <c r="L111" s="8"/>
      <c r="M111" s="8" t="s">
        <v>25</v>
      </c>
      <c r="N111" s="10">
        <v>3.7870435399280704</v>
      </c>
      <c r="O111" s="8"/>
      <c r="P111" s="8" t="s">
        <v>25</v>
      </c>
      <c r="Q111" s="10">
        <v>3.7870435399280704</v>
      </c>
      <c r="R111" s="8"/>
      <c r="S111" s="8" t="s">
        <v>25</v>
      </c>
      <c r="T111" s="10">
        <v>3.7870435399280704</v>
      </c>
      <c r="U111" s="8"/>
    </row>
    <row r="112" spans="1:21" x14ac:dyDescent="0.3">
      <c r="A112" t="s">
        <v>52</v>
      </c>
      <c r="D112" t="s">
        <v>27</v>
      </c>
      <c r="G112" t="s">
        <v>52</v>
      </c>
      <c r="J112" t="s">
        <v>27</v>
      </c>
      <c r="M112" t="s">
        <v>52</v>
      </c>
      <c r="P112" t="s">
        <v>52</v>
      </c>
      <c r="S112" t="s">
        <v>52</v>
      </c>
    </row>
    <row r="113" spans="1:21" ht="15" thickBot="1" x14ac:dyDescent="0.35"/>
    <row r="114" spans="1:21" x14ac:dyDescent="0.3">
      <c r="A114" s="9"/>
      <c r="B114" s="9" t="s">
        <v>17</v>
      </c>
      <c r="C114" s="9" t="s">
        <v>18</v>
      </c>
      <c r="D114" s="9"/>
      <c r="E114" s="9" t="s">
        <v>17</v>
      </c>
      <c r="F114" s="9" t="s">
        <v>18</v>
      </c>
      <c r="G114" s="9"/>
      <c r="H114" s="9" t="s">
        <v>17</v>
      </c>
      <c r="I114" s="9" t="s">
        <v>18</v>
      </c>
      <c r="J114" s="9"/>
      <c r="K114" s="9" t="s">
        <v>17</v>
      </c>
      <c r="L114" s="9" t="s">
        <v>18</v>
      </c>
      <c r="M114" s="9"/>
      <c r="N114" s="9" t="s">
        <v>17</v>
      </c>
      <c r="O114" s="9" t="s">
        <v>18</v>
      </c>
      <c r="P114" s="9"/>
      <c r="Q114" s="9" t="s">
        <v>17</v>
      </c>
      <c r="R114" s="9" t="s">
        <v>18</v>
      </c>
      <c r="S114" s="9"/>
      <c r="T114" s="9" t="s">
        <v>17</v>
      </c>
      <c r="U114" s="9" t="s">
        <v>18</v>
      </c>
    </row>
    <row r="115" spans="1:21" x14ac:dyDescent="0.3">
      <c r="A115" s="7" t="s">
        <v>19</v>
      </c>
      <c r="B115" s="7">
        <v>0.35521485313450751</v>
      </c>
      <c r="C115" s="7">
        <v>1.2156759153808838</v>
      </c>
      <c r="D115" s="7" t="s">
        <v>19</v>
      </c>
      <c r="E115" s="7">
        <v>1.2175248531740144</v>
      </c>
      <c r="F115" s="7">
        <v>1.5736752496587663</v>
      </c>
      <c r="G115" s="7" t="s">
        <v>19</v>
      </c>
      <c r="H115" s="7">
        <v>4.810383378285878</v>
      </c>
      <c r="I115" s="7">
        <v>2.8573873427849796</v>
      </c>
      <c r="J115" s="7" t="s">
        <v>19</v>
      </c>
      <c r="K115" s="7">
        <v>10.205289704688944</v>
      </c>
      <c r="L115" s="7">
        <v>6.1076345903956524</v>
      </c>
      <c r="M115" s="7" t="s">
        <v>19</v>
      </c>
      <c r="N115" s="7">
        <v>16.592801829594759</v>
      </c>
      <c r="O115" s="7">
        <v>9.9092247739104433</v>
      </c>
      <c r="P115" s="7" t="s">
        <v>19</v>
      </c>
      <c r="Q115" s="7">
        <v>23.395924618924891</v>
      </c>
      <c r="R115" s="7">
        <v>13.478203621620514</v>
      </c>
      <c r="S115" s="7" t="s">
        <v>19</v>
      </c>
      <c r="T115" s="7">
        <v>30.701262993642384</v>
      </c>
      <c r="U115" s="7">
        <v>16.853239189577568</v>
      </c>
    </row>
    <row r="116" spans="1:21" x14ac:dyDescent="0.3">
      <c r="A116" s="7" t="s">
        <v>20</v>
      </c>
      <c r="B116" s="7">
        <v>1.1500742014799512E-2</v>
      </c>
      <c r="C116" s="7">
        <v>0.28597664738945233</v>
      </c>
      <c r="D116" s="7" t="s">
        <v>20</v>
      </c>
      <c r="E116" s="7">
        <v>0.89672531534725486</v>
      </c>
      <c r="F116" s="7">
        <v>0.89708564656300183</v>
      </c>
      <c r="G116" s="7" t="s">
        <v>20</v>
      </c>
      <c r="H116" s="7">
        <v>6.5403373858714486</v>
      </c>
      <c r="I116" s="7">
        <v>1.792593376011977</v>
      </c>
      <c r="J116" s="7" t="s">
        <v>20</v>
      </c>
      <c r="K116" s="7">
        <v>28.145791194124417</v>
      </c>
      <c r="L116" s="7">
        <v>5.5357182473212641</v>
      </c>
      <c r="M116" s="7" t="s">
        <v>20</v>
      </c>
      <c r="N116" s="7">
        <v>48.260790266730965</v>
      </c>
      <c r="O116" s="7">
        <v>15.103791034963349</v>
      </c>
      <c r="P116" s="7" t="s">
        <v>20</v>
      </c>
      <c r="Q116" s="7">
        <v>58.317179489711371</v>
      </c>
      <c r="R116" s="7">
        <v>21.370357061566306</v>
      </c>
      <c r="S116" s="7" t="s">
        <v>20</v>
      </c>
      <c r="T116" s="7">
        <v>64.236366900365809</v>
      </c>
      <c r="U116" s="7">
        <v>36.614880794616965</v>
      </c>
    </row>
    <row r="117" spans="1:21" x14ac:dyDescent="0.3">
      <c r="A117" s="7" t="s">
        <v>21</v>
      </c>
      <c r="B117" s="7">
        <v>8</v>
      </c>
      <c r="C117" s="7">
        <v>8</v>
      </c>
      <c r="D117" s="7" t="s">
        <v>21</v>
      </c>
      <c r="E117" s="7">
        <v>8</v>
      </c>
      <c r="F117" s="7">
        <v>8</v>
      </c>
      <c r="G117" s="7" t="s">
        <v>21</v>
      </c>
      <c r="H117" s="7">
        <v>8</v>
      </c>
      <c r="I117" s="7">
        <v>8</v>
      </c>
      <c r="J117" s="7" t="s">
        <v>21</v>
      </c>
      <c r="K117" s="7">
        <v>8</v>
      </c>
      <c r="L117" s="7">
        <v>8</v>
      </c>
      <c r="M117" s="7" t="s">
        <v>21</v>
      </c>
      <c r="N117" s="7">
        <v>8</v>
      </c>
      <c r="O117" s="7">
        <v>8</v>
      </c>
      <c r="P117" s="7" t="s">
        <v>21</v>
      </c>
      <c r="Q117" s="7">
        <v>8</v>
      </c>
      <c r="R117" s="7">
        <v>8</v>
      </c>
      <c r="S117" s="7" t="s">
        <v>21</v>
      </c>
      <c r="T117" s="7">
        <v>8</v>
      </c>
      <c r="U117" s="7">
        <v>8</v>
      </c>
    </row>
    <row r="118" spans="1:21" x14ac:dyDescent="0.3">
      <c r="A118" s="7" t="s">
        <v>53</v>
      </c>
      <c r="B118" s="7">
        <v>0.14873869470212592</v>
      </c>
      <c r="C118" s="7"/>
      <c r="D118" s="7" t="s">
        <v>28</v>
      </c>
      <c r="E118" s="7">
        <v>0</v>
      </c>
      <c r="F118" s="7"/>
      <c r="G118" s="7" t="s">
        <v>53</v>
      </c>
      <c r="H118" s="7">
        <v>4.1664653809417134</v>
      </c>
      <c r="I118" s="7"/>
      <c r="J118" s="7" t="s">
        <v>28</v>
      </c>
      <c r="K118" s="7">
        <v>0</v>
      </c>
      <c r="L118" s="7"/>
      <c r="M118" s="7" t="s">
        <v>53</v>
      </c>
      <c r="N118" s="7">
        <v>31.682290650847158</v>
      </c>
      <c r="O118" s="7"/>
      <c r="P118" s="7" t="s">
        <v>53</v>
      </c>
      <c r="Q118" s="7">
        <v>39.843768275638844</v>
      </c>
      <c r="R118" s="7"/>
      <c r="S118" s="7" t="s">
        <v>53</v>
      </c>
      <c r="T118" s="7">
        <v>50.425623847491387</v>
      </c>
      <c r="U118" s="7"/>
    </row>
    <row r="119" spans="1:21" x14ac:dyDescent="0.3">
      <c r="A119" s="7" t="s">
        <v>28</v>
      </c>
      <c r="B119" s="7">
        <v>0</v>
      </c>
      <c r="C119" s="7"/>
      <c r="D119" s="7" t="s">
        <v>22</v>
      </c>
      <c r="E119" s="7">
        <v>14</v>
      </c>
      <c r="F119" s="7"/>
      <c r="G119" s="7" t="s">
        <v>28</v>
      </c>
      <c r="H119" s="7">
        <v>0</v>
      </c>
      <c r="I119" s="7"/>
      <c r="J119" s="7" t="s">
        <v>22</v>
      </c>
      <c r="K119" s="7">
        <v>10</v>
      </c>
      <c r="L119" s="7"/>
      <c r="M119" s="7" t="s">
        <v>28</v>
      </c>
      <c r="N119" s="7">
        <v>0</v>
      </c>
      <c r="O119" s="7"/>
      <c r="P119" s="7" t="s">
        <v>28</v>
      </c>
      <c r="Q119" s="7">
        <v>0</v>
      </c>
      <c r="R119" s="7"/>
      <c r="S119" s="7" t="s">
        <v>28</v>
      </c>
      <c r="T119" s="7">
        <v>0</v>
      </c>
      <c r="U119" s="7"/>
    </row>
    <row r="120" spans="1:21" x14ac:dyDescent="0.3">
      <c r="A120" s="7" t="s">
        <v>22</v>
      </c>
      <c r="B120" s="7">
        <v>14</v>
      </c>
      <c r="C120" s="7"/>
      <c r="D120" s="7" t="s">
        <v>29</v>
      </c>
      <c r="E120" s="7">
        <v>-0.7521251114154246</v>
      </c>
      <c r="F120" s="7"/>
      <c r="G120" s="7" t="s">
        <v>22</v>
      </c>
      <c r="H120" s="7">
        <v>14</v>
      </c>
      <c r="I120" s="7"/>
      <c r="J120" s="7" t="s">
        <v>29</v>
      </c>
      <c r="K120" s="7">
        <v>1.9970301557372605</v>
      </c>
      <c r="L120" s="7"/>
      <c r="M120" s="7" t="s">
        <v>22</v>
      </c>
      <c r="N120" s="7">
        <v>14</v>
      </c>
      <c r="O120" s="7"/>
      <c r="P120" s="7" t="s">
        <v>22</v>
      </c>
      <c r="Q120" s="7">
        <v>14</v>
      </c>
      <c r="R120" s="7"/>
      <c r="S120" s="7" t="s">
        <v>22</v>
      </c>
      <c r="T120" s="7">
        <v>14</v>
      </c>
      <c r="U120" s="7"/>
    </row>
    <row r="121" spans="1:21" x14ac:dyDescent="0.3">
      <c r="A121" s="7" t="s">
        <v>29</v>
      </c>
      <c r="B121" s="7">
        <v>-4.4622020875271557</v>
      </c>
      <c r="C121" s="7"/>
      <c r="D121" s="7" t="s">
        <v>30</v>
      </c>
      <c r="E121" s="7">
        <v>0.23221708104765632</v>
      </c>
      <c r="F121" s="7"/>
      <c r="G121" s="7" t="s">
        <v>29</v>
      </c>
      <c r="H121" s="7">
        <v>1.9135837244709679</v>
      </c>
      <c r="I121" s="7"/>
      <c r="J121" s="7" t="s">
        <v>30</v>
      </c>
      <c r="K121" s="7">
        <v>3.6876035097292315E-2</v>
      </c>
      <c r="L121" s="7"/>
      <c r="M121" s="7" t="s">
        <v>29</v>
      </c>
      <c r="N121" s="40">
        <v>2.3748198382945178</v>
      </c>
      <c r="O121" s="7"/>
      <c r="P121" s="7" t="s">
        <v>29</v>
      </c>
      <c r="Q121" s="40">
        <v>3.1424015440883819</v>
      </c>
      <c r="R121" s="7"/>
      <c r="S121" s="7" t="s">
        <v>29</v>
      </c>
      <c r="T121" s="40">
        <v>3.9002474100934315</v>
      </c>
      <c r="U121" s="7"/>
    </row>
    <row r="122" spans="1:21" x14ac:dyDescent="0.3">
      <c r="A122" s="7" t="s">
        <v>30</v>
      </c>
      <c r="B122" s="7">
        <v>2.6834250550416931E-4</v>
      </c>
      <c r="C122" s="7"/>
      <c r="D122" s="7" t="s">
        <v>31</v>
      </c>
      <c r="E122" s="7">
        <v>1.7613101357748921</v>
      </c>
      <c r="F122" s="7"/>
      <c r="G122" s="7" t="s">
        <v>30</v>
      </c>
      <c r="H122" s="7">
        <v>3.8171871156828588E-2</v>
      </c>
      <c r="I122" s="7"/>
      <c r="J122" s="7" t="s">
        <v>31</v>
      </c>
      <c r="K122" s="7">
        <v>1.812461122811676</v>
      </c>
      <c r="L122" s="7"/>
      <c r="M122" s="7" t="s">
        <v>30</v>
      </c>
      <c r="N122" s="7">
        <v>1.6196127567611039E-2</v>
      </c>
      <c r="O122" s="7"/>
      <c r="P122" s="7" t="s">
        <v>30</v>
      </c>
      <c r="Q122" s="7">
        <v>3.5997780362686375E-3</v>
      </c>
      <c r="R122" s="7"/>
      <c r="S122" s="7" t="s">
        <v>30</v>
      </c>
      <c r="T122" s="7">
        <v>8.0048736579598552E-4</v>
      </c>
      <c r="U122" s="7"/>
    </row>
    <row r="123" spans="1:21" x14ac:dyDescent="0.3">
      <c r="A123" s="7" t="s">
        <v>31</v>
      </c>
      <c r="B123" s="7">
        <v>1.7613101357748921</v>
      </c>
      <c r="C123" s="7"/>
      <c r="D123" s="7" t="s">
        <v>32</v>
      </c>
      <c r="E123" s="7">
        <v>0.46443416209531263</v>
      </c>
      <c r="F123" s="7"/>
      <c r="G123" s="7" t="s">
        <v>31</v>
      </c>
      <c r="H123" s="7">
        <v>1.7613101357748921</v>
      </c>
      <c r="I123" s="7"/>
      <c r="J123" s="7" t="s">
        <v>32</v>
      </c>
      <c r="K123" s="7">
        <v>7.3752070194584629E-2</v>
      </c>
      <c r="L123" s="7"/>
      <c r="M123" s="7" t="s">
        <v>31</v>
      </c>
      <c r="N123" s="7">
        <v>1.7613101357748921</v>
      </c>
      <c r="O123" s="7"/>
      <c r="P123" s="7" t="s">
        <v>31</v>
      </c>
      <c r="Q123" s="7">
        <v>1.7613101357748921</v>
      </c>
      <c r="R123" s="7"/>
      <c r="S123" s="7" t="s">
        <v>31</v>
      </c>
      <c r="T123" s="7">
        <v>1.7613101357748921</v>
      </c>
      <c r="U123" s="7"/>
    </row>
    <row r="124" spans="1:21" ht="15" thickBot="1" x14ac:dyDescent="0.35">
      <c r="A124" s="7" t="s">
        <v>32</v>
      </c>
      <c r="B124" s="7">
        <v>5.3668501100833862E-4</v>
      </c>
      <c r="C124" s="7"/>
      <c r="D124" s="8" t="s">
        <v>33</v>
      </c>
      <c r="E124" s="39">
        <v>2.1447866879178044</v>
      </c>
      <c r="F124" s="8"/>
      <c r="G124" s="7" t="s">
        <v>32</v>
      </c>
      <c r="H124" s="7">
        <v>7.6343742313657176E-2</v>
      </c>
      <c r="I124" s="7"/>
      <c r="J124" s="8" t="s">
        <v>33</v>
      </c>
      <c r="K124" s="39">
        <v>2.2281388519862744</v>
      </c>
      <c r="L124" s="8"/>
      <c r="M124" s="7" t="s">
        <v>32</v>
      </c>
      <c r="N124" s="7">
        <v>3.2392255135222078E-2</v>
      </c>
      <c r="O124" s="7"/>
      <c r="P124" s="7" t="s">
        <v>32</v>
      </c>
      <c r="Q124" s="7">
        <v>7.199556072537275E-3</v>
      </c>
      <c r="R124" s="7"/>
      <c r="S124" s="7" t="s">
        <v>32</v>
      </c>
      <c r="T124" s="7">
        <v>1.600974731591971E-3</v>
      </c>
      <c r="U124" s="7"/>
    </row>
    <row r="125" spans="1:21" ht="15" thickBot="1" x14ac:dyDescent="0.35">
      <c r="A125" s="8" t="s">
        <v>33</v>
      </c>
      <c r="B125" s="39">
        <v>2.1447866879178044</v>
      </c>
      <c r="C125" s="8"/>
      <c r="D125" s="8"/>
      <c r="E125" s="8"/>
      <c r="F125" s="8"/>
      <c r="G125" s="8" t="s">
        <v>33</v>
      </c>
      <c r="H125" s="39">
        <v>2.1447866879178044</v>
      </c>
      <c r="I125" s="8"/>
      <c r="J125" s="34"/>
      <c r="K125" s="34"/>
      <c r="L125" s="34"/>
      <c r="M125" s="8" t="s">
        <v>33</v>
      </c>
      <c r="N125" s="8">
        <v>2.1447866879178044</v>
      </c>
      <c r="O125" s="8"/>
      <c r="P125" s="8" t="s">
        <v>33</v>
      </c>
      <c r="Q125" s="8">
        <v>2.1447866879178044</v>
      </c>
      <c r="R125" s="8"/>
      <c r="S125" s="8" t="s">
        <v>33</v>
      </c>
      <c r="T125" s="8">
        <v>2.1447866879178044</v>
      </c>
      <c r="U125" s="8"/>
    </row>
    <row r="126" spans="1:21" x14ac:dyDescent="0.3">
      <c r="A126" s="33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</row>
    <row r="127" spans="1:21" ht="15" thickBot="1" x14ac:dyDescent="0.35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</row>
    <row r="128" spans="1:2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</sheetData>
  <mergeCells count="33">
    <mergeCell ref="A1:O1"/>
    <mergeCell ref="A2:O2"/>
    <mergeCell ref="B3:H3"/>
    <mergeCell ref="I3:O3"/>
    <mergeCell ref="A15:C15"/>
    <mergeCell ref="D15:F15"/>
    <mergeCell ref="G15:I15"/>
    <mergeCell ref="J15:L15"/>
    <mergeCell ref="M15:O15"/>
    <mergeCell ref="M58:O58"/>
    <mergeCell ref="P58:R58"/>
    <mergeCell ref="P15:R15"/>
    <mergeCell ref="S15:U15"/>
    <mergeCell ref="A44:O44"/>
    <mergeCell ref="A45:O45"/>
    <mergeCell ref="B46:H46"/>
    <mergeCell ref="I46:O46"/>
    <mergeCell ref="P101:R101"/>
    <mergeCell ref="S101:U101"/>
    <mergeCell ref="S58:U58"/>
    <mergeCell ref="A87:O87"/>
    <mergeCell ref="A88:O88"/>
    <mergeCell ref="B89:H89"/>
    <mergeCell ref="I89:O89"/>
    <mergeCell ref="A101:C101"/>
    <mergeCell ref="D101:F101"/>
    <mergeCell ref="G101:I101"/>
    <mergeCell ref="J101:L101"/>
    <mergeCell ref="M101:O101"/>
    <mergeCell ref="A58:C58"/>
    <mergeCell ref="D58:F58"/>
    <mergeCell ref="G58:I58"/>
    <mergeCell ref="J58:L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5A9-412E-48D1-9D82-913C31BA19D6}">
  <dimension ref="A1:AE53"/>
  <sheetViews>
    <sheetView topLeftCell="A26" workbookViewId="0">
      <selection activeCell="R42" sqref="R42"/>
    </sheetView>
  </sheetViews>
  <sheetFormatPr defaultRowHeight="14.4" x14ac:dyDescent="0.3"/>
  <sheetData>
    <row r="1" spans="1:31" x14ac:dyDescent="0.3">
      <c r="A1" t="s">
        <v>12</v>
      </c>
    </row>
    <row r="2" spans="1:31" x14ac:dyDescent="0.3">
      <c r="A2" t="s">
        <v>1</v>
      </c>
      <c r="Q2" t="s">
        <v>2</v>
      </c>
    </row>
    <row r="4" spans="1:31" x14ac:dyDescent="0.3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3">
      <c r="A6" s="1"/>
      <c r="B6" s="1">
        <f>+'HCT15'!B6/'HCT15'!$B6</f>
        <v>1</v>
      </c>
      <c r="C6" s="1">
        <f>+'HCT15'!C6/'HCT15'!$B6</f>
        <v>1.4342885375494072</v>
      </c>
      <c r="D6" s="1">
        <f>+'HCT15'!D6/'HCT15'!$B6</f>
        <v>0.97070863918690009</v>
      </c>
      <c r="E6" s="1">
        <f>+'HCT15'!E6/'HCT15'!$B6</f>
        <v>0.79573687182382835</v>
      </c>
      <c r="F6" s="1">
        <f>+'HCT15'!F6/'HCT15'!$B6</f>
        <v>0.7060276679841897</v>
      </c>
      <c r="G6" s="1">
        <f>+'HCT15'!G6/'HCT15'!$B6</f>
        <v>0.64236307171089779</v>
      </c>
      <c r="H6" s="1">
        <f>+'HCT15'!H6/'HCT15'!$B6</f>
        <v>0.58956804065499713</v>
      </c>
      <c r="I6" s="1">
        <f>+'HCT15'!I6/'HCT15'!$B6</f>
        <v>4.587803500846979E-3</v>
      </c>
      <c r="J6" s="1">
        <f>+'HCT15'!J6/'HCT15'!$B6</f>
        <v>5.0818746470920381E-3</v>
      </c>
      <c r="K6" s="1">
        <f>+'HCT15'!K6/'HCT15'!$B6</f>
        <v>2.82326369282891E-3</v>
      </c>
      <c r="L6" s="1">
        <f>+'HCT15'!L6/'HCT15'!$B6</f>
        <v>3.458498023715415E-3</v>
      </c>
      <c r="M6" s="1">
        <f>+'HCT15'!M6/'HCT15'!$B6</f>
        <v>5.787690570299266E-3</v>
      </c>
      <c r="N6" s="1">
        <f>+'HCT15'!N6/'HCT15'!$B6</f>
        <v>9.4579333709768499E-3</v>
      </c>
      <c r="O6" s="1">
        <f>+'HCT15'!O6/'HCT15'!$B6</f>
        <v>1.4398644833427442E-2</v>
      </c>
      <c r="Q6" s="1"/>
      <c r="R6" s="1">
        <f>+'HCT15'!R6/'HCT15'!$R6</f>
        <v>1</v>
      </c>
      <c r="S6" s="1">
        <f>+'HCT15'!S6/'HCT15'!$R6</f>
        <v>1.0374739764052741</v>
      </c>
      <c r="T6" s="1">
        <f>+'HCT15'!T6/'HCT15'!$R6</f>
        <v>0.91922276197085362</v>
      </c>
      <c r="U6" s="1">
        <f>+'HCT15'!U6/'HCT15'!$R6</f>
        <v>0.67679851954661119</v>
      </c>
      <c r="V6" s="1">
        <f>+'HCT15'!V6/'HCT15'!$R6</f>
        <v>0.5117279666897987</v>
      </c>
      <c r="W6" s="1">
        <f>+'HCT15'!W6/'HCT15'!$R6</f>
        <v>0.41540596807772379</v>
      </c>
      <c r="X6" s="1">
        <f>+'HCT15'!X6/'HCT15'!$R6</f>
        <v>0.35405968077723804</v>
      </c>
      <c r="Y6" s="1">
        <f>+'HCT15'!Y6/'HCT15'!$R6</f>
        <v>3.0996992829053897E-3</v>
      </c>
      <c r="Z6" s="1">
        <f>+'HCT15'!Z6/'HCT15'!$R6</f>
        <v>8.3275503122831364E-3</v>
      </c>
      <c r="AA6" s="1">
        <f>+'HCT15'!AA6/'HCT15'!$R6</f>
        <v>4.1637751561415682E-3</v>
      </c>
      <c r="AB6" s="1">
        <f>+'HCT15'!AB6/'HCT15'!$R6</f>
        <v>3.7473976405274115E-3</v>
      </c>
      <c r="AC6" s="1">
        <f>+'HCT15'!AC6/'HCT15'!$R6</f>
        <v>5.0890585241730284E-3</v>
      </c>
      <c r="AD6" s="1">
        <f>+'HCT15'!AD6/'HCT15'!$R6</f>
        <v>8.3738144806847093E-3</v>
      </c>
      <c r="AE6" s="1">
        <f>+'HCT15'!AE6/'HCT15'!$R6</f>
        <v>1.3370344668054592E-2</v>
      </c>
    </row>
    <row r="7" spans="1:31" x14ac:dyDescent="0.3">
      <c r="A7" s="1"/>
      <c r="B7" s="1">
        <f>+'HCT15'!B7/'HCT15'!$B7</f>
        <v>1</v>
      </c>
      <c r="C7" s="1">
        <f>+'HCT15'!C7/'HCT15'!$B7</f>
        <v>4.8537761114086768</v>
      </c>
      <c r="D7" s="1">
        <f>+'HCT15'!D7/'HCT15'!$B7</f>
        <v>3.6727370112479916</v>
      </c>
      <c r="E7" s="1">
        <f>+'HCT15'!E7/'HCT15'!$B7</f>
        <v>3.910016068559186</v>
      </c>
      <c r="F7" s="1">
        <f>+'HCT15'!F7/'HCT15'!$B7</f>
        <v>3.7043385109801821</v>
      </c>
      <c r="G7" s="1">
        <f>+'HCT15'!G7/'HCT15'!$B7</f>
        <v>3.2137118371719335</v>
      </c>
      <c r="H7" s="1">
        <f>+'HCT15'!H7/'HCT15'!$B7</f>
        <v>3.0690948044991964</v>
      </c>
      <c r="I7" s="1">
        <f>+'HCT15'!I7/'HCT15'!$B7</f>
        <v>6.3738618103910016E-2</v>
      </c>
      <c r="J7" s="1">
        <f>+'HCT15'!J7/'HCT15'!$B7</f>
        <v>4.9812533476164968E-2</v>
      </c>
      <c r="K7" s="1">
        <f>+'HCT15'!K7/'HCT15'!$B7</f>
        <v>2.8387787895018748E-2</v>
      </c>
      <c r="L7" s="1">
        <f>+'HCT15'!L7/'HCT15'!$B7</f>
        <v>4.7670058918050345E-2</v>
      </c>
      <c r="M7" s="1">
        <f>+'HCT15'!M7/'HCT15'!$B7</f>
        <v>7.873594001071238E-2</v>
      </c>
      <c r="N7" s="1">
        <f>+'HCT15'!N7/'HCT15'!$B7</f>
        <v>0.12212104981253348</v>
      </c>
      <c r="O7" s="1">
        <f>+'HCT15'!O7/'HCT15'!$B7</f>
        <v>0.17621853240492769</v>
      </c>
      <c r="Q7" s="1"/>
      <c r="R7" s="1">
        <f>+'HCT15'!R7/'HCT15'!$R7</f>
        <v>1</v>
      </c>
      <c r="S7" s="1">
        <f>+'HCT15'!S7/'HCT15'!$R7</f>
        <v>1.9254970280795245</v>
      </c>
      <c r="T7" s="1">
        <f>+'HCT15'!T7/'HCT15'!$R7</f>
        <v>1.4479401516704242</v>
      </c>
      <c r="U7" s="1">
        <f>+'HCT15'!U7/'HCT15'!$R7</f>
        <v>0.9668989547038328</v>
      </c>
      <c r="V7" s="1">
        <f>+'HCT15'!V7/'HCT15'!$R7</f>
        <v>0.80303340848534532</v>
      </c>
      <c r="W7" s="1">
        <f>+'HCT15'!W7/'HCT15'!$R7</f>
        <v>0.76429596228735397</v>
      </c>
      <c r="X7" s="1">
        <f>+'HCT15'!X7/'HCT15'!$R7</f>
        <v>0.63824554211928675</v>
      </c>
      <c r="Y7" s="1">
        <f>+'HCT15'!Y7/'HCT15'!$R7</f>
        <v>1.5269522443123591E-2</v>
      </c>
      <c r="Z7" s="1">
        <f>+'HCT15'!Z7/'HCT15'!$R7</f>
        <v>1.5576962492313998E-2</v>
      </c>
      <c r="AA7" s="1">
        <f>+'HCT15'!AA7/'HCT15'!$R7</f>
        <v>1.0043041606886656E-2</v>
      </c>
      <c r="AB7" s="1">
        <f>+'HCT15'!AB7/'HCT15'!$R7</f>
        <v>1.0862881738061079E-2</v>
      </c>
      <c r="AC7" s="1">
        <f>+'HCT15'!AC7/'HCT15'!$R7</f>
        <v>1.721664275466284E-2</v>
      </c>
      <c r="AD7" s="1">
        <f>+'HCT15'!AD7/'HCT15'!$R7</f>
        <v>2.4902643984423038E-2</v>
      </c>
      <c r="AE7" s="1">
        <f>+'HCT15'!AE7/'HCT15'!$R7</f>
        <v>3.7405205984832955E-2</v>
      </c>
    </row>
    <row r="8" spans="1:31" x14ac:dyDescent="0.3">
      <c r="A8" s="1"/>
      <c r="B8" s="1">
        <f>+'HCT15'!B8/'HCT15'!$B8</f>
        <v>1</v>
      </c>
      <c r="C8" s="1">
        <f>+'HCT15'!C8/'HCT15'!$B8</f>
        <v>6.2829286239882265</v>
      </c>
      <c r="D8" s="1">
        <f>+'HCT15'!D8/'HCT15'!$B8</f>
        <v>5.0441501103752762</v>
      </c>
      <c r="E8" s="1">
        <f>+'HCT15'!E8/'HCT15'!$B8</f>
        <v>4.0809418690213395</v>
      </c>
      <c r="F8" s="1">
        <f>+'HCT15'!F8/'HCT15'!$B8</f>
        <v>3.2564385577630612</v>
      </c>
      <c r="G8" s="1">
        <f>+'HCT15'!G8/'HCT15'!$B8</f>
        <v>3.049300956585725</v>
      </c>
      <c r="H8" s="1">
        <f>+'HCT15'!H8/'HCT15'!$B8</f>
        <v>2.7829286239882265</v>
      </c>
      <c r="I8" s="1">
        <f>+'HCT15'!I8/'HCT15'!$B8</f>
        <v>6.4753495217071383E-2</v>
      </c>
      <c r="J8" s="1">
        <f>+'HCT15'!J8/'HCT15'!$B8</f>
        <v>4.0470934510669611E-2</v>
      </c>
      <c r="K8" s="1">
        <f>+'HCT15'!K8/'HCT15'!$B8</f>
        <v>2.6857983811626195E-2</v>
      </c>
      <c r="L8" s="1">
        <f>+'HCT15'!L8/'HCT15'!$B8</f>
        <v>1.6556291390728478E-2</v>
      </c>
      <c r="M8" s="1">
        <f>+'HCT15'!M8/'HCT15'!$B8</f>
        <v>2.6490066225165563E-2</v>
      </c>
      <c r="N8" s="1">
        <f>+'HCT15'!N8/'HCT15'!$B8</f>
        <v>4.6725533480500368E-2</v>
      </c>
      <c r="O8" s="1">
        <f>+'HCT15'!O8/'HCT15'!$B8</f>
        <v>7.6158940397350994E-2</v>
      </c>
      <c r="Q8" s="1"/>
      <c r="R8" s="1">
        <f>+'HCT15'!R8/'HCT15'!$R8</f>
        <v>1</v>
      </c>
      <c r="S8" s="1">
        <f>+'HCT15'!S8/'HCT15'!$R8</f>
        <v>0.98043832639014672</v>
      </c>
      <c r="T8" s="1">
        <f>+'HCT15'!T8/'HCT15'!$R8</f>
        <v>0.84409527259554429</v>
      </c>
      <c r="U8" s="1">
        <f>+'HCT15'!U8/'HCT15'!$R8</f>
        <v>0.63661474370585036</v>
      </c>
      <c r="V8" s="1">
        <f>+'HCT15'!V8/'HCT15'!$R8</f>
        <v>0.46381996015214633</v>
      </c>
      <c r="W8" s="1">
        <f>+'HCT15'!W8/'HCT15'!$R8</f>
        <v>0.37543017569280929</v>
      </c>
      <c r="X8" s="1">
        <f>+'HCT15'!X8/'HCT15'!$R8</f>
        <v>0.32353740264444847</v>
      </c>
      <c r="Y8" s="1">
        <f>+'HCT15'!Y8/'HCT15'!$R8</f>
        <v>4.8904184024633219E-3</v>
      </c>
      <c r="Z8" s="1">
        <f>+'HCT15'!Z8/'HCT15'!$R8</f>
        <v>9.2827386343053795E-3</v>
      </c>
      <c r="AA8" s="1">
        <f>+'HCT15'!AA8/'HCT15'!$R8</f>
        <v>4.1659119724687553E-3</v>
      </c>
      <c r="AB8" s="1">
        <f>+'HCT15'!AB8/'HCT15'!$R8</f>
        <v>3.3508422387248686E-3</v>
      </c>
      <c r="AC8" s="1">
        <f>+'HCT15'!AC8/'HCT15'!$R8</f>
        <v>4.3470385799673971E-3</v>
      </c>
      <c r="AD8" s="1">
        <f>+'HCT15'!AD8/'HCT15'!$R8</f>
        <v>6.9280927368230395E-3</v>
      </c>
      <c r="AE8" s="1">
        <f>+'HCT15'!AE8/'HCT15'!$R8</f>
        <v>9.146893678681399E-3</v>
      </c>
    </row>
    <row r="9" spans="1:31" x14ac:dyDescent="0.3">
      <c r="A9" s="1"/>
      <c r="B9" s="1">
        <f>+'HCT15'!B9/'HCT15'!$B9</f>
        <v>1</v>
      </c>
      <c r="C9" s="1">
        <f>+'HCT15'!C9/'HCT15'!$B9</f>
        <v>3.8177503559563362</v>
      </c>
      <c r="D9" s="1">
        <f>+'HCT15'!D9/'HCT15'!$B9</f>
        <v>4.449454200284765</v>
      </c>
      <c r="E9" s="1">
        <f>+'HCT15'!E9/'HCT15'!$B9</f>
        <v>4.1566207878500236</v>
      </c>
      <c r="F9" s="1">
        <f>+'HCT15'!F9/'HCT15'!$B9</f>
        <v>3.8087327954437589</v>
      </c>
      <c r="G9" s="1">
        <f>+'HCT15'!G9/'HCT15'!$B9</f>
        <v>3.3872804935927858</v>
      </c>
      <c r="H9" s="1">
        <f>+'HCT15'!H9/'HCT15'!$B9</f>
        <v>3.1964878974845754</v>
      </c>
      <c r="I9" s="1">
        <f>+'HCT15'!I9/'HCT15'!$B9</f>
        <v>8.4954912197437116E-2</v>
      </c>
      <c r="J9" s="1">
        <f>+'HCT15'!J9/'HCT15'!$B9</f>
        <v>6.5021357380161363E-2</v>
      </c>
      <c r="K9" s="1">
        <f>+'HCT15'!K9/'HCT15'!$B9</f>
        <v>5.0308495491219747E-2</v>
      </c>
      <c r="L9" s="1">
        <f>+'HCT15'!L9/'HCT15'!$B9</f>
        <v>5.3156146179401995E-2</v>
      </c>
      <c r="M9" s="1">
        <f>+'HCT15'!M9/'HCT15'!$B9</f>
        <v>6.2648315140009486E-2</v>
      </c>
      <c r="N9" s="1">
        <f>+'HCT15'!N9/'HCT15'!$B9</f>
        <v>0.11722828666350261</v>
      </c>
      <c r="O9" s="1">
        <f>+'HCT15'!O9/'HCT15'!$B9</f>
        <v>0.16279069767441862</v>
      </c>
      <c r="Q9" s="1"/>
      <c r="R9" s="1">
        <f>+'HCT15'!R9/'HCT15'!$R9</f>
        <v>1</v>
      </c>
      <c r="S9" s="1">
        <f>+'HCT15'!S9/'HCT15'!$R9</f>
        <v>2.1462589296904375</v>
      </c>
      <c r="T9" s="1">
        <f>+'HCT15'!T9/'HCT15'!$R9</f>
        <v>1.5496929439779421</v>
      </c>
      <c r="U9" s="1">
        <f>+'HCT15'!U9/'HCT15'!$R9</f>
        <v>1.2220829677904499</v>
      </c>
      <c r="V9" s="1">
        <f>+'HCT15'!V9/'HCT15'!$R9</f>
        <v>1.0335881689434767</v>
      </c>
      <c r="W9" s="1">
        <f>+'HCT15'!W9/'HCT15'!$R9</f>
        <v>0.94335129715503196</v>
      </c>
      <c r="X9" s="1">
        <f>+'HCT15'!X9/'HCT15'!$R9</f>
        <v>0.80962526632410081</v>
      </c>
      <c r="Y9" s="1">
        <f>+'HCT15'!Y9/'HCT15'!$R9</f>
        <v>1.5290136608597569E-2</v>
      </c>
      <c r="Z9" s="1">
        <f>+'HCT15'!Z9/'HCT15'!$R9</f>
        <v>2.0679283118185236E-2</v>
      </c>
      <c r="AA9" s="1">
        <f>+'HCT15'!AA9/'HCT15'!$R9</f>
        <v>1.2031582905125956E-2</v>
      </c>
      <c r="AB9" s="1">
        <f>+'HCT15'!AB9/'HCT15'!$R9</f>
        <v>1.1906253916530893E-2</v>
      </c>
      <c r="AC9" s="1">
        <f>+'HCT15'!AC9/'HCT15'!$R9</f>
        <v>1.7170071437523499E-2</v>
      </c>
      <c r="AD9" s="1">
        <f>+'HCT15'!AD9/'HCT15'!$R9</f>
        <v>2.4815139741822284E-2</v>
      </c>
      <c r="AE9" s="1">
        <f>+'HCT15'!AE9/'HCT15'!$R9</f>
        <v>3.2209550068930941E-2</v>
      </c>
    </row>
    <row r="10" spans="1:31" x14ac:dyDescent="0.3">
      <c r="A10" s="1"/>
      <c r="B10" s="1">
        <f>+'HCT15'!B10/'HCT15'!$B10</f>
        <v>1</v>
      </c>
      <c r="C10" s="1">
        <f>+'HCT15'!C10/'HCT15'!$B10</f>
        <v>1.8136975533064754</v>
      </c>
      <c r="D10" s="1">
        <f>+'HCT15'!D10/'HCT15'!$B10</f>
        <v>0.64360813599292521</v>
      </c>
      <c r="E10" s="1">
        <f>+'HCT15'!E10/'HCT15'!$B10</f>
        <v>0.67436376142281618</v>
      </c>
      <c r="F10" s="1">
        <f>+'HCT15'!F10/'HCT15'!$B10</f>
        <v>0.69794634961186985</v>
      </c>
      <c r="G10" s="1">
        <f>+'HCT15'!G10/'HCT15'!$B10</f>
        <v>0.68468114375552713</v>
      </c>
      <c r="H10" s="1">
        <f>+'HCT15'!H10/'HCT15'!$B10</f>
        <v>0.62965510464773511</v>
      </c>
      <c r="I10" s="1">
        <f>+'HCT15'!I10/'HCT15'!$B10</f>
        <v>5.4043431266581508E-3</v>
      </c>
      <c r="J10" s="1">
        <f>+'HCT15'!J10/'HCT15'!$B10</f>
        <v>8.35216665028987E-3</v>
      </c>
      <c r="K10" s="1">
        <f>+'HCT15'!K10/'HCT15'!$B10</f>
        <v>4.9130392060528641E-3</v>
      </c>
      <c r="L10" s="1">
        <f>+'HCT15'!L10/'HCT15'!$B10</f>
        <v>5.7973862631423801E-3</v>
      </c>
      <c r="M10" s="1">
        <f>+'HCT15'!M10/'HCT15'!$B10</f>
        <v>1.1693033310405818E-2</v>
      </c>
      <c r="N10" s="1">
        <f>+'HCT15'!N10/'HCT15'!$B10</f>
        <v>2.033998231305886E-2</v>
      </c>
      <c r="O10" s="1">
        <f>+'HCT15'!O10/'HCT15'!$B10</f>
        <v>2.8888670531590842E-2</v>
      </c>
      <c r="Q10" s="1"/>
      <c r="R10" s="1">
        <f>+'HCT15'!R10/'HCT15'!$R10</f>
        <v>1</v>
      </c>
      <c r="S10" s="1">
        <f>+'HCT15'!S10/'HCT15'!$R10</f>
        <v>3.4897600936220012</v>
      </c>
      <c r="T10" s="1">
        <f>+'HCT15'!T10/'HCT15'!$R10</f>
        <v>3.5412521942656525</v>
      </c>
      <c r="U10" s="1">
        <f>+'HCT15'!U10/'HCT15'!$R10</f>
        <v>4.0362785254534819</v>
      </c>
      <c r="V10" s="1">
        <f>+'HCT15'!V10/'HCT15'!$R10</f>
        <v>3.6424809830310121</v>
      </c>
      <c r="W10" s="1">
        <f>+'HCT15'!W10/'HCT15'!$R10</f>
        <v>3.3001755412521945</v>
      </c>
      <c r="X10" s="1">
        <f>+'HCT15'!X10/'HCT15'!$R10</f>
        <v>3.0702165008777063</v>
      </c>
      <c r="Y10" s="1">
        <f>+'HCT15'!Y10/'HCT15'!$R10</f>
        <v>5.1492100643651256E-2</v>
      </c>
      <c r="Z10" s="1">
        <f>+'HCT15'!Z10/'HCT15'!$R10</f>
        <v>6.0269163253364538E-2</v>
      </c>
      <c r="AA10" s="1">
        <f>+'HCT15'!AA10/'HCT15'!$R10</f>
        <v>4.0959625511995321E-2</v>
      </c>
      <c r="AB10" s="1">
        <f>+'HCT15'!AB10/'HCT15'!$R10</f>
        <v>4.5640725570509071E-2</v>
      </c>
      <c r="AC10" s="1">
        <f>+'HCT15'!AC10/'HCT15'!$R10</f>
        <v>7.5482738443534231E-2</v>
      </c>
      <c r="AD10" s="1">
        <f>+'HCT15'!AD10/'HCT15'!$R10</f>
        <v>0.12638970157987128</v>
      </c>
      <c r="AE10" s="1">
        <f>+'HCT15'!AE10/'HCT15'!$R10</f>
        <v>0.18724400234055003</v>
      </c>
    </row>
    <row r="11" spans="1:31" x14ac:dyDescent="0.3">
      <c r="A11" s="1"/>
      <c r="B11" s="1">
        <f>+'HCT15'!B11/'HCT15'!$B11</f>
        <v>1</v>
      </c>
      <c r="C11" s="1">
        <f>+'HCT15'!C11/'HCT15'!$B11</f>
        <v>1.6862745098039216</v>
      </c>
      <c r="D11" s="1">
        <f>+'HCT15'!D11/'HCT15'!$B11</f>
        <v>2.5306905370843991</v>
      </c>
      <c r="E11" s="1">
        <f>+'HCT15'!E11/'HCT15'!$B11</f>
        <v>2.8529411764705883</v>
      </c>
      <c r="F11" s="1">
        <f>+'HCT15'!F11/'HCT15'!$B11</f>
        <v>2.3913043478260869</v>
      </c>
      <c r="G11" s="1">
        <f>+'HCT15'!G11/'HCT15'!$B11</f>
        <v>2.2838874680306906</v>
      </c>
      <c r="H11" s="1">
        <f>+'HCT15'!H11/'HCT15'!$B11</f>
        <v>2.1210571184995737</v>
      </c>
      <c r="I11" s="1">
        <f>+'HCT15'!I11/'HCT15'!$B11</f>
        <v>7.0332480818414325E-2</v>
      </c>
      <c r="J11" s="1">
        <f>+'HCT15'!J11/'HCT15'!$B11</f>
        <v>7.5873827791986356E-2</v>
      </c>
      <c r="K11" s="1">
        <f>+'HCT15'!K11/'HCT15'!$B11</f>
        <v>4.4757033248081841E-2</v>
      </c>
      <c r="L11" s="1">
        <f>+'HCT15'!L11/'HCT15'!$B11</f>
        <v>5.6692242114236999E-2</v>
      </c>
      <c r="M11" s="1">
        <f>+'HCT15'!M11/'HCT15'!$B11</f>
        <v>8.3546462063086108E-2</v>
      </c>
      <c r="N11" s="1">
        <f>+'HCT15'!N11/'HCT15'!$B11</f>
        <v>0.15387894288150042</v>
      </c>
      <c r="O11" s="1">
        <f>+'HCT15'!O11/'HCT15'!$B11</f>
        <v>0.23273657289002558</v>
      </c>
      <c r="Q11" s="1"/>
      <c r="R11" s="1">
        <f>+'HCT15'!R11/'HCT15'!$R11</f>
        <v>1</v>
      </c>
      <c r="S11" s="1">
        <f>+'HCT15'!S11/'HCT15'!$R11</f>
        <v>4.8911949685534593</v>
      </c>
      <c r="T11" s="1">
        <f>+'HCT15'!T11/'HCT15'!$R11</f>
        <v>3.419496855345912</v>
      </c>
      <c r="U11" s="1">
        <f>+'HCT15'!U11/'HCT15'!$R11</f>
        <v>4.257232704402516</v>
      </c>
      <c r="V11" s="1">
        <f>+'HCT15'!V11/'HCT15'!$R11</f>
        <v>3.9025157232704402</v>
      </c>
      <c r="W11" s="1">
        <f>+'HCT15'!W11/'HCT15'!$R11</f>
        <v>3.4622641509433962</v>
      </c>
      <c r="X11" s="1">
        <f>+'HCT15'!X11/'HCT15'!$R11</f>
        <v>3.0792452830188681</v>
      </c>
      <c r="Y11" s="1">
        <f>+'HCT15'!Y11/'HCT15'!$R11</f>
        <v>6.981132075471698E-2</v>
      </c>
      <c r="Z11" s="1">
        <f>+'HCT15'!Z11/'HCT15'!$R11</f>
        <v>7.7987421383647795E-2</v>
      </c>
      <c r="AA11" s="1">
        <f>+'HCT15'!AA11/'HCT15'!$R11</f>
        <v>5.157232704402516E-2</v>
      </c>
      <c r="AB11" s="1">
        <f>+'HCT15'!AB11/'HCT15'!$R11</f>
        <v>6.4779874213836477E-2</v>
      </c>
      <c r="AC11" s="1">
        <f>+'HCT15'!AC11/'HCT15'!$R11</f>
        <v>8.9937106918238988E-2</v>
      </c>
      <c r="AD11" s="1">
        <f>+'HCT15'!AD11/'HCT15'!$R11</f>
        <v>0.15157232704402515</v>
      </c>
      <c r="AE11" s="1">
        <f>+'HCT15'!AE11/'HCT15'!$R11</f>
        <v>0.17798742138364779</v>
      </c>
    </row>
    <row r="12" spans="1:31" x14ac:dyDescent="0.3">
      <c r="A12" s="1"/>
      <c r="B12" s="1">
        <f>+'HCT15'!B12/'HCT15'!$B12</f>
        <v>1</v>
      </c>
      <c r="C12" s="1">
        <f>+'HCT15'!C12/'HCT15'!$B12</f>
        <v>4.9006120664529291</v>
      </c>
      <c r="D12" s="1">
        <f>+'HCT15'!D12/'HCT15'!$B12</f>
        <v>3.1241620518799182</v>
      </c>
      <c r="E12" s="1">
        <f>+'HCT15'!E12/'HCT15'!$B12</f>
        <v>2.1600116584086271</v>
      </c>
      <c r="F12" s="1">
        <f>+'HCT15'!F12/'HCT15'!$B12</f>
        <v>2.0358496065287088</v>
      </c>
      <c r="G12" s="1">
        <f>+'HCT15'!G12/'HCT15'!$B12</f>
        <v>1.9985426989215973</v>
      </c>
      <c r="H12" s="1">
        <f>+'HCT15'!H12/'HCT15'!$B12</f>
        <v>1.7883998834159138</v>
      </c>
      <c r="I12" s="1">
        <f>+'HCT15'!I12/'HCT15'!$B12</f>
        <v>1.2241329058583503E-2</v>
      </c>
      <c r="J12" s="1">
        <f>+'HCT15'!J12/'HCT15'!$B12</f>
        <v>2.4774118332847567E-2</v>
      </c>
      <c r="K12" s="1">
        <f>+'HCT15'!K12/'HCT15'!$B12</f>
        <v>1.2532789274264064E-2</v>
      </c>
      <c r="L12" s="1">
        <f>+'HCT15'!L12/'HCT15'!$B12</f>
        <v>1.3407169921305742E-2</v>
      </c>
      <c r="M12" s="1">
        <f>+'HCT15'!M12/'HCT15'!$B12</f>
        <v>2.7980180705333722E-2</v>
      </c>
      <c r="N12" s="1">
        <f>+'HCT15'!N12/'HCT15'!$B12</f>
        <v>5.9457883998834157E-2</v>
      </c>
      <c r="O12" s="1">
        <f>+'HCT15'!O12/'HCT15'!$B12</f>
        <v>8.8603905566890115E-2</v>
      </c>
      <c r="Q12" s="1"/>
      <c r="R12" s="1">
        <f>+'HCT15'!R12/'HCT15'!$R12</f>
        <v>1</v>
      </c>
      <c r="S12" s="1">
        <f>+'HCT15'!S12/'HCT15'!$R12</f>
        <v>3.7789034564958284</v>
      </c>
      <c r="T12" s="1">
        <f>+'HCT15'!T12/'HCT15'!$R12</f>
        <v>2.9761620977353993</v>
      </c>
      <c r="U12" s="1">
        <f>+'HCT15'!U12/'HCT15'!$R12</f>
        <v>3.7145411203814063</v>
      </c>
      <c r="V12" s="1">
        <f>+'HCT15'!V12/'HCT15'!$R12</f>
        <v>3.5399284862932063</v>
      </c>
      <c r="W12" s="1">
        <f>+'HCT15'!W12/'HCT15'!$R12</f>
        <v>3.2747318235995233</v>
      </c>
      <c r="X12" s="1">
        <f>+'HCT15'!X12/'HCT15'!$R12</f>
        <v>3.0601907032181166</v>
      </c>
      <c r="Y12" s="1">
        <f>+'HCT15'!Y12/'HCT15'!$R12</f>
        <v>4.4696066746126341E-2</v>
      </c>
      <c r="Z12" s="1">
        <f>+'HCT15'!Z12/'HCT15'!$R12</f>
        <v>5.8402860548271755E-2</v>
      </c>
      <c r="AA12" s="1">
        <f>+'HCT15'!AA12/'HCT15'!$R12</f>
        <v>3.7544696066746125E-2</v>
      </c>
      <c r="AB12" s="1">
        <f>+'HCT15'!AB12/'HCT15'!$R12</f>
        <v>5.0655542312276522E-2</v>
      </c>
      <c r="AC12" s="1">
        <f>+'HCT15'!AC12/'HCT15'!$R12</f>
        <v>0.10071513706793803</v>
      </c>
      <c r="AD12" s="1">
        <f>+'HCT15'!AD12/'HCT15'!$R12</f>
        <v>0.17401668653158522</v>
      </c>
      <c r="AE12" s="1">
        <f>+'HCT15'!AE12/'HCT15'!$R12</f>
        <v>0.23182359952324194</v>
      </c>
    </row>
    <row r="13" spans="1:31" x14ac:dyDescent="0.3">
      <c r="A13" s="1"/>
      <c r="B13" s="1">
        <f>+'HCT15'!B13/'HCT15'!$B13</f>
        <v>1</v>
      </c>
      <c r="C13" s="1">
        <f>+'HCT15'!C13/'HCT15'!$B13</f>
        <v>1.5789674952198853</v>
      </c>
      <c r="D13" s="1">
        <f>+'HCT15'!D13/'HCT15'!$B13</f>
        <v>2.3296367112810707</v>
      </c>
      <c r="E13" s="1">
        <f>+'HCT15'!E13/'HCT15'!$B13</f>
        <v>2.4244741873804969</v>
      </c>
      <c r="F13" s="1">
        <f>+'HCT15'!F13/'HCT15'!$B13</f>
        <v>2.0623326959847037</v>
      </c>
      <c r="G13" s="1">
        <f>+'HCT15'!G13/'HCT15'!$B13</f>
        <v>2.0179732313575527</v>
      </c>
      <c r="H13" s="1">
        <f>+'HCT15'!H13/'HCT15'!$B13</f>
        <v>1.8271510516252389</v>
      </c>
      <c r="I13" s="1">
        <f>+'HCT15'!I13/'HCT15'!$B13</f>
        <v>6.6921606118546847E-2</v>
      </c>
      <c r="J13" s="1">
        <f>+'HCT15'!J13/'HCT15'!$B13</f>
        <v>7.1128107074569791E-2</v>
      </c>
      <c r="K13" s="1">
        <f>+'HCT15'!K13/'HCT15'!$B13</f>
        <v>4.1682600382409181E-2</v>
      </c>
      <c r="L13" s="1">
        <f>+'HCT15'!L13/'HCT15'!$B13</f>
        <v>5.5449330783938815E-2</v>
      </c>
      <c r="M13" s="1">
        <f>+'HCT15'!M13/'HCT15'!$B13</f>
        <v>7.4952198852772461E-2</v>
      </c>
      <c r="N13" s="1">
        <f>+'HCT15'!N13/'HCT15'!$B13</f>
        <v>0.14034416826003823</v>
      </c>
      <c r="O13" s="1">
        <f>+'HCT15'!O13/'HCT15'!$B13</f>
        <v>0.19082217973231358</v>
      </c>
      <c r="Q13" s="1"/>
      <c r="R13" s="1">
        <f>+'HCT15'!R13/'HCT15'!$R13</f>
        <v>1</v>
      </c>
      <c r="S13" s="1">
        <f>+'HCT15'!S13/'HCT15'!$R13</f>
        <v>3.6068928379106087</v>
      </c>
      <c r="T13" s="1">
        <f>+'HCT15'!T13/'HCT15'!$R13</f>
        <v>2.6704361873990305</v>
      </c>
      <c r="U13" s="1">
        <f>+'HCT15'!U13/'HCT15'!$R13</f>
        <v>3.3500269251480885</v>
      </c>
      <c r="V13" s="1">
        <f>+'HCT15'!V13/'HCT15'!$R13</f>
        <v>3.1938610662358644</v>
      </c>
      <c r="W13" s="1">
        <f>+'HCT15'!W13/'HCT15'!$R13</f>
        <v>2.8443726440495425</v>
      </c>
      <c r="X13" s="1">
        <f>+'HCT15'!X13/'HCT15'!$R13</f>
        <v>2.6365105008077543</v>
      </c>
      <c r="Y13" s="1">
        <f>+'HCT15'!Y13/'HCT15'!$R13</f>
        <v>4.7388260635433492E-2</v>
      </c>
      <c r="Z13" s="1">
        <f>+'HCT15'!Z13/'HCT15'!$R13</f>
        <v>5.6542810985460421E-2</v>
      </c>
      <c r="AA13" s="1">
        <f>+'HCT15'!AA13/'HCT15'!$R13</f>
        <v>4.3080236941303175E-2</v>
      </c>
      <c r="AB13" s="1">
        <f>+'HCT15'!AB13/'HCT15'!$R13</f>
        <v>5.3850296176628974E-2</v>
      </c>
      <c r="AC13" s="1">
        <f>+'HCT15'!AC13/'HCT15'!$R13</f>
        <v>8.723747980613894E-2</v>
      </c>
      <c r="AD13" s="1">
        <f>+'HCT15'!AD13/'HCT15'!$R13</f>
        <v>0.13731825525040386</v>
      </c>
      <c r="AE13" s="1">
        <f>+'HCT15'!AE13/'HCT15'!$R13</f>
        <v>0.1938610662358643</v>
      </c>
    </row>
    <row r="14" spans="1:31" x14ac:dyDescent="0.3">
      <c r="A14" s="1" t="s">
        <v>5</v>
      </c>
      <c r="B14" s="1">
        <f>AVERAGE(B6:B13)</f>
        <v>1</v>
      </c>
      <c r="C14" s="1">
        <f t="shared" ref="C14:O14" si="0">AVERAGE(C6:C13)</f>
        <v>3.2960369067107322</v>
      </c>
      <c r="D14" s="1">
        <f t="shared" si="0"/>
        <v>2.845643424666656</v>
      </c>
      <c r="E14" s="1">
        <f t="shared" si="0"/>
        <v>2.6318882976171132</v>
      </c>
      <c r="F14" s="1">
        <f t="shared" si="0"/>
        <v>2.3328713165153201</v>
      </c>
      <c r="G14" s="1">
        <f t="shared" si="0"/>
        <v>2.1597176126408386</v>
      </c>
      <c r="H14" s="1">
        <f t="shared" si="0"/>
        <v>2.000542815601932</v>
      </c>
      <c r="I14" s="1">
        <f t="shared" si="0"/>
        <v>4.6616823517683544E-2</v>
      </c>
      <c r="J14" s="1">
        <f t="shared" si="0"/>
        <v>4.2564364982972704E-2</v>
      </c>
      <c r="K14" s="1">
        <f t="shared" si="0"/>
        <v>2.6532874125187695E-2</v>
      </c>
      <c r="L14" s="1">
        <f t="shared" si="0"/>
        <v>3.1523390449315021E-2</v>
      </c>
      <c r="M14" s="1">
        <f t="shared" si="0"/>
        <v>4.6479235859723106E-2</v>
      </c>
      <c r="N14" s="1">
        <f t="shared" si="0"/>
        <v>8.369422259761812E-2</v>
      </c>
      <c r="O14" s="1">
        <f t="shared" si="0"/>
        <v>0.12132726800386812</v>
      </c>
      <c r="Q14" s="1" t="s">
        <v>5</v>
      </c>
      <c r="R14" s="1">
        <f>AVERAGE(R6:R13)</f>
        <v>1</v>
      </c>
      <c r="S14" s="1">
        <f t="shared" ref="S14:AE14" si="1">AVERAGE(S6:S13)</f>
        <v>2.7320524521434102</v>
      </c>
      <c r="T14" s="1">
        <f t="shared" si="1"/>
        <v>2.1710373081200949</v>
      </c>
      <c r="U14" s="1">
        <f t="shared" si="1"/>
        <v>2.3575593076415298</v>
      </c>
      <c r="V14" s="1">
        <f t="shared" si="1"/>
        <v>2.1363694703876615</v>
      </c>
      <c r="W14" s="1">
        <f t="shared" si="1"/>
        <v>1.922503445382197</v>
      </c>
      <c r="X14" s="1">
        <f t="shared" si="1"/>
        <v>1.7464538599734398</v>
      </c>
      <c r="Y14" s="1">
        <f t="shared" si="1"/>
        <v>3.149219068962724E-2</v>
      </c>
      <c r="Z14" s="1">
        <f t="shared" si="1"/>
        <v>3.8383598840979034E-2</v>
      </c>
      <c r="AA14" s="1">
        <f t="shared" si="1"/>
        <v>2.5445149650586588E-2</v>
      </c>
      <c r="AB14" s="1">
        <f t="shared" si="1"/>
        <v>3.0599226725886917E-2</v>
      </c>
      <c r="AC14" s="1">
        <f t="shared" si="1"/>
        <v>4.9649409191522123E-2</v>
      </c>
      <c r="AD14" s="1">
        <f t="shared" si="1"/>
        <v>8.1789582668704827E-2</v>
      </c>
      <c r="AE14" s="1">
        <f t="shared" si="1"/>
        <v>0.11038101048547549</v>
      </c>
    </row>
    <row r="15" spans="1:31" x14ac:dyDescent="0.3">
      <c r="A15" s="1" t="s">
        <v>6</v>
      </c>
      <c r="B15" s="1">
        <f>_xlfn.STDEV.P(B6:B13)</f>
        <v>0</v>
      </c>
      <c r="C15" s="1">
        <f t="shared" ref="C15:O15" si="2">_xlfn.STDEV.P(C6:C13)</f>
        <v>1.7817834890243331</v>
      </c>
      <c r="D15" s="1">
        <f t="shared" si="2"/>
        <v>1.453319269370327</v>
      </c>
      <c r="E15" s="1">
        <f t="shared" si="2"/>
        <v>1.3026935047083852</v>
      </c>
      <c r="F15" s="1">
        <f t="shared" si="2"/>
        <v>1.1399831788399666</v>
      </c>
      <c r="G15" s="1">
        <f t="shared" si="2"/>
        <v>0.99679218876778675</v>
      </c>
      <c r="H15" s="1">
        <f t="shared" si="2"/>
        <v>0.94498621030256258</v>
      </c>
      <c r="I15" s="1">
        <f t="shared" si="2"/>
        <v>3.1050768980692933E-2</v>
      </c>
      <c r="J15" s="1">
        <f t="shared" si="2"/>
        <v>2.5929102984104318E-2</v>
      </c>
      <c r="K15" s="1">
        <f t="shared" si="2"/>
        <v>1.7161097061252656E-2</v>
      </c>
      <c r="L15" s="1">
        <f t="shared" si="2"/>
        <v>2.2181889338039218E-2</v>
      </c>
      <c r="M15" s="1">
        <f t="shared" si="2"/>
        <v>2.9778949481133247E-2</v>
      </c>
      <c r="N15" s="1">
        <f t="shared" si="2"/>
        <v>5.2696224119179035E-2</v>
      </c>
      <c r="O15" s="1">
        <f t="shared" si="2"/>
        <v>7.5052867952091082E-2</v>
      </c>
      <c r="Q15" s="1" t="s">
        <v>6</v>
      </c>
      <c r="R15" s="1">
        <f>_xlfn.STDEV.P(R6:R13)</f>
        <v>0</v>
      </c>
      <c r="S15" s="1">
        <f t="shared" ref="S15:AE15" si="3">_xlfn.STDEV.P(S6:S13)</f>
        <v>1.3243250149139951</v>
      </c>
      <c r="T15" s="1">
        <f t="shared" si="3"/>
        <v>1.0350433796985277</v>
      </c>
      <c r="U15" s="1">
        <f t="shared" si="3"/>
        <v>1.510922673114435</v>
      </c>
      <c r="V15" s="1">
        <f t="shared" si="3"/>
        <v>1.4537324544951029</v>
      </c>
      <c r="W15" s="1">
        <f t="shared" si="3"/>
        <v>1.3187195423779781</v>
      </c>
      <c r="X15" s="1">
        <f t="shared" si="3"/>
        <v>1.2306508495724089</v>
      </c>
      <c r="Y15" s="1">
        <f t="shared" si="3"/>
        <v>2.3277802968523772E-2</v>
      </c>
      <c r="Z15" s="1">
        <f t="shared" si="3"/>
        <v>2.5888656032453498E-2</v>
      </c>
      <c r="AA15" s="1">
        <f t="shared" si="3"/>
        <v>1.8383332289705439E-2</v>
      </c>
      <c r="AB15" s="1">
        <f t="shared" si="3"/>
        <v>2.382193606744553E-2</v>
      </c>
      <c r="AC15" s="1">
        <f t="shared" si="3"/>
        <v>3.9458447224183991E-2</v>
      </c>
      <c r="AD15" s="1">
        <f t="shared" si="3"/>
        <v>6.7011568794329943E-2</v>
      </c>
      <c r="AE15" s="1">
        <f t="shared" si="3"/>
        <v>8.8946212261886079E-2</v>
      </c>
    </row>
    <row r="16" spans="1:31" x14ac:dyDescent="0.3">
      <c r="A16" s="1" t="s">
        <v>7</v>
      </c>
      <c r="B16" s="1">
        <f>B15/B14*100</f>
        <v>0</v>
      </c>
      <c r="C16" s="1">
        <f t="shared" ref="C16:O16" si="4">C15/C14*100</f>
        <v>54.058359765226584</v>
      </c>
      <c r="D16" s="1">
        <f t="shared" si="4"/>
        <v>51.07172798856805</v>
      </c>
      <c r="E16" s="1">
        <f t="shared" si="4"/>
        <v>49.496534708096526</v>
      </c>
      <c r="F16" s="1">
        <f t="shared" si="4"/>
        <v>48.866097789859822</v>
      </c>
      <c r="G16" s="1">
        <f t="shared" si="4"/>
        <v>46.153820431595165</v>
      </c>
      <c r="H16" s="1">
        <f t="shared" si="4"/>
        <v>47.236490163207577</v>
      </c>
      <c r="I16" s="1">
        <f t="shared" si="4"/>
        <v>66.60850447889095</v>
      </c>
      <c r="J16" s="1">
        <f t="shared" si="4"/>
        <v>60.917396499341415</v>
      </c>
      <c r="K16" s="1">
        <f t="shared" si="4"/>
        <v>64.678620869653926</v>
      </c>
      <c r="L16" s="1">
        <f t="shared" si="4"/>
        <v>70.36644542948018</v>
      </c>
      <c r="M16" s="1">
        <f t="shared" si="4"/>
        <v>64.069361146572533</v>
      </c>
      <c r="N16" s="1">
        <f t="shared" si="4"/>
        <v>62.962797769841202</v>
      </c>
      <c r="O16" s="1">
        <f t="shared" si="4"/>
        <v>61.859851612003879</v>
      </c>
      <c r="Q16" s="1" t="s">
        <v>7</v>
      </c>
      <c r="R16" s="1">
        <f>R15/R14*100</f>
        <v>0</v>
      </c>
      <c r="S16" s="1">
        <f t="shared" ref="S16:AE16" si="5">S15/S14*100</f>
        <v>48.473630653577182</v>
      </c>
      <c r="T16" s="1">
        <f t="shared" si="5"/>
        <v>47.675061862238266</v>
      </c>
      <c r="U16" s="1">
        <f t="shared" si="5"/>
        <v>64.088426883561269</v>
      </c>
      <c r="V16" s="1">
        <f t="shared" si="5"/>
        <v>68.046865237748946</v>
      </c>
      <c r="W16" s="1">
        <f t="shared" si="5"/>
        <v>68.593871472402711</v>
      </c>
      <c r="X16" s="1">
        <f t="shared" si="5"/>
        <v>70.465694959220087</v>
      </c>
      <c r="Y16" s="1">
        <f t="shared" si="5"/>
        <v>73.916112086133509</v>
      </c>
      <c r="Z16" s="1">
        <f t="shared" si="5"/>
        <v>67.447182687867951</v>
      </c>
      <c r="AA16" s="1">
        <f t="shared" si="5"/>
        <v>72.246901834517786</v>
      </c>
      <c r="AB16" s="1">
        <f t="shared" si="5"/>
        <v>77.851431609192261</v>
      </c>
      <c r="AC16" s="1">
        <f t="shared" si="5"/>
        <v>79.474152596606757</v>
      </c>
      <c r="AD16" s="1">
        <f t="shared" si="5"/>
        <v>81.93166734419664</v>
      </c>
      <c r="AE16" s="1">
        <f t="shared" si="5"/>
        <v>80.58108171929635</v>
      </c>
    </row>
    <row r="17" spans="1:31" x14ac:dyDescent="0.3">
      <c r="A17" s="1" t="s">
        <v>8</v>
      </c>
      <c r="B17" s="1">
        <f t="shared" ref="B17:G17" si="6">I14/B14*100</f>
        <v>4.6616823517683548</v>
      </c>
      <c r="C17" s="1">
        <f t="shared" si="6"/>
        <v>1.2913801085270509</v>
      </c>
      <c r="D17" s="1">
        <f t="shared" si="6"/>
        <v>0.93240333258886099</v>
      </c>
      <c r="E17" s="1">
        <f t="shared" si="6"/>
        <v>1.1977480380856589</v>
      </c>
      <c r="F17" s="1">
        <f t="shared" si="6"/>
        <v>1.9923617531184934</v>
      </c>
      <c r="G17" s="1">
        <f t="shared" si="6"/>
        <v>3.8752391566265607</v>
      </c>
      <c r="H17" s="1">
        <f>+O14/H14*100</f>
        <v>6.0647173885834897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f t="shared" ref="R17:W17" si="7">Y14/R14*100</f>
        <v>3.149219068962724</v>
      </c>
      <c r="S17" s="1">
        <f t="shared" si="7"/>
        <v>1.4049363807369615</v>
      </c>
      <c r="T17" s="1">
        <f t="shared" si="7"/>
        <v>1.1720272864688626</v>
      </c>
      <c r="U17" s="1">
        <f t="shared" si="7"/>
        <v>1.297919701392283</v>
      </c>
      <c r="V17" s="1">
        <f t="shared" si="7"/>
        <v>2.3240085518780997</v>
      </c>
      <c r="W17" s="1">
        <f t="shared" si="7"/>
        <v>4.2543269748182384</v>
      </c>
      <c r="X17" s="1">
        <f>+AE14/X14*100</f>
        <v>6.3202935396847053</v>
      </c>
      <c r="Y17" s="1"/>
      <c r="Z17" s="1"/>
      <c r="AA17" s="1"/>
      <c r="AB17" s="1"/>
      <c r="AC17" s="1"/>
      <c r="AD17" s="1"/>
      <c r="AE17" s="1"/>
    </row>
    <row r="19" spans="1:31" x14ac:dyDescent="0.3">
      <c r="A19" t="s">
        <v>14</v>
      </c>
    </row>
    <row r="20" spans="1:31" x14ac:dyDescent="0.3">
      <c r="A20" t="s">
        <v>1</v>
      </c>
    </row>
    <row r="22" spans="1:31" x14ac:dyDescent="0.3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3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3">
      <c r="A24" s="1"/>
      <c r="B24" s="1">
        <f>+'HCT15'!B24/'HCT15'!$B24</f>
        <v>1</v>
      </c>
      <c r="C24" s="1">
        <f>+'HCT15'!C24/'HCT15'!$B24</f>
        <v>1.4720334553058023</v>
      </c>
      <c r="D24" s="1">
        <f>+'HCT15'!D24/'HCT15'!$B24</f>
        <v>1.8868269733403031</v>
      </c>
      <c r="E24" s="1">
        <f>+'HCT15'!E24/'HCT15'!$B24</f>
        <v>1.6834814427600626</v>
      </c>
      <c r="F24" s="1">
        <f>+'HCT15'!F24/'HCT15'!$B24</f>
        <v>1.4618400418191322</v>
      </c>
      <c r="G24" s="1">
        <f>+'HCT15'!G24/'HCT15'!$B24</f>
        <v>1.3672242550967066</v>
      </c>
      <c r="H24" s="1">
        <f>+'HCT15'!H24/'HCT15'!$B24</f>
        <v>1.4200209095661265</v>
      </c>
      <c r="I24" s="1">
        <f>+'HCT15'!I24/'HCT15'!$B24</f>
        <v>2.4830109775222164E-2</v>
      </c>
      <c r="J24" s="1">
        <f>+'HCT15'!J24/'HCT15'!$B24</f>
        <v>5.5933089388395189E-2</v>
      </c>
      <c r="K24" s="1">
        <f>+'HCT15'!K24/'HCT15'!$B24</f>
        <v>4.2080501829587037E-2</v>
      </c>
      <c r="L24" s="1">
        <f>+'HCT15'!L24/'HCT15'!$B24</f>
        <v>7.0569785676947203E-2</v>
      </c>
      <c r="M24" s="1">
        <f>+'HCT15'!M24/'HCT15'!$B24</f>
        <v>0.13695765812859384</v>
      </c>
      <c r="N24" s="1">
        <f>+'HCT15'!N24/'HCT15'!$B24</f>
        <v>0.23915316257187663</v>
      </c>
      <c r="O24" s="1">
        <f>+'HCT15'!O24/'HCT15'!$B24</f>
        <v>0.29848405645582854</v>
      </c>
      <c r="Q24" s="1"/>
      <c r="R24" s="1">
        <f>+'HCT15'!R24/'HCT15'!$R24</f>
        <v>1</v>
      </c>
      <c r="S24" s="1">
        <f>+'HCT15'!S24/'HCT15'!$R24</f>
        <v>0.98823777403035418</v>
      </c>
      <c r="T24" s="1">
        <f>+'HCT15'!T24/'HCT15'!$R24</f>
        <v>0.90392074198988193</v>
      </c>
      <c r="U24" s="1">
        <f>+'HCT15'!U24/'HCT15'!$R24</f>
        <v>0.63870151770657668</v>
      </c>
      <c r="V24" s="1">
        <f>+'HCT15'!V24/'HCT15'!$R24</f>
        <v>0.43385328836424958</v>
      </c>
      <c r="W24" s="1">
        <f>+'HCT15'!W24/'HCT15'!$R24</f>
        <v>0.33115514333895446</v>
      </c>
      <c r="X24" s="1">
        <f>+'HCT15'!X24/'HCT15'!$R24</f>
        <v>0.2873946037099494</v>
      </c>
      <c r="Y24" s="1">
        <f>+'HCT15'!Y24/'HCT15'!$R24</f>
        <v>1.93929173693086E-3</v>
      </c>
      <c r="Z24" s="1">
        <f>+'HCT15'!Z24/'HCT15'!$R24</f>
        <v>3.414839797639123E-3</v>
      </c>
      <c r="AA24" s="1">
        <f>+'HCT15'!AA24/'HCT15'!$R24</f>
        <v>5.0168634064080946E-3</v>
      </c>
      <c r="AB24" s="1">
        <f>+'HCT15'!AB24/'HCT15'!$R24</f>
        <v>9.6543001686340644E-3</v>
      </c>
      <c r="AC24" s="1">
        <f>+'HCT15'!AC24/'HCT15'!$R24</f>
        <v>1.6736930860033725E-2</v>
      </c>
      <c r="AD24" s="1">
        <f>+'HCT15'!AD24/'HCT15'!$R24</f>
        <v>2.175379426644182E-2</v>
      </c>
      <c r="AE24" s="1">
        <f>+'HCT15'!AE24/'HCT15'!$R24</f>
        <v>2.8372681281618888E-2</v>
      </c>
    </row>
    <row r="25" spans="1:31" x14ac:dyDescent="0.3">
      <c r="A25" s="1"/>
      <c r="B25" s="1">
        <f>+'HCT15'!B25/'HCT15'!$B25</f>
        <v>1</v>
      </c>
      <c r="C25" s="1">
        <f>+'HCT15'!C25/'HCT15'!$B25</f>
        <v>1.4689674366824381</v>
      </c>
      <c r="D25" s="1">
        <f>+'HCT15'!D25/'HCT15'!$B25</f>
        <v>1.9270804341775676</v>
      </c>
      <c r="E25" s="1">
        <f>+'HCT15'!E25/'HCT15'!$B25</f>
        <v>1.7005288060116894</v>
      </c>
      <c r="F25" s="1">
        <f>+'HCT15'!F25/'HCT15'!$B25</f>
        <v>1.4528249373782354</v>
      </c>
      <c r="G25" s="1">
        <f>+'HCT15'!G25/'HCT15'!$B25</f>
        <v>1.3974394656276092</v>
      </c>
      <c r="H25" s="1">
        <f>+'HCT15'!H25/'HCT15'!$B25</f>
        <v>1.4236014472585583</v>
      </c>
      <c r="I25" s="1">
        <f>+'HCT15'!I25/'HCT15'!$B25</f>
        <v>6.7909824659059287E-2</v>
      </c>
      <c r="J25" s="1">
        <f>+'HCT15'!J25/'HCT15'!$B25</f>
        <v>0.1040912886167548</v>
      </c>
      <c r="K25" s="1">
        <f>+'HCT15'!K25/'HCT15'!$B25</f>
        <v>7.0136376287225161E-2</v>
      </c>
      <c r="L25" s="1">
        <f>+'HCT15'!L25/'HCT15'!$B25</f>
        <v>0.11772891733927081</v>
      </c>
      <c r="M25" s="1">
        <f>+'HCT15'!M25/'HCT15'!$B25</f>
        <v>0.20122460339549122</v>
      </c>
      <c r="N25" s="1">
        <f>+'HCT15'!N25/'HCT15'!$B25</f>
        <v>0.29724464236014475</v>
      </c>
      <c r="O25" s="1">
        <f>+'HCT15'!O25/'HCT15'!$B25</f>
        <v>0.36320623434455884</v>
      </c>
      <c r="Q25" s="1"/>
      <c r="R25" s="1">
        <f>+'HCT15'!R25/'HCT15'!$R25</f>
        <v>1</v>
      </c>
      <c r="S25" s="1">
        <f>+'HCT15'!S25/'HCT15'!$R25</f>
        <v>4.4125993189557322</v>
      </c>
      <c r="T25" s="1">
        <f>+'HCT15'!T25/'HCT15'!$R25</f>
        <v>2.8234960272417706</v>
      </c>
      <c r="U25" s="1">
        <f>+'HCT15'!U25/'HCT15'!$R25</f>
        <v>3.3586833144154369</v>
      </c>
      <c r="V25" s="1">
        <f>+'HCT15'!V25/'HCT15'!$R25</f>
        <v>3.0556186152099887</v>
      </c>
      <c r="W25" s="1">
        <f>+'HCT15'!W25/'HCT15'!$R25</f>
        <v>2.9239500567536889</v>
      </c>
      <c r="X25" s="1">
        <f>+'HCT15'!X25/'HCT15'!$R25</f>
        <v>2.953461975028377</v>
      </c>
      <c r="Y25" s="1">
        <f>+'HCT15'!Y25/'HCT15'!$R25</f>
        <v>3.6889897843359817E-2</v>
      </c>
      <c r="Z25" s="1">
        <f>+'HCT15'!Z25/'HCT15'!$R25</f>
        <v>5.2780930760499431E-2</v>
      </c>
      <c r="AA25" s="1">
        <f>+'HCT15'!AA25/'HCT15'!$R25</f>
        <v>8.9670828603859248E-2</v>
      </c>
      <c r="AB25" s="1">
        <f>+'HCT15'!AB25/'HCT15'!$R25</f>
        <v>0.22531214528944382</v>
      </c>
      <c r="AC25" s="1">
        <f>+'HCT15'!AC25/'HCT15'!$R25</f>
        <v>0.37116912599318957</v>
      </c>
      <c r="AD25" s="1">
        <f>+'HCT15'!AD25/'HCT15'!$R25</f>
        <v>0.50056753688989786</v>
      </c>
      <c r="AE25" s="1">
        <f>+'HCT15'!AE25/'HCT15'!$R25</f>
        <v>0.60726447219069235</v>
      </c>
    </row>
    <row r="26" spans="1:31" x14ac:dyDescent="0.3">
      <c r="A26" s="1"/>
      <c r="B26" s="1">
        <f>+'HCT15'!B26/'HCT15'!$B26</f>
        <v>1</v>
      </c>
      <c r="C26" s="1">
        <f>+'HCT15'!C26/'HCT15'!$B26</f>
        <v>1.7802047781569965</v>
      </c>
      <c r="D26" s="1">
        <f>+'HCT15'!D26/'HCT15'!$B26</f>
        <v>2.2976109215017066</v>
      </c>
      <c r="E26" s="1">
        <f>+'HCT15'!E26/'HCT15'!$B26</f>
        <v>2.2061433447098975</v>
      </c>
      <c r="F26" s="1">
        <f>+'HCT15'!F26/'HCT15'!$B26</f>
        <v>1.8163822525597271</v>
      </c>
      <c r="G26" s="1">
        <f>+'HCT15'!G26/'HCT15'!$B26</f>
        <v>1.7348122866894198</v>
      </c>
      <c r="H26" s="1">
        <f>+'HCT15'!H26/'HCT15'!$B26</f>
        <v>1.7993174061433448</v>
      </c>
      <c r="I26" s="1">
        <f>+'HCT15'!I26/'HCT15'!$B26</f>
        <v>3.720136518771331E-2</v>
      </c>
      <c r="J26" s="1">
        <f>+'HCT15'!J26/'HCT15'!$B26</f>
        <v>5.665529010238908E-2</v>
      </c>
      <c r="K26" s="1">
        <f>+'HCT15'!K26/'HCT15'!$B26</f>
        <v>8.5665529010238911E-2</v>
      </c>
      <c r="L26" s="1">
        <f>+'HCT15'!L26/'HCT15'!$B26</f>
        <v>0.12866894197952219</v>
      </c>
      <c r="M26" s="1">
        <f>+'HCT15'!M26/'HCT15'!$B26</f>
        <v>0.23037542662116042</v>
      </c>
      <c r="N26" s="1">
        <f>+'HCT15'!N26/'HCT15'!$B26</f>
        <v>0.3191126279863481</v>
      </c>
      <c r="O26" s="1">
        <f>+'HCT15'!O26/'HCT15'!$B26</f>
        <v>0.41945392491467576</v>
      </c>
      <c r="Q26" s="1"/>
      <c r="R26" s="1">
        <f>+'HCT15'!R26/'HCT15'!$R26</f>
        <v>1</v>
      </c>
      <c r="S26" s="1">
        <f>+'HCT15'!S26/'HCT15'!$R26</f>
        <v>0.97316730971588916</v>
      </c>
      <c r="T26" s="1">
        <f>+'HCT15'!T26/'HCT15'!$R26</f>
        <v>0.69273938968782878</v>
      </c>
      <c r="U26" s="1">
        <f>+'HCT15'!U26/'HCT15'!$R26</f>
        <v>0.32523675903191862</v>
      </c>
      <c r="V26" s="1">
        <f>+'HCT15'!V26/'HCT15'!$R26</f>
        <v>0.28020869870220977</v>
      </c>
      <c r="W26" s="1">
        <f>+'HCT15'!W26/'HCT15'!$R26</f>
        <v>0.27656962469309015</v>
      </c>
      <c r="X26" s="1">
        <f>+'HCT15'!X26/'HCT15'!$R26</f>
        <v>0.26153104173974046</v>
      </c>
      <c r="Y26" s="1">
        <f>+'HCT15'!Y26/'HCT15'!$R26</f>
        <v>3.2006313574184497E-3</v>
      </c>
      <c r="Z26" s="1">
        <f>+'HCT15'!Z26/'HCT15'!$R26</f>
        <v>6.2258856541564361E-3</v>
      </c>
      <c r="AA26" s="1">
        <f>+'HCT15'!AA26/'HCT15'!$R26</f>
        <v>6.7081725710277096E-3</v>
      </c>
      <c r="AB26" s="1">
        <f>+'HCT15'!AB26/'HCT15'!$R26</f>
        <v>1.3986320589266923E-2</v>
      </c>
      <c r="AC26" s="1">
        <f>+'HCT15'!AC26/'HCT15'!$R26</f>
        <v>1.9642230796211857E-2</v>
      </c>
      <c r="AD26" s="1">
        <f>+'HCT15'!AD26/'HCT15'!$R26</f>
        <v>3.0471764293230445E-2</v>
      </c>
      <c r="AE26" s="1">
        <f>+'HCT15'!AE26/'HCT15'!$R26</f>
        <v>3.7662223781129427E-2</v>
      </c>
    </row>
    <row r="27" spans="1:31" x14ac:dyDescent="0.3">
      <c r="A27" s="1"/>
      <c r="B27" s="1">
        <f>+'HCT15'!B27/'HCT15'!$B27</f>
        <v>1</v>
      </c>
      <c r="C27" s="1">
        <f>+'HCT15'!C27/'HCT15'!$B27</f>
        <v>1.3398203592814371</v>
      </c>
      <c r="D27" s="1">
        <f>+'HCT15'!D27/'HCT15'!$B27</f>
        <v>1.7220558882235528</v>
      </c>
      <c r="E27" s="1">
        <f>+'HCT15'!E27/'HCT15'!$B27</f>
        <v>1.5207085828343314</v>
      </c>
      <c r="F27" s="1">
        <f>+'HCT15'!F27/'HCT15'!$B27</f>
        <v>1.2979041916167664</v>
      </c>
      <c r="G27" s="1">
        <f>+'HCT15'!G27/'HCT15'!$B27</f>
        <v>1.2509980039920159</v>
      </c>
      <c r="H27" s="1">
        <f>+'HCT15'!H27/'HCT15'!$B27</f>
        <v>1.283682634730539</v>
      </c>
      <c r="I27" s="1">
        <f>+'HCT15'!I27/'HCT15'!$B27</f>
        <v>0.11726546906187625</v>
      </c>
      <c r="J27" s="1">
        <f>+'HCT15'!J27/'HCT15'!$B27</f>
        <v>0.10578842315369262</v>
      </c>
      <c r="K27" s="1">
        <f>+'HCT15'!K27/'HCT15'!$B27</f>
        <v>0.10454091816367266</v>
      </c>
      <c r="L27" s="1">
        <f>+'HCT15'!L27/'HCT15'!$B27</f>
        <v>0.124750499001996</v>
      </c>
      <c r="M27" s="1">
        <f>+'HCT15'!M27/'HCT15'!$B27</f>
        <v>0.20059880239520958</v>
      </c>
      <c r="N27" s="1">
        <f>+'HCT15'!N27/'HCT15'!$B27</f>
        <v>0.28118762475049902</v>
      </c>
      <c r="O27" s="1">
        <f>+'HCT15'!O27/'HCT15'!$B27</f>
        <v>0.32285429141716565</v>
      </c>
      <c r="Q27" s="1"/>
      <c r="R27" s="1">
        <f>+'HCT15'!R27/'HCT15'!$R27</f>
        <v>1</v>
      </c>
      <c r="S27" s="1">
        <f>+'HCT15'!S27/'HCT15'!$R27</f>
        <v>1.5842277181521232</v>
      </c>
      <c r="T27" s="1">
        <f>+'HCT15'!T27/'HCT15'!$R27</f>
        <v>2.3910405972935136</v>
      </c>
      <c r="U27" s="1">
        <f>+'HCT15'!U27/'HCT15'!$R27</f>
        <v>2.6859542697153524</v>
      </c>
      <c r="V27" s="1">
        <f>+'HCT15'!V27/'HCT15'!$R27</f>
        <v>2.3775081661222583</v>
      </c>
      <c r="W27" s="1">
        <f>+'HCT15'!W27/'HCT15'!$R27</f>
        <v>2.2762482501166588</v>
      </c>
      <c r="X27" s="1">
        <f>+'HCT15'!X27/'HCT15'!$R27</f>
        <v>2.2225851609892673</v>
      </c>
      <c r="Y27" s="1">
        <f>+'HCT15'!Y27/'HCT15'!$R27</f>
        <v>6.2529164722351843E-2</v>
      </c>
      <c r="Z27" s="1">
        <f>+'HCT15'!Z27/'HCT15'!$R27</f>
        <v>7.4661689220718613E-2</v>
      </c>
      <c r="AA27" s="1">
        <f>+'HCT15'!AA27/'HCT15'!$R27</f>
        <v>0.1138590760615959</v>
      </c>
      <c r="AB27" s="1">
        <f>+'HCT15'!AB27/'HCT15'!$R27</f>
        <v>0.2048530097993467</v>
      </c>
      <c r="AC27" s="1">
        <f>+'HCT15'!AC27/'HCT15'!$R27</f>
        <v>0.33644423705086329</v>
      </c>
      <c r="AD27" s="1">
        <f>+'HCT15'!AD27/'HCT15'!$R27</f>
        <v>0.4918338777414839</v>
      </c>
      <c r="AE27" s="1">
        <f>+'HCT15'!AE27/'HCT15'!$R27</f>
        <v>0.62575828278114798</v>
      </c>
    </row>
    <row r="28" spans="1:31" x14ac:dyDescent="0.3">
      <c r="A28" s="1"/>
      <c r="B28" s="1">
        <f>+'HCT15'!B28/'HCT15'!$B28</f>
        <v>1</v>
      </c>
      <c r="C28" s="1">
        <f>+'HCT15'!C28/'HCT15'!$B28</f>
        <v>1.7696931350838343</v>
      </c>
      <c r="D28" s="1">
        <f>+'HCT15'!D28/'HCT15'!$B28</f>
        <v>2.2201834862385321</v>
      </c>
      <c r="E28" s="1">
        <f>+'HCT15'!E28/'HCT15'!$B28</f>
        <v>1.8633343878519455</v>
      </c>
      <c r="F28" s="1">
        <f>+'HCT15'!F28/'HCT15'!$B28</f>
        <v>1.5824106295476115</v>
      </c>
      <c r="G28" s="1">
        <f>+'HCT15'!G28/'HCT15'!$B28</f>
        <v>1.6928187282505536</v>
      </c>
      <c r="H28" s="1">
        <f>+'HCT15'!H28/'HCT15'!$B28</f>
        <v>1.5229357798165137</v>
      </c>
      <c r="I28" s="1">
        <f>+'HCT15'!I28/'HCT15'!$B28</f>
        <v>2.182853527364758E-2</v>
      </c>
      <c r="J28" s="1">
        <f>+'HCT15'!J28/'HCT15'!$B28</f>
        <v>6.2322049984182219E-2</v>
      </c>
      <c r="K28" s="1">
        <f>+'HCT15'!K28/'HCT15'!$B28</f>
        <v>0.11009174311926606</v>
      </c>
      <c r="L28" s="1">
        <f>+'HCT15'!L28/'HCT15'!$B28</f>
        <v>0.16387219234419487</v>
      </c>
      <c r="M28" s="1">
        <f>+'HCT15'!M28/'HCT15'!$B28</f>
        <v>0.27934198038595381</v>
      </c>
      <c r="N28" s="1">
        <f>+'HCT15'!N28/'HCT15'!$B28</f>
        <v>0.41758937045238848</v>
      </c>
      <c r="O28" s="1">
        <f>+'HCT15'!O28/'HCT15'!$B28</f>
        <v>0.44669408415058526</v>
      </c>
      <c r="Q28" s="1"/>
      <c r="R28" s="1">
        <f>+'HCT15'!R28/'HCT15'!$R28</f>
        <v>1</v>
      </c>
      <c r="S28" s="1">
        <f>+'HCT15'!S28/'HCT15'!$R28</f>
        <v>3.7635270541082164</v>
      </c>
      <c r="T28" s="1">
        <f>+'HCT15'!T28/'HCT15'!$R28</f>
        <v>2.8684034736138946</v>
      </c>
      <c r="U28" s="1">
        <f>+'HCT15'!U28/'HCT15'!$R28</f>
        <v>3.4321977287909151</v>
      </c>
      <c r="V28" s="1">
        <f>+'HCT15'!V28/'HCT15'!$R28</f>
        <v>3.3353373413493652</v>
      </c>
      <c r="W28" s="1">
        <f>+'HCT15'!W28/'HCT15'!$R28</f>
        <v>3.2625250501002006</v>
      </c>
      <c r="X28" s="1">
        <f>+'HCT15'!X28/'HCT15'!$R28</f>
        <v>3.1015364061456245</v>
      </c>
      <c r="Y28" s="1">
        <f>+'HCT15'!Y28/'HCT15'!$R28</f>
        <v>3.2732130928523714E-2</v>
      </c>
      <c r="Z28" s="1">
        <f>+'HCT15'!Z28/'HCT15'!$R28</f>
        <v>6.9472277889111561E-2</v>
      </c>
      <c r="AA28" s="1">
        <f>+'HCT15'!AA28/'HCT15'!$R28</f>
        <v>0.17301269205076819</v>
      </c>
      <c r="AB28" s="1">
        <f>+'HCT15'!AB28/'HCT15'!$R28</f>
        <v>0.33333333333333331</v>
      </c>
      <c r="AC28" s="1">
        <f>+'HCT15'!AC28/'HCT15'!$R28</f>
        <v>0.6172344689378757</v>
      </c>
      <c r="AD28" s="1">
        <f>+'HCT15'!AD28/'HCT15'!$R28</f>
        <v>0.88243152972611894</v>
      </c>
      <c r="AE28" s="1">
        <f>+'HCT15'!AE28/'HCT15'!$R28</f>
        <v>1.0788243152972612</v>
      </c>
    </row>
    <row r="29" spans="1:31" x14ac:dyDescent="0.3">
      <c r="A29" s="1"/>
      <c r="B29" s="1">
        <f>+'HCT15'!B29/'HCT15'!$B29</f>
        <v>1</v>
      </c>
      <c r="C29" s="1">
        <f>+'HCT15'!C29/'HCT15'!$B29</f>
        <v>1.4451951951951951</v>
      </c>
      <c r="D29" s="1">
        <f>+'HCT15'!D29/'HCT15'!$B29</f>
        <v>1.7214714714714714</v>
      </c>
      <c r="E29" s="1">
        <f>+'HCT15'!E29/'HCT15'!$B29</f>
        <v>1.4907407407407407</v>
      </c>
      <c r="F29" s="1">
        <f>+'HCT15'!F29/'HCT15'!$B29</f>
        <v>1.4019019019019019</v>
      </c>
      <c r="G29" s="1">
        <f>+'HCT15'!G29/'HCT15'!$B29</f>
        <v>1.5245245245245245</v>
      </c>
      <c r="H29" s="1">
        <f>+'HCT15'!H29/'HCT15'!$B29</f>
        <v>1.2815315315315314</v>
      </c>
      <c r="I29" s="1">
        <f>+'HCT15'!I29/'HCT15'!$B29</f>
        <v>9.0590590590590589E-2</v>
      </c>
      <c r="J29" s="1">
        <f>+'HCT15'!J29/'HCT15'!$B29</f>
        <v>0.10710710710710711</v>
      </c>
      <c r="K29" s="1">
        <f>+'HCT15'!K29/'HCT15'!$B29</f>
        <v>0.11161161161161161</v>
      </c>
      <c r="L29" s="1">
        <f>+'HCT15'!L29/'HCT15'!$B29</f>
        <v>0.14614614614614616</v>
      </c>
      <c r="M29" s="1">
        <f>+'HCT15'!M29/'HCT15'!$B29</f>
        <v>0.22122122122122123</v>
      </c>
      <c r="N29" s="1">
        <f>+'HCT15'!N29/'HCT15'!$B29</f>
        <v>0.3108108108108108</v>
      </c>
      <c r="O29" s="1">
        <f>+'HCT15'!O29/'HCT15'!$B29</f>
        <v>0.35835835835835833</v>
      </c>
      <c r="Q29" s="1"/>
      <c r="R29" s="1">
        <f>+'HCT15'!R29/'HCT15'!$R29</f>
        <v>1</v>
      </c>
      <c r="S29" s="1">
        <f>+'HCT15'!S29/'HCT15'!$R29</f>
        <v>1.3408930393157028</v>
      </c>
      <c r="T29" s="1">
        <f>+'HCT15'!T29/'HCT15'!$R29</f>
        <v>0.52279682963195484</v>
      </c>
      <c r="U29" s="1">
        <f>+'HCT15'!U29/'HCT15'!$R29</f>
        <v>0.37911009966255982</v>
      </c>
      <c r="V29" s="1">
        <f>+'HCT15'!V29/'HCT15'!$R29</f>
        <v>0.39080279369065368</v>
      </c>
      <c r="W29" s="1">
        <f>+'HCT15'!W29/'HCT15'!$R29</f>
        <v>0.3906458447775249</v>
      </c>
      <c r="X29" s="1">
        <f>+'HCT15'!X29/'HCT15'!$R29</f>
        <v>0.38891940673310837</v>
      </c>
      <c r="Y29" s="1">
        <f>+'HCT15'!Y29/'HCT15'!$R29</f>
        <v>6.0425331554578984E-3</v>
      </c>
      <c r="Z29" s="1">
        <f>+'HCT15'!Z29/'HCT15'!$R29</f>
        <v>7.2196500039237227E-3</v>
      </c>
      <c r="AA29" s="1">
        <f>+'HCT15'!AA29/'HCT15'!$R29</f>
        <v>1.7578278270422978E-2</v>
      </c>
      <c r="AB29" s="1">
        <f>+'HCT15'!AB29/'HCT15'!$R29</f>
        <v>4.2768578827591622E-2</v>
      </c>
      <c r="AC29" s="1">
        <f>+'HCT15'!AC29/'HCT15'!$R29</f>
        <v>7.0234638625127521E-2</v>
      </c>
      <c r="AD29" s="1">
        <f>+'HCT15'!AD29/'HCT15'!$R29</f>
        <v>9.0010201679353377E-2</v>
      </c>
      <c r="AE29" s="1">
        <f>+'HCT15'!AE29/'HCT15'!$R29</f>
        <v>0.10044730440241702</v>
      </c>
    </row>
    <row r="30" spans="1:31" x14ac:dyDescent="0.3">
      <c r="A30" s="1"/>
      <c r="B30" s="1">
        <f>+'HCT15'!B30/'HCT15'!$B30</f>
        <v>1</v>
      </c>
      <c r="C30" s="1">
        <f>+'HCT15'!C30/'HCT15'!$B30</f>
        <v>1.7437931034482759</v>
      </c>
      <c r="D30" s="1">
        <f>+'HCT15'!D30/'HCT15'!$B30</f>
        <v>2.3958620689655175</v>
      </c>
      <c r="E30" s="1">
        <f>+'HCT15'!E30/'HCT15'!$B30</f>
        <v>2.4300000000000002</v>
      </c>
      <c r="F30" s="1">
        <f>+'HCT15'!F30/'HCT15'!$B30</f>
        <v>2.1617241379310346</v>
      </c>
      <c r="G30" s="1">
        <f>+'HCT15'!G30/'HCT15'!$B30</f>
        <v>2.3886206896551725</v>
      </c>
      <c r="H30" s="1">
        <f>+'HCT15'!H30/'HCT15'!$B30</f>
        <v>1.8655172413793104</v>
      </c>
      <c r="I30" s="1">
        <f>+'HCT15'!I30/'HCT15'!$B30</f>
        <v>3.2758620689655175E-2</v>
      </c>
      <c r="J30" s="1">
        <f>+'HCT15'!J30/'HCT15'!$B30</f>
        <v>6.0344827586206899E-2</v>
      </c>
      <c r="K30" s="1">
        <f>+'HCT15'!K30/'HCT15'!$B30</f>
        <v>9.8275862068965519E-2</v>
      </c>
      <c r="L30" s="1">
        <f>+'HCT15'!L30/'HCT15'!$B30</f>
        <v>0.15517241379310345</v>
      </c>
      <c r="M30" s="1">
        <f>+'HCT15'!M30/'HCT15'!$B30</f>
        <v>0.26379310344827589</v>
      </c>
      <c r="N30" s="1">
        <f>+'HCT15'!N30/'HCT15'!$B30</f>
        <v>0.39862068965517239</v>
      </c>
      <c r="O30" s="1">
        <f>+'HCT15'!O30/'HCT15'!$B30</f>
        <v>0.44482758620689655</v>
      </c>
      <c r="Q30" s="1"/>
      <c r="R30" s="1">
        <f>+'HCT15'!R30/'HCT15'!$R30</f>
        <v>1</v>
      </c>
      <c r="S30" s="1">
        <f>+'HCT15'!S30/'HCT15'!$R30</f>
        <v>1.5945688423058599</v>
      </c>
      <c r="T30" s="1">
        <f>+'HCT15'!T30/'HCT15'!$R30</f>
        <v>2.2925202477370177</v>
      </c>
      <c r="U30" s="1">
        <f>+'HCT15'!U30/'HCT15'!$R30</f>
        <v>2.3220581229156743</v>
      </c>
      <c r="V30" s="1">
        <f>+'HCT15'!V30/'HCT15'!$R30</f>
        <v>2.121962839447356</v>
      </c>
      <c r="W30" s="1">
        <f>+'HCT15'!W30/'HCT15'!$R30</f>
        <v>2.0786088613625537</v>
      </c>
      <c r="X30" s="1">
        <f>+'HCT15'!X30/'HCT15'!$R30</f>
        <v>2.101953311100524</v>
      </c>
      <c r="Y30" s="1">
        <f>+'HCT15'!Y30/'HCT15'!$R30</f>
        <v>3.6207717960933777E-2</v>
      </c>
      <c r="Z30" s="1">
        <f>+'HCT15'!Z30/'HCT15'!$R30</f>
        <v>5.5740828966174369E-2</v>
      </c>
      <c r="AA30" s="1">
        <f>+'HCT15'!AA30/'HCT15'!$R30</f>
        <v>0.11624583134826108</v>
      </c>
      <c r="AB30" s="1">
        <f>+'HCT15'!AB30/'HCT15'!$R30</f>
        <v>0.27632205812291566</v>
      </c>
      <c r="AC30" s="1">
        <f>+'HCT15'!AC30/'HCT15'!$R30</f>
        <v>0.45021438780371603</v>
      </c>
      <c r="AD30" s="1">
        <f>+'HCT15'!AD30/'HCT15'!$R30</f>
        <v>0.61696045736064797</v>
      </c>
      <c r="AE30" s="1">
        <f>+'HCT15'!AE30/'HCT15'!$R30</f>
        <v>0.76226774654597429</v>
      </c>
    </row>
    <row r="31" spans="1:31" x14ac:dyDescent="0.3">
      <c r="A31" s="1"/>
      <c r="B31" s="1">
        <f>+'HCT15'!B31/'HCT15'!$B31</f>
        <v>1</v>
      </c>
      <c r="C31" s="1">
        <f>+'HCT15'!C31/'HCT15'!$B31</f>
        <v>1.2328091997183759</v>
      </c>
      <c r="D31" s="1">
        <f>+'HCT15'!D31/'HCT15'!$B31</f>
        <v>1.3661112414926073</v>
      </c>
      <c r="E31" s="1">
        <f>+'HCT15'!E31/'HCT15'!$B31</f>
        <v>1.1403426425721661</v>
      </c>
      <c r="F31" s="1">
        <f>+'HCT15'!F31/'HCT15'!$B31</f>
        <v>1.0936399906125323</v>
      </c>
      <c r="G31" s="1">
        <f>+'HCT15'!G31/'HCT15'!$B31</f>
        <v>1.1954940154893217</v>
      </c>
      <c r="H31" s="1">
        <f>+'HCT15'!H31/'HCT15'!$B31</f>
        <v>1.0192443088476884</v>
      </c>
      <c r="I31" s="1">
        <f>+'HCT15'!I31/'HCT15'!$B31</f>
        <v>0.13424078854728938</v>
      </c>
      <c r="J31" s="1">
        <f>+'HCT15'!J31/'HCT15'!$B31</f>
        <v>0.16639286552452476</v>
      </c>
      <c r="K31" s="1">
        <f>+'HCT15'!K31/'HCT15'!$B31</f>
        <v>0.16967847923022764</v>
      </c>
      <c r="L31" s="1">
        <f>+'HCT15'!L31/'HCT15'!$B31</f>
        <v>0.2464210279277165</v>
      </c>
      <c r="M31" s="1">
        <f>+'HCT15'!M31/'HCT15'!$B31</f>
        <v>0.29899084721896269</v>
      </c>
      <c r="N31" s="1">
        <f>+'HCT15'!N31/'HCT15'!$B31</f>
        <v>0.36587655479934289</v>
      </c>
      <c r="O31" s="1">
        <f>+'HCT15'!O31/'HCT15'!$B31</f>
        <v>0.41093639990612535</v>
      </c>
      <c r="Q31" s="1"/>
      <c r="R31" s="1">
        <f>+'HCT15'!R31/'HCT15'!$R31</f>
        <v>1</v>
      </c>
      <c r="S31" s="1">
        <f>+'HCT15'!S31/'HCT15'!$R31</f>
        <v>2.2863768115942027</v>
      </c>
      <c r="T31" s="1">
        <f>+'HCT15'!T31/'HCT15'!$R31</f>
        <v>2.603478260869565</v>
      </c>
      <c r="U31" s="1">
        <f>+'HCT15'!U31/'HCT15'!$R31</f>
        <v>2.8313043478260869</v>
      </c>
      <c r="V31" s="1">
        <f>+'HCT15'!V31/'HCT15'!$R31</f>
        <v>2.8527536231884056</v>
      </c>
      <c r="W31" s="1">
        <f>+'HCT15'!W31/'HCT15'!$R31</f>
        <v>2.6568115942028987</v>
      </c>
      <c r="X31" s="1">
        <f>+'HCT15'!X31/'HCT15'!$R31</f>
        <v>2.511304347826087</v>
      </c>
      <c r="Y31" s="1">
        <f>+'HCT15'!Y31/'HCT15'!$R31</f>
        <v>6.3768115942028983E-2</v>
      </c>
      <c r="Z31" s="1">
        <f>+'HCT15'!Z31/'HCT15'!$R31</f>
        <v>7.3623188405797096E-2</v>
      </c>
      <c r="AA31" s="1">
        <f>+'HCT15'!AA31/'HCT15'!$R31</f>
        <v>0.14028985507246378</v>
      </c>
      <c r="AB31" s="1">
        <f>+'HCT15'!AB31/'HCT15'!$R31</f>
        <v>0.33449275362318842</v>
      </c>
      <c r="AC31" s="1">
        <f>+'HCT15'!AC31/'HCT15'!$R31</f>
        <v>0.51594202898550723</v>
      </c>
      <c r="AD31" s="1">
        <f>+'HCT15'!AD31/'HCT15'!$R31</f>
        <v>0.74550724637681154</v>
      </c>
      <c r="AE31" s="1">
        <f>+'HCT15'!AE31/'HCT15'!$R31</f>
        <v>0.92</v>
      </c>
    </row>
    <row r="32" spans="1:31" x14ac:dyDescent="0.3">
      <c r="A32" s="1" t="s">
        <v>5</v>
      </c>
      <c r="B32" s="1">
        <f>AVERAGE(B24:B31)</f>
        <v>1</v>
      </c>
      <c r="C32" s="1">
        <f t="shared" ref="C32:O32" si="8">AVERAGE(C24:C31)</f>
        <v>1.5315645828590443</v>
      </c>
      <c r="D32" s="1">
        <f t="shared" si="8"/>
        <v>1.9421503106764071</v>
      </c>
      <c r="E32" s="1">
        <f t="shared" si="8"/>
        <v>1.7544099934351043</v>
      </c>
      <c r="F32" s="1">
        <f t="shared" si="8"/>
        <v>1.5335785104208677</v>
      </c>
      <c r="G32" s="1">
        <f t="shared" si="8"/>
        <v>1.5689914961656657</v>
      </c>
      <c r="H32" s="1">
        <f t="shared" si="8"/>
        <v>1.4519814074092015</v>
      </c>
      <c r="I32" s="1">
        <f t="shared" si="8"/>
        <v>6.5828162973131724E-2</v>
      </c>
      <c r="J32" s="1">
        <f t="shared" si="8"/>
        <v>8.9829367682906586E-2</v>
      </c>
      <c r="K32" s="1">
        <f t="shared" si="8"/>
        <v>9.9010127665099326E-2</v>
      </c>
      <c r="L32" s="1">
        <f t="shared" si="8"/>
        <v>0.14416624052611215</v>
      </c>
      <c r="M32" s="1">
        <f t="shared" si="8"/>
        <v>0.22906295535185858</v>
      </c>
      <c r="N32" s="1">
        <f t="shared" si="8"/>
        <v>0.32869943542332292</v>
      </c>
      <c r="O32" s="1">
        <f t="shared" si="8"/>
        <v>0.38310186696927434</v>
      </c>
      <c r="Q32" s="1" t="s">
        <v>5</v>
      </c>
      <c r="R32" s="1">
        <f>AVERAGE(R24:R31)</f>
        <v>1</v>
      </c>
      <c r="S32" s="1">
        <f t="shared" ref="S32:AE32" si="9">AVERAGE(S24:S31)</f>
        <v>2.1179497335222601</v>
      </c>
      <c r="T32" s="1">
        <f t="shared" si="9"/>
        <v>1.8872994460081784</v>
      </c>
      <c r="U32" s="1">
        <f t="shared" si="9"/>
        <v>1.9966557700080652</v>
      </c>
      <c r="V32" s="1">
        <f t="shared" si="9"/>
        <v>1.8560056707593109</v>
      </c>
      <c r="W32" s="1">
        <f t="shared" si="9"/>
        <v>1.7745643031681961</v>
      </c>
      <c r="X32" s="1">
        <f t="shared" si="9"/>
        <v>1.7285857816590848</v>
      </c>
      <c r="Y32" s="1">
        <f t="shared" si="9"/>
        <v>3.0413685455875666E-2</v>
      </c>
      <c r="Z32" s="1">
        <f t="shared" si="9"/>
        <v>4.2892411337252537E-2</v>
      </c>
      <c r="AA32" s="1">
        <f t="shared" si="9"/>
        <v>8.2797699673100883E-2</v>
      </c>
      <c r="AB32" s="1">
        <f t="shared" si="9"/>
        <v>0.18009031246921509</v>
      </c>
      <c r="AC32" s="1">
        <f t="shared" si="9"/>
        <v>0.29970225613156565</v>
      </c>
      <c r="AD32" s="1">
        <f t="shared" si="9"/>
        <v>0.42244205104174826</v>
      </c>
      <c r="AE32" s="1">
        <f t="shared" si="9"/>
        <v>0.52007462828503015</v>
      </c>
    </row>
    <row r="33" spans="1:31" x14ac:dyDescent="0.3">
      <c r="A33" s="1" t="s">
        <v>6</v>
      </c>
      <c r="B33" s="1">
        <f>_xlfn.STDEV.P(B24:B31)</f>
        <v>0</v>
      </c>
      <c r="C33" s="1">
        <f t="shared" ref="C33:O33" si="10">_xlfn.STDEV.P(C24:C31)</f>
        <v>0.19509957530307612</v>
      </c>
      <c r="D33" s="1">
        <f t="shared" si="10"/>
        <v>0.32437604317689295</v>
      </c>
      <c r="E33" s="1">
        <f t="shared" si="10"/>
        <v>0.38430131058054917</v>
      </c>
      <c r="F33" s="1">
        <f t="shared" si="10"/>
        <v>0.30721003080318432</v>
      </c>
      <c r="G33" s="1">
        <f t="shared" si="10"/>
        <v>0.35835725753945485</v>
      </c>
      <c r="H33" s="1">
        <f t="shared" si="10"/>
        <v>0.26056540303288944</v>
      </c>
      <c r="I33" s="1">
        <f t="shared" si="10"/>
        <v>4.1038839400163556E-2</v>
      </c>
      <c r="J33" s="1">
        <f t="shared" si="10"/>
        <v>3.6218177512863964E-2</v>
      </c>
      <c r="K33" s="1">
        <f t="shared" si="10"/>
        <v>3.4567865190859692E-2</v>
      </c>
      <c r="L33" s="1">
        <f t="shared" si="10"/>
        <v>4.7039782982964636E-2</v>
      </c>
      <c r="M33" s="1">
        <f t="shared" si="10"/>
        <v>4.8419852076570943E-2</v>
      </c>
      <c r="N33" s="1">
        <f t="shared" si="10"/>
        <v>5.6843822726099065E-2</v>
      </c>
      <c r="O33" s="1">
        <f t="shared" si="10"/>
        <v>5.2139583660146462E-2</v>
      </c>
      <c r="Q33" s="1" t="s">
        <v>6</v>
      </c>
      <c r="R33" s="1">
        <f>_xlfn.STDEV.P(R24:R31)</f>
        <v>0</v>
      </c>
      <c r="S33" s="1">
        <f t="shared" ref="S33:AE33" si="11">_xlfn.STDEV.P(S24:S31)</f>
        <v>1.2119761177954478</v>
      </c>
      <c r="T33" s="1">
        <f t="shared" si="11"/>
        <v>0.93713493465297348</v>
      </c>
      <c r="U33" s="1">
        <f t="shared" si="11"/>
        <v>1.2473818764631741</v>
      </c>
      <c r="V33" s="1">
        <f t="shared" si="11"/>
        <v>1.204998491902006</v>
      </c>
      <c r="W33" s="1">
        <f t="shared" si="11"/>
        <v>1.1672753163018306</v>
      </c>
      <c r="X33" s="1">
        <f t="shared" si="11"/>
        <v>1.1404708334953544</v>
      </c>
      <c r="Y33" s="1">
        <f t="shared" si="11"/>
        <v>2.3372269482271644E-2</v>
      </c>
      <c r="Z33" s="1">
        <f t="shared" si="11"/>
        <v>2.9787749780359186E-2</v>
      </c>
      <c r="AA33" s="1">
        <f t="shared" si="11"/>
        <v>6.0897420770747508E-2</v>
      </c>
      <c r="AB33" s="1">
        <f t="shared" si="11"/>
        <v>0.12977794517455013</v>
      </c>
      <c r="AC33" s="1">
        <f t="shared" si="11"/>
        <v>0.22018631728173041</v>
      </c>
      <c r="AD33" s="1">
        <f t="shared" si="11"/>
        <v>0.31412982741368906</v>
      </c>
      <c r="AE33" s="1">
        <f t="shared" si="11"/>
        <v>0.38732249960039677</v>
      </c>
    </row>
    <row r="34" spans="1:31" x14ac:dyDescent="0.3">
      <c r="A34" s="1" t="s">
        <v>7</v>
      </c>
      <c r="B34" s="1">
        <f>B33/B32*100</f>
        <v>0</v>
      </c>
      <c r="C34" s="1">
        <f t="shared" ref="C34:O34" si="12">C33/C32*100</f>
        <v>12.738579716884971</v>
      </c>
      <c r="D34" s="1">
        <f t="shared" si="12"/>
        <v>16.701902082126697</v>
      </c>
      <c r="E34" s="1">
        <f t="shared" si="12"/>
        <v>21.904874688275907</v>
      </c>
      <c r="F34" s="1">
        <f t="shared" si="12"/>
        <v>20.032233675397233</v>
      </c>
      <c r="G34" s="1">
        <f t="shared" si="12"/>
        <v>22.839974494139444</v>
      </c>
      <c r="H34" s="1">
        <f t="shared" si="12"/>
        <v>17.945505479840911</v>
      </c>
      <c r="I34" s="1">
        <f t="shared" si="12"/>
        <v>62.342373760169913</v>
      </c>
      <c r="J34" s="1">
        <f t="shared" si="12"/>
        <v>40.318860576545987</v>
      </c>
      <c r="K34" s="1">
        <f t="shared" si="12"/>
        <v>34.913463911272913</v>
      </c>
      <c r="L34" s="1">
        <f t="shared" si="12"/>
        <v>32.628847649283429</v>
      </c>
      <c r="M34" s="1">
        <f t="shared" si="12"/>
        <v>21.138229008786809</v>
      </c>
      <c r="N34" s="1">
        <f t="shared" si="12"/>
        <v>17.293556544413129</v>
      </c>
      <c r="O34" s="1">
        <f t="shared" si="12"/>
        <v>13.609848490852741</v>
      </c>
      <c r="Q34" s="1" t="s">
        <v>7</v>
      </c>
      <c r="R34" s="1">
        <f>R33/R32*100</f>
        <v>0</v>
      </c>
      <c r="S34" s="1">
        <f t="shared" ref="S34:AE34" si="13">S33/S32*100</f>
        <v>57.22402654853704</v>
      </c>
      <c r="T34" s="1">
        <f t="shared" si="13"/>
        <v>49.654808972423794</v>
      </c>
      <c r="U34" s="1">
        <f t="shared" si="13"/>
        <v>62.473556794325923</v>
      </c>
      <c r="V34" s="1">
        <f t="shared" si="13"/>
        <v>64.924289342770635</v>
      </c>
      <c r="W34" s="1">
        <f t="shared" si="13"/>
        <v>65.778135749594995</v>
      </c>
      <c r="X34" s="1">
        <f t="shared" si="13"/>
        <v>65.977103687659536</v>
      </c>
      <c r="Y34" s="1">
        <f t="shared" si="13"/>
        <v>76.847870068822317</v>
      </c>
      <c r="Z34" s="1">
        <f t="shared" si="13"/>
        <v>69.447598891434197</v>
      </c>
      <c r="AA34" s="1">
        <f t="shared" si="13"/>
        <v>73.549652962800508</v>
      </c>
      <c r="AB34" s="1">
        <f t="shared" si="13"/>
        <v>72.06270198278132</v>
      </c>
      <c r="AC34" s="1">
        <f t="shared" si="13"/>
        <v>73.468354934595908</v>
      </c>
      <c r="AD34" s="1">
        <f t="shared" si="13"/>
        <v>74.360454088090975</v>
      </c>
      <c r="AE34" s="1">
        <f t="shared" si="13"/>
        <v>74.474407812896075</v>
      </c>
    </row>
    <row r="35" spans="1:31" x14ac:dyDescent="0.3">
      <c r="A35" s="1" t="s">
        <v>8</v>
      </c>
      <c r="B35" s="1">
        <f t="shared" ref="B35:G35" si="14">I32/B32*100</f>
        <v>6.5828162973131725</v>
      </c>
      <c r="C35" s="1">
        <f t="shared" si="14"/>
        <v>5.8652027272149274</v>
      </c>
      <c r="D35" s="1">
        <f t="shared" si="14"/>
        <v>5.0979642060050612</v>
      </c>
      <c r="E35" s="1">
        <f t="shared" si="14"/>
        <v>8.2173631628623571</v>
      </c>
      <c r="F35" s="1">
        <f t="shared" si="14"/>
        <v>14.936500074521497</v>
      </c>
      <c r="G35" s="1">
        <f t="shared" si="14"/>
        <v>20.949727020611995</v>
      </c>
      <c r="H35" s="1">
        <f>+O32/H32*100</f>
        <v>26.384763951822936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f t="shared" ref="R35:W35" si="15">Y32/R32*100</f>
        <v>3.0413685455875665</v>
      </c>
      <c r="S35" s="1">
        <f t="shared" si="15"/>
        <v>2.0251855206176321</v>
      </c>
      <c r="T35" s="1">
        <f t="shared" si="15"/>
        <v>4.3870992410995537</v>
      </c>
      <c r="U35" s="1">
        <f t="shared" si="15"/>
        <v>9.0195974275769952</v>
      </c>
      <c r="V35" s="1">
        <f t="shared" si="15"/>
        <v>16.147701532019262</v>
      </c>
      <c r="W35" s="1">
        <f t="shared" si="15"/>
        <v>23.805395515256713</v>
      </c>
      <c r="X35" s="1">
        <f>+AE32/X32*100</f>
        <v>30.086712143719364</v>
      </c>
      <c r="Y35" s="1"/>
      <c r="Z35" s="1"/>
      <c r="AA35" s="1"/>
      <c r="AB35" s="1"/>
      <c r="AC35" s="1"/>
      <c r="AD35" s="1"/>
      <c r="AE35" s="1"/>
    </row>
    <row r="37" spans="1:31" x14ac:dyDescent="0.3">
      <c r="A37" t="s">
        <v>13</v>
      </c>
    </row>
    <row r="38" spans="1:31" x14ac:dyDescent="0.3">
      <c r="A38" t="s">
        <v>1</v>
      </c>
    </row>
    <row r="40" spans="1:31" x14ac:dyDescent="0.3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3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3">
      <c r="A42" s="1"/>
      <c r="B42" s="1">
        <f>+'HCT15'!B42/'HCT15'!$B42</f>
        <v>1</v>
      </c>
      <c r="C42" s="1">
        <f>+'HCT15'!C42/'HCT15'!$B42</f>
        <v>5.2987369577155405</v>
      </c>
      <c r="D42" s="1">
        <f>+'HCT15'!D42/'HCT15'!$B42</f>
        <v>4.266886326194399</v>
      </c>
      <c r="E42" s="1">
        <f>+'HCT15'!E42/'HCT15'!$B42</f>
        <v>4.1103789126853378</v>
      </c>
      <c r="F42" s="1">
        <f>+'HCT15'!F42/'HCT15'!$B42</f>
        <v>3.2696320702910491</v>
      </c>
      <c r="G42" s="1">
        <f>+'HCT15'!G42/'HCT15'!$B42</f>
        <v>3.1471718835804503</v>
      </c>
      <c r="H42" s="1">
        <f>+'HCT15'!H42/'HCT15'!$B42</f>
        <v>3.5414607358594181</v>
      </c>
      <c r="I42" s="1">
        <f>+'HCT15'!I42/'HCT15'!$B42</f>
        <v>6.5897858319604614E-3</v>
      </c>
      <c r="J42" s="1">
        <f>+'HCT15'!J42/'HCT15'!$B42</f>
        <v>6.8094453596924773E-2</v>
      </c>
      <c r="K42" s="1">
        <f>+'HCT15'!K42/'HCT15'!$B42</f>
        <v>0.19769357495881384</v>
      </c>
      <c r="L42" s="1">
        <f>+'HCT15'!L42/'HCT15'!$B42</f>
        <v>0.32564524986271282</v>
      </c>
      <c r="M42" s="1">
        <f>+'HCT15'!M42/'HCT15'!$B42</f>
        <v>0.43602416254805054</v>
      </c>
      <c r="N42" s="1">
        <f>+'HCT15'!N42/'HCT15'!$B42</f>
        <v>0.59417902251510157</v>
      </c>
      <c r="O42" s="1">
        <f>+'HCT15'!O42/'HCT15'!$B42</f>
        <v>0.69741900054914885</v>
      </c>
      <c r="Q42" s="1"/>
      <c r="R42" s="1">
        <f>+'HCT15'!R42/'HCT15'!$R42</f>
        <v>1</v>
      </c>
      <c r="S42" s="1">
        <f>+'HCT15'!S42/'HCT15'!$R42</f>
        <v>1.0466856735566643</v>
      </c>
      <c r="T42" s="1">
        <f>+'HCT15'!T42/'HCT15'!$R42</f>
        <v>0.93037241625089095</v>
      </c>
      <c r="U42" s="1">
        <f>+'HCT15'!U42/'HCT15'!$R42</f>
        <v>0.80122950819672134</v>
      </c>
      <c r="V42" s="1">
        <f>+'HCT15'!V42/'HCT15'!$R42</f>
        <v>0.70669992872416254</v>
      </c>
      <c r="W42" s="1">
        <f>+'HCT15'!W42/'HCT15'!$R42</f>
        <v>0.64562544547398437</v>
      </c>
      <c r="X42" s="1">
        <f>+'HCT15'!X42/'HCT15'!$R42</f>
        <v>0.65324305060584464</v>
      </c>
      <c r="Y42" s="1">
        <f>+'HCT15'!Y42/'HCT15'!$R42</f>
        <v>2.4501069137562365E-3</v>
      </c>
      <c r="Z42" s="1">
        <f>+'HCT15'!Z42/'HCT15'!$R42</f>
        <v>4.3656450463292942E-3</v>
      </c>
      <c r="AA42" s="1">
        <f>+'HCT15'!AA42/'HCT15'!$R42</f>
        <v>7.8403421240199576E-3</v>
      </c>
      <c r="AB42" s="1">
        <f>+'HCT15'!AB42/'HCT15'!$R42</f>
        <v>1.416607270135424E-2</v>
      </c>
      <c r="AC42" s="1">
        <f>+'HCT15'!AC42/'HCT15'!$R42</f>
        <v>2.4456521739130436E-2</v>
      </c>
      <c r="AD42" s="1">
        <f>+'HCT15'!AD42/'HCT15'!$R42</f>
        <v>2.9624019957234498E-2</v>
      </c>
      <c r="AE42" s="1">
        <f>+'HCT15'!AE42/'HCT15'!$R42</f>
        <v>3.8578047042052747E-2</v>
      </c>
    </row>
    <row r="43" spans="1:31" x14ac:dyDescent="0.3">
      <c r="A43" s="1"/>
      <c r="B43" s="1">
        <f>+'HCT15'!B43/'HCT15'!$B43</f>
        <v>1</v>
      </c>
      <c r="C43" s="1">
        <f>+'HCT15'!C43/'HCT15'!$B43</f>
        <v>1.4962465428684315</v>
      </c>
      <c r="D43" s="1">
        <f>+'HCT15'!D43/'HCT15'!$B43</f>
        <v>2.2757803239826155</v>
      </c>
      <c r="E43" s="1">
        <f>+'HCT15'!E43/'HCT15'!$B43</f>
        <v>2.558672461477677</v>
      </c>
      <c r="F43" s="1">
        <f>+'HCT15'!F43/'HCT15'!$B43</f>
        <v>2.0209403397866454</v>
      </c>
      <c r="G43" s="1">
        <f>+'HCT15'!G43/'HCT15'!$B43</f>
        <v>1.8731726590280522</v>
      </c>
      <c r="H43" s="1">
        <f>+'HCT15'!H43/'HCT15'!$B43</f>
        <v>1.9956538917423943</v>
      </c>
      <c r="I43" s="1">
        <f>+'HCT15'!I43/'HCT15'!$B43</f>
        <v>8.6922165152113796E-3</v>
      </c>
      <c r="J43" s="1">
        <f>+'HCT15'!J43/'HCT15'!$B43</f>
        <v>3.121295930462268E-2</v>
      </c>
      <c r="K43" s="1">
        <f>+'HCT15'!K43/'HCT15'!$B43</f>
        <v>9.0873172659028056E-2</v>
      </c>
      <c r="L43" s="1">
        <f>+'HCT15'!L43/'HCT15'!$B43</f>
        <v>0.19676017384433031</v>
      </c>
      <c r="M43" s="1">
        <f>+'HCT15'!M43/'HCT15'!$B43</f>
        <v>0.29632556301856972</v>
      </c>
      <c r="N43" s="1">
        <f>+'HCT15'!N43/'HCT15'!$B43</f>
        <v>0.48715922560252867</v>
      </c>
      <c r="O43" s="1">
        <f>+'HCT15'!O43/'HCT15'!$B43</f>
        <v>0.60292374555511652</v>
      </c>
      <c r="Q43" s="1"/>
      <c r="R43" s="1">
        <f>+'HCT15'!R43/'HCT15'!$R43</f>
        <v>1</v>
      </c>
      <c r="S43" s="1">
        <f>+'HCT15'!S43/'HCT15'!$R43</f>
        <v>0.99561498719228936</v>
      </c>
      <c r="T43" s="1">
        <f>+'HCT15'!T43/'HCT15'!$R43</f>
        <v>0.89966569704337251</v>
      </c>
      <c r="U43" s="1">
        <f>+'HCT15'!U43/'HCT15'!$R43</f>
        <v>0.7292146051317675</v>
      </c>
      <c r="V43" s="1">
        <f>+'HCT15'!V43/'HCT15'!$R43</f>
        <v>0.64181826075630621</v>
      </c>
      <c r="W43" s="1">
        <f>+'HCT15'!W43/'HCT15'!$R43</f>
        <v>0.59024009030521429</v>
      </c>
      <c r="X43" s="1">
        <f>+'HCT15'!X43/'HCT15'!$R43</f>
        <v>0.56566665219467716</v>
      </c>
      <c r="Y43" s="1">
        <f>+'HCT15'!Y43/'HCT15'!$R43</f>
        <v>3.864021186992576E-3</v>
      </c>
      <c r="Z43" s="1">
        <f>+'HCT15'!Z43/'HCT15'!$R43</f>
        <v>4.6455086180697261E-3</v>
      </c>
      <c r="AA43" s="1">
        <f>+'HCT15'!AA43/'HCT15'!$R43</f>
        <v>7.7280423739851519E-3</v>
      </c>
      <c r="AB43" s="1">
        <f>+'HCT15'!AB43/'HCT15'!$R43</f>
        <v>1.3632614075456953E-2</v>
      </c>
      <c r="AC43" s="1">
        <f>+'HCT15'!AC43/'HCT15'!$R43</f>
        <v>2.279338340641688E-2</v>
      </c>
      <c r="AD43" s="1">
        <f>+'HCT15'!AD43/'HCT15'!$R43</f>
        <v>2.800329961359788E-2</v>
      </c>
      <c r="AE43" s="1">
        <f>+'HCT15'!AE43/'HCT15'!$R43</f>
        <v>3.6165501671514784E-2</v>
      </c>
    </row>
    <row r="44" spans="1:31" x14ac:dyDescent="0.3">
      <c r="A44" s="1"/>
      <c r="B44" s="1">
        <f>+'HCT15'!B44/'HCT15'!$B44</f>
        <v>1</v>
      </c>
      <c r="C44" s="1">
        <f>+'HCT15'!C44/'HCT15'!$B44</f>
        <v>10.095483870967742</v>
      </c>
      <c r="D44" s="1">
        <f>+'HCT15'!D44/'HCT15'!$B44</f>
        <v>7.9341935483870971</v>
      </c>
      <c r="E44" s="1">
        <f>+'HCT15'!E44/'HCT15'!$B44</f>
        <v>4.8245161290322578</v>
      </c>
      <c r="F44" s="1">
        <f>+'HCT15'!F44/'HCT15'!$B44</f>
        <v>3.0993548387096772</v>
      </c>
      <c r="G44" s="1">
        <f>+'HCT15'!G44/'HCT15'!$B44</f>
        <v>3.0303225806451612</v>
      </c>
      <c r="H44" s="1">
        <f>+'HCT15'!H44/'HCT15'!$B44</f>
        <v>3.1748387096774193</v>
      </c>
      <c r="I44" s="1">
        <f>+'HCT15'!I44/'HCT15'!$B44</f>
        <v>7.0967741935483875E-3</v>
      </c>
      <c r="J44" s="1">
        <f>+'HCT15'!J44/'HCT15'!$B44</f>
        <v>9.0322580645161285E-2</v>
      </c>
      <c r="K44" s="1">
        <f>+'HCT15'!K44/'HCT15'!$B44</f>
        <v>0.24387096774193548</v>
      </c>
      <c r="L44" s="1">
        <f>+'HCT15'!L44/'HCT15'!$B44</f>
        <v>0.44967741935483874</v>
      </c>
      <c r="M44" s="1">
        <f>+'HCT15'!M44/'HCT15'!$B44</f>
        <v>0.56903225806451618</v>
      </c>
      <c r="N44" s="1">
        <f>+'HCT15'!N44/'HCT15'!$B44</f>
        <v>0.7574193548387097</v>
      </c>
      <c r="O44" s="1">
        <f>+'HCT15'!O44/'HCT15'!$B44</f>
        <v>1.0258064516129033</v>
      </c>
      <c r="Q44" s="1"/>
      <c r="R44" s="1">
        <f>+'HCT15'!R44/'HCT15'!$R44</f>
        <v>1</v>
      </c>
      <c r="S44" s="1">
        <f>+'HCT15'!S44/'HCT15'!$R44</f>
        <v>1.0149993119581671</v>
      </c>
      <c r="T44" s="1">
        <f>+'HCT15'!T44/'HCT15'!$R44</f>
        <v>0.89972937021237553</v>
      </c>
      <c r="U44" s="1">
        <f>+'HCT15'!U44/'HCT15'!$R44</f>
        <v>0.75826796935920371</v>
      </c>
      <c r="V44" s="1">
        <f>+'HCT15'!V44/'HCT15'!$R44</f>
        <v>0.6994174579147745</v>
      </c>
      <c r="W44" s="1">
        <f>+'HCT15'!W44/'HCT15'!$R44</f>
        <v>0.70891243520939407</v>
      </c>
      <c r="X44" s="1">
        <f>+'HCT15'!X44/'HCT15'!$R44</f>
        <v>0.75019494518600061</v>
      </c>
      <c r="Y44" s="1">
        <f>+'HCT15'!Y44/'HCT15'!$R44</f>
        <v>3.9447731755424065E-3</v>
      </c>
      <c r="Z44" s="1">
        <f>+'HCT15'!Z44/'HCT15'!$R44</f>
        <v>6.7428099628457413E-3</v>
      </c>
      <c r="AA44" s="1">
        <f>+'HCT15'!AA44/'HCT15'!$R44</f>
        <v>1.041236640521077E-2</v>
      </c>
      <c r="AB44" s="1">
        <f>+'HCT15'!AB44/'HCT15'!$R44</f>
        <v>1.7934957112059079E-2</v>
      </c>
      <c r="AC44" s="1">
        <f>+'HCT15'!AC44/'HCT15'!$R44</f>
        <v>2.7017109306912528E-2</v>
      </c>
      <c r="AD44" s="1">
        <f>+'HCT15'!AD44/'HCT15'!$R44</f>
        <v>3.7245997890005045E-2</v>
      </c>
      <c r="AE44" s="1">
        <f>+'HCT15'!AE44/'HCT15'!$R44</f>
        <v>4.1557726709783957E-2</v>
      </c>
    </row>
    <row r="45" spans="1:31" x14ac:dyDescent="0.3">
      <c r="A45" s="1"/>
      <c r="B45" s="1">
        <f>+'HCT15'!B45/'HCT15'!$B45</f>
        <v>1</v>
      </c>
      <c r="C45" s="1">
        <f>+'HCT15'!C45/'HCT15'!$B45</f>
        <v>1.3020565552699228</v>
      </c>
      <c r="D45" s="1">
        <f>+'HCT15'!D45/'HCT15'!$B45</f>
        <v>1.7551413881748072</v>
      </c>
      <c r="E45" s="1">
        <f>+'HCT15'!E45/'HCT15'!$B45</f>
        <v>1.7091902313624678</v>
      </c>
      <c r="F45" s="1">
        <f>+'HCT15'!F45/'HCT15'!$B45</f>
        <v>1.3917095115681235</v>
      </c>
      <c r="G45" s="1">
        <f>+'HCT15'!G45/'HCT15'!$B45</f>
        <v>1.4299485861182519</v>
      </c>
      <c r="H45" s="1">
        <f>+'HCT15'!H45/'HCT15'!$B45</f>
        <v>1.4951799485861184</v>
      </c>
      <c r="I45" s="1">
        <f>+'HCT15'!I45/'HCT15'!$B45</f>
        <v>6.4267352185089976E-3</v>
      </c>
      <c r="J45" s="1">
        <f>+'HCT15'!J45/'HCT15'!$B45</f>
        <v>4.4665809768637529E-2</v>
      </c>
      <c r="K45" s="1">
        <f>+'HCT15'!K45/'HCT15'!$B45</f>
        <v>0.11503856041131105</v>
      </c>
      <c r="L45" s="1">
        <f>+'HCT15'!L45/'HCT15'!$B45</f>
        <v>0.2236503856041131</v>
      </c>
      <c r="M45" s="1">
        <f>+'HCT15'!M45/'HCT15'!$B45</f>
        <v>0.32647814910025708</v>
      </c>
      <c r="N45" s="1">
        <f>+'HCT15'!N45/'HCT15'!$B45</f>
        <v>0.43380462724935731</v>
      </c>
      <c r="O45" s="1">
        <f>+'HCT15'!O45/'HCT15'!$B45</f>
        <v>0.59704370179948585</v>
      </c>
      <c r="Q45" s="1"/>
      <c r="R45" s="1">
        <f>+'HCT15'!R45/'HCT15'!$R45</f>
        <v>1</v>
      </c>
      <c r="S45" s="1">
        <f>+'HCT15'!S45/'HCT15'!$R45</f>
        <v>1.0621118012422359</v>
      </c>
      <c r="T45" s="1">
        <f>+'HCT15'!T45/'HCT15'!$R45</f>
        <v>0.88598391833983337</v>
      </c>
      <c r="U45" s="1">
        <f>+'HCT15'!U45/'HCT15'!$R45</f>
        <v>0.70610043815301649</v>
      </c>
      <c r="V45" s="1">
        <f>+'HCT15'!V45/'HCT15'!$R45</f>
        <v>0.55154316529442915</v>
      </c>
      <c r="W45" s="1">
        <f>+'HCT15'!W45/'HCT15'!$R45</f>
        <v>0.52982810920121337</v>
      </c>
      <c r="X45" s="1">
        <f>+'HCT15'!X45/'HCT15'!$R45</f>
        <v>0.54292455101352977</v>
      </c>
      <c r="Y45" s="1">
        <f>+'HCT15'!Y45/'HCT15'!$R45</f>
        <v>7.1260051037604121E-3</v>
      </c>
      <c r="Z45" s="1">
        <f>+'HCT15'!Z45/'HCT15'!$R45</f>
        <v>8.1852761326977712E-3</v>
      </c>
      <c r="AA45" s="1">
        <f>+'HCT15'!AA45/'HCT15'!$R45</f>
        <v>1.2326062882180173E-2</v>
      </c>
      <c r="AB45" s="1">
        <f>+'HCT15'!AB45/'HCT15'!$R45</f>
        <v>2.041504164861091E-2</v>
      </c>
      <c r="AC45" s="1">
        <f>+'HCT15'!AC45/'HCT15'!$R45</f>
        <v>3.2981847946458663E-2</v>
      </c>
      <c r="AD45" s="1">
        <f>+'HCT15'!AD45/'HCT15'!$R45</f>
        <v>4.1167124079156438E-2</v>
      </c>
      <c r="AE45" s="1">
        <f>+'HCT15'!AE45/'HCT15'!$R45</f>
        <v>5.224132119986518E-2</v>
      </c>
    </row>
    <row r="46" spans="1:31" x14ac:dyDescent="0.3">
      <c r="A46" s="1"/>
      <c r="B46" s="1">
        <f>+'HCT15'!B46/'HCT15'!$B46</f>
        <v>1</v>
      </c>
      <c r="C46" s="1">
        <f>+'HCT15'!C46/'HCT15'!$B46</f>
        <v>1.0241792369121561</v>
      </c>
      <c r="D46" s="1">
        <f>+'HCT15'!D46/'HCT15'!$B46</f>
        <v>0.93598047914818105</v>
      </c>
      <c r="E46" s="1">
        <f>+'HCT15'!E46/'HCT15'!$B46</f>
        <v>0.70962732919254656</v>
      </c>
      <c r="F46" s="1">
        <f>+'HCT15'!F46/'HCT15'!$B46</f>
        <v>0.55976042590949426</v>
      </c>
      <c r="G46" s="1">
        <f>+'HCT15'!G46/'HCT15'!$B46</f>
        <v>0.47795031055900622</v>
      </c>
      <c r="H46" s="1">
        <f>+'HCT15'!H46/'HCT15'!$B46</f>
        <v>0.5200976042590949</v>
      </c>
      <c r="I46" s="1">
        <f>+'HCT15'!I46/'HCT15'!$B46</f>
        <v>2.0408163265306124E-3</v>
      </c>
      <c r="J46" s="1">
        <f>+'HCT15'!J46/'HCT15'!$B46</f>
        <v>4.7027506654835844E-3</v>
      </c>
      <c r="K46" s="1">
        <f>+'HCT15'!K46/'HCT15'!$B46</f>
        <v>1.512866015971606E-2</v>
      </c>
      <c r="L46" s="1">
        <f>+'HCT15'!L46/'HCT15'!$B46</f>
        <v>2.5377107364685004E-2</v>
      </c>
      <c r="M46" s="1">
        <f>+'HCT15'!M46/'HCT15'!$B46</f>
        <v>3.5803016858917479E-2</v>
      </c>
      <c r="N46" s="1">
        <f>+'HCT15'!N46/'HCT15'!$B46</f>
        <v>4.5385980479148179E-2</v>
      </c>
      <c r="O46" s="1">
        <f>+'HCT15'!O46/'HCT15'!$B46</f>
        <v>5.0842945874001774E-2</v>
      </c>
      <c r="Q46" s="1"/>
      <c r="R46" s="1">
        <f>+'HCT15'!R46/'HCT15'!$R46</f>
        <v>1</v>
      </c>
      <c r="S46" s="1">
        <f>+'HCT15'!S46/'HCT15'!$R46</f>
        <v>0.97992825418517249</v>
      </c>
      <c r="T46" s="1">
        <f>+'HCT15'!T46/'HCT15'!$R46</f>
        <v>0.9424752306115477</v>
      </c>
      <c r="U46" s="1">
        <f>+'HCT15'!U46/'HCT15'!$R46</f>
        <v>0.88465152032798089</v>
      </c>
      <c r="V46" s="1">
        <f>+'HCT15'!V46/'HCT15'!$R46</f>
        <v>0.82648616330714042</v>
      </c>
      <c r="W46" s="1">
        <f>+'HCT15'!W46/'HCT15'!$R46</f>
        <v>0.79291937137000346</v>
      </c>
      <c r="X46" s="1">
        <f>+'HCT15'!X46/'HCT15'!$R46</f>
        <v>0.80389477280491972</v>
      </c>
      <c r="Y46" s="1">
        <f>+'HCT15'!Y46/'HCT15'!$R46</f>
        <v>1.7082336863682953E-3</v>
      </c>
      <c r="Z46" s="1">
        <f>+'HCT15'!Z46/'HCT15'!$R46</f>
        <v>3.1602323197813462E-3</v>
      </c>
      <c r="AA46" s="1">
        <f>+'HCT15'!AA46/'HCT15'!$R46</f>
        <v>7.8578749572941579E-3</v>
      </c>
      <c r="AB46" s="1">
        <f>+'HCT15'!AB46/'HCT15'!$R46</f>
        <v>1.7210454390160574E-2</v>
      </c>
      <c r="AC46" s="1">
        <f>+'HCT15'!AC46/'HCT15'!$R46</f>
        <v>2.0584215920737958E-2</v>
      </c>
      <c r="AD46" s="1">
        <f>+'HCT15'!AD46/'HCT15'!$R46</f>
        <v>2.7331738981892725E-2</v>
      </c>
      <c r="AE46" s="1">
        <f>+'HCT15'!AE46/'HCT15'!$R46</f>
        <v>2.7502562350529551E-2</v>
      </c>
    </row>
    <row r="47" spans="1:31" x14ac:dyDescent="0.3">
      <c r="A47" s="1"/>
      <c r="B47" s="1">
        <f>+'HCT15'!B47/'HCT15'!$B47</f>
        <v>1</v>
      </c>
      <c r="C47" s="1">
        <f>+'HCT15'!C47/'HCT15'!$B47</f>
        <v>10.059405940594059</v>
      </c>
      <c r="D47" s="1">
        <f>+'HCT15'!D47/'HCT15'!$B47</f>
        <v>3.0884488448844882</v>
      </c>
      <c r="E47" s="1">
        <f>+'HCT15'!E47/'HCT15'!$B47</f>
        <v>4.112871287128713</v>
      </c>
      <c r="F47" s="1">
        <f>+'HCT15'!F47/'HCT15'!$B47</f>
        <v>3.947194719471947</v>
      </c>
      <c r="G47" s="1">
        <f>+'HCT15'!G47/'HCT15'!$B47</f>
        <v>3.7933993399339934</v>
      </c>
      <c r="H47" s="1">
        <f>+'HCT15'!H47/'HCT15'!$B47</f>
        <v>3.9168316831683168</v>
      </c>
      <c r="I47" s="1">
        <f>+'HCT15'!I47/'HCT15'!$B47</f>
        <v>5.2805280528052806E-2</v>
      </c>
      <c r="J47" s="1">
        <f>+'HCT15'!J47/'HCT15'!$B47</f>
        <v>8.1188118811881191E-2</v>
      </c>
      <c r="K47" s="1">
        <f>+'HCT15'!K47/'HCT15'!$B47</f>
        <v>0.27260726072607261</v>
      </c>
      <c r="L47" s="1">
        <f>+'HCT15'!L47/'HCT15'!$B47</f>
        <v>0.49174917491749176</v>
      </c>
      <c r="M47" s="1">
        <f>+'HCT15'!M47/'HCT15'!$B47</f>
        <v>0.68250825082508249</v>
      </c>
      <c r="N47" s="1">
        <f>+'HCT15'!N47/'HCT15'!$B47</f>
        <v>0.98283828382838279</v>
      </c>
      <c r="O47" s="1">
        <f>+'HCT15'!O47/'HCT15'!$B47</f>
        <v>1.135973597359736</v>
      </c>
      <c r="Q47" s="1"/>
      <c r="R47" s="1">
        <f>+'HCT15'!R47/'HCT15'!$R47</f>
        <v>1</v>
      </c>
      <c r="S47" s="1">
        <f>+'HCT15'!S47/'HCT15'!$R47</f>
        <v>0.97673628799456613</v>
      </c>
      <c r="T47" s="1">
        <f>+'HCT15'!T47/'HCT15'!$R47</f>
        <v>0.87035150280183393</v>
      </c>
      <c r="U47" s="1">
        <f>+'HCT15'!U47/'HCT15'!$R47</f>
        <v>0.72648157581932415</v>
      </c>
      <c r="V47" s="1">
        <f>+'HCT15'!V47/'HCT15'!$R47</f>
        <v>0.68025131601290545</v>
      </c>
      <c r="W47" s="1">
        <f>+'HCT15'!W47/'HCT15'!$R47</f>
        <v>0.68627950416029881</v>
      </c>
      <c r="X47" s="1">
        <f>+'HCT15'!X47/'HCT15'!$R47</f>
        <v>0.71671760910171511</v>
      </c>
      <c r="Y47" s="1">
        <f>+'HCT15'!Y47/'HCT15'!$R47</f>
        <v>2.6744778400407542E-3</v>
      </c>
      <c r="Z47" s="1">
        <f>+'HCT15'!Z47/'HCT15'!$R47</f>
        <v>3.3961623365596876E-3</v>
      </c>
      <c r="AA47" s="1">
        <f>+'HCT15'!AA47/'HCT15'!$R47</f>
        <v>9.254542367125149E-3</v>
      </c>
      <c r="AB47" s="1">
        <f>+'HCT15'!AB47/'HCT15'!$R47</f>
        <v>1.4773306164034642E-2</v>
      </c>
      <c r="AC47" s="1">
        <f>+'HCT15'!AC47/'HCT15'!$R47</f>
        <v>2.4537272881643743E-2</v>
      </c>
      <c r="AD47" s="1">
        <f>+'HCT15'!AD47/'HCT15'!$R47</f>
        <v>3.2815418577007982E-2</v>
      </c>
      <c r="AE47" s="1">
        <f>+'HCT15'!AE47/'HCT15'!$R47</f>
        <v>3.8801154695194427E-2</v>
      </c>
    </row>
    <row r="48" spans="1:31" x14ac:dyDescent="0.3">
      <c r="A48" s="1"/>
      <c r="B48" s="1">
        <f>+'HCT15'!B48/'HCT15'!$B48</f>
        <v>1</v>
      </c>
      <c r="C48" s="1">
        <f>+'HCT15'!C48/'HCT15'!$B48</f>
        <v>1.0058741013501666</v>
      </c>
      <c r="D48" s="1">
        <f>+'HCT15'!D48/'HCT15'!$B48</f>
        <v>0.85257759074171491</v>
      </c>
      <c r="E48" s="1">
        <f>+'HCT15'!E48/'HCT15'!$B48</f>
        <v>0.59262668770822369</v>
      </c>
      <c r="F48" s="1">
        <f>+'HCT15'!F48/'HCT15'!$B48</f>
        <v>0.32658250043836579</v>
      </c>
      <c r="G48" s="1">
        <f>+'HCT15'!G48/'HCT15'!$B48</f>
        <v>0.30703138698930388</v>
      </c>
      <c r="H48" s="1">
        <f>+'HCT15'!H48/'HCT15'!$B48</f>
        <v>0.34740487462738912</v>
      </c>
      <c r="I48" s="1">
        <f>+'HCT15'!I48/'HCT15'!$B48</f>
        <v>3.4630896019638788E-3</v>
      </c>
      <c r="J48" s="1">
        <f>+'HCT15'!J48/'HCT15'!$B48</f>
        <v>3.5507627564439767E-3</v>
      </c>
      <c r="K48" s="1">
        <f>+'HCT15'!K48/'HCT15'!$B48</f>
        <v>1.3896194985095563E-2</v>
      </c>
      <c r="L48" s="1">
        <f>+'HCT15'!L48/'HCT15'!$B48</f>
        <v>2.6564965807469754E-2</v>
      </c>
      <c r="M48" s="1">
        <f>+'HCT15'!M48/'HCT15'!$B48</f>
        <v>3.3271962125197264E-2</v>
      </c>
      <c r="N48" s="1">
        <f>+'HCT15'!N48/'HCT15'!$B48</f>
        <v>4.7957215500613715E-2</v>
      </c>
      <c r="O48" s="1">
        <f>+'HCT15'!O48/'HCT15'!$B48</f>
        <v>5.5672453094862351E-2</v>
      </c>
      <c r="Q48" s="1"/>
      <c r="R48" s="1">
        <f>+'HCT15'!R48/'HCT15'!$R48</f>
        <v>1</v>
      </c>
      <c r="S48" s="1">
        <f>+'HCT15'!S48/'HCT15'!$R48</f>
        <v>0.99450647610540421</v>
      </c>
      <c r="T48" s="1">
        <f>+'HCT15'!T48/'HCT15'!$R48</f>
        <v>0.85538186690486828</v>
      </c>
      <c r="U48" s="1">
        <f>+'HCT15'!U48/'HCT15'!$R48</f>
        <v>0.69182670835194282</v>
      </c>
      <c r="V48" s="1">
        <f>+'HCT15'!V48/'HCT15'!$R48</f>
        <v>0.60857525681107638</v>
      </c>
      <c r="W48" s="1">
        <f>+'HCT15'!W48/'HCT15'!$R48</f>
        <v>0.61299687360428767</v>
      </c>
      <c r="X48" s="1">
        <f>+'HCT15'!X48/'HCT15'!$R48</f>
        <v>0.63037070120589545</v>
      </c>
      <c r="Y48" s="1">
        <f>+'HCT15'!Y48/'HCT15'!$R48</f>
        <v>3.2157213041536402E-3</v>
      </c>
      <c r="Z48" s="1">
        <f>+'HCT15'!Z48/'HCT15'!$R48</f>
        <v>5.0915587315765965E-3</v>
      </c>
      <c r="AA48" s="1">
        <f>+'HCT15'!AA48/'HCT15'!$R48</f>
        <v>1.2014292094685127E-2</v>
      </c>
      <c r="AB48" s="1">
        <f>+'HCT15'!AB48/'HCT15'!$R48</f>
        <v>2.2867351496203663E-2</v>
      </c>
      <c r="AC48" s="1">
        <f>+'HCT15'!AC48/'HCT15'!$R48</f>
        <v>3.300580616346583E-2</v>
      </c>
      <c r="AD48" s="1">
        <f>+'HCT15'!AD48/'HCT15'!$R48</f>
        <v>4.3635551585529252E-2</v>
      </c>
      <c r="AE48" s="1">
        <f>+'HCT15'!AE48/'HCT15'!$R48</f>
        <v>4.8057168378740509E-2</v>
      </c>
    </row>
    <row r="49" spans="1:31" x14ac:dyDescent="0.3">
      <c r="A49" s="1"/>
      <c r="B49" s="1">
        <f>+'HCT15'!B49/'HCT15'!$B49</f>
        <v>1</v>
      </c>
      <c r="C49" s="1">
        <f>+'HCT15'!C49/'HCT15'!$B49</f>
        <v>2.5231335436382754</v>
      </c>
      <c r="D49" s="1">
        <f>+'HCT15'!D49/'HCT15'!$B49</f>
        <v>2.4784437434279707</v>
      </c>
      <c r="E49" s="1">
        <f>+'HCT15'!E49/'HCT15'!$B49</f>
        <v>2.9169295478443744</v>
      </c>
      <c r="F49" s="1">
        <f>+'HCT15'!F49/'HCT15'!$B49</f>
        <v>2.6267087276551</v>
      </c>
      <c r="G49" s="1">
        <f>+'HCT15'!G49/'HCT15'!$B49</f>
        <v>2.5042060988433228</v>
      </c>
      <c r="H49" s="1">
        <f>+'HCT15'!H49/'HCT15'!$B49</f>
        <v>2.5304942166140902</v>
      </c>
      <c r="I49" s="1">
        <f>+'HCT15'!I49/'HCT15'!$B49</f>
        <v>3.5751840168243953E-2</v>
      </c>
      <c r="J49" s="1">
        <f>+'HCT15'!J49/'HCT15'!$B49</f>
        <v>6.361724500525763E-2</v>
      </c>
      <c r="K49" s="1">
        <f>+'HCT15'!K49/'HCT15'!$B49</f>
        <v>0.23396424815983174</v>
      </c>
      <c r="L49" s="1">
        <f>+'HCT15'!L49/'HCT15'!$B49</f>
        <v>0.40431125131440587</v>
      </c>
      <c r="M49" s="1">
        <f>+'HCT15'!M49/'HCT15'!$B49</f>
        <v>0.56677181913774977</v>
      </c>
      <c r="N49" s="1">
        <f>+'HCT15'!N49/'HCT15'!$B49</f>
        <v>0.81913774973711884</v>
      </c>
      <c r="O49" s="1">
        <f>+'HCT15'!O49/'HCT15'!$B49</f>
        <v>1.0036803364879074</v>
      </c>
      <c r="Q49" s="1"/>
      <c r="R49" s="1">
        <f>+'HCT15'!R49/'HCT15'!$R49</f>
        <v>1</v>
      </c>
      <c r="S49" s="1">
        <f>+'HCT15'!S49/'HCT15'!$R49</f>
        <v>0.99978036459477271</v>
      </c>
      <c r="T49" s="1">
        <f>+'HCT15'!T49/'HCT15'!$R49</f>
        <v>0.89782560948824952</v>
      </c>
      <c r="U49" s="1">
        <f>+'HCT15'!U49/'HCT15'!$R49</f>
        <v>0.70546892159016028</v>
      </c>
      <c r="V49" s="1">
        <f>+'HCT15'!V49/'HCT15'!$R49</f>
        <v>0.6651438611904239</v>
      </c>
      <c r="W49" s="1">
        <f>+'HCT15'!W49/'HCT15'!$R49</f>
        <v>0.65539204919833072</v>
      </c>
      <c r="X49" s="1">
        <f>+'HCT15'!X49/'HCT15'!$R49</f>
        <v>0.63580057105205356</v>
      </c>
      <c r="Y49" s="1">
        <f>+'HCT15'!Y49/'HCT15'!$R49</f>
        <v>4.6123435097737758E-3</v>
      </c>
      <c r="Z49" s="1">
        <f>+'HCT15'!Z49/'HCT15'!$R49</f>
        <v>5.6226663738194599E-3</v>
      </c>
      <c r="AA49" s="1">
        <f>+'HCT15'!AA49/'HCT15'!$R49</f>
        <v>1.0981770261366132E-2</v>
      </c>
      <c r="AB49" s="1">
        <f>+'HCT15'!AB49/'HCT15'!$R49</f>
        <v>1.8449374039095103E-2</v>
      </c>
      <c r="AC49" s="1">
        <f>+'HCT15'!AC49/'HCT15'!$R49</f>
        <v>2.6400175708324182E-2</v>
      </c>
      <c r="AD49" s="1">
        <f>+'HCT15'!AD49/'HCT15'!$R49</f>
        <v>3.0002196354052272E-2</v>
      </c>
      <c r="AE49" s="1">
        <f>+'HCT15'!AE49/'HCT15'!$R49</f>
        <v>3.790907094223589E-2</v>
      </c>
    </row>
    <row r="50" spans="1:31" x14ac:dyDescent="0.3">
      <c r="A50" s="1" t="s">
        <v>5</v>
      </c>
      <c r="B50" s="1">
        <f>AVERAGE(B42:B49)</f>
        <v>1</v>
      </c>
      <c r="C50" s="1">
        <f t="shared" ref="C50:O50" si="16">AVERAGE(C42:C49)</f>
        <v>4.1006395936645363</v>
      </c>
      <c r="D50" s="1">
        <f t="shared" si="16"/>
        <v>2.9484315306176589</v>
      </c>
      <c r="E50" s="1">
        <f t="shared" si="16"/>
        <v>2.6918515733039499</v>
      </c>
      <c r="F50" s="1">
        <f t="shared" si="16"/>
        <v>2.1552353917288003</v>
      </c>
      <c r="G50" s="1">
        <f t="shared" si="16"/>
        <v>2.0704003557121924</v>
      </c>
      <c r="H50" s="1">
        <f t="shared" si="16"/>
        <v>2.1902452080667798</v>
      </c>
      <c r="I50" s="1">
        <f t="shared" si="16"/>
        <v>1.535831729800256E-2</v>
      </c>
      <c r="J50" s="1">
        <f t="shared" si="16"/>
        <v>4.8419335069301586E-2</v>
      </c>
      <c r="K50" s="1">
        <f t="shared" si="16"/>
        <v>0.14788407997522551</v>
      </c>
      <c r="L50" s="1">
        <f t="shared" si="16"/>
        <v>0.26796696600875591</v>
      </c>
      <c r="M50" s="1">
        <f t="shared" si="16"/>
        <v>0.36827689770979255</v>
      </c>
      <c r="N50" s="1">
        <f t="shared" si="16"/>
        <v>0.52098518246887005</v>
      </c>
      <c r="O50" s="1">
        <f t="shared" si="16"/>
        <v>0.64617027904164526</v>
      </c>
      <c r="Q50" s="1" t="s">
        <v>5</v>
      </c>
      <c r="R50" s="1">
        <f>AVERAGE(R42:R49)</f>
        <v>1</v>
      </c>
      <c r="S50" s="1">
        <f t="shared" ref="S50:AE50" si="17">AVERAGE(S42:S49)</f>
        <v>1.008795394603659</v>
      </c>
      <c r="T50" s="1">
        <f t="shared" si="17"/>
        <v>0.89772320145662154</v>
      </c>
      <c r="U50" s="1">
        <f t="shared" si="17"/>
        <v>0.75040515586626466</v>
      </c>
      <c r="V50" s="1">
        <f t="shared" si="17"/>
        <v>0.67249192625140242</v>
      </c>
      <c r="W50" s="1">
        <f t="shared" si="17"/>
        <v>0.65277423481534091</v>
      </c>
      <c r="X50" s="1">
        <f t="shared" si="17"/>
        <v>0.66235160664557946</v>
      </c>
      <c r="Y50" s="1">
        <f t="shared" si="17"/>
        <v>3.6994603400485123E-3</v>
      </c>
      <c r="Z50" s="1">
        <f t="shared" si="17"/>
        <v>5.1512324402099522E-3</v>
      </c>
      <c r="AA50" s="1">
        <f t="shared" si="17"/>
        <v>9.8019116832333275E-3</v>
      </c>
      <c r="AB50" s="1">
        <f t="shared" si="17"/>
        <v>1.7431146453371897E-2</v>
      </c>
      <c r="AC50" s="1">
        <f t="shared" si="17"/>
        <v>2.6472041634136276E-2</v>
      </c>
      <c r="AD50" s="1">
        <f t="shared" si="17"/>
        <v>3.3728168379809513E-2</v>
      </c>
      <c r="AE50" s="1">
        <f t="shared" si="17"/>
        <v>4.0101569123739633E-2</v>
      </c>
    </row>
    <row r="51" spans="1:31" x14ac:dyDescent="0.3">
      <c r="A51" s="1" t="s">
        <v>6</v>
      </c>
      <c r="B51" s="1">
        <f>_xlfn.STDEV.P(B42:B49)</f>
        <v>0</v>
      </c>
      <c r="C51" s="1">
        <f t="shared" ref="C51:O51" si="18">_xlfn.STDEV.P(C42:C49)</f>
        <v>3.6916481563616017</v>
      </c>
      <c r="D51" s="1">
        <f t="shared" si="18"/>
        <v>2.1550987012172622</v>
      </c>
      <c r="E51" s="1">
        <f t="shared" si="18"/>
        <v>1.4979049162311078</v>
      </c>
      <c r="F51" s="1">
        <f t="shared" si="18"/>
        <v>1.2276586211242444</v>
      </c>
      <c r="G51" s="1">
        <f t="shared" si="18"/>
        <v>1.1901809223406681</v>
      </c>
      <c r="H51" s="1">
        <f t="shared" si="18"/>
        <v>1.2549159841481501</v>
      </c>
      <c r="I51" s="1">
        <f t="shared" si="18"/>
        <v>1.7343490857178741E-2</v>
      </c>
      <c r="J51" s="1">
        <f t="shared" si="18"/>
        <v>3.0988382471751681E-2</v>
      </c>
      <c r="K51" s="1">
        <f t="shared" si="18"/>
        <v>9.6544006875050103E-2</v>
      </c>
      <c r="L51" s="1">
        <f t="shared" si="18"/>
        <v>0.16925308202895417</v>
      </c>
      <c r="M51" s="1">
        <f t="shared" si="18"/>
        <v>0.22713578042132349</v>
      </c>
      <c r="N51" s="1">
        <f t="shared" si="18"/>
        <v>0.32057690179632803</v>
      </c>
      <c r="O51" s="1">
        <f t="shared" si="18"/>
        <v>0.39080954218548986</v>
      </c>
      <c r="Q51" s="1" t="s">
        <v>6</v>
      </c>
      <c r="R51" s="1">
        <f>_xlfn.STDEV.P(R42:R49)</f>
        <v>0</v>
      </c>
      <c r="S51" s="1">
        <f t="shared" ref="S51:AE51" si="19">_xlfn.STDEV.P(S42:S49)</f>
        <v>2.8803355395861846E-2</v>
      </c>
      <c r="T51" s="1">
        <f t="shared" si="19"/>
        <v>2.6824273281674981E-2</v>
      </c>
      <c r="U51" s="1">
        <f t="shared" si="19"/>
        <v>6.0313773090680187E-2</v>
      </c>
      <c r="V51" s="1">
        <f t="shared" si="19"/>
        <v>7.5314686556472096E-2</v>
      </c>
      <c r="W51" s="1">
        <f t="shared" si="19"/>
        <v>7.4650205589576704E-2</v>
      </c>
      <c r="X51" s="1">
        <f t="shared" si="19"/>
        <v>8.3761630436071294E-2</v>
      </c>
      <c r="Y51" s="1">
        <f t="shared" si="19"/>
        <v>1.5601395574266546E-3</v>
      </c>
      <c r="Z51" s="1">
        <f t="shared" si="19"/>
        <v>1.5764520183676376E-3</v>
      </c>
      <c r="AA51" s="1">
        <f t="shared" si="19"/>
        <v>1.7768746649521178E-3</v>
      </c>
      <c r="AB51" s="1">
        <f t="shared" si="19"/>
        <v>2.9989361285001166E-3</v>
      </c>
      <c r="AC51" s="1">
        <f t="shared" si="19"/>
        <v>4.2037868224433055E-3</v>
      </c>
      <c r="AD51" s="1">
        <f t="shared" si="19"/>
        <v>5.8214890040185355E-3</v>
      </c>
      <c r="AE51" s="1">
        <f t="shared" si="19"/>
        <v>7.0341344443228234E-3</v>
      </c>
    </row>
    <row r="52" spans="1:31" x14ac:dyDescent="0.3">
      <c r="A52" s="1" t="s">
        <v>7</v>
      </c>
      <c r="B52" s="1">
        <f>B51/B50*100</f>
        <v>0</v>
      </c>
      <c r="C52" s="1">
        <f t="shared" ref="C52:O52" si="20">C51/C50*100</f>
        <v>90.026154994581233</v>
      </c>
      <c r="D52" s="1">
        <f t="shared" si="20"/>
        <v>73.093055709039874</v>
      </c>
      <c r="E52" s="1">
        <f t="shared" si="20"/>
        <v>55.645895601613546</v>
      </c>
      <c r="F52" s="1">
        <f t="shared" si="20"/>
        <v>56.961695499046648</v>
      </c>
      <c r="G52" s="1">
        <f t="shared" si="20"/>
        <v>57.485544718777845</v>
      </c>
      <c r="H52" s="1">
        <f t="shared" si="20"/>
        <v>57.295684498075076</v>
      </c>
      <c r="I52" s="1">
        <f t="shared" si="20"/>
        <v>112.92572305062589</v>
      </c>
      <c r="J52" s="1">
        <f t="shared" si="20"/>
        <v>64.000016578911413</v>
      </c>
      <c r="K52" s="1">
        <f t="shared" si="20"/>
        <v>65.28357000376495</v>
      </c>
      <c r="L52" s="1">
        <f t="shared" si="20"/>
        <v>63.161920497104774</v>
      </c>
      <c r="M52" s="1">
        <f t="shared" si="20"/>
        <v>61.675272555464424</v>
      </c>
      <c r="N52" s="1">
        <f t="shared" si="20"/>
        <v>61.532825228764189</v>
      </c>
      <c r="O52" s="1">
        <f t="shared" si="20"/>
        <v>60.480891006796433</v>
      </c>
      <c r="Q52" s="1" t="s">
        <v>7</v>
      </c>
      <c r="R52" s="1">
        <f>R51/R50*100</f>
        <v>0</v>
      </c>
      <c r="S52" s="1">
        <f t="shared" ref="S52:AE52" si="21">S51/S50*100</f>
        <v>2.8552227290032652</v>
      </c>
      <c r="T52" s="1">
        <f t="shared" si="21"/>
        <v>2.9880338659121914</v>
      </c>
      <c r="U52" s="1">
        <f t="shared" si="21"/>
        <v>8.0374944946978957</v>
      </c>
      <c r="V52" s="1">
        <f t="shared" si="21"/>
        <v>11.199344351431913</v>
      </c>
      <c r="W52" s="1">
        <f t="shared" si="21"/>
        <v>11.43583824363013</v>
      </c>
      <c r="X52" s="1">
        <f t="shared" si="21"/>
        <v>12.646097570484443</v>
      </c>
      <c r="Y52" s="1">
        <f t="shared" si="21"/>
        <v>42.172084953509625</v>
      </c>
      <c r="Z52" s="1">
        <f t="shared" si="21"/>
        <v>30.603395142141654</v>
      </c>
      <c r="AA52" s="1">
        <f t="shared" si="21"/>
        <v>18.127837939935258</v>
      </c>
      <c r="AB52" s="1">
        <f t="shared" si="21"/>
        <v>17.204468659145476</v>
      </c>
      <c r="AC52" s="1">
        <f t="shared" si="21"/>
        <v>15.880100524707661</v>
      </c>
      <c r="AD52" s="1">
        <f t="shared" si="21"/>
        <v>17.260021174180977</v>
      </c>
      <c r="AE52" s="1">
        <f t="shared" si="21"/>
        <v>17.540796028748666</v>
      </c>
    </row>
    <row r="53" spans="1:31" x14ac:dyDescent="0.3">
      <c r="A53" s="1" t="s">
        <v>8</v>
      </c>
      <c r="B53" s="1">
        <f t="shared" ref="B53:G53" si="22">I50/B50*100</f>
        <v>1.535831729800256</v>
      </c>
      <c r="C53" s="1">
        <f t="shared" si="22"/>
        <v>1.1807751928286789</v>
      </c>
      <c r="D53" s="1">
        <f t="shared" si="22"/>
        <v>5.015686423087657</v>
      </c>
      <c r="E53" s="1">
        <f t="shared" si="22"/>
        <v>9.9547452269017977</v>
      </c>
      <c r="F53" s="1">
        <f t="shared" si="22"/>
        <v>17.087548725449565</v>
      </c>
      <c r="G53" s="1">
        <f t="shared" si="22"/>
        <v>25.163499466732731</v>
      </c>
      <c r="H53" s="1">
        <f>+O50/H50*100</f>
        <v>29.502188917559032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f t="shared" ref="R53:W53" si="23">Y50/R50*100</f>
        <v>0.36994603400485121</v>
      </c>
      <c r="S53" s="1">
        <f t="shared" si="23"/>
        <v>0.5106320337865734</v>
      </c>
      <c r="T53" s="1">
        <f t="shared" si="23"/>
        <v>1.0918634683083839</v>
      </c>
      <c r="U53" s="1">
        <f t="shared" si="23"/>
        <v>2.3228980127741066</v>
      </c>
      <c r="V53" s="1">
        <f t="shared" si="23"/>
        <v>3.9364103271390123</v>
      </c>
      <c r="W53" s="1">
        <f t="shared" si="23"/>
        <v>5.1668963909628971</v>
      </c>
      <c r="X53" s="1">
        <f>+AE50/X50*100</f>
        <v>6.0544231676028462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8AF8-9810-49FD-90F4-75AECB6A67BC}">
  <dimension ref="A1:U129"/>
  <sheetViews>
    <sheetView topLeftCell="A92" workbookViewId="0">
      <selection activeCell="D118" sqref="D118"/>
    </sheetView>
  </sheetViews>
  <sheetFormatPr defaultRowHeight="14.4" x14ac:dyDescent="0.3"/>
  <cols>
    <col min="3" max="3" width="9.5546875" customWidth="1"/>
  </cols>
  <sheetData>
    <row r="1" spans="1:21" x14ac:dyDescent="0.3">
      <c r="A1" s="53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21" x14ac:dyDescent="0.3">
      <c r="A2" s="53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21" x14ac:dyDescent="0.3">
      <c r="A3" s="13"/>
      <c r="B3" s="56" t="s">
        <v>42</v>
      </c>
      <c r="C3" s="56"/>
      <c r="D3" s="56"/>
      <c r="E3" s="56"/>
      <c r="F3" s="56"/>
      <c r="G3" s="56"/>
      <c r="H3" s="56"/>
      <c r="I3" s="57" t="s">
        <v>41</v>
      </c>
      <c r="J3" s="57"/>
      <c r="K3" s="57"/>
      <c r="L3" s="57"/>
      <c r="M3" s="57"/>
      <c r="N3" s="57"/>
      <c r="O3" s="57"/>
    </row>
    <row r="4" spans="1:21" x14ac:dyDescent="0.3">
      <c r="A4" s="2"/>
      <c r="B4" s="11" t="s">
        <v>26</v>
      </c>
      <c r="C4" s="11" t="s">
        <v>34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40</v>
      </c>
      <c r="I4" s="12" t="s">
        <v>26</v>
      </c>
      <c r="J4" s="12" t="s">
        <v>34</v>
      </c>
      <c r="K4" s="12" t="s">
        <v>36</v>
      </c>
      <c r="L4" s="12" t="s">
        <v>37</v>
      </c>
      <c r="M4" s="12" t="s">
        <v>38</v>
      </c>
      <c r="N4" s="12" t="s">
        <v>39</v>
      </c>
      <c r="O4" s="12" t="s">
        <v>40</v>
      </c>
    </row>
    <row r="5" spans="1:21" x14ac:dyDescent="0.3">
      <c r="A5" s="2" t="s">
        <v>44</v>
      </c>
      <c r="B5" s="11">
        <f>+'HCT15 N'!I6/'HCT15 N'!B6*100</f>
        <v>0.45878035008469792</v>
      </c>
      <c r="C5" s="11">
        <f>+'HCT15 N'!J6/'HCT15 N'!C6*100</f>
        <v>0.35431327198464635</v>
      </c>
      <c r="D5" s="11">
        <f>+'HCT15 N'!K6/'HCT15 N'!D6*100</f>
        <v>0.29084563367992439</v>
      </c>
      <c r="E5" s="11">
        <f>+'HCT15 N'!L6/'HCT15 N'!E6*100</f>
        <v>0.43462834841227604</v>
      </c>
      <c r="F5" s="11">
        <f>+'HCT15 N'!M6/'HCT15 N'!F6*100</f>
        <v>0.81975407377786658</v>
      </c>
      <c r="G5" s="11">
        <f>+'HCT15 N'!N6/'HCT15 N'!G6*100</f>
        <v>1.4723656741017472</v>
      </c>
      <c r="H5" s="11">
        <f>+'HCT15 N'!O6/'HCT15 N'!H6*100</f>
        <v>2.4422363222794208</v>
      </c>
      <c r="I5" s="12">
        <f>+'HCT15 N'!Y6/'HCT15 N'!R6*100</f>
        <v>0.30996992829053899</v>
      </c>
      <c r="J5" s="12">
        <f>+'HCT15 N'!Z6/'HCT15 N'!S6*100</f>
        <v>0.80267558528428107</v>
      </c>
      <c r="K5" s="12">
        <f>+'HCT15 N'!AA6/'HCT15 N'!T6*100</f>
        <v>0.45296693341386074</v>
      </c>
      <c r="L5" s="12">
        <f>+'HCT15 N'!AB6/'HCT15 N'!U6*100</f>
        <v>0.55369471597511788</v>
      </c>
      <c r="M5" s="12">
        <f>+'HCT15 N'!AC6/'HCT15 N'!V6*100</f>
        <v>0.99448512792695076</v>
      </c>
      <c r="N5" s="12">
        <f>+'HCT15 N'!AD6/'HCT15 N'!W6*100</f>
        <v>2.0158146786947322</v>
      </c>
      <c r="O5" s="12">
        <f>+'HCT15 N'!AE6/'HCT15 N'!X6*100</f>
        <v>3.7762968770416827</v>
      </c>
    </row>
    <row r="6" spans="1:21" x14ac:dyDescent="0.3">
      <c r="A6" s="2" t="s">
        <v>45</v>
      </c>
      <c r="B6" s="11">
        <f>+'HCT15 N'!I7/'HCT15 N'!B7*100</f>
        <v>6.3738618103910021</v>
      </c>
      <c r="C6" s="11">
        <f>+'HCT15 N'!J7/'HCT15 N'!C7*100</f>
        <v>1.0262635179871993</v>
      </c>
      <c r="D6" s="11">
        <f>+'HCT15 N'!K7/'HCT15 N'!D7*100</f>
        <v>0.77293276943269651</v>
      </c>
      <c r="E6" s="11">
        <f>+'HCT15 N'!L7/'HCT15 N'!E7*100</f>
        <v>1.2191780821917808</v>
      </c>
      <c r="F6" s="11">
        <f>+'HCT15 N'!M7/'HCT15 N'!F7*100</f>
        <v>2.1255060728744941</v>
      </c>
      <c r="G6" s="11">
        <f>+'HCT15 N'!N7/'HCT15 N'!G7*100</f>
        <v>3.8</v>
      </c>
      <c r="H6" s="11">
        <f>+'HCT15 N'!O7/'HCT15 N'!H7*100</f>
        <v>5.7417102966841185</v>
      </c>
      <c r="I6" s="12">
        <f>+'HCT15 N'!Y7/'HCT15 N'!R7*100</f>
        <v>1.5269522443123591</v>
      </c>
      <c r="J6" s="12">
        <f>+'HCT15 N'!Z7/'HCT15 N'!S7*100</f>
        <v>0.80898397998829097</v>
      </c>
      <c r="K6" s="12">
        <f>+'HCT15 N'!AA7/'HCT15 N'!T7*100</f>
        <v>0.69360888951801258</v>
      </c>
      <c r="L6" s="12">
        <f>+'HCT15 N'!AB7/'HCT15 N'!U7*100</f>
        <v>1.1234764175940648</v>
      </c>
      <c r="M6" s="12">
        <f>+'HCT15 N'!AC7/'HCT15 N'!V7*100</f>
        <v>2.1439509954058193</v>
      </c>
      <c r="N6" s="12">
        <f>+'HCT15 N'!AD7/'HCT15 N'!W7*100</f>
        <v>3.2582461786001611</v>
      </c>
      <c r="O6" s="12">
        <f>+'HCT15 N'!AE7/'HCT15 N'!X7*100</f>
        <v>5.8606294155427099</v>
      </c>
    </row>
    <row r="7" spans="1:21" x14ac:dyDescent="0.3">
      <c r="A7" s="2" t="s">
        <v>47</v>
      </c>
      <c r="B7" s="11">
        <f>+'HCT15 N'!I8/'HCT15 N'!B8*100</f>
        <v>6.4753495217071384</v>
      </c>
      <c r="C7" s="11">
        <f>+'HCT15 N'!J8/'HCT15 N'!C8*100</f>
        <v>0.64414124260701533</v>
      </c>
      <c r="D7" s="11">
        <f>+'HCT15 N'!K8/'HCT15 N'!D8*100</f>
        <v>0.53245805981035732</v>
      </c>
      <c r="E7" s="11">
        <f>+'HCT15 N'!L8/'HCT15 N'!E8*100</f>
        <v>0.40569780021637214</v>
      </c>
      <c r="F7" s="11">
        <f>+'HCT15 N'!M8/'HCT15 N'!F8*100</f>
        <v>0.81346740481301538</v>
      </c>
      <c r="G7" s="11">
        <f>+'HCT15 N'!N8/'HCT15 N'!G8*100</f>
        <v>1.5323359073359073</v>
      </c>
      <c r="H7" s="11">
        <f>+'HCT15 N'!O8/'HCT15 N'!H8*100</f>
        <v>2.7366472765732417</v>
      </c>
      <c r="I7" s="12">
        <f>+'HCT15 N'!Y8/'HCT15 N'!R8*100</f>
        <v>0.48904184024633218</v>
      </c>
      <c r="J7" s="12">
        <f>+'HCT15 N'!Z8/'HCT15 N'!S8*100</f>
        <v>0.94679475337151298</v>
      </c>
      <c r="K7" s="12">
        <f>+'HCT15 N'!AA8/'HCT15 N'!T8*100</f>
        <v>0.49353575451960729</v>
      </c>
      <c r="L7" s="12">
        <f>+'HCT15 N'!AB8/'HCT15 N'!U8*100</f>
        <v>0.52635322569172771</v>
      </c>
      <c r="M7" s="12">
        <f>+'HCT15 N'!AC8/'HCT15 N'!V8*100</f>
        <v>0.93722542223957828</v>
      </c>
      <c r="N7" s="12">
        <f>+'HCT15 N'!AD8/'HCT15 N'!W8*100</f>
        <v>1.8453745024725607</v>
      </c>
      <c r="O7" s="12">
        <f>+'HCT15 N'!AE8/'HCT15 N'!X8*100</f>
        <v>2.8271518544436671</v>
      </c>
    </row>
    <row r="8" spans="1:21" x14ac:dyDescent="0.3">
      <c r="A8" s="2" t="s">
        <v>50</v>
      </c>
      <c r="B8" s="11">
        <f>+'HCT15 N'!I9/'HCT15 N'!B9*100</f>
        <v>8.4954912197437125</v>
      </c>
      <c r="C8" s="11">
        <f>+'HCT15 N'!J9/'HCT15 N'!C9*100</f>
        <v>1.7031327697662852</v>
      </c>
      <c r="D8" s="11">
        <f>+'HCT15 N'!K9/'HCT15 N'!D9*100</f>
        <v>1.1306666666666667</v>
      </c>
      <c r="E8" s="11">
        <f>+'HCT15 N'!L9/'HCT15 N'!E9*100</f>
        <v>1.2788307832838548</v>
      </c>
      <c r="F8" s="11">
        <f>+'HCT15 N'!M9/'HCT15 N'!F9*100</f>
        <v>1.6448598130841121</v>
      </c>
      <c r="G8" s="11">
        <f>+'HCT15 N'!N9/'HCT15 N'!G9*100</f>
        <v>3.4608378870673957</v>
      </c>
      <c r="H8" s="11">
        <f>+'HCT15 N'!O9/'HCT15 N'!H9*100</f>
        <v>5.0927988121752037</v>
      </c>
      <c r="I8" s="12">
        <f>+'HCT15 N'!Y9/'HCT15 N'!R9*100</f>
        <v>1.5290136608597569</v>
      </c>
      <c r="J8" s="12">
        <f>+'HCT15 N'!Z9/'HCT15 N'!S9*100</f>
        <v>0.96350364963503654</v>
      </c>
      <c r="K8" s="12">
        <f>+'HCT15 N'!AA9/'HCT15 N'!T9*100</f>
        <v>0.77638495754144765</v>
      </c>
      <c r="L8" s="12">
        <f>+'HCT15 N'!AB9/'HCT15 N'!U9*100</f>
        <v>0.97425905035380989</v>
      </c>
      <c r="M8" s="12">
        <f>+'HCT15 N'!AC9/'HCT15 N'!V9*100</f>
        <v>1.6612101370195218</v>
      </c>
      <c r="N8" s="12">
        <f>+'HCT15 N'!AD9/'HCT15 N'!W9*100</f>
        <v>2.6305300916699879</v>
      </c>
      <c r="O8" s="12">
        <f>+'HCT15 N'!AE9/'HCT15 N'!X9*100</f>
        <v>3.9783281733746123</v>
      </c>
    </row>
    <row r="9" spans="1:21" x14ac:dyDescent="0.3">
      <c r="A9" s="2" t="s">
        <v>46</v>
      </c>
      <c r="B9" s="11">
        <f>+'HCT15 N'!I10/'HCT15 N'!B10*100</f>
        <v>0.5404343126658151</v>
      </c>
      <c r="C9" s="11">
        <f>+'HCT15 N'!J10/'HCT15 N'!C10*100</f>
        <v>0.46050493011160476</v>
      </c>
      <c r="D9" s="11">
        <f>+'HCT15 N'!K10/'HCT15 N'!D10*100</f>
        <v>0.76335877862595414</v>
      </c>
      <c r="E9" s="11">
        <f>+'HCT15 N'!L10/'HCT15 N'!E10*100</f>
        <v>0.85968235465539866</v>
      </c>
      <c r="F9" s="11">
        <f>+'HCT15 N'!M10/'HCT15 N'!F10*100</f>
        <v>1.6753484443193019</v>
      </c>
      <c r="G9" s="11">
        <f>+'HCT15 N'!N10/'HCT15 N'!G10*100</f>
        <v>2.9707233065442025</v>
      </c>
      <c r="H9" s="11">
        <f>+'HCT15 N'!O10/'HCT15 N'!H10*100</f>
        <v>4.5880149812734086</v>
      </c>
      <c r="I9" s="12">
        <f>+'HCT15 N'!Y10/'HCT15 N'!R10*100</f>
        <v>5.1492100643651257</v>
      </c>
      <c r="J9" s="12">
        <f>+'HCT15 N'!Z10/'HCT15 N'!S10*100</f>
        <v>1.7270288397048958</v>
      </c>
      <c r="K9" s="12">
        <f>+'HCT15 N'!AA10/'HCT15 N'!T10*100</f>
        <v>1.1566424322538005</v>
      </c>
      <c r="L9" s="12">
        <f>+'HCT15 N'!AB10/'HCT15 N'!U10*100</f>
        <v>1.1307625398666279</v>
      </c>
      <c r="M9" s="12">
        <f>+'HCT15 N'!AC10/'HCT15 N'!V10*100</f>
        <v>2.0722891566265065</v>
      </c>
      <c r="N9" s="12">
        <f>+'HCT15 N'!AD10/'HCT15 N'!W10*100</f>
        <v>3.8297872340425529</v>
      </c>
      <c r="O9" s="12">
        <f>+'HCT15 N'!AE10/'HCT15 N'!X10*100</f>
        <v>6.098723079855155</v>
      </c>
    </row>
    <row r="10" spans="1:21" x14ac:dyDescent="0.3">
      <c r="A10" s="2" t="s">
        <v>48</v>
      </c>
      <c r="B10" s="11">
        <f>+'HCT15 N'!I11/'HCT15 N'!B11*100</f>
        <v>7.0332480818414327</v>
      </c>
      <c r="C10" s="11">
        <f>+'HCT15 N'!J11/'HCT15 N'!C11*100</f>
        <v>4.4994944388270977</v>
      </c>
      <c r="D10" s="11">
        <f>+'HCT15 N'!K11/'HCT15 N'!D11*100</f>
        <v>1.7685699848408287</v>
      </c>
      <c r="E10" s="11">
        <f>+'HCT15 N'!L11/'HCT15 N'!E11*100</f>
        <v>1.9871507545196474</v>
      </c>
      <c r="F10" s="11">
        <f>+'HCT15 N'!M11/'HCT15 N'!F11*100</f>
        <v>3.4937611408199647</v>
      </c>
      <c r="G10" s="11">
        <f>+'HCT15 N'!N11/'HCT15 N'!G11*100</f>
        <v>6.7375886524822697</v>
      </c>
      <c r="H10" s="11">
        <f>+'HCT15 N'!O11/'HCT15 N'!H11*100</f>
        <v>10.97266881028939</v>
      </c>
      <c r="I10" s="12">
        <f>+'HCT15 N'!Y11/'HCT15 N'!R11*100</f>
        <v>6.9811320754716979</v>
      </c>
      <c r="J10" s="12">
        <f>+'HCT15 N'!Z11/'HCT15 N'!S11*100</f>
        <v>1.5944451588015944</v>
      </c>
      <c r="K10" s="12">
        <f>+'HCT15 N'!AA11/'HCT15 N'!T11*100</f>
        <v>1.5081846606584515</v>
      </c>
      <c r="L10" s="12">
        <f>+'HCT15 N'!AB11/'HCT15 N'!U11*100</f>
        <v>1.5216427832767025</v>
      </c>
      <c r="M10" s="12">
        <f>+'HCT15 N'!AC11/'HCT15 N'!V11*100</f>
        <v>2.3045930701047541</v>
      </c>
      <c r="N10" s="12">
        <f>+'HCT15 N'!AD11/'HCT15 N'!W11*100</f>
        <v>4.3778383287920075</v>
      </c>
      <c r="O10" s="12">
        <f>+'HCT15 N'!AE11/'HCT15 N'!X11*100</f>
        <v>5.7802287581699332</v>
      </c>
    </row>
    <row r="11" spans="1:21" x14ac:dyDescent="0.3">
      <c r="A11" s="2" t="s">
        <v>51</v>
      </c>
      <c r="B11" s="11">
        <f>+'HCT15 N'!I12/'HCT15 N'!B12*100</f>
        <v>1.2241329058583503</v>
      </c>
      <c r="C11" s="11">
        <f>+'HCT15 N'!J12/'HCT15 N'!C12*100</f>
        <v>0.50553110503152132</v>
      </c>
      <c r="D11" s="11">
        <f>+'HCT15 N'!K12/'HCT15 N'!D12*100</f>
        <v>0.40115682433062788</v>
      </c>
      <c r="E11" s="11">
        <f>+'HCT15 N'!L12/'HCT15 N'!E12*100</f>
        <v>0.6206989610039132</v>
      </c>
      <c r="F11" s="11">
        <f>+'HCT15 N'!M12/'HCT15 N'!F12*100</f>
        <v>1.3743736578382248</v>
      </c>
      <c r="G11" s="11">
        <f>+'HCT15 N'!N12/'HCT15 N'!G12*100</f>
        <v>2.9750619804579261</v>
      </c>
      <c r="H11" s="11">
        <f>+'HCT15 N'!O12/'HCT15 N'!H12*100</f>
        <v>4.9543676662320726</v>
      </c>
      <c r="I11" s="12">
        <f>+'HCT15 N'!Y12/'HCT15 N'!R12*100</f>
        <v>4.4696066746126339</v>
      </c>
      <c r="J11" s="12">
        <f>+'HCT15 N'!Z12/'HCT15 N'!S12*100</f>
        <v>1.545497555590601</v>
      </c>
      <c r="K11" s="12">
        <f>+'HCT15 N'!AA12/'HCT15 N'!T12*100</f>
        <v>1.2615138165798958</v>
      </c>
      <c r="L11" s="12">
        <f>+'HCT15 N'!AB12/'HCT15 N'!U12*100</f>
        <v>1.3637092892668057</v>
      </c>
      <c r="M11" s="12">
        <f>+'HCT15 N'!AC12/'HCT15 N'!V12*100</f>
        <v>2.8451178451178452</v>
      </c>
      <c r="N11" s="12">
        <f>+'HCT15 N'!AD12/'HCT15 N'!W12*100</f>
        <v>5.3139217470427669</v>
      </c>
      <c r="O11" s="12">
        <f>+'HCT15 N'!AE12/'HCT15 N'!X12*100</f>
        <v>7.5754625121713728</v>
      </c>
    </row>
    <row r="12" spans="1:21" x14ac:dyDescent="0.3">
      <c r="A12" s="2" t="s">
        <v>49</v>
      </c>
      <c r="B12" s="11">
        <f>+'HCT15 N'!I13/'HCT15 N'!B13*100</f>
        <v>6.6921606118546846</v>
      </c>
      <c r="C12" s="11">
        <f>+'HCT15 N'!J13/'HCT15 N'!C13*100</f>
        <v>4.5047226931460402</v>
      </c>
      <c r="D12" s="11">
        <f>+'HCT15 N'!K13/'HCT15 N'!D13*100</f>
        <v>1.7892317793827974</v>
      </c>
      <c r="E12" s="11">
        <f>+'HCT15 N'!L13/'HCT15 N'!E13*100</f>
        <v>2.2870662460567828</v>
      </c>
      <c r="F12" s="11">
        <f>+'HCT15 N'!M13/'HCT15 N'!F13*100</f>
        <v>3.6343408121639156</v>
      </c>
      <c r="G12" s="11">
        <f>+'HCT15 N'!N13/'HCT15 N'!G13*100</f>
        <v>6.9547091150274767</v>
      </c>
      <c r="H12" s="11">
        <f>+'HCT15 N'!O13/'HCT15 N'!H13*100</f>
        <v>10.443700293009627</v>
      </c>
      <c r="I12" s="12">
        <f>+'HCT15 N'!Y13/'HCT15 N'!R13*100</f>
        <v>4.7388260635433488</v>
      </c>
      <c r="J12" s="12">
        <f>+'HCT15 N'!Z13/'HCT15 N'!S13*100</f>
        <v>1.5676321289937294</v>
      </c>
      <c r="K12" s="12">
        <f>+'HCT15 N'!AA13/'HCT15 N'!T13*100</f>
        <v>1.6132284734825568</v>
      </c>
      <c r="L12" s="12">
        <f>+'HCT15 N'!AB13/'HCT15 N'!U13*100</f>
        <v>1.6074586079408455</v>
      </c>
      <c r="M12" s="12">
        <f>+'HCT15 N'!AC13/'HCT15 N'!V13*100</f>
        <v>2.7314112291350532</v>
      </c>
      <c r="N12" s="12">
        <f>+'HCT15 N'!AD13/'HCT15 N'!W13*100</f>
        <v>4.8277167739492608</v>
      </c>
      <c r="O12" s="12">
        <f>+'HCT15 N'!AE13/'HCT15 N'!X13*100</f>
        <v>7.3529411764705888</v>
      </c>
    </row>
    <row r="13" spans="1:21" x14ac:dyDescent="0.3">
      <c r="A13" s="2" t="s">
        <v>43</v>
      </c>
      <c r="B13" s="11">
        <f>+'HCT15 N'!I14/'HCT15 N'!B14*100</f>
        <v>4.6616823517683548</v>
      </c>
      <c r="C13" s="11">
        <f>+'HCT15 N'!J14/'HCT15 N'!C14*100</f>
        <v>1.2913801085270509</v>
      </c>
      <c r="D13" s="11">
        <f>+'HCT15 N'!K14/'HCT15 N'!D14*100</f>
        <v>0.93240333258886099</v>
      </c>
      <c r="E13" s="11">
        <f>+'HCT15 N'!L14/'HCT15 N'!E14*100</f>
        <v>1.1977480380856589</v>
      </c>
      <c r="F13" s="11">
        <f>+'HCT15 N'!M14/'HCT15 N'!F14*100</f>
        <v>1.9923617531184934</v>
      </c>
      <c r="G13" s="11">
        <f>+'HCT15 N'!N14/'HCT15 N'!G14*100</f>
        <v>3.8752391566265607</v>
      </c>
      <c r="H13" s="11">
        <f>+'HCT15 N'!O14/'HCT15 N'!H14*100</f>
        <v>6.0647173885834897</v>
      </c>
      <c r="I13" s="12">
        <f>+'HCT15 N'!Y14/'HCT15 N'!R14*100</f>
        <v>3.149219068962724</v>
      </c>
      <c r="J13" s="12">
        <f>+'HCT15 N'!Z14/'HCT15 N'!S14*100</f>
        <v>1.4049363807369615</v>
      </c>
      <c r="K13" s="12">
        <f>+'HCT15 N'!AA14/'HCT15 N'!T14*100</f>
        <v>1.1720272864688626</v>
      </c>
      <c r="L13" s="12">
        <f>+'HCT15 N'!AB14/'HCT15 N'!U14*100</f>
        <v>1.297919701392283</v>
      </c>
      <c r="M13" s="12">
        <f>+'HCT15 N'!AC14/'HCT15 N'!V14*100</f>
        <v>2.3240085518780997</v>
      </c>
      <c r="N13" s="12">
        <f>+'HCT15 N'!AD14/'HCT15 N'!W14*100</f>
        <v>4.2543269748182384</v>
      </c>
      <c r="O13" s="12">
        <f>+'HCT15 N'!AE14/'HCT15 N'!X14*100</f>
        <v>6.3202935396847053</v>
      </c>
    </row>
    <row r="14" spans="1:21" ht="15" thickBot="1" x14ac:dyDescent="0.35">
      <c r="A14" s="42" t="s">
        <v>54</v>
      </c>
    </row>
    <row r="15" spans="1:21" s="32" customFormat="1" ht="15" thickBot="1" x14ac:dyDescent="0.35">
      <c r="A15" s="58" t="s">
        <v>26</v>
      </c>
      <c r="B15" s="59"/>
      <c r="C15" s="60"/>
      <c r="D15" s="59" t="s">
        <v>34</v>
      </c>
      <c r="E15" s="59"/>
      <c r="F15" s="59"/>
      <c r="G15" s="58" t="s">
        <v>36</v>
      </c>
      <c r="H15" s="59"/>
      <c r="I15" s="60"/>
      <c r="J15" s="59" t="s">
        <v>37</v>
      </c>
      <c r="K15" s="59"/>
      <c r="L15" s="59"/>
      <c r="M15" s="58" t="s">
        <v>38</v>
      </c>
      <c r="N15" s="59"/>
      <c r="O15" s="60"/>
      <c r="P15" s="59" t="s">
        <v>39</v>
      </c>
      <c r="Q15" s="59"/>
      <c r="R15" s="59"/>
      <c r="S15" s="58" t="s">
        <v>40</v>
      </c>
      <c r="T15" s="59"/>
      <c r="U15" s="60"/>
    </row>
    <row r="16" spans="1:21" s="32" customFormat="1" x14ac:dyDescent="0.3">
      <c r="A16" t="s">
        <v>16</v>
      </c>
      <c r="B16"/>
      <c r="C16"/>
      <c r="D16" t="s">
        <v>16</v>
      </c>
      <c r="E16"/>
      <c r="F16"/>
      <c r="G16" t="s">
        <v>16</v>
      </c>
      <c r="H16"/>
      <c r="I16"/>
      <c r="J16" t="s">
        <v>16</v>
      </c>
      <c r="K16"/>
      <c r="L16"/>
      <c r="M16" t="s">
        <v>16</v>
      </c>
      <c r="N16"/>
      <c r="O16"/>
      <c r="P16" t="s">
        <v>16</v>
      </c>
      <c r="Q16"/>
      <c r="R16"/>
      <c r="S16" t="s">
        <v>16</v>
      </c>
      <c r="T16"/>
      <c r="U16"/>
    </row>
    <row r="17" spans="1:21" s="32" customFormat="1" ht="15" thickBo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32" customFormat="1" x14ac:dyDescent="0.3">
      <c r="A18" s="9"/>
      <c r="B18" s="9" t="s">
        <v>17</v>
      </c>
      <c r="C18" s="9" t="s">
        <v>18</v>
      </c>
      <c r="D18" s="9"/>
      <c r="E18" s="9" t="s">
        <v>17</v>
      </c>
      <c r="F18" s="9" t="s">
        <v>18</v>
      </c>
      <c r="G18" s="9"/>
      <c r="H18" s="9" t="s">
        <v>17</v>
      </c>
      <c r="I18" s="9" t="s">
        <v>18</v>
      </c>
      <c r="J18" s="9"/>
      <c r="K18" s="9" t="s">
        <v>17</v>
      </c>
      <c r="L18" s="9" t="s">
        <v>18</v>
      </c>
      <c r="M18" s="9"/>
      <c r="N18" s="9" t="s">
        <v>17</v>
      </c>
      <c r="O18" s="9" t="s">
        <v>18</v>
      </c>
      <c r="P18" s="9"/>
      <c r="Q18" s="9" t="s">
        <v>17</v>
      </c>
      <c r="R18" s="9" t="s">
        <v>18</v>
      </c>
      <c r="S18" s="9"/>
      <c r="T18" s="9" t="s">
        <v>17</v>
      </c>
      <c r="U18" s="9" t="s">
        <v>18</v>
      </c>
    </row>
    <row r="19" spans="1:21" s="32" customFormat="1" x14ac:dyDescent="0.3">
      <c r="A19" s="7" t="s">
        <v>19</v>
      </c>
      <c r="B19" s="7">
        <v>4.6616823517683539</v>
      </c>
      <c r="C19" s="7">
        <v>3.1492190689627244</v>
      </c>
      <c r="D19" s="7" t="s">
        <v>19</v>
      </c>
      <c r="E19" s="7">
        <v>1.7122629961826763</v>
      </c>
      <c r="F19" s="7">
        <v>1.2445702064212427</v>
      </c>
      <c r="G19" s="7" t="s">
        <v>19</v>
      </c>
      <c r="H19" s="7">
        <v>0.93115256209623165</v>
      </c>
      <c r="I19" s="7">
        <v>0.99450823974595404</v>
      </c>
      <c r="J19" s="7" t="s">
        <v>19</v>
      </c>
      <c r="K19" s="7">
        <v>1.1366166662925032</v>
      </c>
      <c r="L19" s="7">
        <v>1.1001695787457129</v>
      </c>
      <c r="M19" s="7" t="s">
        <v>19</v>
      </c>
      <c r="N19" s="7">
        <v>1.9476764274613618</v>
      </c>
      <c r="O19" s="7">
        <v>1.9612853729470039</v>
      </c>
      <c r="P19" s="7" t="s">
        <v>19</v>
      </c>
      <c r="Q19" s="7">
        <v>3.7379528153771155</v>
      </c>
      <c r="R19" s="7">
        <v>3.5124036919080037</v>
      </c>
      <c r="S19" s="7" t="s">
        <v>19</v>
      </c>
      <c r="T19" s="7">
        <v>5.8715180573145611</v>
      </c>
      <c r="U19" s="7">
        <v>5.4062202308837151</v>
      </c>
    </row>
    <row r="20" spans="1:21" s="32" customFormat="1" x14ac:dyDescent="0.3">
      <c r="A20" s="7" t="s">
        <v>20</v>
      </c>
      <c r="B20" s="7">
        <v>11.018860049055579</v>
      </c>
      <c r="C20" s="7">
        <v>6.1926412690447297</v>
      </c>
      <c r="D20" s="7" t="s">
        <v>20</v>
      </c>
      <c r="E20" s="7">
        <v>3.149311509450798</v>
      </c>
      <c r="F20" s="7">
        <v>0.15753999100827368</v>
      </c>
      <c r="G20" s="7" t="s">
        <v>20</v>
      </c>
      <c r="H20" s="7">
        <v>0.34005825261717793</v>
      </c>
      <c r="I20" s="7">
        <v>0.20380232430030634</v>
      </c>
      <c r="J20" s="7" t="s">
        <v>20</v>
      </c>
      <c r="K20" s="7">
        <v>0.49198248458594307</v>
      </c>
      <c r="L20" s="7">
        <v>0.16423822602005625</v>
      </c>
      <c r="M20" s="7" t="s">
        <v>20</v>
      </c>
      <c r="N20" s="7">
        <v>1.188573358755926</v>
      </c>
      <c r="O20" s="7">
        <v>0.51589272305869216</v>
      </c>
      <c r="P20" s="7" t="s">
        <v>20</v>
      </c>
      <c r="Q20" s="7">
        <v>4.3706076240249718</v>
      </c>
      <c r="R20" s="7">
        <v>1.6694696159385569</v>
      </c>
      <c r="S20" s="7" t="s">
        <v>20</v>
      </c>
      <c r="T20" s="7">
        <v>10.232253733530374</v>
      </c>
      <c r="U20" s="7">
        <v>2.9526263362831338</v>
      </c>
    </row>
    <row r="21" spans="1:21" s="32" customFormat="1" x14ac:dyDescent="0.3">
      <c r="A21" s="7" t="s">
        <v>21</v>
      </c>
      <c r="B21" s="7">
        <v>8</v>
      </c>
      <c r="C21" s="7">
        <v>8</v>
      </c>
      <c r="D21" s="7" t="s">
        <v>21</v>
      </c>
      <c r="E21" s="7">
        <v>8</v>
      </c>
      <c r="F21" s="7">
        <v>8</v>
      </c>
      <c r="G21" s="7" t="s">
        <v>21</v>
      </c>
      <c r="H21" s="7">
        <v>8</v>
      </c>
      <c r="I21" s="7">
        <v>8</v>
      </c>
      <c r="J21" s="7" t="s">
        <v>21</v>
      </c>
      <c r="K21" s="7">
        <v>8</v>
      </c>
      <c r="L21" s="7">
        <v>8</v>
      </c>
      <c r="M21" s="7" t="s">
        <v>21</v>
      </c>
      <c r="N21" s="7">
        <v>8</v>
      </c>
      <c r="O21" s="7">
        <v>8</v>
      </c>
      <c r="P21" s="7" t="s">
        <v>21</v>
      </c>
      <c r="Q21" s="7">
        <v>8</v>
      </c>
      <c r="R21" s="7">
        <v>8</v>
      </c>
      <c r="S21" s="7" t="s">
        <v>21</v>
      </c>
      <c r="T21" s="7">
        <v>8</v>
      </c>
      <c r="U21" s="7">
        <v>8</v>
      </c>
    </row>
    <row r="22" spans="1:21" s="32" customFormat="1" x14ac:dyDescent="0.3">
      <c r="A22" s="7" t="s">
        <v>22</v>
      </c>
      <c r="B22" s="7">
        <v>7</v>
      </c>
      <c r="C22" s="7">
        <v>7</v>
      </c>
      <c r="D22" s="7" t="s">
        <v>22</v>
      </c>
      <c r="E22" s="7">
        <v>7</v>
      </c>
      <c r="F22" s="7">
        <v>7</v>
      </c>
      <c r="G22" s="7" t="s">
        <v>22</v>
      </c>
      <c r="H22" s="7">
        <v>7</v>
      </c>
      <c r="I22" s="7">
        <v>7</v>
      </c>
      <c r="J22" s="7" t="s">
        <v>22</v>
      </c>
      <c r="K22" s="7">
        <v>7</v>
      </c>
      <c r="L22" s="7">
        <v>7</v>
      </c>
      <c r="M22" s="7" t="s">
        <v>22</v>
      </c>
      <c r="N22" s="7">
        <v>7</v>
      </c>
      <c r="O22" s="7">
        <v>7</v>
      </c>
      <c r="P22" s="7" t="s">
        <v>22</v>
      </c>
      <c r="Q22" s="7">
        <v>7</v>
      </c>
      <c r="R22" s="7">
        <v>7</v>
      </c>
      <c r="S22" s="7" t="s">
        <v>22</v>
      </c>
      <c r="T22" s="7">
        <v>7</v>
      </c>
      <c r="U22" s="7">
        <v>7</v>
      </c>
    </row>
    <row r="23" spans="1:21" s="32" customFormat="1" x14ac:dyDescent="0.3">
      <c r="A23" s="7" t="s">
        <v>23</v>
      </c>
      <c r="B23" s="7">
        <v>1.7793473851191346</v>
      </c>
      <c r="C23" s="7"/>
      <c r="D23" s="7" t="s">
        <v>23</v>
      </c>
      <c r="E23" s="40">
        <v>19.990552806908582</v>
      </c>
      <c r="F23" s="7"/>
      <c r="G23" s="7" t="s">
        <v>23</v>
      </c>
      <c r="H23" s="7">
        <v>1.6685690596741971</v>
      </c>
      <c r="I23" s="7"/>
      <c r="J23" s="7" t="s">
        <v>23</v>
      </c>
      <c r="K23" s="7">
        <v>2.9955418814975738</v>
      </c>
      <c r="L23" s="7"/>
      <c r="M23" s="7" t="s">
        <v>23</v>
      </c>
      <c r="N23" s="7">
        <v>2.3039157282718721</v>
      </c>
      <c r="O23" s="7"/>
      <c r="P23" s="7" t="s">
        <v>23</v>
      </c>
      <c r="Q23" s="7">
        <v>2.6179617659994761</v>
      </c>
      <c r="R23" s="7"/>
      <c r="S23" s="7" t="s">
        <v>23</v>
      </c>
      <c r="T23" s="7">
        <v>3.4654753321787011</v>
      </c>
      <c r="U23" s="7"/>
    </row>
    <row r="24" spans="1:21" s="32" customFormat="1" x14ac:dyDescent="0.3">
      <c r="A24" s="7" t="s">
        <v>24</v>
      </c>
      <c r="B24" s="7">
        <v>0.23243897373064629</v>
      </c>
      <c r="C24" s="7"/>
      <c r="D24" s="7" t="s">
        <v>24</v>
      </c>
      <c r="E24" s="7">
        <v>4.0003348995830255E-4</v>
      </c>
      <c r="F24" s="7"/>
      <c r="G24" s="7" t="s">
        <v>24</v>
      </c>
      <c r="H24" s="7">
        <v>0.25778148240544496</v>
      </c>
      <c r="I24" s="7"/>
      <c r="J24" s="7" t="s">
        <v>24</v>
      </c>
      <c r="K24" s="7">
        <v>8.5512408884403132E-2</v>
      </c>
      <c r="L24" s="7"/>
      <c r="M24" s="7" t="s">
        <v>24</v>
      </c>
      <c r="N24" s="7">
        <v>0.14659395879367842</v>
      </c>
      <c r="O24" s="7"/>
      <c r="P24" s="7" t="s">
        <v>24</v>
      </c>
      <c r="Q24" s="7">
        <v>0.1137328432982976</v>
      </c>
      <c r="R24" s="7"/>
      <c r="S24" s="7" t="s">
        <v>24</v>
      </c>
      <c r="T24" s="7">
        <v>6.1614927068641967E-2</v>
      </c>
      <c r="U24" s="7"/>
    </row>
    <row r="25" spans="1:21" s="32" customFormat="1" ht="15" thickBot="1" x14ac:dyDescent="0.35">
      <c r="A25" s="8" t="s">
        <v>25</v>
      </c>
      <c r="B25" s="39">
        <v>3.7870435399280704</v>
      </c>
      <c r="C25" s="8"/>
      <c r="D25" s="8" t="s">
        <v>25</v>
      </c>
      <c r="E25" s="8">
        <v>3.7870435399280704</v>
      </c>
      <c r="F25" s="8"/>
      <c r="G25" s="8" t="s">
        <v>25</v>
      </c>
      <c r="H25" s="39">
        <v>3.7870435399280704</v>
      </c>
      <c r="I25" s="8"/>
      <c r="J25" s="8" t="s">
        <v>25</v>
      </c>
      <c r="K25" s="39">
        <v>3.7870435399280704</v>
      </c>
      <c r="L25" s="8"/>
      <c r="M25" s="8" t="s">
        <v>25</v>
      </c>
      <c r="N25" s="39">
        <v>3.7870435399280704</v>
      </c>
      <c r="O25" s="8"/>
      <c r="P25" s="8" t="s">
        <v>25</v>
      </c>
      <c r="Q25" s="39">
        <v>3.7870435399280704</v>
      </c>
      <c r="R25" s="8"/>
      <c r="S25" s="8" t="s">
        <v>25</v>
      </c>
      <c r="T25" s="39">
        <v>3.7870435399280704</v>
      </c>
      <c r="U25" s="8"/>
    </row>
    <row r="26" spans="1:21" s="32" customFormat="1" x14ac:dyDescent="0.3">
      <c r="A26" t="s">
        <v>52</v>
      </c>
      <c r="B26"/>
      <c r="C26"/>
      <c r="D26" t="s">
        <v>27</v>
      </c>
      <c r="E26"/>
      <c r="F26"/>
      <c r="G26" t="s">
        <v>52</v>
      </c>
      <c r="H26"/>
      <c r="I26"/>
      <c r="J26" t="s">
        <v>52</v>
      </c>
      <c r="K26"/>
      <c r="L26"/>
      <c r="M26" t="s">
        <v>52</v>
      </c>
      <c r="N26"/>
      <c r="O26"/>
      <c r="P26" t="s">
        <v>52</v>
      </c>
      <c r="Q26"/>
      <c r="R26"/>
      <c r="S26" t="s">
        <v>52</v>
      </c>
      <c r="T26"/>
      <c r="U26"/>
    </row>
    <row r="27" spans="1:21" s="32" customFormat="1" ht="15" thickBo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s="32" customFormat="1" x14ac:dyDescent="0.3">
      <c r="A28" s="9"/>
      <c r="B28" s="9" t="s">
        <v>17</v>
      </c>
      <c r="C28" s="9" t="s">
        <v>18</v>
      </c>
      <c r="D28" s="9"/>
      <c r="E28" s="9" t="s">
        <v>17</v>
      </c>
      <c r="F28" s="9" t="s">
        <v>18</v>
      </c>
      <c r="G28" s="9"/>
      <c r="H28" s="9" t="s">
        <v>17</v>
      </c>
      <c r="I28" s="9" t="s">
        <v>18</v>
      </c>
      <c r="J28" s="9"/>
      <c r="K28" s="9" t="s">
        <v>17</v>
      </c>
      <c r="L28" s="9" t="s">
        <v>18</v>
      </c>
      <c r="M28" s="9"/>
      <c r="N28" s="9" t="s">
        <v>17</v>
      </c>
      <c r="O28" s="9" t="s">
        <v>18</v>
      </c>
      <c r="P28" s="9"/>
      <c r="Q28" s="9" t="s">
        <v>17</v>
      </c>
      <c r="R28" s="9" t="s">
        <v>18</v>
      </c>
      <c r="S28" s="9"/>
      <c r="T28" s="9" t="s">
        <v>17</v>
      </c>
      <c r="U28" s="9" t="s">
        <v>18</v>
      </c>
    </row>
    <row r="29" spans="1:21" s="32" customFormat="1" x14ac:dyDescent="0.3">
      <c r="A29" s="7" t="s">
        <v>19</v>
      </c>
      <c r="B29" s="7">
        <v>4.6616823517683539</v>
      </c>
      <c r="C29" s="7">
        <v>3.1492190689627244</v>
      </c>
      <c r="D29" s="7" t="s">
        <v>19</v>
      </c>
      <c r="E29" s="7">
        <v>1.7122629961826763</v>
      </c>
      <c r="F29" s="7">
        <v>1.2445702064212427</v>
      </c>
      <c r="G29" s="7" t="s">
        <v>19</v>
      </c>
      <c r="H29" s="7">
        <v>0.93115256209623165</v>
      </c>
      <c r="I29" s="7">
        <v>0.99450823974595404</v>
      </c>
      <c r="J29" s="7" t="s">
        <v>19</v>
      </c>
      <c r="K29" s="7">
        <v>1.1366166662925032</v>
      </c>
      <c r="L29" s="7">
        <v>1.1001695787457129</v>
      </c>
      <c r="M29" s="7" t="s">
        <v>19</v>
      </c>
      <c r="N29" s="7">
        <v>1.9476764274613618</v>
      </c>
      <c r="O29" s="7">
        <v>1.9612853729470039</v>
      </c>
      <c r="P29" s="7" t="s">
        <v>19</v>
      </c>
      <c r="Q29" s="7">
        <v>3.7379528153771155</v>
      </c>
      <c r="R29" s="7">
        <v>3.5124036919080037</v>
      </c>
      <c r="S29" s="7" t="s">
        <v>19</v>
      </c>
      <c r="T29" s="7">
        <v>5.8715180573145611</v>
      </c>
      <c r="U29" s="7">
        <v>5.4062202308837151</v>
      </c>
    </row>
    <row r="30" spans="1:21" s="32" customFormat="1" x14ac:dyDescent="0.3">
      <c r="A30" s="7" t="s">
        <v>20</v>
      </c>
      <c r="B30" s="7">
        <v>11.018860049055579</v>
      </c>
      <c r="C30" s="7">
        <v>6.1926412690447297</v>
      </c>
      <c r="D30" s="7" t="s">
        <v>20</v>
      </c>
      <c r="E30" s="7">
        <v>3.149311509450798</v>
      </c>
      <c r="F30" s="7">
        <v>0.15753999100827368</v>
      </c>
      <c r="G30" s="7" t="s">
        <v>20</v>
      </c>
      <c r="H30" s="7">
        <v>0.34005825261717793</v>
      </c>
      <c r="I30" s="7">
        <v>0.20380232430030634</v>
      </c>
      <c r="J30" s="7" t="s">
        <v>20</v>
      </c>
      <c r="K30" s="7">
        <v>0.49198248458594307</v>
      </c>
      <c r="L30" s="7">
        <v>0.16423822602005625</v>
      </c>
      <c r="M30" s="7" t="s">
        <v>20</v>
      </c>
      <c r="N30" s="7">
        <v>1.188573358755926</v>
      </c>
      <c r="O30" s="7">
        <v>0.51589272305869216</v>
      </c>
      <c r="P30" s="7" t="s">
        <v>20</v>
      </c>
      <c r="Q30" s="7">
        <v>4.3706076240249718</v>
      </c>
      <c r="R30" s="7">
        <v>1.6694696159385569</v>
      </c>
      <c r="S30" s="7" t="s">
        <v>20</v>
      </c>
      <c r="T30" s="7">
        <v>10.232253733530374</v>
      </c>
      <c r="U30" s="7">
        <v>2.9526263362831338</v>
      </c>
    </row>
    <row r="31" spans="1:21" s="32" customFormat="1" x14ac:dyDescent="0.3">
      <c r="A31" s="7" t="s">
        <v>21</v>
      </c>
      <c r="B31" s="7">
        <v>8</v>
      </c>
      <c r="C31" s="7">
        <v>8</v>
      </c>
      <c r="D31" s="7" t="s">
        <v>21</v>
      </c>
      <c r="E31" s="7">
        <v>8</v>
      </c>
      <c r="F31" s="7">
        <v>8</v>
      </c>
      <c r="G31" s="7" t="s">
        <v>21</v>
      </c>
      <c r="H31" s="7">
        <v>8</v>
      </c>
      <c r="I31" s="7">
        <v>8</v>
      </c>
      <c r="J31" s="7" t="s">
        <v>21</v>
      </c>
      <c r="K31" s="7">
        <v>8</v>
      </c>
      <c r="L31" s="7">
        <v>8</v>
      </c>
      <c r="M31" s="7" t="s">
        <v>21</v>
      </c>
      <c r="N31" s="7">
        <v>8</v>
      </c>
      <c r="O31" s="7">
        <v>8</v>
      </c>
      <c r="P31" s="7" t="s">
        <v>21</v>
      </c>
      <c r="Q31" s="7">
        <v>8</v>
      </c>
      <c r="R31" s="7">
        <v>8</v>
      </c>
      <c r="S31" s="7" t="s">
        <v>21</v>
      </c>
      <c r="T31" s="7">
        <v>8</v>
      </c>
      <c r="U31" s="7">
        <v>8</v>
      </c>
    </row>
    <row r="32" spans="1:21" s="32" customFormat="1" x14ac:dyDescent="0.3">
      <c r="A32" s="7" t="s">
        <v>53</v>
      </c>
      <c r="B32" s="7">
        <v>8.6057506590501553</v>
      </c>
      <c r="C32" s="7"/>
      <c r="D32" s="7" t="s">
        <v>28</v>
      </c>
      <c r="E32" s="7">
        <v>0</v>
      </c>
      <c r="F32" s="7"/>
      <c r="G32" s="7" t="s">
        <v>53</v>
      </c>
      <c r="H32" s="7">
        <v>0.27193028845874212</v>
      </c>
      <c r="I32" s="7"/>
      <c r="J32" s="7" t="s">
        <v>53</v>
      </c>
      <c r="K32" s="7">
        <v>0.32811035530299965</v>
      </c>
      <c r="L32" s="7"/>
      <c r="M32" s="7" t="s">
        <v>53</v>
      </c>
      <c r="N32" s="7">
        <v>0.852233040907309</v>
      </c>
      <c r="O32" s="7"/>
      <c r="P32" s="7" t="s">
        <v>53</v>
      </c>
      <c r="Q32" s="7">
        <v>3.0200386199817646</v>
      </c>
      <c r="R32" s="7"/>
      <c r="S32" s="7" t="s">
        <v>53</v>
      </c>
      <c r="T32" s="7">
        <v>6.5924400349067538</v>
      </c>
      <c r="U32" s="7"/>
    </row>
    <row r="33" spans="1:21" s="32" customFormat="1" x14ac:dyDescent="0.3">
      <c r="A33" s="7" t="s">
        <v>28</v>
      </c>
      <c r="B33" s="7">
        <v>0</v>
      </c>
      <c r="C33" s="7"/>
      <c r="D33" s="7" t="s">
        <v>22</v>
      </c>
      <c r="E33" s="7">
        <v>8</v>
      </c>
      <c r="F33" s="7"/>
      <c r="G33" s="7" t="s">
        <v>28</v>
      </c>
      <c r="H33" s="7">
        <v>0</v>
      </c>
      <c r="I33" s="7"/>
      <c r="J33" s="7" t="s">
        <v>28</v>
      </c>
      <c r="K33" s="7">
        <v>0</v>
      </c>
      <c r="L33" s="7"/>
      <c r="M33" s="7" t="s">
        <v>28</v>
      </c>
      <c r="N33" s="7">
        <v>0</v>
      </c>
      <c r="O33" s="7"/>
      <c r="P33" s="7" t="s">
        <v>28</v>
      </c>
      <c r="Q33" s="7">
        <v>0</v>
      </c>
      <c r="R33" s="7"/>
      <c r="S33" s="7" t="s">
        <v>28</v>
      </c>
      <c r="T33" s="7">
        <v>0</v>
      </c>
      <c r="U33" s="7"/>
    </row>
    <row r="34" spans="1:21" s="32" customFormat="1" x14ac:dyDescent="0.3">
      <c r="A34" s="7" t="s">
        <v>22</v>
      </c>
      <c r="B34" s="7">
        <v>14</v>
      </c>
      <c r="C34" s="7"/>
      <c r="D34" s="7" t="s">
        <v>29</v>
      </c>
      <c r="E34" s="7">
        <v>0.72744191569317507</v>
      </c>
      <c r="F34" s="7"/>
      <c r="G34" s="7" t="s">
        <v>22</v>
      </c>
      <c r="H34" s="7">
        <v>14</v>
      </c>
      <c r="I34" s="7"/>
      <c r="J34" s="7" t="s">
        <v>22</v>
      </c>
      <c r="K34" s="7">
        <v>14</v>
      </c>
      <c r="L34" s="7"/>
      <c r="M34" s="7" t="s">
        <v>22</v>
      </c>
      <c r="N34" s="7">
        <v>14</v>
      </c>
      <c r="O34" s="7"/>
      <c r="P34" s="7" t="s">
        <v>22</v>
      </c>
      <c r="Q34" s="7">
        <v>14</v>
      </c>
      <c r="R34" s="7"/>
      <c r="S34" s="7" t="s">
        <v>22</v>
      </c>
      <c r="T34" s="7">
        <v>14</v>
      </c>
      <c r="U34" s="7"/>
    </row>
    <row r="35" spans="1:21" s="32" customFormat="1" x14ac:dyDescent="0.3">
      <c r="A35" s="7" t="s">
        <v>29</v>
      </c>
      <c r="B35" s="7">
        <v>1.0311467008933495</v>
      </c>
      <c r="C35" s="7"/>
      <c r="D35" s="7" t="s">
        <v>30</v>
      </c>
      <c r="E35" s="7">
        <v>0.24384762150550138</v>
      </c>
      <c r="F35" s="7"/>
      <c r="G35" s="7" t="s">
        <v>29</v>
      </c>
      <c r="H35" s="7">
        <v>-0.24298907313569884</v>
      </c>
      <c r="I35" s="7"/>
      <c r="J35" s="7" t="s">
        <v>29</v>
      </c>
      <c r="K35" s="7">
        <v>0.12725734466738761</v>
      </c>
      <c r="L35" s="7"/>
      <c r="M35" s="7" t="s">
        <v>29</v>
      </c>
      <c r="N35" s="7">
        <v>-2.9483245329116319E-2</v>
      </c>
      <c r="O35" s="7"/>
      <c r="P35" s="7" t="s">
        <v>29</v>
      </c>
      <c r="Q35" s="7">
        <v>0.2595762123049884</v>
      </c>
      <c r="R35" s="7"/>
      <c r="S35" s="7" t="s">
        <v>29</v>
      </c>
      <c r="T35" s="7">
        <v>0.36244150525035373</v>
      </c>
      <c r="U35" s="7"/>
    </row>
    <row r="36" spans="1:21" s="32" customFormat="1" x14ac:dyDescent="0.3">
      <c r="A36" s="7" t="s">
        <v>30</v>
      </c>
      <c r="B36" s="7">
        <v>0.15997882533904498</v>
      </c>
      <c r="C36" s="7"/>
      <c r="D36" s="7" t="s">
        <v>31</v>
      </c>
      <c r="E36" s="7">
        <v>1.8595480375308981</v>
      </c>
      <c r="F36" s="7"/>
      <c r="G36" s="7" t="s">
        <v>30</v>
      </c>
      <c r="H36" s="7">
        <v>0.40576893472984271</v>
      </c>
      <c r="I36" s="7"/>
      <c r="J36" s="7" t="s">
        <v>30</v>
      </c>
      <c r="K36" s="7">
        <v>0.45027323748509207</v>
      </c>
      <c r="L36" s="7"/>
      <c r="M36" s="7" t="s">
        <v>30</v>
      </c>
      <c r="N36" s="7">
        <v>0.48844767920651067</v>
      </c>
      <c r="O36" s="7"/>
      <c r="P36" s="7" t="s">
        <v>30</v>
      </c>
      <c r="Q36" s="7">
        <v>0.39948444133218536</v>
      </c>
      <c r="R36" s="7"/>
      <c r="S36" s="7" t="s">
        <v>30</v>
      </c>
      <c r="T36" s="7">
        <v>0.36121752214824487</v>
      </c>
      <c r="U36" s="7"/>
    </row>
    <row r="37" spans="1:21" s="32" customFormat="1" x14ac:dyDescent="0.3">
      <c r="A37" s="7" t="s">
        <v>31</v>
      </c>
      <c r="B37" s="7">
        <v>1.7613101357748921</v>
      </c>
      <c r="C37" s="7"/>
      <c r="D37" s="7" t="s">
        <v>32</v>
      </c>
      <c r="E37" s="7">
        <v>0.48769524301100275</v>
      </c>
      <c r="F37" s="7"/>
      <c r="G37" s="7" t="s">
        <v>31</v>
      </c>
      <c r="H37" s="7">
        <v>1.7613101357748921</v>
      </c>
      <c r="I37" s="7"/>
      <c r="J37" s="7" t="s">
        <v>31</v>
      </c>
      <c r="K37" s="7">
        <v>1.7613101357748921</v>
      </c>
      <c r="L37" s="7"/>
      <c r="M37" s="7" t="s">
        <v>31</v>
      </c>
      <c r="N37" s="7">
        <v>1.7613101357748921</v>
      </c>
      <c r="O37" s="7"/>
      <c r="P37" s="7" t="s">
        <v>31</v>
      </c>
      <c r="Q37" s="7">
        <v>1.7613101357748921</v>
      </c>
      <c r="R37" s="7"/>
      <c r="S37" s="7" t="s">
        <v>31</v>
      </c>
      <c r="T37" s="7">
        <v>1.7613101357748921</v>
      </c>
      <c r="U37" s="7"/>
    </row>
    <row r="38" spans="1:21" s="32" customFormat="1" ht="15" thickBot="1" x14ac:dyDescent="0.35">
      <c r="A38" s="7" t="s">
        <v>32</v>
      </c>
      <c r="B38" s="7">
        <v>0.31995765067808996</v>
      </c>
      <c r="C38" s="7"/>
      <c r="D38" s="8" t="s">
        <v>33</v>
      </c>
      <c r="E38" s="39">
        <v>2.3060041352041671</v>
      </c>
      <c r="F38" s="8"/>
      <c r="G38" s="7" t="s">
        <v>32</v>
      </c>
      <c r="H38" s="7">
        <v>0.81153786945968542</v>
      </c>
      <c r="I38" s="7"/>
      <c r="J38" s="7" t="s">
        <v>32</v>
      </c>
      <c r="K38" s="7">
        <v>0.90054647497018414</v>
      </c>
      <c r="L38" s="7"/>
      <c r="M38" s="7" t="s">
        <v>32</v>
      </c>
      <c r="N38" s="7">
        <v>0.97689535841302133</v>
      </c>
      <c r="O38" s="7"/>
      <c r="P38" s="7" t="s">
        <v>32</v>
      </c>
      <c r="Q38" s="7">
        <v>0.79896888266437072</v>
      </c>
      <c r="R38" s="7"/>
      <c r="S38" s="7" t="s">
        <v>32</v>
      </c>
      <c r="T38" s="7">
        <v>0.72243504429648975</v>
      </c>
      <c r="U38" s="7"/>
    </row>
    <row r="39" spans="1:21" s="32" customFormat="1" ht="15" thickBot="1" x14ac:dyDescent="0.35">
      <c r="A39" s="8" t="s">
        <v>33</v>
      </c>
      <c r="B39" s="39">
        <v>2.1447866879178044</v>
      </c>
      <c r="C39" s="8"/>
      <c r="D39" s="8"/>
      <c r="E39" s="8"/>
      <c r="F39" s="8"/>
      <c r="G39" s="8" t="s">
        <v>33</v>
      </c>
      <c r="H39" s="39">
        <v>2.1447866879178044</v>
      </c>
      <c r="I39" s="8"/>
      <c r="J39" s="8" t="s">
        <v>33</v>
      </c>
      <c r="K39" s="39">
        <v>2.1447866879178044</v>
      </c>
      <c r="L39" s="8"/>
      <c r="M39" s="8" t="s">
        <v>33</v>
      </c>
      <c r="N39" s="39">
        <v>2.1447866879178044</v>
      </c>
      <c r="O39" s="8"/>
      <c r="P39" s="8" t="s">
        <v>33</v>
      </c>
      <c r="Q39" s="39">
        <v>2.1447866879178044</v>
      </c>
      <c r="R39" s="8"/>
      <c r="S39" s="8" t="s">
        <v>33</v>
      </c>
      <c r="T39" s="39">
        <v>2.1447866879178044</v>
      </c>
      <c r="U39" s="8"/>
    </row>
    <row r="40" spans="1:21" s="32" customFormat="1" x14ac:dyDescent="0.3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</row>
    <row r="41" spans="1:21" s="32" customFormat="1" ht="15" thickBot="1" x14ac:dyDescent="0.3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</row>
    <row r="42" spans="1:21" s="32" customFormat="1" x14ac:dyDescent="0.3"/>
    <row r="44" spans="1:21" x14ac:dyDescent="0.3">
      <c r="A44" s="53" t="s">
        <v>4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</row>
    <row r="45" spans="1:21" x14ac:dyDescent="0.3">
      <c r="A45" s="53" t="s">
        <v>14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</row>
    <row r="46" spans="1:21" x14ac:dyDescent="0.3">
      <c r="A46" s="13"/>
      <c r="B46" s="56" t="s">
        <v>42</v>
      </c>
      <c r="C46" s="56"/>
      <c r="D46" s="56"/>
      <c r="E46" s="56"/>
      <c r="F46" s="56"/>
      <c r="G46" s="56"/>
      <c r="H46" s="56"/>
      <c r="I46" s="57" t="s">
        <v>41</v>
      </c>
      <c r="J46" s="57"/>
      <c r="K46" s="57"/>
      <c r="L46" s="57"/>
      <c r="M46" s="57"/>
      <c r="N46" s="57"/>
      <c r="O46" s="57"/>
    </row>
    <row r="47" spans="1:21" x14ac:dyDescent="0.3">
      <c r="A47" s="2"/>
      <c r="B47" s="11" t="s">
        <v>26</v>
      </c>
      <c r="C47" s="11" t="s">
        <v>34</v>
      </c>
      <c r="D47" s="11" t="s">
        <v>36</v>
      </c>
      <c r="E47" s="11" t="s">
        <v>37</v>
      </c>
      <c r="F47" s="11" t="s">
        <v>38</v>
      </c>
      <c r="G47" s="11" t="s">
        <v>39</v>
      </c>
      <c r="H47" s="11" t="s">
        <v>40</v>
      </c>
      <c r="I47" s="12" t="s">
        <v>26</v>
      </c>
      <c r="J47" s="12" t="s">
        <v>34</v>
      </c>
      <c r="K47" s="12" t="s">
        <v>36</v>
      </c>
      <c r="L47" s="12" t="s">
        <v>37</v>
      </c>
      <c r="M47" s="12" t="s">
        <v>38</v>
      </c>
      <c r="N47" s="12" t="s">
        <v>39</v>
      </c>
      <c r="O47" s="12" t="s">
        <v>40</v>
      </c>
    </row>
    <row r="48" spans="1:21" x14ac:dyDescent="0.3">
      <c r="A48" s="2" t="s">
        <v>44</v>
      </c>
      <c r="B48" s="11">
        <f>+'HCT15 N'!I24/'HCT15 N'!B24*100</f>
        <v>2.4830109775222162</v>
      </c>
      <c r="C48" s="11">
        <f>+'HCT15 N'!J24/'HCT15 N'!C24*100</f>
        <v>3.7997159090909096</v>
      </c>
      <c r="D48" s="11">
        <f>+'HCT15 N'!K24/'HCT15 N'!D24*100</f>
        <v>2.2302257930461282</v>
      </c>
      <c r="E48" s="11">
        <f>+'HCT15 N'!L24/'HCT15 N'!E24*100</f>
        <v>4.1918956683744764</v>
      </c>
      <c r="F48" s="11">
        <f>+'HCT15 N'!M24/'HCT15 N'!F24*100</f>
        <v>9.368853924548544</v>
      </c>
      <c r="G48" s="11">
        <f>+'HCT15 N'!N24/'HCT15 N'!G24*100</f>
        <v>17.491875358440069</v>
      </c>
      <c r="H48" s="11">
        <f>+'HCT15 N'!O24/'HCT15 N'!H24*100</f>
        <v>21.019694459782809</v>
      </c>
      <c r="I48" s="12">
        <f>+'HCT15 N'!Y24/'HCT15 N'!R24*100</f>
        <v>0.19392917369308599</v>
      </c>
      <c r="J48" s="12">
        <f>+'HCT15 N'!Z24/'HCT15 N'!S24*100</f>
        <v>0.34554839810588284</v>
      </c>
      <c r="K48" s="12">
        <f>+'HCT15 N'!AA24/'HCT15 N'!T24*100</f>
        <v>0.55501142670584391</v>
      </c>
      <c r="L48" s="12">
        <f>+'HCT15 N'!AB24/'HCT15 N'!U24*100</f>
        <v>1.5115511551155116</v>
      </c>
      <c r="M48" s="12">
        <f>+'HCT15 N'!AC24/'HCT15 N'!V24*100</f>
        <v>3.8577397726168492</v>
      </c>
      <c r="N48" s="12">
        <f>+'HCT15 N'!AD24/'HCT15 N'!W24*100</f>
        <v>6.5690642902609797</v>
      </c>
      <c r="O48" s="12">
        <f>+'HCT15 N'!AE24/'HCT15 N'!X24*100</f>
        <v>9.8723778788323315</v>
      </c>
    </row>
    <row r="49" spans="1:21" x14ac:dyDescent="0.3">
      <c r="A49" s="2" t="s">
        <v>45</v>
      </c>
      <c r="B49" s="11">
        <f>+'HCT15 N'!I25/'HCT15 N'!B25*100</f>
        <v>6.7909824659059286</v>
      </c>
      <c r="C49" s="11">
        <f>+'HCT15 N'!J25/'HCT15 N'!C25*100</f>
        <v>7.0860174308450166</v>
      </c>
      <c r="D49" s="11">
        <f>+'HCT15 N'!K25/'HCT15 N'!D25*100</f>
        <v>3.6395147313691507</v>
      </c>
      <c r="E49" s="11">
        <f>+'HCT15 N'!L25/'HCT15 N'!E25*100</f>
        <v>6.9230769230769234</v>
      </c>
      <c r="F49" s="11">
        <f>+'HCT15 N'!M25/'HCT15 N'!F25*100</f>
        <v>13.850574712643679</v>
      </c>
      <c r="G49" s="11">
        <f>+'HCT15 N'!N25/'HCT15 N'!G25*100</f>
        <v>21.270663214499105</v>
      </c>
      <c r="H49" s="11">
        <f>+'HCT15 N'!O25/'HCT15 N'!H25*100</f>
        <v>25.513196480938415</v>
      </c>
      <c r="I49" s="12">
        <f>+'HCT15 N'!Y25/'HCT15 N'!R25*100</f>
        <v>3.6889897843359818</v>
      </c>
      <c r="J49" s="12">
        <f>+'HCT15 N'!Z25/'HCT15 N'!S25*100</f>
        <v>1.1961414790996783</v>
      </c>
      <c r="K49" s="12">
        <f>+'HCT15 N'!AA25/'HCT15 N'!T25*100</f>
        <v>3.1758793969849242</v>
      </c>
      <c r="L49" s="12">
        <f>+'HCT15 N'!AB25/'HCT15 N'!U25*100</f>
        <v>6.7083474146671183</v>
      </c>
      <c r="M49" s="12">
        <f>+'HCT15 N'!AC25/'HCT15 N'!V25*100</f>
        <v>12.147102526002971</v>
      </c>
      <c r="N49" s="12">
        <f>+'HCT15 N'!AD25/'HCT15 N'!W25*100</f>
        <v>17.119565217391305</v>
      </c>
      <c r="O49" s="12">
        <f>+'HCT15 N'!AE25/'HCT15 N'!X25*100</f>
        <v>20.561106840891618</v>
      </c>
    </row>
    <row r="50" spans="1:21" x14ac:dyDescent="0.3">
      <c r="A50" s="2" t="s">
        <v>47</v>
      </c>
      <c r="B50" s="11">
        <f>+'HCT15 N'!I26/'HCT15 N'!B26*100</f>
        <v>3.7201365187713309</v>
      </c>
      <c r="C50" s="11">
        <f>+'HCT15 N'!J26/'HCT15 N'!C26*100</f>
        <v>3.1825153374233133</v>
      </c>
      <c r="D50" s="11">
        <f>+'HCT15 N'!K26/'HCT15 N'!D26*100</f>
        <v>3.7284610814022576</v>
      </c>
      <c r="E50" s="11">
        <f>+'HCT15 N'!L26/'HCT15 N'!E26*100</f>
        <v>5.8323019801980207</v>
      </c>
      <c r="F50" s="11">
        <f>+'HCT15 N'!M26/'HCT15 N'!F26*100</f>
        <v>12.683201803833146</v>
      </c>
      <c r="G50" s="11">
        <f>+'HCT15 N'!N26/'HCT15 N'!G26*100</f>
        <v>18.394648829431436</v>
      </c>
      <c r="H50" s="11">
        <f>+'HCT15 N'!O26/'HCT15 N'!H26*100</f>
        <v>23.311836115326251</v>
      </c>
      <c r="I50" s="12">
        <f>+'HCT15 N'!Y26/'HCT15 N'!R26*100</f>
        <v>0.32006313574184497</v>
      </c>
      <c r="J50" s="12">
        <f>+'HCT15 N'!Z26/'HCT15 N'!S26*100</f>
        <v>0.63975491079473779</v>
      </c>
      <c r="K50" s="12">
        <f>+'HCT15 N'!AA26/'HCT15 N'!T26*100</f>
        <v>0.96835443037974689</v>
      </c>
      <c r="L50" s="12">
        <f>+'HCT15 N'!AB26/'HCT15 N'!U26*100</f>
        <v>4.3003504987867345</v>
      </c>
      <c r="M50" s="12">
        <f>+'HCT15 N'!AC26/'HCT15 N'!V26*100</f>
        <v>7.0098576122672505</v>
      </c>
      <c r="N50" s="12">
        <f>+'HCT15 N'!AD26/'HCT15 N'!W26*100</f>
        <v>11.017755231452124</v>
      </c>
      <c r="O50" s="12">
        <f>+'HCT15 N'!AE26/'HCT15 N'!X26*100</f>
        <v>14.400670578373845</v>
      </c>
    </row>
    <row r="51" spans="1:21" x14ac:dyDescent="0.3">
      <c r="A51" s="2" t="s">
        <v>50</v>
      </c>
      <c r="B51" s="11">
        <f>+'HCT15 N'!I27/'HCT15 N'!B27*100</f>
        <v>11.726546906187625</v>
      </c>
      <c r="C51" s="11">
        <f>+'HCT15 N'!J27/'HCT15 N'!C27*100</f>
        <v>7.895716945996277</v>
      </c>
      <c r="D51" s="11">
        <f>+'HCT15 N'!K27/'HCT15 N'!D27*100</f>
        <v>6.0707041437264557</v>
      </c>
      <c r="E51" s="11">
        <f>+'HCT15 N'!L27/'HCT15 N'!E27*100</f>
        <v>8.2034454470877769</v>
      </c>
      <c r="F51" s="11">
        <f>+'HCT15 N'!M27/'HCT15 N'!F27*100</f>
        <v>15.455594002306805</v>
      </c>
      <c r="G51" s="11">
        <f>+'HCT15 N'!N27/'HCT15 N'!G27*100</f>
        <v>22.47706422018349</v>
      </c>
      <c r="H51" s="11">
        <f>+'HCT15 N'!O27/'HCT15 N'!H27*100</f>
        <v>25.150631681243922</v>
      </c>
      <c r="I51" s="12">
        <f>+'HCT15 N'!Y27/'HCT15 N'!R27*100</f>
        <v>6.2529164722351842</v>
      </c>
      <c r="J51" s="12">
        <f>+'HCT15 N'!Z27/'HCT15 N'!S27*100</f>
        <v>4.7128129602356408</v>
      </c>
      <c r="K51" s="12">
        <f>+'HCT15 N'!AA27/'HCT15 N'!T27*100</f>
        <v>4.7619047619047628</v>
      </c>
      <c r="L51" s="12">
        <f>+'HCT15 N'!AB27/'HCT15 N'!U27*100</f>
        <v>7.6268241834607355</v>
      </c>
      <c r="M51" s="12">
        <f>+'HCT15 N'!AC27/'HCT15 N'!V27*100</f>
        <v>14.151128557409226</v>
      </c>
      <c r="N51" s="12">
        <f>+'HCT15 N'!AD27/'HCT15 N'!W27*100</f>
        <v>21.607216072160725</v>
      </c>
      <c r="O51" s="12">
        <f>+'HCT15 N'!AE27/'HCT15 N'!X27*100</f>
        <v>28.154524459374347</v>
      </c>
    </row>
    <row r="52" spans="1:21" x14ac:dyDescent="0.3">
      <c r="A52" s="2" t="s">
        <v>46</v>
      </c>
      <c r="B52" s="11">
        <f>+'HCT15 N'!I28/'HCT15 N'!B28*100</f>
        <v>2.1828535273647578</v>
      </c>
      <c r="C52" s="11">
        <f>+'HCT15 N'!J28/'HCT15 N'!C28*100</f>
        <v>3.5216303181980693</v>
      </c>
      <c r="D52" s="11">
        <f>+'HCT15 N'!K28/'HCT15 N'!D28*100</f>
        <v>4.9586776859504136</v>
      </c>
      <c r="E52" s="11">
        <f>+'HCT15 N'!L28/'HCT15 N'!E28*100</f>
        <v>8.7945670628183361</v>
      </c>
      <c r="F52" s="11">
        <f>+'HCT15 N'!M28/'HCT15 N'!F28*100</f>
        <v>17.652938824470212</v>
      </c>
      <c r="G52" s="11">
        <f>+'HCT15 N'!N28/'HCT15 N'!G28*100</f>
        <v>24.668286301625862</v>
      </c>
      <c r="H52" s="11">
        <f>+'HCT15 N'!O28/'HCT15 N'!H28*100</f>
        <v>29.331117573743249</v>
      </c>
      <c r="I52" s="12">
        <f>+'HCT15 N'!Y28/'HCT15 N'!R28*100</f>
        <v>3.2732130928523713</v>
      </c>
      <c r="J52" s="12">
        <f>+'HCT15 N'!Z28/'HCT15 N'!S28*100</f>
        <v>1.8459353922612709</v>
      </c>
      <c r="K52" s="12">
        <f>+'HCT15 N'!AA28/'HCT15 N'!T28*100</f>
        <v>6.031672100605495</v>
      </c>
      <c r="L52" s="12">
        <f>+'HCT15 N'!AB28/'HCT15 N'!U28*100</f>
        <v>9.711950175165434</v>
      </c>
      <c r="M52" s="12">
        <f>+'HCT15 N'!AC28/'HCT15 N'!V28*100</f>
        <v>18.505908271580214</v>
      </c>
      <c r="N52" s="12">
        <f>+'HCT15 N'!AD28/'HCT15 N'!W28*100</f>
        <v>27.047502047502046</v>
      </c>
      <c r="O52" s="12">
        <f>+'HCT15 N'!AE28/'HCT15 N'!X28*100</f>
        <v>34.783545121688562</v>
      </c>
    </row>
    <row r="53" spans="1:21" x14ac:dyDescent="0.3">
      <c r="A53" s="2" t="s">
        <v>48</v>
      </c>
      <c r="B53" s="11">
        <f>+'HCT15 N'!I29/'HCT15 N'!B29*100</f>
        <v>9.0590590590590594</v>
      </c>
      <c r="C53" s="11">
        <f>+'HCT15 N'!J29/'HCT15 N'!C29*100</f>
        <v>7.4112554112554117</v>
      </c>
      <c r="D53" s="11">
        <f>+'HCT15 N'!K29/'HCT15 N'!D29*100</f>
        <v>6.4835005087948829</v>
      </c>
      <c r="E53" s="11">
        <f>+'HCT15 N'!L29/'HCT15 N'!E29*100</f>
        <v>9.8035924122880651</v>
      </c>
      <c r="F53" s="11">
        <f>+'HCT15 N'!M29/'HCT15 N'!F29*100</f>
        <v>15.780078543377366</v>
      </c>
      <c r="G53" s="11">
        <f>+'HCT15 N'!N29/'HCT15 N'!G29*100</f>
        <v>20.387393302692054</v>
      </c>
      <c r="H53" s="11">
        <f>+'HCT15 N'!O29/'HCT15 N'!H29*100</f>
        <v>27.963288420230427</v>
      </c>
      <c r="I53" s="12">
        <f>+'HCT15 N'!Y29/'HCT15 N'!R29*100</f>
        <v>0.60425331554578987</v>
      </c>
      <c r="J53" s="12">
        <f>+'HCT15 N'!Z29/'HCT15 N'!S29*100</f>
        <v>0.53842102182946094</v>
      </c>
      <c r="K53" s="12">
        <f>+'HCT15 N'!AA29/'HCT15 N'!T29*100</f>
        <v>3.3623536475532871</v>
      </c>
      <c r="L53" s="12">
        <f>+'HCT15 N'!AB29/'HCT15 N'!U29*100</f>
        <v>11.2813082177603</v>
      </c>
      <c r="M53" s="12">
        <f>+'HCT15 N'!AC29/'HCT15 N'!V29*100</f>
        <v>17.971887550200805</v>
      </c>
      <c r="N53" s="12">
        <f>+'HCT15 N'!AD29/'HCT15 N'!W29*100</f>
        <v>23.041382081157096</v>
      </c>
      <c r="O53" s="12">
        <f>+'HCT15 N'!AE29/'HCT15 N'!X29*100</f>
        <v>25.827280064568203</v>
      </c>
    </row>
    <row r="54" spans="1:21" x14ac:dyDescent="0.3">
      <c r="A54" s="2" t="s">
        <v>51</v>
      </c>
      <c r="B54" s="11">
        <f>+'HCT15 N'!I30/'HCT15 N'!B30*100</f>
        <v>3.2758620689655173</v>
      </c>
      <c r="C54" s="11">
        <f>+'HCT15 N'!J30/'HCT15 N'!C30*100</f>
        <v>3.4605497330433064</v>
      </c>
      <c r="D54" s="11">
        <f>+'HCT15 N'!K30/'HCT15 N'!D30*100</f>
        <v>4.1018998272884275</v>
      </c>
      <c r="E54" s="11">
        <f>+'HCT15 N'!L30/'HCT15 N'!E30*100</f>
        <v>6.3856960408684547</v>
      </c>
      <c r="F54" s="11">
        <f>+'HCT15 N'!M30/'HCT15 N'!F30*100</f>
        <v>12.202903174349977</v>
      </c>
      <c r="G54" s="11">
        <f>+'HCT15 N'!N30/'HCT15 N'!G30*100</f>
        <v>16.688321062509022</v>
      </c>
      <c r="H54" s="11">
        <f>+'HCT15 N'!O30/'HCT15 N'!H30*100</f>
        <v>23.844731977818853</v>
      </c>
      <c r="I54" s="12">
        <f>+'HCT15 N'!Y30/'HCT15 N'!R30*100</f>
        <v>3.6207717960933778</v>
      </c>
      <c r="J54" s="12">
        <f>+'HCT15 N'!Z30/'HCT15 N'!S30*100</f>
        <v>3.4956677621750822</v>
      </c>
      <c r="K54" s="12">
        <f>+'HCT15 N'!AA30/'HCT15 N'!T30*100</f>
        <v>5.0706566916043228</v>
      </c>
      <c r="L54" s="12">
        <f>+'HCT15 N'!AB30/'HCT15 N'!U30*100</f>
        <v>11.899876897825195</v>
      </c>
      <c r="M54" s="12">
        <f>+'HCT15 N'!AC30/'HCT15 N'!V30*100</f>
        <v>21.2168837000449</v>
      </c>
      <c r="N54" s="12">
        <f>+'HCT15 N'!AD30/'HCT15 N'!W30*100</f>
        <v>29.681411872564752</v>
      </c>
      <c r="O54" s="12">
        <f>+'HCT15 N'!AE30/'HCT15 N'!X30*100</f>
        <v>36.264732547597461</v>
      </c>
    </row>
    <row r="55" spans="1:21" x14ac:dyDescent="0.3">
      <c r="A55" s="2" t="s">
        <v>49</v>
      </c>
      <c r="B55" s="11">
        <f>+'HCT15 N'!I31/'HCT15 N'!B31*100</f>
        <v>13.424078854728938</v>
      </c>
      <c r="C55" s="11">
        <f>+'HCT15 N'!J31/'HCT15 N'!C31*100</f>
        <v>13.497049305158956</v>
      </c>
      <c r="D55" s="11">
        <f>+'HCT15 N'!K31/'HCT15 N'!D31*100</f>
        <v>12.420546297886961</v>
      </c>
      <c r="E55" s="11">
        <f>+'HCT15 N'!L31/'HCT15 N'!E31*100</f>
        <v>21.609384647046721</v>
      </c>
      <c r="F55" s="11">
        <f>+'HCT15 N'!M31/'HCT15 N'!F31*100</f>
        <v>27.339055793991417</v>
      </c>
      <c r="G55" s="11">
        <f>+'HCT15 N'!N31/'HCT15 N'!G31*100</f>
        <v>30.604632901452693</v>
      </c>
      <c r="H55" s="11">
        <f>+'HCT15 N'!O31/'HCT15 N'!H31*100</f>
        <v>40.317752705503111</v>
      </c>
      <c r="I55" s="12">
        <f>+'HCT15 N'!Y31/'HCT15 N'!R31*100</f>
        <v>6.3768115942028984</v>
      </c>
      <c r="J55" s="12">
        <f>+'HCT15 N'!Z31/'HCT15 N'!S31*100</f>
        <v>3.2200811359026367</v>
      </c>
      <c r="K55" s="12">
        <f>+'HCT15 N'!AA31/'HCT15 N'!T31*100</f>
        <v>5.3885548875528846</v>
      </c>
      <c r="L55" s="12">
        <f>+'HCT15 N'!AB31/'HCT15 N'!U31*100</f>
        <v>11.814086814086815</v>
      </c>
      <c r="M55" s="12">
        <f>+'HCT15 N'!AC31/'HCT15 N'!V31*100</f>
        <v>18.085754927860194</v>
      </c>
      <c r="N55" s="12">
        <f>+'HCT15 N'!AD31/'HCT15 N'!W31*100</f>
        <v>28.060222561640842</v>
      </c>
      <c r="O55" s="12">
        <f>+'HCT15 N'!AE31/'HCT15 N'!X31*100</f>
        <v>36.634349030470915</v>
      </c>
    </row>
    <row r="56" spans="1:21" x14ac:dyDescent="0.3">
      <c r="A56" s="2" t="s">
        <v>43</v>
      </c>
      <c r="B56" s="11">
        <f>+'HCT15 N'!I32/'HCT15 N'!B32*100</f>
        <v>6.5828162973131725</v>
      </c>
      <c r="C56" s="11">
        <f>+'HCT15 N'!J32/'HCT15 N'!C32*100</f>
        <v>5.8652027272149274</v>
      </c>
      <c r="D56" s="11">
        <f>+'HCT15 N'!K32/'HCT15 N'!D32*100</f>
        <v>5.0979642060050612</v>
      </c>
      <c r="E56" s="11">
        <f>+'HCT15 N'!L32/'HCT15 N'!E32*100</f>
        <v>8.2173631628623571</v>
      </c>
      <c r="F56" s="11">
        <f>+'HCT15 N'!M32/'HCT15 N'!F32*100</f>
        <v>14.936500074521497</v>
      </c>
      <c r="G56" s="11">
        <f>+'HCT15 N'!N32/'HCT15 N'!G32*100</f>
        <v>20.949727020611995</v>
      </c>
      <c r="H56" s="11">
        <f>+'HCT15 N'!O32/'HCT15 N'!H32*100</f>
        <v>26.384763951822936</v>
      </c>
      <c r="I56" s="12">
        <f>+'HCT15 N'!Y32/'HCT15 N'!R32*100</f>
        <v>3.0413685455875665</v>
      </c>
      <c r="J56" s="12">
        <f>+'HCT15 N'!Z32/'HCT15 N'!S32*100</f>
        <v>2.0251855206176321</v>
      </c>
      <c r="K56" s="12">
        <f>+'HCT15 N'!AA32/'HCT15 N'!T32*100</f>
        <v>4.3870992410995537</v>
      </c>
      <c r="L56" s="12">
        <f>+'HCT15 N'!AB32/'HCT15 N'!U32*100</f>
        <v>9.0195974275769952</v>
      </c>
      <c r="M56" s="12">
        <f>+'HCT15 N'!AC32/'HCT15 N'!V32*100</f>
        <v>16.147701532019262</v>
      </c>
      <c r="N56" s="12">
        <f>+'HCT15 N'!AD32/'HCT15 N'!W32*100</f>
        <v>23.805395515256713</v>
      </c>
      <c r="O56" s="12">
        <f>+'HCT15 N'!AE32/'HCT15 N'!X32*100</f>
        <v>30.086712143719364</v>
      </c>
    </row>
    <row r="57" spans="1:21" ht="15" thickBot="1" x14ac:dyDescent="0.35"/>
    <row r="58" spans="1:21" ht="15" thickBot="1" x14ac:dyDescent="0.35">
      <c r="A58" s="58" t="s">
        <v>26</v>
      </c>
      <c r="B58" s="59"/>
      <c r="C58" s="60"/>
      <c r="D58" s="50" t="s">
        <v>34</v>
      </c>
      <c r="E58" s="50"/>
      <c r="F58" s="50"/>
      <c r="G58" s="58" t="s">
        <v>36</v>
      </c>
      <c r="H58" s="59"/>
      <c r="I58" s="60"/>
      <c r="J58" s="59" t="s">
        <v>37</v>
      </c>
      <c r="K58" s="59"/>
      <c r="L58" s="59"/>
      <c r="M58" s="58" t="s">
        <v>38</v>
      </c>
      <c r="N58" s="59"/>
      <c r="O58" s="60"/>
      <c r="P58" s="59" t="s">
        <v>39</v>
      </c>
      <c r="Q58" s="59"/>
      <c r="R58" s="59"/>
      <c r="S58" s="58" t="s">
        <v>40</v>
      </c>
      <c r="T58" s="59"/>
      <c r="U58" s="60"/>
    </row>
    <row r="59" spans="1:21" x14ac:dyDescent="0.3">
      <c r="A59" t="s">
        <v>16</v>
      </c>
      <c r="D59" t="s">
        <v>16</v>
      </c>
      <c r="G59" t="s">
        <v>16</v>
      </c>
      <c r="J59" t="s">
        <v>16</v>
      </c>
      <c r="M59" t="s">
        <v>16</v>
      </c>
      <c r="P59" t="s">
        <v>16</v>
      </c>
      <c r="S59" t="s">
        <v>16</v>
      </c>
    </row>
    <row r="60" spans="1:21" ht="15" thickBot="1" x14ac:dyDescent="0.35"/>
    <row r="61" spans="1:21" x14ac:dyDescent="0.3">
      <c r="A61" s="9"/>
      <c r="B61" s="9" t="s">
        <v>17</v>
      </c>
      <c r="C61" s="9" t="s">
        <v>18</v>
      </c>
      <c r="D61" s="9"/>
      <c r="E61" s="9" t="s">
        <v>17</v>
      </c>
      <c r="F61" s="9" t="s">
        <v>18</v>
      </c>
      <c r="G61" s="9"/>
      <c r="H61" s="9" t="s">
        <v>17</v>
      </c>
      <c r="I61" s="9" t="s">
        <v>18</v>
      </c>
      <c r="J61" s="9"/>
      <c r="K61" s="9" t="s">
        <v>17</v>
      </c>
      <c r="L61" s="9" t="s">
        <v>18</v>
      </c>
      <c r="M61" s="9"/>
      <c r="N61" s="9" t="s">
        <v>17</v>
      </c>
      <c r="O61" s="9" t="s">
        <v>18</v>
      </c>
      <c r="P61" s="9"/>
      <c r="Q61" s="9" t="s">
        <v>17</v>
      </c>
      <c r="R61" s="9" t="s">
        <v>18</v>
      </c>
      <c r="S61" s="9"/>
      <c r="T61" s="9" t="s">
        <v>17</v>
      </c>
      <c r="U61" s="9" t="s">
        <v>18</v>
      </c>
    </row>
    <row r="62" spans="1:21" x14ac:dyDescent="0.3">
      <c r="A62" s="7" t="s">
        <v>19</v>
      </c>
      <c r="B62" s="7">
        <v>6.5828162973131716</v>
      </c>
      <c r="C62" s="7">
        <v>3.041368545587567</v>
      </c>
      <c r="D62" s="7" t="s">
        <v>19</v>
      </c>
      <c r="E62" s="7">
        <v>6.2318062988764087</v>
      </c>
      <c r="F62" s="7">
        <v>1.9992953825505488</v>
      </c>
      <c r="G62" s="7" t="s">
        <v>19</v>
      </c>
      <c r="H62" s="7">
        <v>5.4541912586830845</v>
      </c>
      <c r="I62" s="7">
        <v>3.6642984179114086</v>
      </c>
      <c r="J62" s="7" t="s">
        <v>19</v>
      </c>
      <c r="K62" s="7">
        <v>8.9679950227198475</v>
      </c>
      <c r="L62" s="7">
        <v>8.1067869196084814</v>
      </c>
      <c r="M62" s="7" t="s">
        <v>19</v>
      </c>
      <c r="N62" s="7">
        <v>15.541650097440142</v>
      </c>
      <c r="O62" s="7">
        <v>14.118282864747801</v>
      </c>
      <c r="P62" s="7" t="s">
        <v>19</v>
      </c>
      <c r="Q62" s="7">
        <v>21.497860648854221</v>
      </c>
      <c r="R62" s="7">
        <v>20.518014921766234</v>
      </c>
      <c r="S62" s="7" t="s">
        <v>19</v>
      </c>
      <c r="T62" s="7">
        <v>27.056531176823377</v>
      </c>
      <c r="U62" s="7">
        <v>25.81232331522466</v>
      </c>
    </row>
    <row r="63" spans="1:21" x14ac:dyDescent="0.3">
      <c r="A63" s="7" t="s">
        <v>20</v>
      </c>
      <c r="B63" s="7">
        <v>19.247843877856212</v>
      </c>
      <c r="C63" s="7">
        <v>6.24300549430773</v>
      </c>
      <c r="D63" s="7" t="s">
        <v>20</v>
      </c>
      <c r="E63" s="7">
        <v>12.558755325744617</v>
      </c>
      <c r="F63" s="7">
        <v>2.6397977940657946</v>
      </c>
      <c r="G63" s="7" t="s">
        <v>20</v>
      </c>
      <c r="H63" s="7">
        <v>9.8155775550569704</v>
      </c>
      <c r="I63" s="7">
        <v>4.146515024129954</v>
      </c>
      <c r="J63" s="7" t="s">
        <v>20</v>
      </c>
      <c r="K63" s="7">
        <v>29.230174558254735</v>
      </c>
      <c r="L63" s="7">
        <v>14.422546990276178</v>
      </c>
      <c r="M63" s="7" t="s">
        <v>20</v>
      </c>
      <c r="N63" s="7">
        <v>29.140240178006479</v>
      </c>
      <c r="O63" s="7">
        <v>37.132511293692069</v>
      </c>
      <c r="P63" s="7" t="s">
        <v>20</v>
      </c>
      <c r="Q63" s="7">
        <v>20.576858355923314</v>
      </c>
      <c r="R63" s="7">
        <v>69.631185878556082</v>
      </c>
      <c r="S63" s="7" t="s">
        <v>20</v>
      </c>
      <c r="T63" s="7">
        <v>35.521725146507379</v>
      </c>
      <c r="U63" s="7">
        <v>103.46014330131</v>
      </c>
    </row>
    <row r="64" spans="1:21" x14ac:dyDescent="0.3">
      <c r="A64" s="7" t="s">
        <v>21</v>
      </c>
      <c r="B64" s="7">
        <v>8</v>
      </c>
      <c r="C64" s="7">
        <v>8</v>
      </c>
      <c r="D64" s="7" t="s">
        <v>21</v>
      </c>
      <c r="E64" s="7">
        <v>8</v>
      </c>
      <c r="F64" s="7">
        <v>8</v>
      </c>
      <c r="G64" s="7" t="s">
        <v>21</v>
      </c>
      <c r="H64" s="7">
        <v>8</v>
      </c>
      <c r="I64" s="7">
        <v>8</v>
      </c>
      <c r="J64" s="7" t="s">
        <v>21</v>
      </c>
      <c r="K64" s="7">
        <v>8</v>
      </c>
      <c r="L64" s="7">
        <v>8</v>
      </c>
      <c r="M64" s="7" t="s">
        <v>21</v>
      </c>
      <c r="N64" s="7">
        <v>8</v>
      </c>
      <c r="O64" s="7">
        <v>8</v>
      </c>
      <c r="P64" s="7" t="s">
        <v>21</v>
      </c>
      <c r="Q64" s="7">
        <v>8</v>
      </c>
      <c r="R64" s="7">
        <v>8</v>
      </c>
      <c r="S64" s="7" t="s">
        <v>21</v>
      </c>
      <c r="T64" s="7">
        <v>8</v>
      </c>
      <c r="U64" s="7">
        <v>8</v>
      </c>
    </row>
    <row r="65" spans="1:21" x14ac:dyDescent="0.3">
      <c r="A65" s="7" t="s">
        <v>22</v>
      </c>
      <c r="B65" s="7">
        <v>7</v>
      </c>
      <c r="C65" s="7">
        <v>7</v>
      </c>
      <c r="D65" s="7" t="s">
        <v>22</v>
      </c>
      <c r="E65" s="7">
        <v>7</v>
      </c>
      <c r="F65" s="7">
        <v>7</v>
      </c>
      <c r="G65" s="7" t="s">
        <v>22</v>
      </c>
      <c r="H65" s="7">
        <v>7</v>
      </c>
      <c r="I65" s="7">
        <v>7</v>
      </c>
      <c r="J65" s="7" t="s">
        <v>22</v>
      </c>
      <c r="K65" s="7">
        <v>7</v>
      </c>
      <c r="L65" s="7">
        <v>7</v>
      </c>
      <c r="M65" s="7" t="s">
        <v>22</v>
      </c>
      <c r="N65" s="7">
        <v>7</v>
      </c>
      <c r="O65" s="7">
        <v>7</v>
      </c>
      <c r="P65" s="7" t="s">
        <v>22</v>
      </c>
      <c r="Q65" s="7">
        <v>7</v>
      </c>
      <c r="R65" s="7">
        <v>7</v>
      </c>
      <c r="S65" s="7" t="s">
        <v>22</v>
      </c>
      <c r="T65" s="7">
        <v>7</v>
      </c>
      <c r="U65" s="7">
        <v>7</v>
      </c>
    </row>
    <row r="66" spans="1:21" x14ac:dyDescent="0.3">
      <c r="A66" s="7" t="s">
        <v>23</v>
      </c>
      <c r="B66" s="7">
        <v>3.0831053881669783</v>
      </c>
      <c r="C66" s="7"/>
      <c r="D66" s="7" t="s">
        <v>23</v>
      </c>
      <c r="E66" s="40">
        <v>4.7574686795997829</v>
      </c>
      <c r="F66" s="7"/>
      <c r="G66" s="7" t="s">
        <v>23</v>
      </c>
      <c r="H66" s="7">
        <v>2.3671872639883977</v>
      </c>
      <c r="I66" s="7"/>
      <c r="J66" s="7" t="s">
        <v>23</v>
      </c>
      <c r="K66" s="7">
        <v>2.0266999010619973</v>
      </c>
      <c r="L66" s="7"/>
      <c r="M66" s="7" t="s">
        <v>23</v>
      </c>
      <c r="N66" s="40">
        <v>0.78476351754201756</v>
      </c>
      <c r="O66" s="7"/>
      <c r="P66" s="7" t="s">
        <v>23</v>
      </c>
      <c r="Q66" s="40">
        <v>0.29551210562191865</v>
      </c>
      <c r="R66" s="7"/>
      <c r="S66" s="7" t="s">
        <v>23</v>
      </c>
      <c r="T66" s="40">
        <v>0.3433372892501842</v>
      </c>
      <c r="U66" s="7"/>
    </row>
    <row r="67" spans="1:21" x14ac:dyDescent="0.3">
      <c r="A67" s="7" t="s">
        <v>24</v>
      </c>
      <c r="B67" s="7">
        <v>8.0271314101684837E-2</v>
      </c>
      <c r="C67" s="7"/>
      <c r="D67" s="7" t="s">
        <v>24</v>
      </c>
      <c r="E67" s="7">
        <v>2.8363840033258928E-2</v>
      </c>
      <c r="F67" s="7"/>
      <c r="G67" s="7" t="s">
        <v>24</v>
      </c>
      <c r="H67" s="7">
        <v>0.13910748198515255</v>
      </c>
      <c r="I67" s="7"/>
      <c r="J67" s="7" t="s">
        <v>24</v>
      </c>
      <c r="K67" s="7">
        <v>0.18591889043653037</v>
      </c>
      <c r="L67" s="7"/>
      <c r="M67" s="7" t="s">
        <v>24</v>
      </c>
      <c r="N67" s="7">
        <v>0.37864030456456443</v>
      </c>
      <c r="O67" s="7"/>
      <c r="P67" s="7" t="s">
        <v>24</v>
      </c>
      <c r="Q67" s="7">
        <v>6.5089555654558318E-2</v>
      </c>
      <c r="R67" s="7"/>
      <c r="S67" s="7" t="s">
        <v>24</v>
      </c>
      <c r="T67" s="7">
        <v>9.0881339494467417E-2</v>
      </c>
      <c r="U67" s="7"/>
    </row>
    <row r="68" spans="1:21" ht="15" thickBot="1" x14ac:dyDescent="0.35">
      <c r="A68" s="8" t="s">
        <v>25</v>
      </c>
      <c r="B68" s="39">
        <v>3.7870435399280704</v>
      </c>
      <c r="C68" s="8"/>
      <c r="D68" s="8" t="s">
        <v>25</v>
      </c>
      <c r="E68" s="8">
        <v>3.7870435399280704</v>
      </c>
      <c r="F68" s="8"/>
      <c r="G68" s="8" t="s">
        <v>25</v>
      </c>
      <c r="H68" s="39">
        <v>3.7870435399280704</v>
      </c>
      <c r="I68" s="8"/>
      <c r="J68" s="8" t="s">
        <v>25</v>
      </c>
      <c r="K68" s="39">
        <v>3.7870435399280704</v>
      </c>
      <c r="L68" s="8"/>
      <c r="M68" s="8" t="s">
        <v>25</v>
      </c>
      <c r="N68" s="8">
        <v>0.26405822628038611</v>
      </c>
      <c r="O68" s="8"/>
      <c r="P68" s="8" t="s">
        <v>25</v>
      </c>
      <c r="Q68" s="8">
        <v>0.26405822628038611</v>
      </c>
      <c r="R68" s="8"/>
      <c r="S68" s="8" t="s">
        <v>25</v>
      </c>
      <c r="T68" s="8">
        <v>0.26405822628038611</v>
      </c>
      <c r="U68" s="8"/>
    </row>
    <row r="69" spans="1:21" x14ac:dyDescent="0.3">
      <c r="A69" t="s">
        <v>52</v>
      </c>
      <c r="D69" t="s">
        <v>27</v>
      </c>
      <c r="G69" t="s">
        <v>52</v>
      </c>
      <c r="J69" t="s">
        <v>52</v>
      </c>
      <c r="M69" t="s">
        <v>27</v>
      </c>
      <c r="P69" t="s">
        <v>27</v>
      </c>
      <c r="S69" t="s">
        <v>27</v>
      </c>
    </row>
    <row r="70" spans="1:21" ht="15" thickBot="1" x14ac:dyDescent="0.35"/>
    <row r="71" spans="1:21" x14ac:dyDescent="0.3">
      <c r="A71" s="9"/>
      <c r="B71" s="9" t="s">
        <v>17</v>
      </c>
      <c r="C71" s="9" t="s">
        <v>18</v>
      </c>
      <c r="D71" s="9"/>
      <c r="E71" s="9" t="s">
        <v>17</v>
      </c>
      <c r="F71" s="9" t="s">
        <v>18</v>
      </c>
      <c r="G71" s="9"/>
      <c r="H71" s="9" t="s">
        <v>17</v>
      </c>
      <c r="I71" s="9" t="s">
        <v>18</v>
      </c>
      <c r="J71" s="9"/>
      <c r="K71" s="9" t="s">
        <v>17</v>
      </c>
      <c r="L71" s="9" t="s">
        <v>18</v>
      </c>
      <c r="M71" s="9"/>
      <c r="N71" s="9" t="s">
        <v>17</v>
      </c>
      <c r="O71" s="9" t="s">
        <v>18</v>
      </c>
      <c r="P71" s="9"/>
      <c r="Q71" s="9" t="s">
        <v>17</v>
      </c>
      <c r="R71" s="9" t="s">
        <v>18</v>
      </c>
      <c r="S71" s="9"/>
      <c r="T71" s="9" t="s">
        <v>17</v>
      </c>
      <c r="U71" s="9" t="s">
        <v>18</v>
      </c>
    </row>
    <row r="72" spans="1:21" x14ac:dyDescent="0.3">
      <c r="A72" s="7" t="s">
        <v>19</v>
      </c>
      <c r="B72" s="7">
        <v>6.5828162973131716</v>
      </c>
      <c r="C72" s="7">
        <v>3.041368545587567</v>
      </c>
      <c r="D72" s="7" t="s">
        <v>19</v>
      </c>
      <c r="E72" s="7">
        <v>6.2318062988764087</v>
      </c>
      <c r="F72" s="7">
        <v>1.9992953825505488</v>
      </c>
      <c r="G72" s="7" t="s">
        <v>19</v>
      </c>
      <c r="H72" s="7">
        <v>5.4541912586830845</v>
      </c>
      <c r="I72" s="7">
        <v>3.6642984179114086</v>
      </c>
      <c r="J72" s="7" t="s">
        <v>19</v>
      </c>
      <c r="K72" s="7">
        <v>8.9679950227198475</v>
      </c>
      <c r="L72" s="7">
        <v>8.1067869196084814</v>
      </c>
      <c r="M72" s="7" t="s">
        <v>19</v>
      </c>
      <c r="N72" s="7">
        <v>15.541650097440142</v>
      </c>
      <c r="O72" s="7">
        <v>14.118282864747801</v>
      </c>
      <c r="P72" s="7" t="s">
        <v>19</v>
      </c>
      <c r="Q72" s="7">
        <v>21.497860648854221</v>
      </c>
      <c r="R72" s="7">
        <v>20.518014921766234</v>
      </c>
      <c r="S72" s="7" t="s">
        <v>19</v>
      </c>
      <c r="T72" s="7">
        <v>27.056531176823377</v>
      </c>
      <c r="U72" s="7">
        <v>25.81232331522466</v>
      </c>
    </row>
    <row r="73" spans="1:21" x14ac:dyDescent="0.3">
      <c r="A73" s="7" t="s">
        <v>20</v>
      </c>
      <c r="B73" s="7">
        <v>19.247843877856212</v>
      </c>
      <c r="C73" s="7">
        <v>6.24300549430773</v>
      </c>
      <c r="D73" s="7" t="s">
        <v>20</v>
      </c>
      <c r="E73" s="7">
        <v>12.558755325744617</v>
      </c>
      <c r="F73" s="7">
        <v>2.6397977940657946</v>
      </c>
      <c r="G73" s="7" t="s">
        <v>20</v>
      </c>
      <c r="H73" s="7">
        <v>9.8155775550569704</v>
      </c>
      <c r="I73" s="7">
        <v>4.146515024129954</v>
      </c>
      <c r="J73" s="7" t="s">
        <v>20</v>
      </c>
      <c r="K73" s="7">
        <v>29.230174558254735</v>
      </c>
      <c r="L73" s="7">
        <v>14.422546990276178</v>
      </c>
      <c r="M73" s="7" t="s">
        <v>20</v>
      </c>
      <c r="N73" s="7">
        <v>29.140240178006479</v>
      </c>
      <c r="O73" s="7">
        <v>37.132511293692069</v>
      </c>
      <c r="P73" s="7" t="s">
        <v>20</v>
      </c>
      <c r="Q73" s="7">
        <v>20.576858355923314</v>
      </c>
      <c r="R73" s="7">
        <v>69.631185878556082</v>
      </c>
      <c r="S73" s="7" t="s">
        <v>20</v>
      </c>
      <c r="T73" s="7">
        <v>35.521725146507379</v>
      </c>
      <c r="U73" s="7">
        <v>103.46014330131</v>
      </c>
    </row>
    <row r="74" spans="1:21" x14ac:dyDescent="0.3">
      <c r="A74" s="7" t="s">
        <v>21</v>
      </c>
      <c r="B74" s="7">
        <v>8</v>
      </c>
      <c r="C74" s="7">
        <v>8</v>
      </c>
      <c r="D74" s="7" t="s">
        <v>21</v>
      </c>
      <c r="E74" s="7">
        <v>8</v>
      </c>
      <c r="F74" s="7">
        <v>8</v>
      </c>
      <c r="G74" s="7" t="s">
        <v>21</v>
      </c>
      <c r="H74" s="7">
        <v>8</v>
      </c>
      <c r="I74" s="7">
        <v>8</v>
      </c>
      <c r="J74" s="7" t="s">
        <v>21</v>
      </c>
      <c r="K74" s="7">
        <v>8</v>
      </c>
      <c r="L74" s="7">
        <v>8</v>
      </c>
      <c r="M74" s="7" t="s">
        <v>21</v>
      </c>
      <c r="N74" s="7">
        <v>8</v>
      </c>
      <c r="O74" s="7">
        <v>8</v>
      </c>
      <c r="P74" s="7" t="s">
        <v>21</v>
      </c>
      <c r="Q74" s="7">
        <v>8</v>
      </c>
      <c r="R74" s="7">
        <v>8</v>
      </c>
      <c r="S74" s="7" t="s">
        <v>21</v>
      </c>
      <c r="T74" s="7">
        <v>8</v>
      </c>
      <c r="U74" s="7">
        <v>8</v>
      </c>
    </row>
    <row r="75" spans="1:21" x14ac:dyDescent="0.3">
      <c r="A75" s="7" t="s">
        <v>53</v>
      </c>
      <c r="B75" s="7">
        <v>12.745424686081972</v>
      </c>
      <c r="C75" s="7"/>
      <c r="D75" s="7" t="s">
        <v>28</v>
      </c>
      <c r="E75" s="7">
        <v>0</v>
      </c>
      <c r="F75" s="7"/>
      <c r="G75" s="7" t="s">
        <v>53</v>
      </c>
      <c r="H75" s="7">
        <v>6.9810462895934622</v>
      </c>
      <c r="I75" s="7"/>
      <c r="J75" s="7" t="s">
        <v>53</v>
      </c>
      <c r="K75" s="7">
        <v>21.826360774265456</v>
      </c>
      <c r="L75" s="7"/>
      <c r="M75" s="7" t="s">
        <v>28</v>
      </c>
      <c r="N75" s="7">
        <v>0</v>
      </c>
      <c r="O75" s="7"/>
      <c r="P75" s="7" t="s">
        <v>28</v>
      </c>
      <c r="Q75" s="7">
        <v>0</v>
      </c>
      <c r="R75" s="7"/>
      <c r="S75" s="7" t="s">
        <v>28</v>
      </c>
      <c r="T75" s="7">
        <v>0</v>
      </c>
      <c r="U75" s="7"/>
    </row>
    <row r="76" spans="1:21" x14ac:dyDescent="0.3">
      <c r="A76" s="7" t="s">
        <v>28</v>
      </c>
      <c r="B76" s="7">
        <v>0</v>
      </c>
      <c r="C76" s="7"/>
      <c r="D76" s="7" t="s">
        <v>22</v>
      </c>
      <c r="E76" s="7">
        <v>10</v>
      </c>
      <c r="F76" s="7"/>
      <c r="G76" s="7" t="s">
        <v>28</v>
      </c>
      <c r="H76" s="7">
        <v>0</v>
      </c>
      <c r="I76" s="7"/>
      <c r="J76" s="7" t="s">
        <v>28</v>
      </c>
      <c r="K76" s="7">
        <v>0</v>
      </c>
      <c r="L76" s="7"/>
      <c r="M76" s="7" t="s">
        <v>22</v>
      </c>
      <c r="N76" s="7">
        <v>14</v>
      </c>
      <c r="O76" s="7"/>
      <c r="P76" s="7" t="s">
        <v>22</v>
      </c>
      <c r="Q76" s="7">
        <v>11</v>
      </c>
      <c r="R76" s="7"/>
      <c r="S76" s="7" t="s">
        <v>22</v>
      </c>
      <c r="T76" s="7">
        <v>11</v>
      </c>
      <c r="U76" s="7"/>
    </row>
    <row r="77" spans="1:21" x14ac:dyDescent="0.3">
      <c r="A77" s="7" t="s">
        <v>22</v>
      </c>
      <c r="B77" s="7">
        <v>14</v>
      </c>
      <c r="C77" s="7"/>
      <c r="D77" s="7" t="s">
        <v>29</v>
      </c>
      <c r="E77" s="40">
        <v>3.0707323023189348</v>
      </c>
      <c r="F77" s="7"/>
      <c r="G77" s="7" t="s">
        <v>22</v>
      </c>
      <c r="H77" s="7">
        <v>14</v>
      </c>
      <c r="I77" s="7"/>
      <c r="J77" s="7" t="s">
        <v>22</v>
      </c>
      <c r="K77" s="7">
        <v>14</v>
      </c>
      <c r="L77" s="7"/>
      <c r="M77" s="7" t="s">
        <v>29</v>
      </c>
      <c r="N77" s="7">
        <v>0.49453206528580623</v>
      </c>
      <c r="O77" s="7"/>
      <c r="P77" s="7" t="s">
        <v>29</v>
      </c>
      <c r="Q77" s="7">
        <v>0.29179648967842559</v>
      </c>
      <c r="R77" s="7"/>
      <c r="S77" s="7" t="s">
        <v>29</v>
      </c>
      <c r="T77" s="7">
        <v>0.29850998432484876</v>
      </c>
      <c r="U77" s="7"/>
    </row>
    <row r="78" spans="1:21" x14ac:dyDescent="0.3">
      <c r="A78" s="7" t="s">
        <v>29</v>
      </c>
      <c r="B78" s="7">
        <v>1.9839635049045843</v>
      </c>
      <c r="C78" s="7"/>
      <c r="D78" s="7" t="s">
        <v>30</v>
      </c>
      <c r="E78" s="7">
        <v>5.9130220272632589E-3</v>
      </c>
      <c r="F78" s="7"/>
      <c r="G78" s="7" t="s">
        <v>29</v>
      </c>
      <c r="H78" s="7">
        <v>1.3548673207183337</v>
      </c>
      <c r="I78" s="7"/>
      <c r="J78" s="7" t="s">
        <v>29</v>
      </c>
      <c r="K78" s="7">
        <v>0.36867818293368471</v>
      </c>
      <c r="L78" s="7"/>
      <c r="M78" s="7" t="s">
        <v>30</v>
      </c>
      <c r="N78" s="7">
        <v>0.31430008600220383</v>
      </c>
      <c r="O78" s="7"/>
      <c r="P78" s="7" t="s">
        <v>30</v>
      </c>
      <c r="Q78" s="7">
        <v>0.38793583301713774</v>
      </c>
      <c r="R78" s="7"/>
      <c r="S78" s="7" t="s">
        <v>30</v>
      </c>
      <c r="T78" s="7">
        <v>0.38543867653655361</v>
      </c>
      <c r="U78" s="7"/>
    </row>
    <row r="79" spans="1:21" x14ac:dyDescent="0.3">
      <c r="A79" s="7" t="s">
        <v>30</v>
      </c>
      <c r="B79" s="7">
        <v>3.3611129749221334E-2</v>
      </c>
      <c r="C79" s="7"/>
      <c r="D79" s="7" t="s">
        <v>31</v>
      </c>
      <c r="E79" s="7">
        <v>1.812461122811676</v>
      </c>
      <c r="F79" s="7"/>
      <c r="G79" s="7" t="s">
        <v>30</v>
      </c>
      <c r="H79" s="7">
        <v>9.8460255478838216E-2</v>
      </c>
      <c r="I79" s="7"/>
      <c r="J79" s="7" t="s">
        <v>30</v>
      </c>
      <c r="K79" s="7">
        <v>0.3589415313760137</v>
      </c>
      <c r="L79" s="7"/>
      <c r="M79" s="7" t="s">
        <v>31</v>
      </c>
      <c r="N79" s="7">
        <v>1.7613101357748921</v>
      </c>
      <c r="O79" s="7"/>
      <c r="P79" s="7" t="s">
        <v>31</v>
      </c>
      <c r="Q79" s="7">
        <v>1.7958848187040437</v>
      </c>
      <c r="R79" s="7"/>
      <c r="S79" s="7" t="s">
        <v>31</v>
      </c>
      <c r="T79" s="7">
        <v>1.7958848187040437</v>
      </c>
      <c r="U79" s="7"/>
    </row>
    <row r="80" spans="1:21" x14ac:dyDescent="0.3">
      <c r="A80" s="7" t="s">
        <v>31</v>
      </c>
      <c r="B80" s="7">
        <v>1.7613101357748921</v>
      </c>
      <c r="C80" s="7"/>
      <c r="D80" s="7" t="s">
        <v>32</v>
      </c>
      <c r="E80" s="7">
        <v>1.1826044054526518E-2</v>
      </c>
      <c r="F80" s="7"/>
      <c r="G80" s="7" t="s">
        <v>31</v>
      </c>
      <c r="H80" s="7">
        <v>1.7613101357748921</v>
      </c>
      <c r="I80" s="7"/>
      <c r="J80" s="7" t="s">
        <v>31</v>
      </c>
      <c r="K80" s="7">
        <v>1.7613101357748921</v>
      </c>
      <c r="L80" s="7"/>
      <c r="M80" s="7" t="s">
        <v>32</v>
      </c>
      <c r="N80" s="7">
        <v>0.62860017200440765</v>
      </c>
      <c r="O80" s="7"/>
      <c r="P80" s="7" t="s">
        <v>32</v>
      </c>
      <c r="Q80" s="7">
        <v>0.77587166603427549</v>
      </c>
      <c r="R80" s="7"/>
      <c r="S80" s="7" t="s">
        <v>32</v>
      </c>
      <c r="T80" s="7">
        <v>0.77087735307310723</v>
      </c>
      <c r="U80" s="7"/>
    </row>
    <row r="81" spans="1:21" ht="15" thickBot="1" x14ac:dyDescent="0.35">
      <c r="A81" s="7" t="s">
        <v>32</v>
      </c>
      <c r="B81" s="7">
        <v>6.7222259498442669E-2</v>
      </c>
      <c r="C81" s="7"/>
      <c r="D81" s="8" t="s">
        <v>33</v>
      </c>
      <c r="E81" s="8">
        <v>2.2281388519862744</v>
      </c>
      <c r="F81" s="8"/>
      <c r="G81" s="7" t="s">
        <v>32</v>
      </c>
      <c r="H81" s="7">
        <v>0.19692051095767643</v>
      </c>
      <c r="I81" s="7"/>
      <c r="J81" s="7" t="s">
        <v>32</v>
      </c>
      <c r="K81" s="7">
        <v>0.7178830627520274</v>
      </c>
      <c r="L81" s="7"/>
      <c r="M81" s="8" t="s">
        <v>33</v>
      </c>
      <c r="N81" s="39">
        <v>2.1447866879178044</v>
      </c>
      <c r="O81" s="8"/>
      <c r="P81" s="8" t="s">
        <v>33</v>
      </c>
      <c r="Q81" s="39">
        <v>2.2009851600916384</v>
      </c>
      <c r="R81" s="8"/>
      <c r="S81" s="8" t="s">
        <v>33</v>
      </c>
      <c r="T81" s="39">
        <v>2.2009851600916384</v>
      </c>
      <c r="U81" s="8"/>
    </row>
    <row r="82" spans="1:21" ht="15" thickBot="1" x14ac:dyDescent="0.35">
      <c r="A82" s="8" t="s">
        <v>33</v>
      </c>
      <c r="B82" s="39">
        <v>2.1447866879178044</v>
      </c>
      <c r="C82" s="8"/>
      <c r="D82" s="8"/>
      <c r="E82" s="8"/>
      <c r="F82" s="8"/>
      <c r="G82" s="8" t="s">
        <v>33</v>
      </c>
      <c r="H82" s="39">
        <v>2.1447866879178044</v>
      </c>
      <c r="I82" s="8"/>
      <c r="J82" s="8" t="s">
        <v>33</v>
      </c>
      <c r="K82" s="39">
        <v>2.1447866879178044</v>
      </c>
      <c r="L82" s="8"/>
      <c r="M82" s="34"/>
      <c r="N82" s="34"/>
      <c r="O82" s="34"/>
      <c r="P82" s="8"/>
      <c r="Q82" s="8"/>
      <c r="R82" s="8"/>
      <c r="S82" s="34"/>
      <c r="T82" s="34"/>
      <c r="U82" s="35"/>
    </row>
    <row r="83" spans="1:21" x14ac:dyDescent="0.3">
      <c r="A83" s="3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</row>
    <row r="84" spans="1:21" ht="15" thickBot="1" x14ac:dyDescent="0.35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8"/>
    </row>
    <row r="87" spans="1:21" x14ac:dyDescent="0.3">
      <c r="A87" s="53" t="s">
        <v>4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5"/>
    </row>
    <row r="88" spans="1:21" x14ac:dyDescent="0.3">
      <c r="A88" s="53" t="s">
        <v>13</v>
      </c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5"/>
    </row>
    <row r="89" spans="1:21" x14ac:dyDescent="0.3">
      <c r="A89" s="13"/>
      <c r="B89" s="56" t="s">
        <v>42</v>
      </c>
      <c r="C89" s="56"/>
      <c r="D89" s="56"/>
      <c r="E89" s="56"/>
      <c r="F89" s="56"/>
      <c r="G89" s="56"/>
      <c r="H89" s="56"/>
      <c r="I89" s="57" t="s">
        <v>41</v>
      </c>
      <c r="J89" s="57"/>
      <c r="K89" s="57"/>
      <c r="L89" s="57"/>
      <c r="M89" s="57"/>
      <c r="N89" s="57"/>
      <c r="O89" s="57"/>
    </row>
    <row r="90" spans="1:21" x14ac:dyDescent="0.3">
      <c r="A90" s="2"/>
      <c r="B90" s="11" t="s">
        <v>26</v>
      </c>
      <c r="C90" s="11" t="s">
        <v>34</v>
      </c>
      <c r="D90" s="11" t="s">
        <v>36</v>
      </c>
      <c r="E90" s="11" t="s">
        <v>37</v>
      </c>
      <c r="F90" s="11" t="s">
        <v>38</v>
      </c>
      <c r="G90" s="11" t="s">
        <v>39</v>
      </c>
      <c r="H90" s="11" t="s">
        <v>40</v>
      </c>
      <c r="I90" s="12" t="s">
        <v>26</v>
      </c>
      <c r="J90" s="12" t="s">
        <v>34</v>
      </c>
      <c r="K90" s="12" t="s">
        <v>36</v>
      </c>
      <c r="L90" s="12" t="s">
        <v>37</v>
      </c>
      <c r="M90" s="12" t="s">
        <v>38</v>
      </c>
      <c r="N90" s="12" t="s">
        <v>39</v>
      </c>
      <c r="O90" s="12" t="s">
        <v>40</v>
      </c>
    </row>
    <row r="91" spans="1:21" x14ac:dyDescent="0.3">
      <c r="A91" s="2" t="s">
        <v>44</v>
      </c>
      <c r="B91" s="11">
        <f>+'HCT15 N'!I42/'HCT15 N'!B42*100</f>
        <v>0.65897858319604619</v>
      </c>
      <c r="C91" s="11">
        <f>+'HCT15 N'!J42/'HCT15 N'!C42*100</f>
        <v>1.2851072650015549</v>
      </c>
      <c r="D91" s="11">
        <f>+'HCT15 N'!K42/'HCT15 N'!D42*100</f>
        <v>4.6332046332046328</v>
      </c>
      <c r="E91" s="11">
        <f>+'HCT15 N'!L42/'HCT15 N'!E42*100</f>
        <v>7.9225116900467603</v>
      </c>
      <c r="F91" s="11">
        <f>+'HCT15 N'!M42/'HCT15 N'!F42*100</f>
        <v>13.335572724219011</v>
      </c>
      <c r="G91" s="11">
        <f>+'HCT15 N'!N42/'HCT15 N'!G42*100</f>
        <v>18.879776653289131</v>
      </c>
      <c r="H91" s="11">
        <f>+'HCT15 N'!O42/'HCT15 N'!H42*100</f>
        <v>19.692975655140334</v>
      </c>
      <c r="I91" s="12">
        <f>+'HCT15 N'!Y42/'HCT15 N'!R42*100</f>
        <v>0.24501069137562365</v>
      </c>
      <c r="J91" s="12">
        <f>+'HCT15 N'!Z42/'HCT15 N'!S42*100</f>
        <v>0.41709227102485524</v>
      </c>
      <c r="K91" s="12">
        <f>+'HCT15 N'!AA42/'HCT15 N'!T42*100</f>
        <v>0.84271007900406991</v>
      </c>
      <c r="L91" s="12">
        <f>+'HCT15 N'!AB42/'HCT15 N'!U42*100</f>
        <v>1.7680418102968973</v>
      </c>
      <c r="M91" s="12">
        <f>+'HCT15 N'!AC42/'HCT15 N'!V42*100</f>
        <v>3.4606656580937969</v>
      </c>
      <c r="N91" s="12">
        <f>+'HCT15 N'!AD42/'HCT15 N'!W42*100</f>
        <v>4.588421996826054</v>
      </c>
      <c r="O91" s="12">
        <f>+'HCT15 N'!AE42/'HCT15 N'!X42*100</f>
        <v>5.9056192034915442</v>
      </c>
    </row>
    <row r="92" spans="1:21" x14ac:dyDescent="0.3">
      <c r="A92" s="2" t="s">
        <v>45</v>
      </c>
      <c r="B92" s="11">
        <f>+'HCT15 N'!I43/'HCT15 N'!B43*100</f>
        <v>0.86922165152113795</v>
      </c>
      <c r="C92" s="11">
        <f>+'HCT15 N'!J43/'HCT15 N'!C43*100</f>
        <v>2.0860839714813837</v>
      </c>
      <c r="D92" s="11">
        <f>+'HCT15 N'!K43/'HCT15 N'!D43*100</f>
        <v>3.9930555555555558</v>
      </c>
      <c r="E92" s="11">
        <f>+'HCT15 N'!L43/'HCT15 N'!E43*100</f>
        <v>7.6899320568252012</v>
      </c>
      <c r="F92" s="11">
        <f>+'HCT15 N'!M43/'HCT15 N'!F43*100</f>
        <v>14.66275659824047</v>
      </c>
      <c r="G92" s="11">
        <f>+'HCT15 N'!N43/'HCT15 N'!G43*100</f>
        <v>26.007171482809532</v>
      </c>
      <c r="H92" s="11">
        <f>+'HCT15 N'!O43/'HCT15 N'!H43*100</f>
        <v>30.2118392397545</v>
      </c>
      <c r="I92" s="12">
        <f>+'HCT15 N'!Y43/'HCT15 N'!R43*100</f>
        <v>0.38640211869925761</v>
      </c>
      <c r="J92" s="12">
        <f>+'HCT15 N'!Z43/'HCT15 N'!S43*100</f>
        <v>0.4665968951683237</v>
      </c>
      <c r="K92" s="12">
        <f>+'HCT15 N'!AA43/'HCT15 N'!T43*100</f>
        <v>0.85899044493774734</v>
      </c>
      <c r="L92" s="12">
        <f>+'HCT15 N'!AB43/'HCT15 N'!U43*100</f>
        <v>1.8694927363658014</v>
      </c>
      <c r="M92" s="12">
        <f>+'HCT15 N'!AC43/'HCT15 N'!V43*100</f>
        <v>3.5513765812081441</v>
      </c>
      <c r="N92" s="12">
        <f>+'HCT15 N'!AD43/'HCT15 N'!W43*100</f>
        <v>4.7443913203383588</v>
      </c>
      <c r="O92" s="12">
        <f>+'HCT15 N'!AE43/'HCT15 N'!X43*100</f>
        <v>6.3934300406784867</v>
      </c>
    </row>
    <row r="93" spans="1:21" x14ac:dyDescent="0.3">
      <c r="A93" s="2" t="s">
        <v>47</v>
      </c>
      <c r="B93" s="11">
        <f>+'HCT15 N'!I44/'HCT15 N'!B44*100</f>
        <v>0.70967741935483875</v>
      </c>
      <c r="C93" s="11">
        <f>+'HCT15 N'!J44/'HCT15 N'!C44*100</f>
        <v>0.89468302658486709</v>
      </c>
      <c r="D93" s="11">
        <f>+'HCT15 N'!K44/'HCT15 N'!D44*100</f>
        <v>3.0736705155309805</v>
      </c>
      <c r="E93" s="11">
        <f>+'HCT15 N'!L44/'HCT15 N'!E44*100</f>
        <v>9.3206739769991991</v>
      </c>
      <c r="F93" s="11">
        <f>+'HCT15 N'!M44/'HCT15 N'!F44*100</f>
        <v>18.359700249791842</v>
      </c>
      <c r="G93" s="11">
        <f>+'HCT15 N'!N44/'HCT15 N'!G44*100</f>
        <v>24.994677453693846</v>
      </c>
      <c r="H93" s="11">
        <f>+'HCT15 N'!O44/'HCT15 N'!H44*100</f>
        <v>32.310505994716522</v>
      </c>
      <c r="I93" s="12">
        <f>+'HCT15 N'!Y44/'HCT15 N'!R44*100</f>
        <v>0.39447731755424065</v>
      </c>
      <c r="J93" s="12">
        <f>+'HCT15 N'!Z44/'HCT15 N'!S44*100</f>
        <v>0.66431670281995658</v>
      </c>
      <c r="K93" s="12">
        <f>+'HCT15 N'!AA44/'HCT15 N'!T44*100</f>
        <v>1.1572775936783075</v>
      </c>
      <c r="L93" s="12">
        <f>+'HCT15 N'!AB44/'HCT15 N'!U44*100</f>
        <v>2.3652531607283285</v>
      </c>
      <c r="M93" s="12">
        <f>+'HCT15 N'!AC44/'HCT15 N'!V44*100</f>
        <v>3.8628016789087094</v>
      </c>
      <c r="N93" s="12">
        <f>+'HCT15 N'!AD44/'HCT15 N'!W44*100</f>
        <v>5.2539631187318019</v>
      </c>
      <c r="O93" s="12">
        <f>+'HCT15 N'!AE44/'HCT15 N'!X44*100</f>
        <v>5.5395903393457662</v>
      </c>
    </row>
    <row r="94" spans="1:21" x14ac:dyDescent="0.3">
      <c r="A94" s="2" t="s">
        <v>50</v>
      </c>
      <c r="B94" s="11">
        <f>+'HCT15 N'!I45/'HCT15 N'!B45*100</f>
        <v>0.64267352185089976</v>
      </c>
      <c r="C94" s="11">
        <f>+'HCT15 N'!J45/'HCT15 N'!C45*100</f>
        <v>3.4304047384007901</v>
      </c>
      <c r="D94" s="11">
        <f>+'HCT15 N'!K45/'HCT15 N'!D45*100</f>
        <v>6.5543756865616993</v>
      </c>
      <c r="E94" s="11">
        <f>+'HCT15 N'!L45/'HCT15 N'!E45*100</f>
        <v>13.08516638465877</v>
      </c>
      <c r="F94" s="11">
        <f>+'HCT15 N'!M45/'HCT15 N'!F45*100</f>
        <v>23.458785499884552</v>
      </c>
      <c r="G94" s="11">
        <f>+'HCT15 N'!N45/'HCT15 N'!G45*100</f>
        <v>30.337078651685388</v>
      </c>
      <c r="H94" s="11">
        <f>+'HCT15 N'!O45/'HCT15 N'!H45*100</f>
        <v>39.931227165269718</v>
      </c>
      <c r="I94" s="12">
        <f>+'HCT15 N'!Y45/'HCT15 N'!R45*100</f>
        <v>0.71260051037604122</v>
      </c>
      <c r="J94" s="12">
        <f>+'HCT15 N'!Z45/'HCT15 N'!S45*100</f>
        <v>0.77066050138265574</v>
      </c>
      <c r="K94" s="12">
        <f>+'HCT15 N'!AA45/'HCT15 N'!T45*100</f>
        <v>1.3912287375686105</v>
      </c>
      <c r="L94" s="12">
        <f>+'HCT15 N'!AB45/'HCT15 N'!U45*100</f>
        <v>2.8912376406409819</v>
      </c>
      <c r="M94" s="12">
        <f>+'HCT15 N'!AC45/'HCT15 N'!V45*100</f>
        <v>5.9799214316892186</v>
      </c>
      <c r="N94" s="12">
        <f>+'HCT15 N'!AD45/'HCT15 N'!W45*100</f>
        <v>7.7699018538713194</v>
      </c>
      <c r="O94" s="12">
        <f>+'HCT15 N'!AE45/'HCT15 N'!X45*100</f>
        <v>9.6222064561901384</v>
      </c>
    </row>
    <row r="95" spans="1:21" x14ac:dyDescent="0.3">
      <c r="A95" s="2" t="s">
        <v>46</v>
      </c>
      <c r="B95" s="11">
        <f>+'HCT15 N'!I46/'HCT15 N'!B46*100</f>
        <v>0.20408163265306123</v>
      </c>
      <c r="C95" s="11">
        <f>+'HCT15 N'!J46/'HCT15 N'!C46*100</f>
        <v>0.45917262291531297</v>
      </c>
      <c r="D95" s="11">
        <f>+'HCT15 N'!K46/'HCT15 N'!D46*100</f>
        <v>1.616343555955823</v>
      </c>
      <c r="E95" s="11">
        <f>+'HCT15 N'!L46/'HCT15 N'!E46*100</f>
        <v>3.5761175367302287</v>
      </c>
      <c r="F95" s="11">
        <f>+'HCT15 N'!M46/'HCT15 N'!F46*100</f>
        <v>6.3961322025838152</v>
      </c>
      <c r="G95" s="11">
        <f>+'HCT15 N'!N46/'HCT15 N'!G46*100</f>
        <v>9.495962127541075</v>
      </c>
      <c r="H95" s="11">
        <f>+'HCT15 N'!O46/'HCT15 N'!H46*100</f>
        <v>9.7756546958969555</v>
      </c>
      <c r="I95" s="12">
        <f>+'HCT15 N'!Y46/'HCT15 N'!R46*100</f>
        <v>0.17082336863682954</v>
      </c>
      <c r="J95" s="12">
        <f>+'HCT15 N'!Z46/'HCT15 N'!S46*100</f>
        <v>0.32249629565065813</v>
      </c>
      <c r="K95" s="12">
        <f>+'HCT15 N'!AA46/'HCT15 N'!T46*100</f>
        <v>0.83374869726766054</v>
      </c>
      <c r="L95" s="12">
        <f>+'HCT15 N'!AB46/'HCT15 N'!U46*100</f>
        <v>1.9454501568911418</v>
      </c>
      <c r="M95" s="12">
        <f>+'HCT15 N'!AC46/'HCT15 N'!V46*100</f>
        <v>2.4905699374773937</v>
      </c>
      <c r="N95" s="12">
        <f>+'HCT15 N'!AD46/'HCT15 N'!W46*100</f>
        <v>3.4469758173102818</v>
      </c>
      <c r="O95" s="12">
        <f>+'HCT15 N'!AE46/'HCT15 N'!X46*100</f>
        <v>3.4211644708882281</v>
      </c>
    </row>
    <row r="96" spans="1:21" x14ac:dyDescent="0.3">
      <c r="A96" s="2" t="s">
        <v>48</v>
      </c>
      <c r="B96" s="11">
        <f>+'HCT15 N'!I47/'HCT15 N'!B47*100</f>
        <v>5.2805280528052805</v>
      </c>
      <c r="C96" s="11">
        <f>+'HCT15 N'!J47/'HCT15 N'!C47*100</f>
        <v>0.80708661417322836</v>
      </c>
      <c r="D96" s="11">
        <f>+'HCT15 N'!K47/'HCT15 N'!D47*100</f>
        <v>8.8266723658901487</v>
      </c>
      <c r="E96" s="11">
        <f>+'HCT15 N'!L47/'HCT15 N'!E47*100</f>
        <v>11.956347295779167</v>
      </c>
      <c r="F96" s="11">
        <f>+'HCT15 N'!M47/'HCT15 N'!F47*100</f>
        <v>17.290969899665551</v>
      </c>
      <c r="G96" s="11">
        <f>+'HCT15 N'!N47/'HCT15 N'!G47*100</f>
        <v>25.909170001740041</v>
      </c>
      <c r="H96" s="11">
        <f>+'HCT15 N'!O47/'HCT15 N'!H47*100</f>
        <v>29.002359285473545</v>
      </c>
      <c r="I96" s="12">
        <f>+'HCT15 N'!Y47/'HCT15 N'!R47*100</f>
        <v>0.26744778400407543</v>
      </c>
      <c r="J96" s="12">
        <f>+'HCT15 N'!Z47/'HCT15 N'!S47*100</f>
        <v>0.34770514603616137</v>
      </c>
      <c r="K96" s="12">
        <f>+'HCT15 N'!AA47/'HCT15 N'!T47*100</f>
        <v>1.0633108964979028</v>
      </c>
      <c r="L96" s="12">
        <f>+'HCT15 N'!AB47/'HCT15 N'!U47*100</f>
        <v>2.033541751884532</v>
      </c>
      <c r="M96" s="12">
        <f>+'HCT15 N'!AC47/'HCT15 N'!V47*100</f>
        <v>3.6070893659510732</v>
      </c>
      <c r="N96" s="12">
        <f>+'HCT15 N'!AD47/'HCT15 N'!W47*100</f>
        <v>4.7816404800197949</v>
      </c>
      <c r="O96" s="12">
        <f>+'HCT15 N'!AE47/'HCT15 N'!X47*100</f>
        <v>5.413729787360066</v>
      </c>
    </row>
    <row r="97" spans="1:21" x14ac:dyDescent="0.3">
      <c r="A97" s="2" t="s">
        <v>51</v>
      </c>
      <c r="B97" s="11">
        <f>+'HCT15 N'!I48/'HCT15 N'!B48*100</f>
        <v>0.3463089601963879</v>
      </c>
      <c r="C97" s="11">
        <f>+'HCT15 N'!J48/'HCT15 N'!C48*100</f>
        <v>0.35300270199599054</v>
      </c>
      <c r="D97" s="11">
        <f>+'HCT15 N'!K48/'HCT15 N'!D48*100</f>
        <v>1.6299038510977426</v>
      </c>
      <c r="E97" s="11">
        <f>+'HCT15 N'!L48/'HCT15 N'!E48*100</f>
        <v>4.4825800724905696</v>
      </c>
      <c r="F97" s="11">
        <f>+'HCT15 N'!M48/'HCT15 N'!F48*100</f>
        <v>10.187919463087248</v>
      </c>
      <c r="G97" s="11">
        <f>+'HCT15 N'!N48/'HCT15 N'!G48*100</f>
        <v>15.619645916619076</v>
      </c>
      <c r="H97" s="11">
        <f>+'HCT15 N'!O48/'HCT15 N'!H48*100</f>
        <v>16.025236593059937</v>
      </c>
      <c r="I97" s="12">
        <f>+'HCT15 N'!Y48/'HCT15 N'!R48*100</f>
        <v>0.32157213041536403</v>
      </c>
      <c r="J97" s="12">
        <f>+'HCT15 N'!Z48/'HCT15 N'!S48*100</f>
        <v>0.51196838370683073</v>
      </c>
      <c r="K97" s="12">
        <f>+'HCT15 N'!AA48/'HCT15 N'!T48*100</f>
        <v>1.4045530492898912</v>
      </c>
      <c r="L97" s="12">
        <f>+'HCT15 N'!AB48/'HCT15 N'!U48*100</f>
        <v>3.3053582956746292</v>
      </c>
      <c r="M97" s="12">
        <f>+'HCT15 N'!AC48/'HCT15 N'!V48*100</f>
        <v>5.4234551592543658</v>
      </c>
      <c r="N97" s="12">
        <f>+'HCT15 N'!AD48/'HCT15 N'!W48*100</f>
        <v>7.1183970856101997</v>
      </c>
      <c r="O97" s="12">
        <f>+'HCT15 N'!AE48/'HCT15 N'!X48*100</f>
        <v>7.6236361059940485</v>
      </c>
    </row>
    <row r="98" spans="1:21" x14ac:dyDescent="0.3">
      <c r="A98" s="2" t="s">
        <v>49</v>
      </c>
      <c r="B98" s="11">
        <f>+'HCT15 N'!I49/'HCT15 N'!B49*100</f>
        <v>3.5751840168243953</v>
      </c>
      <c r="C98" s="11">
        <f>+'HCT15 N'!J49/'HCT15 N'!C49*100</f>
        <v>2.5213586163784125</v>
      </c>
      <c r="D98" s="11">
        <f>+'HCT15 N'!K49/'HCT15 N'!D49*100</f>
        <v>9.4399660585490022</v>
      </c>
      <c r="E98" s="11">
        <f>+'HCT15 N'!L49/'HCT15 N'!E49*100</f>
        <v>13.860850757029558</v>
      </c>
      <c r="F98" s="11">
        <f>+'HCT15 N'!M49/'HCT15 N'!F49*100</f>
        <v>21.57726180944756</v>
      </c>
      <c r="G98" s="11">
        <f>+'HCT15 N'!N49/'HCT15 N'!G49*100</f>
        <v>32.710476590384211</v>
      </c>
      <c r="H98" s="11">
        <f>+'HCT15 N'!O49/'HCT15 N'!H49*100</f>
        <v>39.663411593600664</v>
      </c>
      <c r="I98" s="12">
        <f>+'HCT15 N'!Y49/'HCT15 N'!R49*100</f>
        <v>0.46123435097737758</v>
      </c>
      <c r="J98" s="12">
        <f>+'HCT15 N'!Z49/'HCT15 N'!S49*100</f>
        <v>0.56239015817223204</v>
      </c>
      <c r="K98" s="12">
        <f>+'HCT15 N'!AA49/'HCT15 N'!T49*100</f>
        <v>1.2231518176036009</v>
      </c>
      <c r="L98" s="12">
        <f>+'HCT15 N'!AB49/'HCT15 N'!U49*100</f>
        <v>2.6151930261519305</v>
      </c>
      <c r="M98" s="12">
        <f>+'HCT15 N'!AC49/'HCT15 N'!V49*100</f>
        <v>3.9690925901466119</v>
      </c>
      <c r="N98" s="12">
        <f>+'HCT15 N'!AD49/'HCT15 N'!W49*100</f>
        <v>4.5777479892761397</v>
      </c>
      <c r="O98" s="12">
        <f>+'HCT15 N'!AE49/'HCT15 N'!X49*100</f>
        <v>5.9624153654829355</v>
      </c>
    </row>
    <row r="99" spans="1:21" x14ac:dyDescent="0.3">
      <c r="A99" s="2" t="s">
        <v>43</v>
      </c>
      <c r="B99" s="11">
        <f>+'HCT15 N'!I50/'HCT15 N'!B50*100</f>
        <v>1.535831729800256</v>
      </c>
      <c r="C99" s="11">
        <f>+'HCT15 N'!J50/'HCT15 N'!C50*100</f>
        <v>1.1807751928286789</v>
      </c>
      <c r="D99" s="11">
        <f>+'HCT15 N'!K50/'HCT15 N'!D50*100</f>
        <v>5.015686423087657</v>
      </c>
      <c r="E99" s="11">
        <f>+'HCT15 N'!L50/'HCT15 N'!E50*100</f>
        <v>9.9547452269017977</v>
      </c>
      <c r="F99" s="11">
        <f>+'HCT15 N'!M50/'HCT15 N'!F50*100</f>
        <v>17.087548725449565</v>
      </c>
      <c r="G99" s="11">
        <f>+'HCT15 N'!N50/'HCT15 N'!G50*100</f>
        <v>25.163499466732731</v>
      </c>
      <c r="H99" s="11">
        <f>+'HCT15 N'!O50/'HCT15 N'!H50*100</f>
        <v>29.502188917559032</v>
      </c>
      <c r="I99" s="12">
        <f>+'HCT15 N'!Y50/'HCT15 N'!R50*100</f>
        <v>0.36994603400485121</v>
      </c>
      <c r="J99" s="12">
        <f>+'HCT15 N'!Z50/'HCT15 N'!S50*100</f>
        <v>0.5106320337865734</v>
      </c>
      <c r="K99" s="12">
        <f>+'HCT15 N'!AA50/'HCT15 N'!T50*100</f>
        <v>1.0918634683083839</v>
      </c>
      <c r="L99" s="12">
        <f>+'HCT15 N'!AB50/'HCT15 N'!U50*100</f>
        <v>2.3228980127741066</v>
      </c>
      <c r="M99" s="12">
        <f>+'HCT15 N'!AC50/'HCT15 N'!V50*100</f>
        <v>3.9364103271390123</v>
      </c>
      <c r="N99" s="12">
        <f>+'HCT15 N'!AD50/'HCT15 N'!W50*100</f>
        <v>5.1668963909628971</v>
      </c>
      <c r="O99" s="12">
        <f>+'HCT15 N'!AE50/'HCT15 N'!X50*100</f>
        <v>6.0544231676028462</v>
      </c>
    </row>
    <row r="100" spans="1:21" ht="15" thickBot="1" x14ac:dyDescent="0.35"/>
    <row r="101" spans="1:21" ht="15" thickBot="1" x14ac:dyDescent="0.35">
      <c r="A101" s="58" t="s">
        <v>26</v>
      </c>
      <c r="B101" s="59"/>
      <c r="C101" s="60"/>
      <c r="D101" s="50" t="s">
        <v>34</v>
      </c>
      <c r="E101" s="50"/>
      <c r="F101" s="50"/>
      <c r="G101" s="51" t="s">
        <v>36</v>
      </c>
      <c r="H101" s="50"/>
      <c r="I101" s="52"/>
      <c r="J101" s="50" t="s">
        <v>37</v>
      </c>
      <c r="K101" s="50"/>
      <c r="L101" s="50"/>
      <c r="M101" s="51" t="s">
        <v>38</v>
      </c>
      <c r="N101" s="50"/>
      <c r="O101" s="52"/>
      <c r="P101" s="50" t="s">
        <v>39</v>
      </c>
      <c r="Q101" s="50"/>
      <c r="R101" s="50"/>
      <c r="S101" s="51" t="s">
        <v>40</v>
      </c>
      <c r="T101" s="50"/>
      <c r="U101" s="52"/>
    </row>
    <row r="102" spans="1:21" x14ac:dyDescent="0.3">
      <c r="A102" t="s">
        <v>16</v>
      </c>
      <c r="D102" t="s">
        <v>16</v>
      </c>
      <c r="G102" t="s">
        <v>16</v>
      </c>
      <c r="J102" t="s">
        <v>16</v>
      </c>
      <c r="M102" t="s">
        <v>16</v>
      </c>
      <c r="P102" t="s">
        <v>16</v>
      </c>
      <c r="S102" t="s">
        <v>16</v>
      </c>
    </row>
    <row r="103" spans="1:21" ht="15" thickBot="1" x14ac:dyDescent="0.35"/>
    <row r="104" spans="1:21" x14ac:dyDescent="0.3">
      <c r="A104" s="9"/>
      <c r="B104" s="9" t="s">
        <v>17</v>
      </c>
      <c r="C104" s="9" t="s">
        <v>18</v>
      </c>
      <c r="D104" s="9"/>
      <c r="E104" s="9" t="s">
        <v>17</v>
      </c>
      <c r="F104" s="9" t="s">
        <v>18</v>
      </c>
      <c r="G104" s="9"/>
      <c r="H104" s="9" t="s">
        <v>17</v>
      </c>
      <c r="I104" s="9" t="s">
        <v>18</v>
      </c>
      <c r="J104" s="9"/>
      <c r="K104" s="9" t="s">
        <v>17</v>
      </c>
      <c r="L104" s="9" t="s">
        <v>18</v>
      </c>
      <c r="M104" s="9"/>
      <c r="N104" s="9" t="s">
        <v>17</v>
      </c>
      <c r="O104" s="9" t="s">
        <v>18</v>
      </c>
      <c r="P104" s="9"/>
      <c r="Q104" s="9" t="s">
        <v>17</v>
      </c>
      <c r="R104" s="9" t="s">
        <v>18</v>
      </c>
      <c r="S104" s="9"/>
      <c r="T104" s="9" t="s">
        <v>17</v>
      </c>
      <c r="U104" s="9" t="s">
        <v>18</v>
      </c>
    </row>
    <row r="105" spans="1:21" x14ac:dyDescent="0.3">
      <c r="A105" s="7" t="s">
        <v>19</v>
      </c>
      <c r="B105" s="7">
        <v>1.5358317298002562</v>
      </c>
      <c r="C105" s="7">
        <v>0.36994603400485115</v>
      </c>
      <c r="D105" s="7" t="s">
        <v>19</v>
      </c>
      <c r="E105" s="7">
        <v>1.4796124446164425</v>
      </c>
      <c r="F105" s="7">
        <v>0.50790329424520919</v>
      </c>
      <c r="G105" s="7" t="s">
        <v>19</v>
      </c>
      <c r="H105" s="7">
        <v>4.9708990277931981</v>
      </c>
      <c r="I105" s="7">
        <v>1.0968714144809739</v>
      </c>
      <c r="J105" s="7" t="s">
        <v>19</v>
      </c>
      <c r="K105" s="7">
        <v>8.9867724713199308</v>
      </c>
      <c r="L105" s="7">
        <v>2.3491960723292804</v>
      </c>
      <c r="M105" s="7" t="s">
        <v>19</v>
      </c>
      <c r="N105" s="7">
        <v>15.658637305865009</v>
      </c>
      <c r="O105" s="7">
        <v>4.0431215503411639</v>
      </c>
      <c r="P105" s="7" t="s">
        <v>19</v>
      </c>
      <c r="Q105" s="7">
        <v>22.99424485972029</v>
      </c>
      <c r="R105" s="7">
        <v>5.2851799577479941</v>
      </c>
      <c r="S105" s="7" t="s">
        <v>19</v>
      </c>
      <c r="T105" s="7">
        <v>27.07665127786402</v>
      </c>
      <c r="U105" s="7">
        <v>6.2352239711789013</v>
      </c>
    </row>
    <row r="106" spans="1:21" x14ac:dyDescent="0.3">
      <c r="A106" s="7" t="s">
        <v>20</v>
      </c>
      <c r="B106" s="7">
        <v>3.4376762870061994</v>
      </c>
      <c r="C106" s="7">
        <v>2.7817547870256507E-2</v>
      </c>
      <c r="D106" s="7" t="s">
        <v>20</v>
      </c>
      <c r="E106" s="7">
        <v>1.2002065708909828</v>
      </c>
      <c r="F106" s="7">
        <v>2.3783415705435549E-2</v>
      </c>
      <c r="G106" s="7" t="s">
        <v>20</v>
      </c>
      <c r="H106" s="7">
        <v>9.2045612944919775</v>
      </c>
      <c r="I106" s="7">
        <v>5.6065011650753761E-2</v>
      </c>
      <c r="J106" s="7" t="s">
        <v>20</v>
      </c>
      <c r="K106" s="7">
        <v>14.551531245110189</v>
      </c>
      <c r="L106" s="7">
        <v>0.30136734996037362</v>
      </c>
      <c r="M106" s="7" t="s">
        <v>20</v>
      </c>
      <c r="N106" s="7">
        <v>32.563405789260806</v>
      </c>
      <c r="O106" s="7">
        <v>1.2680169646824717</v>
      </c>
      <c r="P106" s="7" t="s">
        <v>20</v>
      </c>
      <c r="Q106" s="7">
        <v>60.48797257632642</v>
      </c>
      <c r="R106" s="7">
        <v>2.0637761277183904</v>
      </c>
      <c r="S106" s="7" t="s">
        <v>20</v>
      </c>
      <c r="T106" s="7">
        <v>120.08208022018451</v>
      </c>
      <c r="U106" s="7">
        <v>3.2407316176410341</v>
      </c>
    </row>
    <row r="107" spans="1:21" x14ac:dyDescent="0.3">
      <c r="A107" s="7" t="s">
        <v>21</v>
      </c>
      <c r="B107" s="7">
        <v>8</v>
      </c>
      <c r="C107" s="7">
        <v>8</v>
      </c>
      <c r="D107" s="7" t="s">
        <v>21</v>
      </c>
      <c r="E107" s="7">
        <v>8</v>
      </c>
      <c r="F107" s="7">
        <v>8</v>
      </c>
      <c r="G107" s="7" t="s">
        <v>21</v>
      </c>
      <c r="H107" s="7">
        <v>8</v>
      </c>
      <c r="I107" s="7">
        <v>8</v>
      </c>
      <c r="J107" s="7" t="s">
        <v>21</v>
      </c>
      <c r="K107" s="7">
        <v>8</v>
      </c>
      <c r="L107" s="7">
        <v>8</v>
      </c>
      <c r="M107" s="7" t="s">
        <v>21</v>
      </c>
      <c r="N107" s="7">
        <v>8</v>
      </c>
      <c r="O107" s="7">
        <v>8</v>
      </c>
      <c r="P107" s="7" t="s">
        <v>21</v>
      </c>
      <c r="Q107" s="7">
        <v>8</v>
      </c>
      <c r="R107" s="7">
        <v>8</v>
      </c>
      <c r="S107" s="7" t="s">
        <v>21</v>
      </c>
      <c r="T107" s="7">
        <v>8</v>
      </c>
      <c r="U107" s="7">
        <v>8</v>
      </c>
    </row>
    <row r="108" spans="1:21" x14ac:dyDescent="0.3">
      <c r="A108" s="7" t="s">
        <v>22</v>
      </c>
      <c r="B108" s="7">
        <v>7</v>
      </c>
      <c r="C108" s="7">
        <v>7</v>
      </c>
      <c r="D108" s="7" t="s">
        <v>22</v>
      </c>
      <c r="E108" s="7">
        <v>7</v>
      </c>
      <c r="F108" s="7">
        <v>7</v>
      </c>
      <c r="G108" s="7" t="s">
        <v>22</v>
      </c>
      <c r="H108" s="7">
        <v>7</v>
      </c>
      <c r="I108" s="7">
        <v>7</v>
      </c>
      <c r="J108" s="7" t="s">
        <v>22</v>
      </c>
      <c r="K108" s="7">
        <v>7</v>
      </c>
      <c r="L108" s="7">
        <v>7</v>
      </c>
      <c r="M108" s="7" t="s">
        <v>22</v>
      </c>
      <c r="N108" s="7">
        <v>7</v>
      </c>
      <c r="O108" s="7">
        <v>7</v>
      </c>
      <c r="P108" s="7" t="s">
        <v>22</v>
      </c>
      <c r="Q108" s="7">
        <v>7</v>
      </c>
      <c r="R108" s="7">
        <v>7</v>
      </c>
      <c r="S108" s="7" t="s">
        <v>22</v>
      </c>
      <c r="T108" s="7">
        <v>7</v>
      </c>
      <c r="U108" s="7">
        <v>7</v>
      </c>
    </row>
    <row r="109" spans="1:21" x14ac:dyDescent="0.3">
      <c r="A109" s="7" t="s">
        <v>23</v>
      </c>
      <c r="B109" s="40">
        <v>123.57941480103942</v>
      </c>
      <c r="C109" s="7"/>
      <c r="D109" s="7" t="s">
        <v>23</v>
      </c>
      <c r="E109" s="40">
        <v>50.464011803682311</v>
      </c>
      <c r="F109" s="7"/>
      <c r="G109" s="7" t="s">
        <v>23</v>
      </c>
      <c r="H109" s="40">
        <v>164.17656972641024</v>
      </c>
      <c r="I109" s="7"/>
      <c r="J109" s="7" t="s">
        <v>23</v>
      </c>
      <c r="K109" s="40">
        <v>48.285029041877131</v>
      </c>
      <c r="L109" s="7"/>
      <c r="M109" s="7" t="s">
        <v>23</v>
      </c>
      <c r="N109" s="40">
        <v>25.6805758095004</v>
      </c>
      <c r="O109" s="7"/>
      <c r="P109" s="7" t="s">
        <v>23</v>
      </c>
      <c r="Q109" s="40">
        <v>29.309367311656501</v>
      </c>
      <c r="R109" s="7"/>
      <c r="S109" s="7" t="s">
        <v>23</v>
      </c>
      <c r="T109" s="40">
        <v>37.054003351130213</v>
      </c>
      <c r="U109" s="7"/>
    </row>
    <row r="110" spans="1:21" x14ac:dyDescent="0.3">
      <c r="A110" s="7" t="s">
        <v>24</v>
      </c>
      <c r="B110" s="7">
        <v>8.4967326768923145E-7</v>
      </c>
      <c r="C110" s="7"/>
      <c r="D110" s="7" t="s">
        <v>24</v>
      </c>
      <c r="E110" s="7">
        <v>1.8336871200093744E-5</v>
      </c>
      <c r="F110" s="7"/>
      <c r="G110" s="7" t="s">
        <v>24</v>
      </c>
      <c r="H110" s="7">
        <v>3.178109675776901E-7</v>
      </c>
      <c r="I110" s="7"/>
      <c r="J110" s="7" t="s">
        <v>24</v>
      </c>
      <c r="K110" s="7">
        <v>2.1298522630608941E-5</v>
      </c>
      <c r="L110" s="7"/>
      <c r="M110" s="7" t="s">
        <v>24</v>
      </c>
      <c r="N110" s="7">
        <v>1.7633792425960813E-4</v>
      </c>
      <c r="O110" s="7"/>
      <c r="P110" s="7" t="s">
        <v>24</v>
      </c>
      <c r="Q110" s="7">
        <v>1.1386683207654312E-4</v>
      </c>
      <c r="R110" s="7"/>
      <c r="S110" s="7" t="s">
        <v>24</v>
      </c>
      <c r="T110" s="7">
        <v>5.2036512287716528E-5</v>
      </c>
      <c r="U110" s="7"/>
    </row>
    <row r="111" spans="1:21" ht="15" thickBot="1" x14ac:dyDescent="0.35">
      <c r="A111" s="8" t="s">
        <v>25</v>
      </c>
      <c r="B111" s="8">
        <v>3.7870435399280704</v>
      </c>
      <c r="C111" s="8"/>
      <c r="D111" s="8" t="s">
        <v>25</v>
      </c>
      <c r="E111" s="8">
        <v>3.7870435399280704</v>
      </c>
      <c r="F111" s="8"/>
      <c r="G111" s="8" t="s">
        <v>25</v>
      </c>
      <c r="H111" s="8">
        <v>3.7870435399280704</v>
      </c>
      <c r="I111" s="8"/>
      <c r="J111" s="8" t="s">
        <v>25</v>
      </c>
      <c r="K111" s="8">
        <v>3.7870435399280704</v>
      </c>
      <c r="L111" s="8"/>
      <c r="M111" s="8" t="s">
        <v>25</v>
      </c>
      <c r="N111" s="8">
        <v>3.7870435399280704</v>
      </c>
      <c r="O111" s="8"/>
      <c r="P111" s="8" t="s">
        <v>25</v>
      </c>
      <c r="Q111" s="8">
        <v>3.7870435399280704</v>
      </c>
      <c r="R111" s="8"/>
      <c r="S111" s="8" t="s">
        <v>25</v>
      </c>
      <c r="T111" s="8">
        <v>3.7870435399280704</v>
      </c>
      <c r="U111" s="8"/>
    </row>
    <row r="112" spans="1:21" x14ac:dyDescent="0.3">
      <c r="A112" t="s">
        <v>27</v>
      </c>
      <c r="D112" t="s">
        <v>27</v>
      </c>
      <c r="G112" t="s">
        <v>27</v>
      </c>
      <c r="J112" t="s">
        <v>27</v>
      </c>
      <c r="M112" t="s">
        <v>27</v>
      </c>
      <c r="P112" t="s">
        <v>27</v>
      </c>
      <c r="S112" t="s">
        <v>27</v>
      </c>
    </row>
    <row r="113" spans="1:21" ht="15" thickBot="1" x14ac:dyDescent="0.35"/>
    <row r="114" spans="1:21" x14ac:dyDescent="0.3">
      <c r="A114" s="9"/>
      <c r="B114" s="9" t="s">
        <v>17</v>
      </c>
      <c r="C114" s="9" t="s">
        <v>18</v>
      </c>
      <c r="D114" s="9"/>
      <c r="E114" s="9" t="s">
        <v>17</v>
      </c>
      <c r="F114" s="9" t="s">
        <v>18</v>
      </c>
      <c r="G114" s="9"/>
      <c r="H114" s="9" t="s">
        <v>17</v>
      </c>
      <c r="I114" s="9" t="s">
        <v>18</v>
      </c>
      <c r="J114" s="9"/>
      <c r="K114" s="9" t="s">
        <v>17</v>
      </c>
      <c r="L114" s="9" t="s">
        <v>18</v>
      </c>
      <c r="M114" s="9"/>
      <c r="N114" s="9" t="s">
        <v>17</v>
      </c>
      <c r="O114" s="9" t="s">
        <v>18</v>
      </c>
      <c r="P114" s="9"/>
      <c r="Q114" s="9" t="s">
        <v>17</v>
      </c>
      <c r="R114" s="9" t="s">
        <v>18</v>
      </c>
      <c r="S114" s="9"/>
      <c r="T114" s="9" t="s">
        <v>17</v>
      </c>
      <c r="U114" s="9" t="s">
        <v>18</v>
      </c>
    </row>
    <row r="115" spans="1:21" x14ac:dyDescent="0.3">
      <c r="A115" s="7" t="s">
        <v>19</v>
      </c>
      <c r="B115" s="7">
        <v>1.5358317298002562</v>
      </c>
      <c r="C115" s="7">
        <v>0.36994603400485115</v>
      </c>
      <c r="D115" s="7" t="s">
        <v>19</v>
      </c>
      <c r="E115" s="7">
        <v>1.4796124446164425</v>
      </c>
      <c r="F115" s="7">
        <v>0.50790329424520919</v>
      </c>
      <c r="G115" s="7" t="s">
        <v>19</v>
      </c>
      <c r="H115" s="7">
        <v>4.9708990277931981</v>
      </c>
      <c r="I115" s="7">
        <v>1.0968714144809739</v>
      </c>
      <c r="J115" s="7" t="s">
        <v>19</v>
      </c>
      <c r="K115" s="7">
        <v>8.9867724713199308</v>
      </c>
      <c r="L115" s="7">
        <v>2.3491960723292804</v>
      </c>
      <c r="M115" s="7" t="s">
        <v>19</v>
      </c>
      <c r="N115" s="7">
        <v>15.658637305865009</v>
      </c>
      <c r="O115" s="7">
        <v>4.0431215503411639</v>
      </c>
      <c r="P115" s="7" t="s">
        <v>19</v>
      </c>
      <c r="Q115" s="7">
        <v>22.99424485972029</v>
      </c>
      <c r="R115" s="7">
        <v>5.2851799577479941</v>
      </c>
      <c r="S115" s="7" t="s">
        <v>19</v>
      </c>
      <c r="T115" s="7">
        <v>27.07665127786402</v>
      </c>
      <c r="U115" s="7">
        <v>6.2352239711789013</v>
      </c>
    </row>
    <row r="116" spans="1:21" x14ac:dyDescent="0.3">
      <c r="A116" s="7" t="s">
        <v>20</v>
      </c>
      <c r="B116" s="7">
        <v>3.4376762870061994</v>
      </c>
      <c r="C116" s="7">
        <v>2.7817547870256507E-2</v>
      </c>
      <c r="D116" s="7" t="s">
        <v>20</v>
      </c>
      <c r="E116" s="7">
        <v>1.2002065708909828</v>
      </c>
      <c r="F116" s="7">
        <v>2.3783415705435549E-2</v>
      </c>
      <c r="G116" s="7" t="s">
        <v>20</v>
      </c>
      <c r="H116" s="7">
        <v>9.2045612944919775</v>
      </c>
      <c r="I116" s="7">
        <v>5.6065011650753761E-2</v>
      </c>
      <c r="J116" s="7" t="s">
        <v>20</v>
      </c>
      <c r="K116" s="7">
        <v>14.551531245110189</v>
      </c>
      <c r="L116" s="7">
        <v>0.30136734996037362</v>
      </c>
      <c r="M116" s="7" t="s">
        <v>20</v>
      </c>
      <c r="N116" s="7">
        <v>32.563405789260806</v>
      </c>
      <c r="O116" s="7">
        <v>1.2680169646824717</v>
      </c>
      <c r="P116" s="7" t="s">
        <v>20</v>
      </c>
      <c r="Q116" s="7">
        <v>60.48797257632642</v>
      </c>
      <c r="R116" s="7">
        <v>2.0637761277183904</v>
      </c>
      <c r="S116" s="7" t="s">
        <v>20</v>
      </c>
      <c r="T116" s="7">
        <v>120.08208022018451</v>
      </c>
      <c r="U116" s="7">
        <v>3.2407316176410341</v>
      </c>
    </row>
    <row r="117" spans="1:21" x14ac:dyDescent="0.3">
      <c r="A117" s="7" t="s">
        <v>21</v>
      </c>
      <c r="B117" s="7">
        <v>8</v>
      </c>
      <c r="C117" s="7">
        <v>8</v>
      </c>
      <c r="D117" s="7" t="s">
        <v>21</v>
      </c>
      <c r="E117" s="7">
        <v>8</v>
      </c>
      <c r="F117" s="7">
        <v>8</v>
      </c>
      <c r="G117" s="7" t="s">
        <v>21</v>
      </c>
      <c r="H117" s="7">
        <v>8</v>
      </c>
      <c r="I117" s="7">
        <v>8</v>
      </c>
      <c r="J117" s="7" t="s">
        <v>21</v>
      </c>
      <c r="K117" s="7">
        <v>8</v>
      </c>
      <c r="L117" s="7">
        <v>8</v>
      </c>
      <c r="M117" s="7" t="s">
        <v>21</v>
      </c>
      <c r="N117" s="7">
        <v>8</v>
      </c>
      <c r="O117" s="7">
        <v>8</v>
      </c>
      <c r="P117" s="7" t="s">
        <v>21</v>
      </c>
      <c r="Q117" s="7">
        <v>8</v>
      </c>
      <c r="R117" s="7">
        <v>8</v>
      </c>
      <c r="S117" s="7" t="s">
        <v>21</v>
      </c>
      <c r="T117" s="7">
        <v>8</v>
      </c>
      <c r="U117" s="7">
        <v>8</v>
      </c>
    </row>
    <row r="118" spans="1:21" x14ac:dyDescent="0.3">
      <c r="A118" s="7" t="s">
        <v>28</v>
      </c>
      <c r="B118" s="7">
        <v>0</v>
      </c>
      <c r="C118" s="7"/>
      <c r="D118" s="7" t="s">
        <v>28</v>
      </c>
      <c r="E118" s="7">
        <v>0</v>
      </c>
      <c r="F118" s="7"/>
      <c r="G118" s="7" t="s">
        <v>28</v>
      </c>
      <c r="H118" s="7">
        <v>0</v>
      </c>
      <c r="I118" s="7"/>
      <c r="J118" s="7" t="s">
        <v>28</v>
      </c>
      <c r="K118" s="7">
        <v>0</v>
      </c>
      <c r="L118" s="7"/>
      <c r="M118" s="7" t="s">
        <v>28</v>
      </c>
      <c r="N118" s="7">
        <v>0</v>
      </c>
      <c r="O118" s="7"/>
      <c r="P118" s="7" t="s">
        <v>28</v>
      </c>
      <c r="Q118" s="7">
        <v>0</v>
      </c>
      <c r="R118" s="7"/>
      <c r="S118" s="7" t="s">
        <v>28</v>
      </c>
      <c r="T118" s="7">
        <v>0</v>
      </c>
      <c r="U118" s="7"/>
    </row>
    <row r="119" spans="1:21" x14ac:dyDescent="0.3">
      <c r="A119" s="7" t="s">
        <v>22</v>
      </c>
      <c r="B119" s="7">
        <v>7</v>
      </c>
      <c r="C119" s="7"/>
      <c r="D119" s="7" t="s">
        <v>22</v>
      </c>
      <c r="E119" s="7">
        <v>7</v>
      </c>
      <c r="F119" s="7"/>
      <c r="G119" s="7" t="s">
        <v>22</v>
      </c>
      <c r="H119" s="7">
        <v>7</v>
      </c>
      <c r="I119" s="7"/>
      <c r="J119" s="7" t="s">
        <v>22</v>
      </c>
      <c r="K119" s="7">
        <v>7</v>
      </c>
      <c r="L119" s="7"/>
      <c r="M119" s="7" t="s">
        <v>22</v>
      </c>
      <c r="N119" s="7">
        <v>8</v>
      </c>
      <c r="O119" s="7"/>
      <c r="P119" s="7" t="s">
        <v>22</v>
      </c>
      <c r="Q119" s="7">
        <v>7</v>
      </c>
      <c r="R119" s="7"/>
      <c r="S119" s="7" t="s">
        <v>22</v>
      </c>
      <c r="T119" s="7">
        <v>7</v>
      </c>
      <c r="U119" s="7"/>
    </row>
    <row r="120" spans="1:21" x14ac:dyDescent="0.3">
      <c r="A120" s="7" t="s">
        <v>29</v>
      </c>
      <c r="B120" s="7">
        <v>1.7714071862867193</v>
      </c>
      <c r="C120" s="7"/>
      <c r="D120" s="7" t="s">
        <v>29</v>
      </c>
      <c r="E120" s="40">
        <v>2.4842331538918709</v>
      </c>
      <c r="F120" s="7"/>
      <c r="G120" s="7" t="s">
        <v>29</v>
      </c>
      <c r="H120" s="40">
        <v>3.6007048668478703</v>
      </c>
      <c r="I120" s="7"/>
      <c r="J120" s="7" t="s">
        <v>29</v>
      </c>
      <c r="K120" s="40">
        <v>4.8713453360810339</v>
      </c>
      <c r="L120" s="7"/>
      <c r="M120" s="7" t="s">
        <v>29</v>
      </c>
      <c r="N120" s="40">
        <v>5.6483729000645218</v>
      </c>
      <c r="O120" s="7"/>
      <c r="P120" s="7" t="s">
        <v>29</v>
      </c>
      <c r="Q120" s="40">
        <v>6.3331663474825985</v>
      </c>
      <c r="R120" s="7"/>
      <c r="S120" s="7" t="s">
        <v>29</v>
      </c>
      <c r="T120" s="40">
        <v>5.3082423463079147</v>
      </c>
      <c r="U120" s="7"/>
    </row>
    <row r="121" spans="1:21" x14ac:dyDescent="0.3">
      <c r="A121" s="7" t="s">
        <v>30</v>
      </c>
      <c r="B121" s="7">
        <v>5.9894920856231555E-2</v>
      </c>
      <c r="C121" s="7"/>
      <c r="D121" s="7" t="s">
        <v>30</v>
      </c>
      <c r="E121" s="7">
        <v>2.097463146309066E-2</v>
      </c>
      <c r="F121" s="7"/>
      <c r="G121" s="7" t="s">
        <v>30</v>
      </c>
      <c r="H121" s="7">
        <v>4.3658062085873235E-3</v>
      </c>
      <c r="I121" s="7"/>
      <c r="J121" s="7" t="s">
        <v>30</v>
      </c>
      <c r="K121" s="7">
        <v>9.057320768811846E-4</v>
      </c>
      <c r="L121" s="7"/>
      <c r="M121" s="7" t="s">
        <v>30</v>
      </c>
      <c r="N121" s="7">
        <v>2.4116652849709246E-4</v>
      </c>
      <c r="O121" s="7"/>
      <c r="P121" s="7" t="s">
        <v>30</v>
      </c>
      <c r="Q121" s="7">
        <v>1.9574541082703232E-4</v>
      </c>
      <c r="R121" s="7"/>
      <c r="S121" s="7" t="s">
        <v>30</v>
      </c>
      <c r="T121" s="7">
        <v>5.5668372974242359E-4</v>
      </c>
      <c r="U121" s="7"/>
    </row>
    <row r="122" spans="1:21" x14ac:dyDescent="0.3">
      <c r="A122" s="7" t="s">
        <v>31</v>
      </c>
      <c r="B122" s="7">
        <v>1.8945786050900073</v>
      </c>
      <c r="C122" s="7"/>
      <c r="D122" s="7" t="s">
        <v>31</v>
      </c>
      <c r="E122" s="7">
        <v>1.8945786050900073</v>
      </c>
      <c r="F122" s="7"/>
      <c r="G122" s="7" t="s">
        <v>31</v>
      </c>
      <c r="H122" s="7">
        <v>1.8945786050900073</v>
      </c>
      <c r="I122" s="7"/>
      <c r="J122" s="7" t="s">
        <v>31</v>
      </c>
      <c r="K122" s="7">
        <v>1.8945786050900073</v>
      </c>
      <c r="L122" s="7"/>
      <c r="M122" s="7" t="s">
        <v>31</v>
      </c>
      <c r="N122" s="7">
        <v>1.8595480375308981</v>
      </c>
      <c r="O122" s="7"/>
      <c r="P122" s="7" t="s">
        <v>31</v>
      </c>
      <c r="Q122" s="7">
        <v>1.8945786050900073</v>
      </c>
      <c r="R122" s="7"/>
      <c r="S122" s="7" t="s">
        <v>31</v>
      </c>
      <c r="T122" s="7">
        <v>1.8945786050900073</v>
      </c>
      <c r="U122" s="7"/>
    </row>
    <row r="123" spans="1:21" x14ac:dyDescent="0.3">
      <c r="A123" s="7" t="s">
        <v>32</v>
      </c>
      <c r="B123" s="7">
        <v>0.11978984171246311</v>
      </c>
      <c r="C123" s="7"/>
      <c r="D123" s="7" t="s">
        <v>32</v>
      </c>
      <c r="E123" s="7">
        <v>4.194926292618132E-2</v>
      </c>
      <c r="F123" s="7"/>
      <c r="G123" s="7" t="s">
        <v>32</v>
      </c>
      <c r="H123" s="7">
        <v>8.731612417174647E-3</v>
      </c>
      <c r="I123" s="7"/>
      <c r="J123" s="7" t="s">
        <v>32</v>
      </c>
      <c r="K123" s="7">
        <v>1.8114641537623692E-3</v>
      </c>
      <c r="L123" s="7"/>
      <c r="M123" s="7" t="s">
        <v>32</v>
      </c>
      <c r="N123" s="7">
        <v>4.8233305699418492E-4</v>
      </c>
      <c r="O123" s="7"/>
      <c r="P123" s="7" t="s">
        <v>32</v>
      </c>
      <c r="Q123" s="7">
        <v>3.9149082165406465E-4</v>
      </c>
      <c r="R123" s="7"/>
      <c r="S123" s="7" t="s">
        <v>32</v>
      </c>
      <c r="T123" s="7">
        <v>1.1133674594848472E-3</v>
      </c>
      <c r="U123" s="7"/>
    </row>
    <row r="124" spans="1:21" ht="15" thickBot="1" x14ac:dyDescent="0.35">
      <c r="A124" s="8" t="s">
        <v>33</v>
      </c>
      <c r="B124" s="39">
        <v>2.3646242515927849</v>
      </c>
      <c r="C124" s="8"/>
      <c r="D124" s="8" t="s">
        <v>33</v>
      </c>
      <c r="E124" s="8">
        <v>2.3646242515927849</v>
      </c>
      <c r="F124" s="8"/>
      <c r="G124" s="8" t="s">
        <v>33</v>
      </c>
      <c r="H124" s="8">
        <v>2.3646242515927849</v>
      </c>
      <c r="I124" s="8"/>
      <c r="J124" s="8" t="s">
        <v>33</v>
      </c>
      <c r="K124" s="8">
        <v>2.3646242515927849</v>
      </c>
      <c r="L124" s="8"/>
      <c r="M124" s="8" t="s">
        <v>33</v>
      </c>
      <c r="N124" s="8">
        <v>2.3060041352041671</v>
      </c>
      <c r="O124" s="8"/>
      <c r="P124" s="8" t="s">
        <v>33</v>
      </c>
      <c r="Q124" s="8">
        <v>2.3646242515927849</v>
      </c>
      <c r="R124" s="8"/>
      <c r="S124" s="8" t="s">
        <v>33</v>
      </c>
      <c r="T124" s="8">
        <v>2.3646242515927849</v>
      </c>
      <c r="U124" s="8"/>
    </row>
    <row r="125" spans="1:21" ht="15" thickBot="1" x14ac:dyDescent="0.35">
      <c r="A125" s="19"/>
      <c r="B125" s="8"/>
      <c r="C125" s="8"/>
      <c r="D125" s="8"/>
      <c r="E125" s="8"/>
      <c r="F125" s="8"/>
      <c r="G125" s="34"/>
      <c r="H125" s="34"/>
      <c r="I125" s="34"/>
      <c r="J125" s="34"/>
      <c r="K125" s="34"/>
      <c r="L125" s="34"/>
      <c r="M125" s="34"/>
      <c r="N125" s="34"/>
      <c r="O125" s="34"/>
      <c r="P125" s="8"/>
      <c r="Q125" s="8"/>
      <c r="R125" s="8"/>
      <c r="S125" s="34"/>
      <c r="T125" s="34"/>
      <c r="U125" s="35"/>
    </row>
    <row r="126" spans="1:21" x14ac:dyDescent="0.3">
      <c r="A126" s="33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</row>
    <row r="127" spans="1:21" ht="15" thickBot="1" x14ac:dyDescent="0.35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</row>
    <row r="128" spans="1:2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</sheetData>
  <mergeCells count="33">
    <mergeCell ref="A1:O1"/>
    <mergeCell ref="A2:O2"/>
    <mergeCell ref="B3:H3"/>
    <mergeCell ref="I3:O3"/>
    <mergeCell ref="A15:C15"/>
    <mergeCell ref="D15:F15"/>
    <mergeCell ref="G15:I15"/>
    <mergeCell ref="J15:L15"/>
    <mergeCell ref="M15:O15"/>
    <mergeCell ref="M58:O58"/>
    <mergeCell ref="P58:R58"/>
    <mergeCell ref="P15:R15"/>
    <mergeCell ref="S15:U15"/>
    <mergeCell ref="A44:O44"/>
    <mergeCell ref="A45:O45"/>
    <mergeCell ref="B46:H46"/>
    <mergeCell ref="I46:O46"/>
    <mergeCell ref="P101:R101"/>
    <mergeCell ref="S101:U101"/>
    <mergeCell ref="S58:U58"/>
    <mergeCell ref="A87:O87"/>
    <mergeCell ref="A88:O88"/>
    <mergeCell ref="B89:H89"/>
    <mergeCell ref="I89:O89"/>
    <mergeCell ref="A101:C101"/>
    <mergeCell ref="D101:F101"/>
    <mergeCell ref="G101:I101"/>
    <mergeCell ref="J101:L101"/>
    <mergeCell ref="M101:O101"/>
    <mergeCell ref="A58:C58"/>
    <mergeCell ref="D58:F58"/>
    <mergeCell ref="G58:I58"/>
    <mergeCell ref="J58:L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EA13-E8CE-4215-B897-A1846F01CB59}">
  <dimension ref="A1:AE53"/>
  <sheetViews>
    <sheetView workbookViewId="0">
      <selection sqref="A1:A2"/>
    </sheetView>
  </sheetViews>
  <sheetFormatPr defaultRowHeight="14.4" x14ac:dyDescent="0.3"/>
  <sheetData>
    <row r="1" spans="1:31" x14ac:dyDescent="0.3">
      <c r="A1" t="s">
        <v>12</v>
      </c>
    </row>
    <row r="2" spans="1:31" x14ac:dyDescent="0.3">
      <c r="A2" t="s">
        <v>1</v>
      </c>
      <c r="Q2" t="s">
        <v>2</v>
      </c>
    </row>
    <row r="4" spans="1:31" x14ac:dyDescent="0.3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3">
      <c r="A6" s="1"/>
      <c r="B6" s="1">
        <v>3497</v>
      </c>
      <c r="C6" s="1">
        <v>3619</v>
      </c>
      <c r="D6" s="1">
        <v>4534</v>
      </c>
      <c r="E6" s="1">
        <v>4645</v>
      </c>
      <c r="F6" s="1">
        <v>5044</v>
      </c>
      <c r="G6" s="1">
        <v>5671</v>
      </c>
      <c r="H6" s="1">
        <v>6526</v>
      </c>
      <c r="I6" s="1">
        <v>15</v>
      </c>
      <c r="J6" s="1">
        <v>118</v>
      </c>
      <c r="K6" s="1">
        <v>45</v>
      </c>
      <c r="L6" s="1">
        <v>117</v>
      </c>
      <c r="M6" s="1">
        <v>218</v>
      </c>
      <c r="N6" s="1">
        <v>376</v>
      </c>
      <c r="O6" s="1">
        <v>551</v>
      </c>
      <c r="Q6" s="1"/>
      <c r="R6" s="1">
        <v>3371</v>
      </c>
      <c r="S6" s="1">
        <v>3648</v>
      </c>
      <c r="T6" s="1">
        <v>4439</v>
      </c>
      <c r="U6" s="1">
        <v>5070</v>
      </c>
      <c r="V6" s="1">
        <v>5616</v>
      </c>
      <c r="W6" s="1">
        <v>6333</v>
      </c>
      <c r="X6" s="1">
        <v>6780</v>
      </c>
      <c r="Y6" s="1">
        <v>14</v>
      </c>
      <c r="Z6" s="1">
        <v>15</v>
      </c>
      <c r="AA6" s="1">
        <v>45</v>
      </c>
      <c r="AB6" s="1">
        <v>110</v>
      </c>
      <c r="AC6" s="1">
        <v>197</v>
      </c>
      <c r="AD6" s="1">
        <v>340</v>
      </c>
      <c r="AE6" s="1">
        <v>562</v>
      </c>
    </row>
    <row r="7" spans="1:31" x14ac:dyDescent="0.3">
      <c r="A7" s="1"/>
      <c r="B7" s="1">
        <v>3507</v>
      </c>
      <c r="C7" s="1">
        <v>3660</v>
      </c>
      <c r="D7" s="1">
        <v>4640</v>
      </c>
      <c r="E7" s="1">
        <v>4909</v>
      </c>
      <c r="F7" s="1">
        <v>5428</v>
      </c>
      <c r="G7" s="1">
        <v>6016</v>
      </c>
      <c r="H7" s="1">
        <v>6818</v>
      </c>
      <c r="I7" s="1">
        <v>5</v>
      </c>
      <c r="J7" s="1">
        <v>22</v>
      </c>
      <c r="K7" s="1">
        <v>74</v>
      </c>
      <c r="L7" s="1">
        <v>150</v>
      </c>
      <c r="M7" s="1">
        <v>265</v>
      </c>
      <c r="N7" s="1">
        <v>385</v>
      </c>
      <c r="O7" s="1">
        <v>558</v>
      </c>
      <c r="Q7" s="1"/>
      <c r="R7" s="1">
        <v>4491</v>
      </c>
      <c r="S7" s="1">
        <v>4405</v>
      </c>
      <c r="T7" s="1">
        <v>5329</v>
      </c>
      <c r="U7" s="1">
        <v>5655</v>
      </c>
      <c r="V7" s="1">
        <v>6265</v>
      </c>
      <c r="W7" s="1">
        <v>6455</v>
      </c>
      <c r="X7" s="1">
        <v>6802</v>
      </c>
      <c r="Y7" s="1">
        <v>47</v>
      </c>
      <c r="Z7" s="1">
        <v>60</v>
      </c>
      <c r="AA7" s="1">
        <v>110</v>
      </c>
      <c r="AB7" s="1">
        <v>160</v>
      </c>
      <c r="AC7" s="1">
        <v>290</v>
      </c>
      <c r="AD7" s="1">
        <v>452</v>
      </c>
      <c r="AE7" s="1">
        <v>725</v>
      </c>
    </row>
    <row r="8" spans="1:31" x14ac:dyDescent="0.3">
      <c r="A8" s="1"/>
      <c r="B8" s="1">
        <v>2698</v>
      </c>
      <c r="C8" s="1">
        <v>2999</v>
      </c>
      <c r="D8" s="1">
        <v>3727</v>
      </c>
      <c r="E8" s="1">
        <v>3971</v>
      </c>
      <c r="F8" s="1">
        <v>4485</v>
      </c>
      <c r="G8" s="1">
        <v>5087</v>
      </c>
      <c r="H8" s="1">
        <v>5972</v>
      </c>
      <c r="I8" s="1">
        <v>5</v>
      </c>
      <c r="J8" s="1">
        <v>31</v>
      </c>
      <c r="K8" s="1">
        <v>74</v>
      </c>
      <c r="L8" s="1">
        <v>161</v>
      </c>
      <c r="M8" s="1">
        <v>283</v>
      </c>
      <c r="N8" s="1">
        <v>470</v>
      </c>
      <c r="O8" s="1">
        <v>612</v>
      </c>
      <c r="Q8" s="1"/>
      <c r="R8" s="1">
        <v>2286</v>
      </c>
      <c r="S8" s="1">
        <v>2743</v>
      </c>
      <c r="T8" s="1">
        <v>3427</v>
      </c>
      <c r="U8" s="1">
        <v>4030</v>
      </c>
      <c r="V8" s="1">
        <v>4587</v>
      </c>
      <c r="W8" s="1">
        <v>5241</v>
      </c>
      <c r="X8" s="1">
        <v>5925</v>
      </c>
      <c r="Y8" s="1">
        <v>16</v>
      </c>
      <c r="Z8" s="1">
        <v>18</v>
      </c>
      <c r="AA8" s="1">
        <v>37</v>
      </c>
      <c r="AB8" s="1">
        <v>109</v>
      </c>
      <c r="AC8" s="1">
        <v>199</v>
      </c>
      <c r="AD8" s="1">
        <v>340</v>
      </c>
      <c r="AE8" s="1">
        <v>459</v>
      </c>
    </row>
    <row r="9" spans="1:31" x14ac:dyDescent="0.3">
      <c r="A9" s="1"/>
      <c r="B9" s="1">
        <v>4501</v>
      </c>
      <c r="C9" s="1">
        <v>4629</v>
      </c>
      <c r="D9" s="1">
        <v>5762</v>
      </c>
      <c r="E9" s="1">
        <v>5702</v>
      </c>
      <c r="F9" s="1">
        <v>6232</v>
      </c>
      <c r="G9" s="1">
        <v>6721</v>
      </c>
      <c r="H9" s="1">
        <v>7399</v>
      </c>
      <c r="I9" s="1">
        <v>18</v>
      </c>
      <c r="J9" s="1">
        <v>41</v>
      </c>
      <c r="K9" s="1">
        <v>64</v>
      </c>
      <c r="L9" s="1">
        <v>163</v>
      </c>
      <c r="M9" s="1">
        <v>321</v>
      </c>
      <c r="N9" s="1">
        <v>527</v>
      </c>
      <c r="O9" s="1">
        <v>788</v>
      </c>
      <c r="Q9" s="1"/>
      <c r="R9" s="1">
        <v>4857</v>
      </c>
      <c r="S9" s="1">
        <v>5004</v>
      </c>
      <c r="T9" s="1">
        <v>5794</v>
      </c>
      <c r="U9" s="1">
        <v>6325</v>
      </c>
      <c r="V9" s="1">
        <v>6776</v>
      </c>
      <c r="W9" s="1">
        <v>7327</v>
      </c>
      <c r="X9" s="1">
        <v>7479</v>
      </c>
      <c r="Y9" s="1">
        <v>34</v>
      </c>
      <c r="Z9" s="1">
        <v>45</v>
      </c>
      <c r="AA9" s="1">
        <v>81</v>
      </c>
      <c r="AB9" s="1">
        <v>142</v>
      </c>
      <c r="AC9" s="1">
        <v>262</v>
      </c>
      <c r="AD9" s="1">
        <v>493</v>
      </c>
      <c r="AE9" s="1">
        <v>919</v>
      </c>
    </row>
    <row r="10" spans="1:31" x14ac:dyDescent="0.3">
      <c r="A10" s="1"/>
      <c r="B10" s="1">
        <v>2383</v>
      </c>
      <c r="C10" s="1">
        <v>2729</v>
      </c>
      <c r="D10" s="1">
        <v>3499</v>
      </c>
      <c r="E10" s="1">
        <v>4201</v>
      </c>
      <c r="F10" s="1">
        <v>4417</v>
      </c>
      <c r="G10" s="1">
        <v>4822</v>
      </c>
      <c r="H10" s="1">
        <v>5310</v>
      </c>
      <c r="I10" s="1">
        <v>6</v>
      </c>
      <c r="J10" s="1">
        <v>9</v>
      </c>
      <c r="K10" s="1">
        <v>20</v>
      </c>
      <c r="L10" s="1">
        <v>77</v>
      </c>
      <c r="M10" s="1">
        <v>161</v>
      </c>
      <c r="N10" s="1">
        <v>307</v>
      </c>
      <c r="O10" s="1">
        <v>449</v>
      </c>
      <c r="Q10" s="1"/>
      <c r="R10" s="1">
        <v>2095</v>
      </c>
      <c r="S10" s="1">
        <v>2306</v>
      </c>
      <c r="T10" s="1">
        <v>3032</v>
      </c>
      <c r="U10" s="1">
        <v>3861</v>
      </c>
      <c r="V10" s="1">
        <v>4263</v>
      </c>
      <c r="W10" s="1">
        <v>4791</v>
      </c>
      <c r="X10" s="1">
        <v>5305</v>
      </c>
      <c r="Y10" s="1">
        <v>4</v>
      </c>
      <c r="Z10" s="1">
        <v>96</v>
      </c>
      <c r="AA10" s="1">
        <v>32</v>
      </c>
      <c r="AB10" s="1">
        <v>70</v>
      </c>
      <c r="AC10" s="1">
        <v>140</v>
      </c>
      <c r="AD10" s="1">
        <v>232</v>
      </c>
      <c r="AE10" s="1">
        <v>333</v>
      </c>
    </row>
    <row r="11" spans="1:31" x14ac:dyDescent="0.3">
      <c r="A11" s="1"/>
      <c r="B11" s="1">
        <v>3793</v>
      </c>
      <c r="C11" s="1">
        <v>3959</v>
      </c>
      <c r="D11" s="1">
        <v>4942</v>
      </c>
      <c r="E11" s="1">
        <v>5502</v>
      </c>
      <c r="F11" s="1">
        <v>5844</v>
      </c>
      <c r="G11" s="1">
        <v>6017</v>
      </c>
      <c r="H11" s="1">
        <v>6767</v>
      </c>
      <c r="I11" s="1">
        <v>11</v>
      </c>
      <c r="J11" s="1">
        <v>31</v>
      </c>
      <c r="K11" s="1">
        <v>32</v>
      </c>
      <c r="L11" s="1">
        <v>108</v>
      </c>
      <c r="M11" s="1">
        <v>241</v>
      </c>
      <c r="N11" s="1">
        <v>420</v>
      </c>
      <c r="O11" s="1">
        <v>686</v>
      </c>
      <c r="Q11" s="1"/>
      <c r="R11" s="1">
        <v>3987</v>
      </c>
      <c r="S11" s="1">
        <v>4024</v>
      </c>
      <c r="T11" s="1">
        <v>5082</v>
      </c>
      <c r="U11" s="1">
        <v>5983</v>
      </c>
      <c r="V11" s="1">
        <v>6188</v>
      </c>
      <c r="W11" s="1">
        <v>6784</v>
      </c>
      <c r="X11" s="1">
        <v>7122</v>
      </c>
      <c r="Y11" s="1">
        <v>12</v>
      </c>
      <c r="Z11" s="1">
        <v>26</v>
      </c>
      <c r="AA11" s="1">
        <v>64</v>
      </c>
      <c r="AB11" s="1">
        <v>147</v>
      </c>
      <c r="AC11" s="1">
        <v>271</v>
      </c>
      <c r="AD11" s="1">
        <v>417</v>
      </c>
      <c r="AE11" s="1">
        <v>612</v>
      </c>
    </row>
    <row r="12" spans="1:31" x14ac:dyDescent="0.3">
      <c r="A12" s="1"/>
      <c r="B12" s="1">
        <v>1904</v>
      </c>
      <c r="C12" s="1">
        <v>2203</v>
      </c>
      <c r="D12" s="1">
        <v>2804</v>
      </c>
      <c r="E12" s="1">
        <v>3340</v>
      </c>
      <c r="F12" s="1">
        <v>3735</v>
      </c>
      <c r="G12" s="1">
        <v>4100</v>
      </c>
      <c r="H12" s="1">
        <v>4911</v>
      </c>
      <c r="I12" s="1">
        <v>212</v>
      </c>
      <c r="J12" s="1">
        <v>138</v>
      </c>
      <c r="K12" s="1">
        <v>148</v>
      </c>
      <c r="L12" s="1">
        <v>219</v>
      </c>
      <c r="M12" s="1">
        <v>339</v>
      </c>
      <c r="N12" s="1">
        <v>413</v>
      </c>
      <c r="O12" s="1">
        <v>619</v>
      </c>
      <c r="Q12" s="1"/>
      <c r="R12" s="1">
        <v>2108</v>
      </c>
      <c r="S12" s="1">
        <v>2403</v>
      </c>
      <c r="T12" s="1">
        <v>3101</v>
      </c>
      <c r="U12" s="1">
        <v>3902</v>
      </c>
      <c r="V12" s="1">
        <v>4136</v>
      </c>
      <c r="W12" s="1">
        <v>4749</v>
      </c>
      <c r="X12" s="1">
        <v>5331</v>
      </c>
      <c r="Y12" s="1">
        <v>546</v>
      </c>
      <c r="Z12" s="1">
        <v>16</v>
      </c>
      <c r="AA12" s="1">
        <v>44</v>
      </c>
      <c r="AB12" s="1">
        <v>103</v>
      </c>
      <c r="AC12" s="1">
        <v>175</v>
      </c>
      <c r="AD12" s="1">
        <v>332</v>
      </c>
      <c r="AE12" s="1">
        <v>441</v>
      </c>
    </row>
    <row r="13" spans="1:31" x14ac:dyDescent="0.3">
      <c r="A13" s="1"/>
      <c r="B13" s="1">
        <v>3897</v>
      </c>
      <c r="C13" s="1">
        <v>4083</v>
      </c>
      <c r="D13" s="1">
        <v>4955</v>
      </c>
      <c r="E13" s="1">
        <v>5714</v>
      </c>
      <c r="F13" s="1">
        <v>5723</v>
      </c>
      <c r="G13" s="1">
        <v>6025</v>
      </c>
      <c r="H13" s="1">
        <v>6794</v>
      </c>
      <c r="I13" s="1">
        <v>16</v>
      </c>
      <c r="J13" s="1">
        <v>24</v>
      </c>
      <c r="K13" s="1">
        <v>33</v>
      </c>
      <c r="L13" s="1">
        <v>116</v>
      </c>
      <c r="M13" s="1">
        <v>250</v>
      </c>
      <c r="N13" s="1">
        <v>465</v>
      </c>
      <c r="O13" s="1">
        <v>649</v>
      </c>
      <c r="Q13" s="1"/>
      <c r="R13" s="1">
        <v>4035</v>
      </c>
      <c r="S13" s="1">
        <v>4099</v>
      </c>
      <c r="T13" s="1">
        <v>5029</v>
      </c>
      <c r="U13" s="1">
        <v>6011</v>
      </c>
      <c r="V13" s="1">
        <v>5988</v>
      </c>
      <c r="W13" s="1">
        <v>6588</v>
      </c>
      <c r="X13" s="1">
        <v>6857</v>
      </c>
      <c r="Y13" s="1">
        <v>18</v>
      </c>
      <c r="Z13" s="1">
        <v>42</v>
      </c>
      <c r="AA13" s="1">
        <v>90</v>
      </c>
      <c r="AB13" s="1">
        <v>161</v>
      </c>
      <c r="AC13" s="1">
        <v>237</v>
      </c>
      <c r="AD13" s="1">
        <v>487</v>
      </c>
      <c r="AE13" s="1">
        <v>601</v>
      </c>
    </row>
    <row r="14" spans="1:31" x14ac:dyDescent="0.3">
      <c r="A14" s="1" t="s">
        <v>5</v>
      </c>
      <c r="B14" s="1">
        <v>3272.5</v>
      </c>
      <c r="C14" s="1">
        <v>3485.125</v>
      </c>
      <c r="D14" s="1">
        <v>4357.875</v>
      </c>
      <c r="E14" s="1">
        <v>4748</v>
      </c>
      <c r="F14" s="1">
        <v>5113.5</v>
      </c>
      <c r="G14" s="1">
        <v>5557.375</v>
      </c>
      <c r="H14" s="1">
        <v>6312.125</v>
      </c>
      <c r="I14" s="1">
        <v>36</v>
      </c>
      <c r="J14" s="1">
        <v>51.75</v>
      </c>
      <c r="K14" s="1">
        <v>61.25</v>
      </c>
      <c r="L14" s="1">
        <v>138.875</v>
      </c>
      <c r="M14" s="1">
        <v>259.75</v>
      </c>
      <c r="N14" s="1">
        <v>420.375</v>
      </c>
      <c r="O14" s="1">
        <v>614</v>
      </c>
      <c r="Q14" s="1" t="s">
        <v>5</v>
      </c>
      <c r="R14" s="1">
        <v>3403.75</v>
      </c>
      <c r="S14" s="1">
        <v>3579</v>
      </c>
      <c r="T14" s="1">
        <v>4404.125</v>
      </c>
      <c r="U14" s="1">
        <v>5104.625</v>
      </c>
      <c r="V14" s="1">
        <v>5477.375</v>
      </c>
      <c r="W14" s="1">
        <v>6033.5</v>
      </c>
      <c r="X14" s="1">
        <v>6450.125</v>
      </c>
      <c r="Y14" s="1">
        <v>86.375</v>
      </c>
      <c r="Z14" s="1">
        <v>39.75</v>
      </c>
      <c r="AA14" s="1">
        <v>62.875</v>
      </c>
      <c r="AB14" s="1">
        <v>125.25</v>
      </c>
      <c r="AC14" s="1">
        <v>221.375</v>
      </c>
      <c r="AD14" s="1">
        <v>386.625</v>
      </c>
      <c r="AE14" s="1">
        <v>581.5</v>
      </c>
    </row>
    <row r="15" spans="1:31" x14ac:dyDescent="0.3">
      <c r="A15" s="1" t="s">
        <v>6</v>
      </c>
      <c r="B15" s="1">
        <v>811.60150320215644</v>
      </c>
      <c r="C15" s="1">
        <v>740.84857384960935</v>
      </c>
      <c r="D15" s="1">
        <v>889.53210137408757</v>
      </c>
      <c r="E15" s="1">
        <v>816.52617839234028</v>
      </c>
      <c r="F15" s="1">
        <v>793.74822834447957</v>
      </c>
      <c r="G15" s="1">
        <v>782.07815106611952</v>
      </c>
      <c r="H15" s="1">
        <v>790.9768387095794</v>
      </c>
      <c r="I15" s="1">
        <v>66.69707639769527</v>
      </c>
      <c r="J15" s="1">
        <v>45.121364119450114</v>
      </c>
      <c r="K15" s="1">
        <v>37.877268908937985</v>
      </c>
      <c r="L15" s="1">
        <v>40.925045815490542</v>
      </c>
      <c r="M15" s="1">
        <v>53.081894276674035</v>
      </c>
      <c r="N15" s="1">
        <v>63.197977617958628</v>
      </c>
      <c r="O15" s="1">
        <v>94.236404855024048</v>
      </c>
      <c r="Q15" s="1" t="s">
        <v>6</v>
      </c>
      <c r="R15" s="1">
        <v>1041.3295287755936</v>
      </c>
      <c r="S15" s="1">
        <v>927.9337260817714</v>
      </c>
      <c r="T15" s="1">
        <v>1010.8153191236271</v>
      </c>
      <c r="U15" s="1">
        <v>970.45181970822227</v>
      </c>
      <c r="V15" s="1">
        <v>945.94422899820051</v>
      </c>
      <c r="W15" s="1">
        <v>910.5649345324033</v>
      </c>
      <c r="X15" s="1">
        <v>770.36427057269475</v>
      </c>
      <c r="Y15" s="1">
        <v>174.18807185051449</v>
      </c>
      <c r="Z15" s="1">
        <v>26.089988501338976</v>
      </c>
      <c r="AA15" s="1">
        <v>26.421759498564814</v>
      </c>
      <c r="AB15" s="1">
        <v>30.173456878521559</v>
      </c>
      <c r="AC15" s="1">
        <v>48.649094287560999</v>
      </c>
      <c r="AD15" s="1">
        <v>85.020493852952896</v>
      </c>
      <c r="AE15" s="1">
        <v>170.54618142896075</v>
      </c>
    </row>
    <row r="16" spans="1:31" x14ac:dyDescent="0.3">
      <c r="A16" s="1" t="s">
        <v>7</v>
      </c>
      <c r="B16" s="1">
        <v>24.80065708791922</v>
      </c>
      <c r="C16" s="1">
        <v>21.2574462565793</v>
      </c>
      <c r="D16" s="1">
        <v>20.412060955720108</v>
      </c>
      <c r="E16" s="1">
        <v>17.197265762264959</v>
      </c>
      <c r="F16" s="1">
        <v>15.522601512554601</v>
      </c>
      <c r="G16" s="1">
        <v>14.072797877885144</v>
      </c>
      <c r="H16" s="1">
        <v>12.531070577809841</v>
      </c>
      <c r="I16" s="1">
        <v>185.26965666026464</v>
      </c>
      <c r="J16" s="1">
        <v>87.191041776715196</v>
      </c>
      <c r="K16" s="1">
        <v>61.840439035000792</v>
      </c>
      <c r="L16" s="1">
        <v>29.468979885141707</v>
      </c>
      <c r="M16" s="1">
        <v>20.435762955408677</v>
      </c>
      <c r="N16" s="1">
        <v>15.033714568649092</v>
      </c>
      <c r="O16" s="1">
        <v>15.347948673456685</v>
      </c>
      <c r="Q16" s="1" t="s">
        <v>7</v>
      </c>
      <c r="R16" s="1">
        <v>30.593596144710794</v>
      </c>
      <c r="S16" s="1">
        <v>25.927178711421384</v>
      </c>
      <c r="T16" s="1">
        <v>22.951558348676006</v>
      </c>
      <c r="U16" s="1">
        <v>19.011226480069002</v>
      </c>
      <c r="V16" s="1">
        <v>17.270028599433132</v>
      </c>
      <c r="W16" s="1">
        <v>15.091819582869038</v>
      </c>
      <c r="X16" s="1">
        <v>11.943400640649518</v>
      </c>
      <c r="Y16" s="1">
        <v>201.66491675891695</v>
      </c>
      <c r="Z16" s="1">
        <v>65.635191198337054</v>
      </c>
      <c r="AA16" s="1">
        <v>42.022679122965904</v>
      </c>
      <c r="AB16" s="1">
        <v>24.09058433414895</v>
      </c>
      <c r="AC16" s="1">
        <v>21.975875454573011</v>
      </c>
      <c r="AD16" s="1">
        <v>21.990428413308216</v>
      </c>
      <c r="AE16" s="1">
        <v>29.328664046252921</v>
      </c>
    </row>
    <row r="17" spans="1:31" x14ac:dyDescent="0.3">
      <c r="A17" s="1" t="s">
        <v>8</v>
      </c>
      <c r="B17" s="1">
        <v>1.1000763941940412</v>
      </c>
      <c r="C17" s="1">
        <v>1.4848821778271941</v>
      </c>
      <c r="D17" s="1">
        <v>1.4055015345782063</v>
      </c>
      <c r="E17" s="1">
        <v>2.924915754001685</v>
      </c>
      <c r="F17" s="1">
        <v>5.079691013982595</v>
      </c>
      <c r="G17" s="1">
        <v>7.5642727006905233</v>
      </c>
      <c r="H17" s="1">
        <v>9.7273105332990077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v>2.5376423062798383</v>
      </c>
      <c r="S17" s="1">
        <v>1.1106454316848282</v>
      </c>
      <c r="T17" s="1">
        <v>1.427638861294809</v>
      </c>
      <c r="U17" s="1">
        <v>2.4536572226167443</v>
      </c>
      <c r="V17" s="1">
        <v>4.041625778771766</v>
      </c>
      <c r="W17" s="1">
        <v>6.4079721554653188</v>
      </c>
      <c r="X17" s="1">
        <v>9.0153291602875907</v>
      </c>
      <c r="Y17" s="1"/>
      <c r="Z17" s="1"/>
      <c r="AA17" s="1"/>
      <c r="AB17" s="1"/>
      <c r="AC17" s="1"/>
      <c r="AD17" s="1"/>
      <c r="AE17" s="1"/>
    </row>
    <row r="19" spans="1:31" x14ac:dyDescent="0.3">
      <c r="A19" t="s">
        <v>14</v>
      </c>
    </row>
    <row r="20" spans="1:31" x14ac:dyDescent="0.3">
      <c r="A20" t="s">
        <v>1</v>
      </c>
      <c r="Q20" t="s">
        <v>2</v>
      </c>
    </row>
    <row r="22" spans="1:31" x14ac:dyDescent="0.3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3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3">
      <c r="A24" s="1"/>
      <c r="B24" s="1">
        <v>3299</v>
      </c>
      <c r="C24" s="1">
        <v>3437</v>
      </c>
      <c r="D24" s="1">
        <v>4285</v>
      </c>
      <c r="E24" s="1">
        <v>4732</v>
      </c>
      <c r="F24" s="1">
        <v>5205</v>
      </c>
      <c r="G24" s="1">
        <v>5709</v>
      </c>
      <c r="H24" s="1">
        <v>6228</v>
      </c>
      <c r="I24" s="1">
        <v>13</v>
      </c>
      <c r="J24" s="1">
        <v>21</v>
      </c>
      <c r="K24" s="1">
        <v>179</v>
      </c>
      <c r="L24" s="1">
        <v>496</v>
      </c>
      <c r="M24" s="1">
        <v>932</v>
      </c>
      <c r="N24" s="1">
        <v>1295</v>
      </c>
      <c r="O24" s="1">
        <v>1673</v>
      </c>
      <c r="Q24" s="1"/>
      <c r="R24" s="1">
        <v>3277</v>
      </c>
      <c r="S24" s="1">
        <v>3931</v>
      </c>
      <c r="T24" s="1">
        <v>4715</v>
      </c>
      <c r="U24" s="1">
        <v>5166</v>
      </c>
      <c r="V24" s="1">
        <v>5743</v>
      </c>
      <c r="W24" s="1">
        <v>5977</v>
      </c>
      <c r="X24" s="1">
        <v>6775</v>
      </c>
      <c r="Y24" s="1">
        <v>10</v>
      </c>
      <c r="Z24" s="1">
        <v>23</v>
      </c>
      <c r="AA24" s="1">
        <v>91</v>
      </c>
      <c r="AB24" s="1">
        <v>236</v>
      </c>
      <c r="AC24" s="1">
        <v>561</v>
      </c>
      <c r="AD24" s="1">
        <v>882</v>
      </c>
      <c r="AE24" s="1">
        <v>1307</v>
      </c>
    </row>
    <row r="25" spans="1:31" x14ac:dyDescent="0.3">
      <c r="A25" s="1"/>
      <c r="B25" s="1">
        <v>2115</v>
      </c>
      <c r="C25" s="1">
        <v>2317</v>
      </c>
      <c r="D25" s="1">
        <v>2853</v>
      </c>
      <c r="E25" s="1">
        <v>3195</v>
      </c>
      <c r="F25" s="1">
        <v>3498</v>
      </c>
      <c r="G25" s="1">
        <v>3868</v>
      </c>
      <c r="H25" s="1">
        <v>4388</v>
      </c>
      <c r="I25" s="1">
        <v>16</v>
      </c>
      <c r="J25" s="1">
        <v>44</v>
      </c>
      <c r="K25" s="1">
        <v>214</v>
      </c>
      <c r="L25" s="1">
        <v>584</v>
      </c>
      <c r="M25" s="1">
        <v>988</v>
      </c>
      <c r="N25" s="1">
        <v>1252</v>
      </c>
      <c r="O25" s="1">
        <v>1579</v>
      </c>
      <c r="Q25" s="1"/>
      <c r="R25" s="1">
        <v>3295</v>
      </c>
      <c r="S25" s="1">
        <v>3604</v>
      </c>
      <c r="T25" s="1">
        <v>4223</v>
      </c>
      <c r="U25" s="1">
        <v>4846</v>
      </c>
      <c r="V25" s="1">
        <v>5500</v>
      </c>
      <c r="W25" s="1">
        <v>5712</v>
      </c>
      <c r="X25" s="1">
        <v>6449</v>
      </c>
      <c r="Y25" s="1">
        <v>11</v>
      </c>
      <c r="Z25" s="1">
        <v>19</v>
      </c>
      <c r="AA25" s="1">
        <v>91</v>
      </c>
      <c r="AB25" s="1">
        <v>327</v>
      </c>
      <c r="AC25" s="1">
        <v>661</v>
      </c>
      <c r="AD25" s="1">
        <v>974</v>
      </c>
      <c r="AE25" s="1">
        <v>1325</v>
      </c>
    </row>
    <row r="26" spans="1:31" x14ac:dyDescent="0.3">
      <c r="A26" s="1"/>
      <c r="B26" s="1">
        <v>4180</v>
      </c>
      <c r="C26" s="1">
        <v>4358</v>
      </c>
      <c r="D26" s="1">
        <v>5469</v>
      </c>
      <c r="E26" s="1">
        <v>5909</v>
      </c>
      <c r="F26" s="1">
        <v>6450</v>
      </c>
      <c r="G26" s="1">
        <v>6717</v>
      </c>
      <c r="H26" s="1">
        <v>7409</v>
      </c>
      <c r="I26" s="1">
        <v>6</v>
      </c>
      <c r="J26" s="1">
        <v>30</v>
      </c>
      <c r="K26" s="1">
        <v>161</v>
      </c>
      <c r="L26" s="1">
        <v>393</v>
      </c>
      <c r="M26" s="1">
        <v>721</v>
      </c>
      <c r="N26" s="1">
        <v>1034</v>
      </c>
      <c r="O26" s="1">
        <v>1449</v>
      </c>
      <c r="Q26" s="1"/>
      <c r="R26" s="1">
        <v>2885</v>
      </c>
      <c r="S26" s="1">
        <v>3225</v>
      </c>
      <c r="T26" s="1">
        <v>3850</v>
      </c>
      <c r="U26" s="1">
        <v>4424</v>
      </c>
      <c r="V26" s="1">
        <v>4769</v>
      </c>
      <c r="W26" s="1">
        <v>5255</v>
      </c>
      <c r="X26" s="1">
        <v>5979</v>
      </c>
      <c r="Y26" s="1">
        <v>2</v>
      </c>
      <c r="Z26" s="1">
        <v>8</v>
      </c>
      <c r="AA26" s="1">
        <v>109</v>
      </c>
      <c r="AB26" s="1">
        <v>371</v>
      </c>
      <c r="AC26" s="1">
        <v>770</v>
      </c>
      <c r="AD26" s="1">
        <v>1093</v>
      </c>
      <c r="AE26" s="1">
        <v>1444</v>
      </c>
    </row>
    <row r="27" spans="1:31" x14ac:dyDescent="0.3">
      <c r="A27" s="1"/>
      <c r="B27" s="1">
        <v>4121</v>
      </c>
      <c r="C27" s="1">
        <v>4249</v>
      </c>
      <c r="D27" s="1">
        <v>5165</v>
      </c>
      <c r="E27" s="1">
        <v>5561</v>
      </c>
      <c r="F27" s="1">
        <v>5914</v>
      </c>
      <c r="G27" s="1">
        <v>6345</v>
      </c>
      <c r="H27" s="1">
        <v>6739</v>
      </c>
      <c r="I27" s="1">
        <v>22</v>
      </c>
      <c r="J27" s="1">
        <v>65</v>
      </c>
      <c r="K27" s="1">
        <v>206</v>
      </c>
      <c r="L27" s="1">
        <v>526</v>
      </c>
      <c r="M27" s="1">
        <v>930</v>
      </c>
      <c r="N27" s="1">
        <v>1393</v>
      </c>
      <c r="O27" s="1">
        <v>1838</v>
      </c>
      <c r="Q27" s="1"/>
      <c r="R27" s="1">
        <v>4387</v>
      </c>
      <c r="S27" s="1">
        <v>4585</v>
      </c>
      <c r="T27" s="1">
        <v>5327</v>
      </c>
      <c r="U27" s="1">
        <v>5757</v>
      </c>
      <c r="V27" s="1">
        <v>6325</v>
      </c>
      <c r="W27" s="1">
        <v>6342</v>
      </c>
      <c r="X27" s="1">
        <v>6944</v>
      </c>
      <c r="Y27" s="1">
        <v>18</v>
      </c>
      <c r="Z27" s="1">
        <v>28</v>
      </c>
      <c r="AA27" s="1">
        <v>126</v>
      </c>
      <c r="AB27" s="1">
        <v>327</v>
      </c>
      <c r="AC27" s="1">
        <v>726</v>
      </c>
      <c r="AD27" s="1">
        <v>1085</v>
      </c>
      <c r="AE27" s="1">
        <v>1537</v>
      </c>
    </row>
    <row r="28" spans="1:31" x14ac:dyDescent="0.3">
      <c r="A28" s="1"/>
      <c r="B28" s="1">
        <v>2042</v>
      </c>
      <c r="C28" s="1">
        <v>2329</v>
      </c>
      <c r="D28" s="1">
        <v>2827</v>
      </c>
      <c r="E28" s="1">
        <v>3308</v>
      </c>
      <c r="F28" s="1">
        <v>3621</v>
      </c>
      <c r="G28" s="1">
        <v>3951</v>
      </c>
      <c r="H28" s="1">
        <v>4462</v>
      </c>
      <c r="I28" s="1">
        <v>11</v>
      </c>
      <c r="J28" s="1">
        <v>32</v>
      </c>
      <c r="K28" s="1">
        <v>235</v>
      </c>
      <c r="L28" s="1">
        <v>661</v>
      </c>
      <c r="M28" s="1">
        <v>1091</v>
      </c>
      <c r="N28" s="1">
        <v>1591</v>
      </c>
      <c r="O28" s="1">
        <v>1977</v>
      </c>
      <c r="Q28" s="1"/>
      <c r="R28" s="1">
        <v>2055</v>
      </c>
      <c r="S28" s="1">
        <v>2386</v>
      </c>
      <c r="T28" s="1">
        <v>2920</v>
      </c>
      <c r="U28" s="1">
        <v>3527</v>
      </c>
      <c r="V28" s="1">
        <v>3940</v>
      </c>
      <c r="W28" s="1">
        <v>4573</v>
      </c>
      <c r="X28" s="1">
        <v>4891</v>
      </c>
      <c r="Y28" s="1">
        <v>12</v>
      </c>
      <c r="Z28" s="1">
        <v>86</v>
      </c>
      <c r="AA28" s="1">
        <v>47</v>
      </c>
      <c r="AB28" s="1">
        <v>194</v>
      </c>
      <c r="AC28" s="1">
        <v>373</v>
      </c>
      <c r="AD28" s="1">
        <v>645</v>
      </c>
      <c r="AE28" s="1">
        <v>865</v>
      </c>
    </row>
    <row r="29" spans="1:31" x14ac:dyDescent="0.3">
      <c r="A29" s="1"/>
      <c r="B29" s="1">
        <v>3473</v>
      </c>
      <c r="C29" s="1">
        <v>3813</v>
      </c>
      <c r="D29" s="1">
        <v>4492</v>
      </c>
      <c r="E29" s="1">
        <v>5159</v>
      </c>
      <c r="F29" s="1">
        <v>5754</v>
      </c>
      <c r="G29" s="1">
        <v>5958</v>
      </c>
      <c r="H29" s="1">
        <v>6504</v>
      </c>
      <c r="I29" s="1">
        <v>25</v>
      </c>
      <c r="J29" s="1">
        <v>75</v>
      </c>
      <c r="K29" s="1">
        <v>333</v>
      </c>
      <c r="L29" s="1">
        <v>1059</v>
      </c>
      <c r="M29" s="1">
        <v>1785</v>
      </c>
      <c r="N29" s="1">
        <v>2286</v>
      </c>
      <c r="O29" s="1">
        <v>2965</v>
      </c>
      <c r="Q29" s="1"/>
      <c r="R29" s="1">
        <v>4090</v>
      </c>
      <c r="S29" s="1">
        <v>4155</v>
      </c>
      <c r="T29" s="1">
        <v>5040</v>
      </c>
      <c r="U29" s="1">
        <v>5762</v>
      </c>
      <c r="V29" s="1">
        <v>6127</v>
      </c>
      <c r="W29" s="1">
        <v>6886</v>
      </c>
      <c r="X29" s="1">
        <v>7124</v>
      </c>
      <c r="Y29" s="1">
        <v>9</v>
      </c>
      <c r="Z29" s="1">
        <v>166</v>
      </c>
      <c r="AA29" s="1">
        <v>78</v>
      </c>
      <c r="AB29" s="1">
        <v>243</v>
      </c>
      <c r="AC29" s="1">
        <v>453</v>
      </c>
      <c r="AD29" s="1">
        <v>829</v>
      </c>
      <c r="AE29" s="1">
        <v>1196</v>
      </c>
    </row>
    <row r="30" spans="1:31" x14ac:dyDescent="0.3">
      <c r="A30" s="1"/>
      <c r="B30" s="1">
        <v>1838</v>
      </c>
      <c r="C30" s="1">
        <v>2095</v>
      </c>
      <c r="D30" s="1">
        <v>2570</v>
      </c>
      <c r="E30" s="1">
        <v>2905</v>
      </c>
      <c r="F30" s="1">
        <v>3292</v>
      </c>
      <c r="G30" s="1">
        <v>3481</v>
      </c>
      <c r="H30" s="1">
        <v>3865</v>
      </c>
      <c r="I30" s="1">
        <v>194</v>
      </c>
      <c r="J30" s="1">
        <v>291</v>
      </c>
      <c r="K30" s="1">
        <v>404</v>
      </c>
      <c r="L30" s="1">
        <v>846</v>
      </c>
      <c r="M30" s="1">
        <v>1246</v>
      </c>
      <c r="N30" s="1">
        <v>1655</v>
      </c>
      <c r="O30" s="1">
        <v>2076</v>
      </c>
      <c r="Q30" s="1"/>
      <c r="R30" s="1">
        <v>2095</v>
      </c>
      <c r="S30" s="1">
        <v>2352</v>
      </c>
      <c r="T30" s="1">
        <v>2904</v>
      </c>
      <c r="U30" s="1">
        <v>3390</v>
      </c>
      <c r="V30" s="1">
        <v>3875</v>
      </c>
      <c r="W30" s="1">
        <v>4458</v>
      </c>
      <c r="X30" s="1">
        <v>4815</v>
      </c>
      <c r="Y30" s="1">
        <v>8</v>
      </c>
      <c r="Z30" s="1">
        <v>12</v>
      </c>
      <c r="AA30" s="1">
        <v>106</v>
      </c>
      <c r="AB30" s="1">
        <v>319</v>
      </c>
      <c r="AC30" s="1">
        <v>632</v>
      </c>
      <c r="AD30" s="1">
        <v>935</v>
      </c>
      <c r="AE30" s="1">
        <v>1140</v>
      </c>
    </row>
    <row r="31" spans="1:31" x14ac:dyDescent="0.3">
      <c r="A31" s="1"/>
      <c r="B31" s="1">
        <v>4153</v>
      </c>
      <c r="C31" s="1">
        <v>4403</v>
      </c>
      <c r="D31" s="1">
        <v>5111</v>
      </c>
      <c r="E31" s="1">
        <v>5671</v>
      </c>
      <c r="F31" s="1">
        <v>6196</v>
      </c>
      <c r="G31" s="1">
        <v>6271</v>
      </c>
      <c r="H31" s="1">
        <v>6787</v>
      </c>
      <c r="I31" s="1">
        <v>50</v>
      </c>
      <c r="J31" s="1">
        <v>265</v>
      </c>
      <c r="K31" s="1">
        <v>488</v>
      </c>
      <c r="L31" s="1">
        <v>981</v>
      </c>
      <c r="M31" s="1">
        <v>1689</v>
      </c>
      <c r="N31" s="1">
        <v>2192</v>
      </c>
      <c r="O31" s="1">
        <v>2714</v>
      </c>
      <c r="Q31" s="1"/>
      <c r="R31" s="1">
        <v>4036</v>
      </c>
      <c r="S31" s="1">
        <v>4157</v>
      </c>
      <c r="T31" s="1">
        <v>4971</v>
      </c>
      <c r="U31" s="1">
        <v>5659</v>
      </c>
      <c r="V31" s="1">
        <v>6184</v>
      </c>
      <c r="W31" s="1">
        <v>6708</v>
      </c>
      <c r="X31" s="1">
        <v>6893</v>
      </c>
      <c r="Y31" s="1">
        <v>21</v>
      </c>
      <c r="Z31" s="1">
        <v>22</v>
      </c>
      <c r="AA31" s="1">
        <v>98</v>
      </c>
      <c r="AB31" s="1">
        <v>282</v>
      </c>
      <c r="AC31" s="1">
        <v>629</v>
      </c>
      <c r="AD31" s="1">
        <v>917</v>
      </c>
      <c r="AE31" s="1">
        <v>1284</v>
      </c>
    </row>
    <row r="32" spans="1:31" x14ac:dyDescent="0.3">
      <c r="A32" s="1" t="s">
        <v>5</v>
      </c>
      <c r="B32" s="1">
        <v>3152.625</v>
      </c>
      <c r="C32" s="1">
        <v>3375.125</v>
      </c>
      <c r="D32" s="1">
        <v>4096.5</v>
      </c>
      <c r="E32" s="1">
        <v>4555</v>
      </c>
      <c r="F32" s="1">
        <v>4991.25</v>
      </c>
      <c r="G32" s="1">
        <v>5287.5</v>
      </c>
      <c r="H32" s="1">
        <v>5797.75</v>
      </c>
      <c r="I32" s="1">
        <v>42.125</v>
      </c>
      <c r="J32" s="1">
        <v>102.875</v>
      </c>
      <c r="K32" s="1">
        <v>277.5</v>
      </c>
      <c r="L32" s="1">
        <v>693.25</v>
      </c>
      <c r="M32" s="1">
        <v>1172.75</v>
      </c>
      <c r="N32" s="1">
        <v>1587.25</v>
      </c>
      <c r="O32" s="1">
        <v>2033.875</v>
      </c>
      <c r="Q32" s="1" t="s">
        <v>5</v>
      </c>
      <c r="R32" s="1">
        <v>3265</v>
      </c>
      <c r="S32" s="1">
        <v>3549.375</v>
      </c>
      <c r="T32" s="1">
        <v>4243.75</v>
      </c>
      <c r="U32" s="1">
        <v>4816.375</v>
      </c>
      <c r="V32" s="1">
        <v>5307.875</v>
      </c>
      <c r="W32" s="1">
        <v>5738.875</v>
      </c>
      <c r="X32" s="1">
        <v>6233.75</v>
      </c>
      <c r="Y32" s="1">
        <v>11.375</v>
      </c>
      <c r="Z32" s="1">
        <v>45.5</v>
      </c>
      <c r="AA32" s="1">
        <v>93.25</v>
      </c>
      <c r="AB32" s="1">
        <v>287.375</v>
      </c>
      <c r="AC32" s="1">
        <v>600.625</v>
      </c>
      <c r="AD32" s="1">
        <v>920</v>
      </c>
      <c r="AE32" s="1">
        <v>1262.25</v>
      </c>
    </row>
    <row r="33" spans="1:31" x14ac:dyDescent="0.3">
      <c r="A33" s="1" t="s">
        <v>6</v>
      </c>
      <c r="B33" s="1">
        <v>945.81035856824917</v>
      </c>
      <c r="C33" s="1">
        <v>924.29140933744486</v>
      </c>
      <c r="D33" s="1">
        <v>1103.1056159770014</v>
      </c>
      <c r="E33" s="1">
        <v>1151.8497080782718</v>
      </c>
      <c r="F33" s="1">
        <v>1227.4541488381551</v>
      </c>
      <c r="G33" s="1">
        <v>1215.5727045306669</v>
      </c>
      <c r="H33" s="1">
        <v>1257.5642876211141</v>
      </c>
      <c r="I33" s="1">
        <v>58.769544621342781</v>
      </c>
      <c r="J33" s="1">
        <v>102.70764029516013</v>
      </c>
      <c r="K33" s="1">
        <v>110.46379497373789</v>
      </c>
      <c r="L33" s="1">
        <v>226.36019415966226</v>
      </c>
      <c r="M33" s="1">
        <v>355.05483731390001</v>
      </c>
      <c r="N33" s="1">
        <v>418.35981821871945</v>
      </c>
      <c r="O33" s="1">
        <v>506.47814303778205</v>
      </c>
      <c r="Q33" s="1" t="s">
        <v>6</v>
      </c>
      <c r="R33" s="1">
        <v>830.08990476935685</v>
      </c>
      <c r="S33" s="1">
        <v>778.58026842131051</v>
      </c>
      <c r="T33" s="1">
        <v>884.66995964596879</v>
      </c>
      <c r="U33" s="1">
        <v>898.82603120681813</v>
      </c>
      <c r="V33" s="1">
        <v>929.64703483365122</v>
      </c>
      <c r="W33" s="1">
        <v>859.5292952395514</v>
      </c>
      <c r="X33" s="1">
        <v>862.52691986975105</v>
      </c>
      <c r="Y33" s="1">
        <v>5.5212657063394444</v>
      </c>
      <c r="Z33" s="1">
        <v>50.936234646860186</v>
      </c>
      <c r="AA33" s="1">
        <v>22.043990110685499</v>
      </c>
      <c r="AB33" s="1">
        <v>55.328422849381852</v>
      </c>
      <c r="AC33" s="1">
        <v>125.00893718050722</v>
      </c>
      <c r="AD33" s="1">
        <v>134.93239047760179</v>
      </c>
      <c r="AE33" s="1">
        <v>191.07442921542381</v>
      </c>
    </row>
    <row r="34" spans="1:31" x14ac:dyDescent="0.3">
      <c r="A34" s="1" t="s">
        <v>7</v>
      </c>
      <c r="B34" s="1">
        <v>30.000725064612798</v>
      </c>
      <c r="C34" s="1">
        <v>27.385397854522274</v>
      </c>
      <c r="D34" s="1">
        <v>26.928002342902513</v>
      </c>
      <c r="E34" s="1">
        <v>25.287589639479073</v>
      </c>
      <c r="F34" s="1">
        <v>24.592119185337445</v>
      </c>
      <c r="G34" s="1">
        <v>22.98955469561545</v>
      </c>
      <c r="H34" s="1">
        <v>21.690557330362882</v>
      </c>
      <c r="I34" s="1">
        <v>139.51227209814309</v>
      </c>
      <c r="J34" s="1">
        <v>99.83731741935371</v>
      </c>
      <c r="K34" s="1">
        <v>39.806772963509154</v>
      </c>
      <c r="L34" s="1">
        <v>32.652029449644751</v>
      </c>
      <c r="M34" s="1">
        <v>30.275407146783202</v>
      </c>
      <c r="N34" s="1">
        <v>26.357525167347262</v>
      </c>
      <c r="O34" s="1">
        <v>24.902127369567058</v>
      </c>
      <c r="Q34" s="1" t="s">
        <v>7</v>
      </c>
      <c r="R34" s="1">
        <v>25.423886822951204</v>
      </c>
      <c r="S34" s="1">
        <v>21.935700466175327</v>
      </c>
      <c r="T34" s="1">
        <v>20.846420256753316</v>
      </c>
      <c r="U34" s="1">
        <v>18.661878097258171</v>
      </c>
      <c r="V34" s="1">
        <v>17.514486208391329</v>
      </c>
      <c r="W34" s="1">
        <v>14.977313414903643</v>
      </c>
      <c r="X34" s="1">
        <v>13.836405371882913</v>
      </c>
      <c r="Y34" s="1">
        <v>48.538599616170941</v>
      </c>
      <c r="Z34" s="1">
        <v>111.94776845463777</v>
      </c>
      <c r="AA34" s="1">
        <v>23.639667679019301</v>
      </c>
      <c r="AB34" s="1">
        <v>19.253039704004124</v>
      </c>
      <c r="AC34" s="1">
        <v>20.813142506640119</v>
      </c>
      <c r="AD34" s="1">
        <v>14.666564182348022</v>
      </c>
      <c r="AE34" s="1">
        <v>15.13760580039008</v>
      </c>
    </row>
    <row r="35" spans="1:31" x14ac:dyDescent="0.3">
      <c r="A35" s="1" t="s">
        <v>8</v>
      </c>
      <c r="B35" s="1">
        <v>1.3361880972205702</v>
      </c>
      <c r="C35" s="1">
        <v>3.0480352579534089</v>
      </c>
      <c r="D35" s="1">
        <v>6.7740754302453317</v>
      </c>
      <c r="E35" s="1">
        <v>15.219538968166848</v>
      </c>
      <c r="F35" s="1">
        <v>23.496118206862008</v>
      </c>
      <c r="G35" s="1">
        <v>30.018912529550828</v>
      </c>
      <c r="H35" s="1">
        <v>35.080419128110037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v>0.3483920367534456</v>
      </c>
      <c r="S35" s="1">
        <v>1.281915830251805</v>
      </c>
      <c r="T35" s="1">
        <v>2.1973490427098676</v>
      </c>
      <c r="U35" s="1">
        <v>5.9666242765565389</v>
      </c>
      <c r="V35" s="1">
        <v>11.315733697572004</v>
      </c>
      <c r="W35" s="1">
        <v>16.031016531985799</v>
      </c>
      <c r="X35" s="1">
        <v>20.248646480850212</v>
      </c>
      <c r="Y35" s="1"/>
      <c r="Z35" s="1"/>
      <c r="AA35" s="1"/>
      <c r="AB35" s="1"/>
      <c r="AC35" s="1"/>
      <c r="AD35" s="1"/>
      <c r="AE35" s="1"/>
    </row>
    <row r="37" spans="1:31" x14ac:dyDescent="0.3">
      <c r="A37" t="s">
        <v>13</v>
      </c>
    </row>
    <row r="38" spans="1:31" x14ac:dyDescent="0.3">
      <c r="A38" t="s">
        <v>1</v>
      </c>
      <c r="Q38" t="s">
        <v>2</v>
      </c>
    </row>
    <row r="40" spans="1:31" x14ac:dyDescent="0.3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3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3">
      <c r="A42" s="1"/>
      <c r="B42" s="1">
        <v>2165</v>
      </c>
      <c r="C42" s="1">
        <v>2205</v>
      </c>
      <c r="D42" s="1">
        <v>2445</v>
      </c>
      <c r="E42" s="1">
        <v>2774</v>
      </c>
      <c r="F42" s="1">
        <v>3111</v>
      </c>
      <c r="G42" s="1">
        <v>3516</v>
      </c>
      <c r="H42" s="1">
        <v>3917</v>
      </c>
      <c r="I42" s="1">
        <v>517</v>
      </c>
      <c r="J42" s="1">
        <v>64</v>
      </c>
      <c r="K42" s="1">
        <v>352</v>
      </c>
      <c r="L42" s="1">
        <v>787</v>
      </c>
      <c r="M42" s="1">
        <v>1284</v>
      </c>
      <c r="N42" s="1">
        <v>1688</v>
      </c>
      <c r="O42" s="1">
        <v>2011</v>
      </c>
      <c r="Q42" s="1"/>
      <c r="R42" s="1">
        <v>3737</v>
      </c>
      <c r="S42" s="1">
        <v>3877</v>
      </c>
      <c r="T42" s="1">
        <v>4417</v>
      </c>
      <c r="U42" s="1">
        <v>5055</v>
      </c>
      <c r="V42" s="1">
        <v>5534</v>
      </c>
      <c r="W42" s="1">
        <v>5464</v>
      </c>
      <c r="X42" s="1">
        <v>6193</v>
      </c>
      <c r="Y42" s="1">
        <v>9</v>
      </c>
      <c r="Z42" s="1">
        <v>17</v>
      </c>
      <c r="AA42" s="1">
        <v>136</v>
      </c>
      <c r="AB42" s="1">
        <v>387</v>
      </c>
      <c r="AC42" s="1">
        <v>804</v>
      </c>
      <c r="AD42" s="1">
        <v>1241</v>
      </c>
      <c r="AE42" s="1">
        <v>1600</v>
      </c>
    </row>
    <row r="43" spans="1:31" x14ac:dyDescent="0.3">
      <c r="A43" s="1"/>
      <c r="B43" s="1">
        <v>2842</v>
      </c>
      <c r="C43" s="1">
        <v>2835</v>
      </c>
      <c r="D43" s="1">
        <v>3228</v>
      </c>
      <c r="E43" s="1">
        <v>3589</v>
      </c>
      <c r="F43" s="1">
        <v>4038</v>
      </c>
      <c r="G43" s="1">
        <v>4411</v>
      </c>
      <c r="H43" s="1">
        <v>4877</v>
      </c>
      <c r="I43" s="1">
        <v>6</v>
      </c>
      <c r="J43" s="1">
        <v>69</v>
      </c>
      <c r="K43" s="1">
        <v>417</v>
      </c>
      <c r="L43" s="1">
        <v>888</v>
      </c>
      <c r="M43" s="1">
        <v>1597</v>
      </c>
      <c r="N43" s="1">
        <v>2197</v>
      </c>
      <c r="O43" s="1">
        <v>2668</v>
      </c>
      <c r="Q43" s="1"/>
      <c r="R43" s="1">
        <v>4223</v>
      </c>
      <c r="S43" s="1">
        <v>4247</v>
      </c>
      <c r="T43" s="1">
        <v>4811</v>
      </c>
      <c r="U43" s="1">
        <v>5338</v>
      </c>
      <c r="V43" s="1">
        <v>5795</v>
      </c>
      <c r="W43" s="1">
        <v>5687</v>
      </c>
      <c r="X43" s="1">
        <v>6356</v>
      </c>
      <c r="Y43" s="1">
        <v>21</v>
      </c>
      <c r="Z43" s="1">
        <v>42</v>
      </c>
      <c r="AA43" s="1">
        <v>121</v>
      </c>
      <c r="AB43" s="1">
        <v>388</v>
      </c>
      <c r="AC43" s="1">
        <v>782</v>
      </c>
      <c r="AD43" s="1">
        <v>1172</v>
      </c>
      <c r="AE43" s="1">
        <v>1591</v>
      </c>
    </row>
    <row r="44" spans="1:31" x14ac:dyDescent="0.3">
      <c r="A44" s="1"/>
      <c r="B44" s="1">
        <v>2112</v>
      </c>
      <c r="C44" s="1">
        <v>2163</v>
      </c>
      <c r="D44" s="1">
        <v>2400</v>
      </c>
      <c r="E44" s="1">
        <v>2695</v>
      </c>
      <c r="F44" s="1">
        <v>2994</v>
      </c>
      <c r="G44" s="1">
        <v>3242</v>
      </c>
      <c r="H44" s="1">
        <v>3434</v>
      </c>
      <c r="I44" s="1">
        <v>21</v>
      </c>
      <c r="J44" s="1">
        <v>73</v>
      </c>
      <c r="K44" s="1">
        <v>346</v>
      </c>
      <c r="L44" s="1">
        <v>831</v>
      </c>
      <c r="M44" s="1">
        <v>1366</v>
      </c>
      <c r="N44" s="1">
        <v>1784</v>
      </c>
      <c r="O44" s="1">
        <v>2084</v>
      </c>
      <c r="Q44" s="1"/>
      <c r="R44" s="1">
        <v>2820</v>
      </c>
      <c r="S44" s="1">
        <v>3106</v>
      </c>
      <c r="T44" s="1">
        <v>3581</v>
      </c>
      <c r="U44" s="1">
        <v>4085</v>
      </c>
      <c r="V44" s="1">
        <v>4633</v>
      </c>
      <c r="W44" s="1">
        <v>4586</v>
      </c>
      <c r="X44" s="1">
        <v>5172</v>
      </c>
      <c r="Y44" s="1">
        <v>6</v>
      </c>
      <c r="Z44" s="1">
        <v>18</v>
      </c>
      <c r="AA44" s="1">
        <v>180</v>
      </c>
      <c r="AB44" s="1">
        <v>538</v>
      </c>
      <c r="AC44" s="1">
        <v>1006</v>
      </c>
      <c r="AD44" s="1">
        <v>1391</v>
      </c>
      <c r="AE44" s="1">
        <v>1670</v>
      </c>
    </row>
    <row r="45" spans="1:31" x14ac:dyDescent="0.3">
      <c r="A45" s="1"/>
      <c r="B45" s="1">
        <v>2643</v>
      </c>
      <c r="C45" s="1">
        <v>2667</v>
      </c>
      <c r="D45" s="1">
        <v>2899</v>
      </c>
      <c r="E45" s="1">
        <v>3296</v>
      </c>
      <c r="F45" s="1">
        <v>3575</v>
      </c>
      <c r="G45" s="1">
        <v>3810</v>
      </c>
      <c r="H45" s="1">
        <v>4201</v>
      </c>
      <c r="I45" s="1">
        <v>4</v>
      </c>
      <c r="J45" s="1">
        <v>84</v>
      </c>
      <c r="K45" s="1">
        <v>412</v>
      </c>
      <c r="L45" s="1">
        <v>1043</v>
      </c>
      <c r="M45" s="1">
        <v>1730</v>
      </c>
      <c r="N45" s="1">
        <v>2229</v>
      </c>
      <c r="O45" s="1">
        <v>2653</v>
      </c>
      <c r="Q45" s="1"/>
      <c r="R45" s="1">
        <v>4939</v>
      </c>
      <c r="S45" s="1">
        <v>4866</v>
      </c>
      <c r="T45" s="1">
        <v>5489</v>
      </c>
      <c r="U45" s="1">
        <v>6113</v>
      </c>
      <c r="V45" s="1">
        <v>6320</v>
      </c>
      <c r="W45" s="1">
        <v>6258</v>
      </c>
      <c r="X45" s="1">
        <v>6883</v>
      </c>
      <c r="Y45" s="1">
        <v>45</v>
      </c>
      <c r="Z45" s="1">
        <v>63</v>
      </c>
      <c r="AA45" s="1">
        <v>181</v>
      </c>
      <c r="AB45" s="1">
        <v>393</v>
      </c>
      <c r="AC45" s="1">
        <v>813</v>
      </c>
      <c r="AD45" s="1">
        <v>1169</v>
      </c>
      <c r="AE45" s="1">
        <v>1721</v>
      </c>
    </row>
    <row r="46" spans="1:31" x14ac:dyDescent="0.3">
      <c r="A46" s="1"/>
      <c r="B46" s="1">
        <v>2285</v>
      </c>
      <c r="C46" s="1">
        <v>2477</v>
      </c>
      <c r="D46" s="1">
        <v>2946</v>
      </c>
      <c r="E46" s="1">
        <v>3450</v>
      </c>
      <c r="F46" s="1">
        <v>3769</v>
      </c>
      <c r="G46" s="1">
        <v>4001</v>
      </c>
      <c r="H46" s="1">
        <v>4330</v>
      </c>
      <c r="I46" s="1">
        <v>11</v>
      </c>
      <c r="J46" s="1">
        <v>75</v>
      </c>
      <c r="K46" s="1">
        <v>321</v>
      </c>
      <c r="L46" s="1">
        <v>786</v>
      </c>
      <c r="M46" s="1">
        <v>1214</v>
      </c>
      <c r="N46" s="1">
        <v>1573</v>
      </c>
      <c r="O46" s="1">
        <v>1845</v>
      </c>
      <c r="Q46" s="1"/>
      <c r="R46" s="1">
        <v>1841</v>
      </c>
      <c r="S46" s="1">
        <v>2781</v>
      </c>
      <c r="T46" s="1">
        <v>3298</v>
      </c>
      <c r="U46" s="1">
        <v>3812</v>
      </c>
      <c r="V46" s="1">
        <v>4269</v>
      </c>
      <c r="W46" s="1">
        <v>4276</v>
      </c>
      <c r="X46" s="1">
        <v>4955</v>
      </c>
      <c r="Y46" s="1">
        <v>10</v>
      </c>
      <c r="Z46" s="1">
        <v>21</v>
      </c>
      <c r="AA46" s="1">
        <v>87</v>
      </c>
      <c r="AB46" s="1">
        <v>307</v>
      </c>
      <c r="AC46" s="1">
        <v>708</v>
      </c>
      <c r="AD46" s="1">
        <v>1007</v>
      </c>
      <c r="AE46" s="1">
        <v>1261</v>
      </c>
    </row>
    <row r="47" spans="1:31" x14ac:dyDescent="0.3">
      <c r="A47" s="1"/>
      <c r="B47" s="1">
        <v>2356</v>
      </c>
      <c r="C47" s="1">
        <v>2602</v>
      </c>
      <c r="D47" s="1">
        <v>3059</v>
      </c>
      <c r="E47" s="1">
        <v>3522</v>
      </c>
      <c r="F47" s="1">
        <v>3939</v>
      </c>
      <c r="G47" s="1">
        <v>4219</v>
      </c>
      <c r="H47" s="1">
        <v>4790</v>
      </c>
      <c r="I47" s="1">
        <v>15</v>
      </c>
      <c r="J47" s="1">
        <v>72</v>
      </c>
      <c r="K47" s="1">
        <v>283</v>
      </c>
      <c r="L47" s="1">
        <v>746</v>
      </c>
      <c r="M47" s="1">
        <v>1176</v>
      </c>
      <c r="N47" s="1">
        <v>1552</v>
      </c>
      <c r="O47" s="1">
        <v>1830</v>
      </c>
      <c r="Q47" s="1"/>
      <c r="R47" s="1">
        <v>3817</v>
      </c>
      <c r="S47" s="1">
        <v>4060</v>
      </c>
      <c r="T47" s="1">
        <v>4782</v>
      </c>
      <c r="U47" s="1">
        <v>5491</v>
      </c>
      <c r="V47" s="1">
        <v>5825</v>
      </c>
      <c r="W47" s="1">
        <v>5718</v>
      </c>
      <c r="X47" s="1">
        <v>6590</v>
      </c>
      <c r="Y47" s="1">
        <v>13</v>
      </c>
      <c r="Z47" s="1">
        <v>36</v>
      </c>
      <c r="AA47" s="1">
        <v>128</v>
      </c>
      <c r="AB47" s="1">
        <v>349</v>
      </c>
      <c r="AC47" s="1">
        <v>651</v>
      </c>
      <c r="AD47" s="1">
        <v>982</v>
      </c>
      <c r="AE47" s="1">
        <v>1370</v>
      </c>
    </row>
    <row r="48" spans="1:31" x14ac:dyDescent="0.3">
      <c r="A48" s="1"/>
      <c r="B48" s="1">
        <v>2377</v>
      </c>
      <c r="C48" s="1">
        <v>2581</v>
      </c>
      <c r="D48" s="1">
        <v>3059</v>
      </c>
      <c r="E48" s="1">
        <v>3537</v>
      </c>
      <c r="F48" s="1">
        <v>3863</v>
      </c>
      <c r="G48" s="1">
        <v>4110</v>
      </c>
      <c r="H48" s="1">
        <v>4532</v>
      </c>
      <c r="I48" s="1">
        <v>4</v>
      </c>
      <c r="J48" s="1">
        <v>55</v>
      </c>
      <c r="K48" s="1">
        <v>314</v>
      </c>
      <c r="L48" s="1">
        <v>765</v>
      </c>
      <c r="M48" s="1">
        <v>1211</v>
      </c>
      <c r="N48" s="1">
        <v>1563</v>
      </c>
      <c r="O48" s="1">
        <v>1840</v>
      </c>
      <c r="Q48" s="1"/>
      <c r="R48" s="1">
        <v>1930</v>
      </c>
      <c r="S48" s="1">
        <v>2303</v>
      </c>
      <c r="T48" s="1">
        <v>2764</v>
      </c>
      <c r="U48" s="1">
        <v>3221</v>
      </c>
      <c r="V48" s="1">
        <v>3569</v>
      </c>
      <c r="W48" s="1">
        <v>3658</v>
      </c>
      <c r="X48" s="1">
        <v>4199</v>
      </c>
      <c r="Y48" s="1">
        <v>10</v>
      </c>
      <c r="Z48" s="1">
        <v>34</v>
      </c>
      <c r="AA48" s="1">
        <v>147</v>
      </c>
      <c r="AB48" s="1">
        <v>372</v>
      </c>
      <c r="AC48" s="1">
        <v>735</v>
      </c>
      <c r="AD48" s="1">
        <v>1017</v>
      </c>
      <c r="AE48" s="1">
        <v>1290</v>
      </c>
    </row>
    <row r="49" spans="1:31" x14ac:dyDescent="0.3">
      <c r="A49" s="1"/>
      <c r="B49" s="1">
        <v>3562</v>
      </c>
      <c r="C49" s="1">
        <v>3688</v>
      </c>
      <c r="D49" s="1">
        <v>4290</v>
      </c>
      <c r="E49" s="1">
        <v>4950</v>
      </c>
      <c r="F49" s="1">
        <v>5367</v>
      </c>
      <c r="G49" s="1">
        <v>5424</v>
      </c>
      <c r="H49" s="1">
        <v>6030</v>
      </c>
      <c r="I49" s="1">
        <v>2</v>
      </c>
      <c r="J49" s="1">
        <v>72</v>
      </c>
      <c r="K49" s="1">
        <v>341</v>
      </c>
      <c r="L49" s="1">
        <v>864</v>
      </c>
      <c r="M49" s="1">
        <v>1410</v>
      </c>
      <c r="N49" s="1">
        <v>2003</v>
      </c>
      <c r="O49" s="1">
        <v>2372</v>
      </c>
      <c r="Q49" s="1"/>
      <c r="R49" s="1">
        <v>4286</v>
      </c>
      <c r="S49" s="1">
        <v>4282</v>
      </c>
      <c r="T49" s="1">
        <v>5032</v>
      </c>
      <c r="U49" s="1">
        <v>5527</v>
      </c>
      <c r="V49" s="1">
        <v>6007</v>
      </c>
      <c r="W49" s="1">
        <v>5696</v>
      </c>
      <c r="X49" s="1">
        <v>6686</v>
      </c>
      <c r="Y49" s="1">
        <v>20</v>
      </c>
      <c r="Z49" s="1">
        <v>47</v>
      </c>
      <c r="AA49" s="1">
        <v>158</v>
      </c>
      <c r="AB49" s="1">
        <v>360</v>
      </c>
      <c r="AC49" s="1">
        <v>708</v>
      </c>
      <c r="AD49" s="1">
        <v>987</v>
      </c>
      <c r="AE49" s="1">
        <v>1322</v>
      </c>
    </row>
    <row r="50" spans="1:31" x14ac:dyDescent="0.3">
      <c r="A50" s="1" t="s">
        <v>5</v>
      </c>
      <c r="B50" s="1">
        <v>2542.75</v>
      </c>
      <c r="C50" s="1">
        <v>2652.25</v>
      </c>
      <c r="D50" s="1">
        <v>3040.75</v>
      </c>
      <c r="E50" s="1">
        <v>3476.625</v>
      </c>
      <c r="F50" s="1">
        <v>3832</v>
      </c>
      <c r="G50" s="1">
        <v>4091.625</v>
      </c>
      <c r="H50" s="1">
        <v>4513.875</v>
      </c>
      <c r="I50" s="1">
        <v>9</v>
      </c>
      <c r="J50" s="1">
        <v>70.5</v>
      </c>
      <c r="K50" s="1">
        <v>348.25</v>
      </c>
      <c r="L50" s="1">
        <v>838.75</v>
      </c>
      <c r="M50" s="1">
        <v>1373.5</v>
      </c>
      <c r="N50" s="1">
        <v>1823.625</v>
      </c>
      <c r="O50" s="1">
        <v>2162.875</v>
      </c>
      <c r="Q50" s="1" t="s">
        <v>5</v>
      </c>
      <c r="R50" s="1">
        <v>3449.125</v>
      </c>
      <c r="S50" s="1">
        <v>3690.25</v>
      </c>
      <c r="T50" s="1">
        <v>4271.75</v>
      </c>
      <c r="U50" s="1">
        <v>4830.25</v>
      </c>
      <c r="V50" s="1">
        <v>5244</v>
      </c>
      <c r="W50" s="1">
        <v>5167.875</v>
      </c>
      <c r="X50" s="1">
        <v>5879.25</v>
      </c>
      <c r="Y50" s="1">
        <v>16.75</v>
      </c>
      <c r="Z50" s="1">
        <v>34.75</v>
      </c>
      <c r="AA50" s="1">
        <v>142.25</v>
      </c>
      <c r="AB50" s="1">
        <v>386.75</v>
      </c>
      <c r="AC50" s="1">
        <v>775.875</v>
      </c>
      <c r="AD50" s="1">
        <v>1120.75</v>
      </c>
      <c r="AE50" s="1">
        <v>1478.125</v>
      </c>
    </row>
    <row r="51" spans="1:31" x14ac:dyDescent="0.3">
      <c r="A51" s="1" t="s">
        <v>6</v>
      </c>
      <c r="B51" s="1">
        <v>446.5836287863674</v>
      </c>
      <c r="C51" s="1">
        <v>444.98672733015309</v>
      </c>
      <c r="D51" s="1">
        <v>546.68358078508265</v>
      </c>
      <c r="E51" s="1">
        <v>644.89532823164416</v>
      </c>
      <c r="F51" s="1">
        <v>680.36515930785288</v>
      </c>
      <c r="G51" s="1">
        <v>615.88532566947879</v>
      </c>
      <c r="H51" s="1">
        <v>721.21069000327498</v>
      </c>
      <c r="I51" s="1">
        <v>6.4586597459756092</v>
      </c>
      <c r="J51" s="1">
        <v>7.8898669190297497</v>
      </c>
      <c r="K51" s="1">
        <v>43.352479744531337</v>
      </c>
      <c r="L51" s="1">
        <v>89.68242581464888</v>
      </c>
      <c r="M51" s="1">
        <v>186.17733481817811</v>
      </c>
      <c r="N51" s="1">
        <v>264.66863126369924</v>
      </c>
      <c r="O51" s="1">
        <v>332.50805911285818</v>
      </c>
      <c r="Q51" s="1" t="s">
        <v>6</v>
      </c>
      <c r="R51" s="1">
        <v>1062.2369600870609</v>
      </c>
      <c r="S51" s="1">
        <v>814.45253851897348</v>
      </c>
      <c r="T51" s="1">
        <v>889.56137365557868</v>
      </c>
      <c r="U51" s="1">
        <v>939.26417343578055</v>
      </c>
      <c r="V51" s="1">
        <v>907.93570807629328</v>
      </c>
      <c r="W51" s="1">
        <v>832.2296013571015</v>
      </c>
      <c r="X51" s="1">
        <v>912.88933474983708</v>
      </c>
      <c r="Y51" s="1">
        <v>11.765946625750093</v>
      </c>
      <c r="Z51" s="1">
        <v>14.947825928876748</v>
      </c>
      <c r="AA51" s="1">
        <v>29.460779012103533</v>
      </c>
      <c r="AB51" s="1">
        <v>62.8843183949703</v>
      </c>
      <c r="AC51" s="1">
        <v>101.02157875919382</v>
      </c>
      <c r="AD51" s="1">
        <v>138.42574724378409</v>
      </c>
      <c r="AE51" s="1">
        <v>173.92486704034016</v>
      </c>
    </row>
    <row r="52" spans="1:31" x14ac:dyDescent="0.3">
      <c r="A52" s="1" t="s">
        <v>7</v>
      </c>
      <c r="B52" s="1">
        <v>17.563017551327004</v>
      </c>
      <c r="C52" s="1">
        <v>16.77770675200879</v>
      </c>
      <c r="D52" s="1">
        <v>17.978577021625672</v>
      </c>
      <c r="E52" s="1">
        <v>18.549464731791439</v>
      </c>
      <c r="F52" s="1">
        <v>17.754831923482591</v>
      </c>
      <c r="G52" s="1">
        <v>15.052340467894268</v>
      </c>
      <c r="H52" s="1">
        <v>15.9776398328105</v>
      </c>
      <c r="I52" s="1">
        <v>71.762886066395666</v>
      </c>
      <c r="J52" s="1">
        <v>11.191300594368439</v>
      </c>
      <c r="K52" s="1">
        <v>12.448666114725437</v>
      </c>
      <c r="L52" s="1">
        <v>10.692390559123563</v>
      </c>
      <c r="M52" s="1">
        <v>13.554957030810201</v>
      </c>
      <c r="N52" s="1">
        <v>14.513325451433229</v>
      </c>
      <c r="O52" s="1">
        <v>15.373429306495206</v>
      </c>
      <c r="Q52" s="1" t="s">
        <v>7</v>
      </c>
      <c r="R52" s="1">
        <v>30.797288010352215</v>
      </c>
      <c r="S52" s="1">
        <v>22.070389228886214</v>
      </c>
      <c r="T52" s="1">
        <v>20.824284512332852</v>
      </c>
      <c r="U52" s="1">
        <v>19.445456724512823</v>
      </c>
      <c r="V52" s="1">
        <v>17.313800687953723</v>
      </c>
      <c r="W52" s="1">
        <v>16.103903468197306</v>
      </c>
      <c r="X52" s="1">
        <v>15.527309346427471</v>
      </c>
      <c r="Y52" s="1">
        <v>70.244457467164736</v>
      </c>
      <c r="Z52" s="1">
        <v>43.015326414033808</v>
      </c>
      <c r="AA52" s="1">
        <v>20.710565210617599</v>
      </c>
      <c r="AB52" s="1">
        <v>16.259681550089283</v>
      </c>
      <c r="AC52" s="1">
        <v>13.020342034373297</v>
      </c>
      <c r="AD52" s="1">
        <v>12.351170844861395</v>
      </c>
      <c r="AE52" s="1">
        <v>11.76658719934648</v>
      </c>
    </row>
    <row r="53" spans="1:31" x14ac:dyDescent="0.3">
      <c r="A53" s="1" t="s">
        <v>8</v>
      </c>
      <c r="B53" s="1">
        <v>0.35394749778782814</v>
      </c>
      <c r="C53" s="1">
        <v>2.6581204637571876</v>
      </c>
      <c r="D53" s="1">
        <v>11.452766587190661</v>
      </c>
      <c r="E53" s="1">
        <v>24.125408981411571</v>
      </c>
      <c r="F53" s="1">
        <v>35.842901878914404</v>
      </c>
      <c r="G53" s="1">
        <v>44.569700302447075</v>
      </c>
      <c r="H53" s="1">
        <v>47.916147434299802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v>0.48563041351067304</v>
      </c>
      <c r="S53" s="1">
        <v>0.94167061852178036</v>
      </c>
      <c r="T53" s="1">
        <v>3.3300169719669928</v>
      </c>
      <c r="U53" s="1">
        <v>8.0068319445163301</v>
      </c>
      <c r="V53" s="1">
        <v>14.795480549199086</v>
      </c>
      <c r="W53" s="1">
        <v>21.686863556103813</v>
      </c>
      <c r="X53" s="1">
        <v>25.14138708168559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89BB-D809-43FE-9319-2DFA00751CA2}">
  <dimension ref="A1:AE53"/>
  <sheetViews>
    <sheetView workbookViewId="0">
      <selection sqref="A1:A2"/>
    </sheetView>
  </sheetViews>
  <sheetFormatPr defaultRowHeight="14.4" x14ac:dyDescent="0.3"/>
  <sheetData>
    <row r="1" spans="1:31" x14ac:dyDescent="0.3">
      <c r="A1" t="s">
        <v>12</v>
      </c>
    </row>
    <row r="2" spans="1:31" x14ac:dyDescent="0.3">
      <c r="A2" t="s">
        <v>1</v>
      </c>
      <c r="Q2" t="s">
        <v>2</v>
      </c>
    </row>
    <row r="4" spans="1:31" x14ac:dyDescent="0.3">
      <c r="A4" s="1"/>
      <c r="B4" s="1" t="s">
        <v>9</v>
      </c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Q4" s="1"/>
      <c r="R4" s="1" t="s">
        <v>9</v>
      </c>
      <c r="S4" s="1"/>
      <c r="T4" s="1"/>
      <c r="U4" s="1"/>
      <c r="V4" s="1"/>
      <c r="W4" s="1"/>
      <c r="X4" s="1"/>
      <c r="Y4" s="1" t="s">
        <v>10</v>
      </c>
      <c r="Z4" s="1"/>
      <c r="AA4" s="1"/>
      <c r="AB4" s="1"/>
      <c r="AC4" s="1"/>
      <c r="AD4" s="1"/>
      <c r="AE4" s="1"/>
    </row>
    <row r="5" spans="1:31" x14ac:dyDescent="0.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Q5" s="1"/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</row>
    <row r="6" spans="1:31" x14ac:dyDescent="0.3">
      <c r="A6" s="1"/>
      <c r="B6" s="1">
        <v>3738</v>
      </c>
      <c r="C6" s="1">
        <v>4469</v>
      </c>
      <c r="D6" s="1">
        <v>5853</v>
      </c>
      <c r="E6" s="1">
        <v>6148</v>
      </c>
      <c r="F6" s="1">
        <v>6278</v>
      </c>
      <c r="G6" s="1">
        <v>6307</v>
      </c>
      <c r="H6" s="1">
        <v>6112</v>
      </c>
      <c r="I6" s="1">
        <v>16</v>
      </c>
      <c r="J6" s="1">
        <v>32</v>
      </c>
      <c r="K6" s="1">
        <v>40</v>
      </c>
      <c r="L6" s="1">
        <v>86</v>
      </c>
      <c r="M6" s="1">
        <v>124</v>
      </c>
      <c r="N6" s="1">
        <v>194</v>
      </c>
      <c r="O6" s="1">
        <v>324</v>
      </c>
      <c r="Q6" s="1"/>
      <c r="R6" s="1">
        <v>3659</v>
      </c>
      <c r="S6" s="1">
        <v>4315</v>
      </c>
      <c r="T6" s="1">
        <v>5932</v>
      </c>
      <c r="U6" s="1">
        <v>6471</v>
      </c>
      <c r="V6" s="1">
        <v>6558</v>
      </c>
      <c r="W6" s="1">
        <v>6285</v>
      </c>
      <c r="X6" s="1">
        <v>5991</v>
      </c>
      <c r="Y6" s="1">
        <v>9</v>
      </c>
      <c r="Z6" s="1">
        <v>28</v>
      </c>
      <c r="AA6" s="1">
        <v>59</v>
      </c>
      <c r="AB6" s="1">
        <v>72</v>
      </c>
      <c r="AC6" s="1">
        <v>189</v>
      </c>
      <c r="AD6" s="1">
        <v>137</v>
      </c>
      <c r="AE6" s="1">
        <v>159</v>
      </c>
    </row>
    <row r="7" spans="1:31" x14ac:dyDescent="0.3">
      <c r="A7" s="1"/>
      <c r="B7" s="1">
        <v>4913</v>
      </c>
      <c r="C7" s="1">
        <v>5555</v>
      </c>
      <c r="D7" s="1">
        <v>6944</v>
      </c>
      <c r="E7" s="1">
        <v>7000</v>
      </c>
      <c r="F7" s="1">
        <v>7036</v>
      </c>
      <c r="G7" s="1">
        <v>7080</v>
      </c>
      <c r="H7" s="1">
        <v>7364</v>
      </c>
      <c r="I7" s="1">
        <v>31</v>
      </c>
      <c r="J7" s="1">
        <v>43</v>
      </c>
      <c r="K7" s="1">
        <v>65</v>
      </c>
      <c r="L7" s="1">
        <v>123</v>
      </c>
      <c r="M7" s="1">
        <v>186</v>
      </c>
      <c r="N7" s="1">
        <v>280</v>
      </c>
      <c r="O7" s="1">
        <v>360</v>
      </c>
      <c r="Q7" s="1"/>
      <c r="R7" s="1">
        <v>4545</v>
      </c>
      <c r="S7" s="1">
        <v>5236</v>
      </c>
      <c r="T7" s="1">
        <v>6878</v>
      </c>
      <c r="U7" s="1">
        <v>7383</v>
      </c>
      <c r="V7" s="1">
        <v>7198</v>
      </c>
      <c r="W7" s="1">
        <v>6928</v>
      </c>
      <c r="X7" s="1">
        <v>6469</v>
      </c>
      <c r="Y7" s="1">
        <v>26</v>
      </c>
      <c r="Z7" s="1">
        <v>43</v>
      </c>
      <c r="AA7" s="1">
        <v>55</v>
      </c>
      <c r="AB7" s="1">
        <v>88</v>
      </c>
      <c r="AC7" s="1">
        <v>135</v>
      </c>
      <c r="AD7" s="1">
        <v>263</v>
      </c>
      <c r="AE7" s="1">
        <v>337</v>
      </c>
    </row>
    <row r="8" spans="1:31" x14ac:dyDescent="0.3">
      <c r="A8" s="1"/>
      <c r="B8" s="1">
        <v>3096</v>
      </c>
      <c r="C8" s="1">
        <v>3616</v>
      </c>
      <c r="D8" s="1">
        <v>4884</v>
      </c>
      <c r="E8" s="1">
        <v>5295</v>
      </c>
      <c r="F8" s="1">
        <v>5509</v>
      </c>
      <c r="G8" s="1">
        <v>5678</v>
      </c>
      <c r="H8" s="1">
        <v>5529</v>
      </c>
      <c r="I8" s="1">
        <v>42</v>
      </c>
      <c r="J8" s="1">
        <v>92</v>
      </c>
      <c r="K8" s="1">
        <v>115</v>
      </c>
      <c r="L8" s="1">
        <v>108</v>
      </c>
      <c r="M8" s="1">
        <v>166</v>
      </c>
      <c r="N8" s="1">
        <v>258</v>
      </c>
      <c r="O8" s="1">
        <v>342</v>
      </c>
      <c r="Q8" s="1"/>
      <c r="R8" s="1">
        <v>3439</v>
      </c>
      <c r="S8" s="1">
        <v>4060</v>
      </c>
      <c r="T8" s="1">
        <v>5626</v>
      </c>
      <c r="U8" s="1">
        <v>6247</v>
      </c>
      <c r="V8" s="1">
        <v>6308</v>
      </c>
      <c r="W8" s="1">
        <v>5986</v>
      </c>
      <c r="X8" s="1">
        <v>5765</v>
      </c>
      <c r="Y8" s="1">
        <v>25</v>
      </c>
      <c r="Z8" s="1">
        <v>54</v>
      </c>
      <c r="AA8" s="1">
        <v>58</v>
      </c>
      <c r="AB8" s="1">
        <v>86</v>
      </c>
      <c r="AC8" s="1">
        <v>136</v>
      </c>
      <c r="AD8" s="1">
        <v>179</v>
      </c>
      <c r="AE8" s="1">
        <v>270</v>
      </c>
    </row>
    <row r="9" spans="1:31" x14ac:dyDescent="0.3">
      <c r="A9" s="1"/>
      <c r="B9" s="1">
        <v>5411</v>
      </c>
      <c r="C9" s="1">
        <v>5947</v>
      </c>
      <c r="D9" s="1">
        <v>7168</v>
      </c>
      <c r="E9" s="1">
        <v>7028</v>
      </c>
      <c r="F9" s="1">
        <v>6874</v>
      </c>
      <c r="G9" s="1">
        <v>7078</v>
      </c>
      <c r="H9" s="1">
        <v>7402</v>
      </c>
      <c r="I9" s="1">
        <v>124</v>
      </c>
      <c r="J9" s="1">
        <v>171</v>
      </c>
      <c r="K9" s="1">
        <v>209</v>
      </c>
      <c r="L9" s="1">
        <v>221</v>
      </c>
      <c r="M9" s="1">
        <v>271</v>
      </c>
      <c r="N9" s="1">
        <v>353</v>
      </c>
      <c r="O9" s="1">
        <v>474</v>
      </c>
      <c r="Q9" s="1"/>
      <c r="R9" s="1">
        <v>4625</v>
      </c>
      <c r="S9" s="1">
        <v>5270</v>
      </c>
      <c r="T9" s="1">
        <v>6886</v>
      </c>
      <c r="U9" s="1">
        <v>7495</v>
      </c>
      <c r="V9" s="1">
        <v>7336</v>
      </c>
      <c r="W9" s="1">
        <v>6900</v>
      </c>
      <c r="X9" s="1">
        <v>6748</v>
      </c>
      <c r="Y9" s="1">
        <v>46</v>
      </c>
      <c r="Z9" s="1">
        <v>77</v>
      </c>
      <c r="AA9" s="1">
        <v>84</v>
      </c>
      <c r="AB9" s="1">
        <v>103</v>
      </c>
      <c r="AC9" s="1">
        <v>164</v>
      </c>
      <c r="AD9" s="1">
        <v>241</v>
      </c>
      <c r="AE9" s="1">
        <v>311</v>
      </c>
    </row>
    <row r="10" spans="1:31" x14ac:dyDescent="0.3">
      <c r="A10" s="1"/>
      <c r="B10" s="1">
        <v>4011</v>
      </c>
      <c r="C10" s="1">
        <v>4901</v>
      </c>
      <c r="D10" s="1">
        <v>6597</v>
      </c>
      <c r="E10" s="1">
        <v>6667</v>
      </c>
      <c r="F10" s="1">
        <v>6770</v>
      </c>
      <c r="G10" s="1">
        <v>6733</v>
      </c>
      <c r="H10" s="1">
        <v>6413</v>
      </c>
      <c r="I10" s="1">
        <v>19</v>
      </c>
      <c r="J10" s="1">
        <v>29</v>
      </c>
      <c r="K10" s="1">
        <v>27</v>
      </c>
      <c r="L10" s="1">
        <v>72</v>
      </c>
      <c r="M10" s="1">
        <v>141</v>
      </c>
      <c r="N10" s="1">
        <v>319</v>
      </c>
      <c r="O10" s="1">
        <v>427</v>
      </c>
      <c r="Q10" s="1"/>
      <c r="R10" s="1">
        <v>3657</v>
      </c>
      <c r="S10" s="1">
        <v>4241</v>
      </c>
      <c r="T10" s="1">
        <v>5752</v>
      </c>
      <c r="U10" s="1">
        <v>6105</v>
      </c>
      <c r="V10" s="1">
        <v>6003</v>
      </c>
      <c r="W10" s="1">
        <v>5858</v>
      </c>
      <c r="X10" s="1">
        <v>5830</v>
      </c>
      <c r="Y10" s="1">
        <v>13</v>
      </c>
      <c r="Z10" s="1">
        <v>16</v>
      </c>
      <c r="AA10" s="1">
        <v>23</v>
      </c>
      <c r="AB10" s="1">
        <v>83</v>
      </c>
      <c r="AC10" s="1">
        <v>126</v>
      </c>
      <c r="AD10" s="1">
        <v>196</v>
      </c>
      <c r="AE10" s="1">
        <v>261</v>
      </c>
    </row>
    <row r="11" spans="1:31" x14ac:dyDescent="0.3">
      <c r="A11" s="1"/>
      <c r="B11" s="1">
        <v>4911</v>
      </c>
      <c r="C11" s="1">
        <v>5871</v>
      </c>
      <c r="D11" s="1">
        <v>7250</v>
      </c>
      <c r="E11" s="1">
        <v>7279</v>
      </c>
      <c r="F11" s="1">
        <v>7234</v>
      </c>
      <c r="G11" s="1">
        <v>7387</v>
      </c>
      <c r="H11" s="1">
        <v>7266</v>
      </c>
      <c r="I11" s="1">
        <v>52</v>
      </c>
      <c r="J11" s="1">
        <v>69</v>
      </c>
      <c r="K11" s="1">
        <v>67</v>
      </c>
      <c r="L11" s="1">
        <v>137</v>
      </c>
      <c r="M11" s="1">
        <v>259</v>
      </c>
      <c r="N11" s="1">
        <v>376</v>
      </c>
      <c r="O11" s="1">
        <v>463</v>
      </c>
      <c r="Q11" s="1"/>
      <c r="R11" s="1">
        <v>4633</v>
      </c>
      <c r="S11" s="1">
        <v>5250</v>
      </c>
      <c r="T11" s="1">
        <v>6648</v>
      </c>
      <c r="U11" s="1">
        <v>7094</v>
      </c>
      <c r="V11" s="1">
        <v>6691</v>
      </c>
      <c r="W11" s="1">
        <v>6590</v>
      </c>
      <c r="X11" s="1">
        <v>6688</v>
      </c>
      <c r="Y11" s="1">
        <v>39</v>
      </c>
      <c r="Z11" s="1">
        <v>47</v>
      </c>
      <c r="AA11" s="1">
        <v>40</v>
      </c>
      <c r="AB11" s="1">
        <v>91</v>
      </c>
      <c r="AC11" s="1">
        <v>167</v>
      </c>
      <c r="AD11" s="1">
        <v>244</v>
      </c>
      <c r="AE11" s="1">
        <v>378</v>
      </c>
    </row>
    <row r="12" spans="1:31" x14ac:dyDescent="0.3">
      <c r="A12" s="1"/>
      <c r="B12" s="1">
        <v>3214</v>
      </c>
      <c r="C12" s="1">
        <v>4034</v>
      </c>
      <c r="D12" s="1">
        <v>5550</v>
      </c>
      <c r="E12" s="1">
        <v>6027</v>
      </c>
      <c r="F12" s="1">
        <v>6195</v>
      </c>
      <c r="G12" s="1">
        <v>6356</v>
      </c>
      <c r="H12" s="1">
        <v>6405</v>
      </c>
      <c r="I12" s="1">
        <v>10</v>
      </c>
      <c r="J12" s="1">
        <v>19</v>
      </c>
      <c r="K12" s="1">
        <v>45</v>
      </c>
      <c r="L12" s="1">
        <v>83</v>
      </c>
      <c r="M12" s="1">
        <v>162</v>
      </c>
      <c r="N12" s="1">
        <v>246</v>
      </c>
      <c r="O12" s="1">
        <v>345</v>
      </c>
      <c r="Q12" s="1"/>
      <c r="R12" s="1">
        <v>3447</v>
      </c>
      <c r="S12" s="1">
        <v>4035</v>
      </c>
      <c r="T12" s="1">
        <v>5348</v>
      </c>
      <c r="U12" s="1">
        <v>5945</v>
      </c>
      <c r="V12" s="1">
        <v>5738</v>
      </c>
      <c r="W12" s="1">
        <v>5839</v>
      </c>
      <c r="X12" s="1">
        <v>5548</v>
      </c>
      <c r="Y12" s="1">
        <v>15</v>
      </c>
      <c r="Z12" s="1">
        <v>32</v>
      </c>
      <c r="AA12" s="1">
        <v>40</v>
      </c>
      <c r="AB12" s="1">
        <v>73</v>
      </c>
      <c r="AC12" s="1">
        <v>129</v>
      </c>
      <c r="AD12" s="1">
        <v>205</v>
      </c>
      <c r="AE12" s="1">
        <v>305</v>
      </c>
    </row>
    <row r="13" spans="1:31" x14ac:dyDescent="0.3">
      <c r="A13" s="1"/>
      <c r="B13" s="1">
        <v>5846</v>
      </c>
      <c r="C13" s="1">
        <v>6590</v>
      </c>
      <c r="D13" s="1">
        <v>7750</v>
      </c>
      <c r="E13" s="1">
        <v>7531</v>
      </c>
      <c r="F13" s="1">
        <v>7365</v>
      </c>
      <c r="G13" s="1">
        <v>7562</v>
      </c>
      <c r="H13" s="1">
        <v>7346</v>
      </c>
      <c r="I13" s="1">
        <v>126</v>
      </c>
      <c r="J13" s="1">
        <v>213</v>
      </c>
      <c r="K13" s="1">
        <v>245</v>
      </c>
      <c r="L13" s="1">
        <v>283</v>
      </c>
      <c r="M13" s="1">
        <v>372</v>
      </c>
      <c r="N13" s="1">
        <v>539</v>
      </c>
      <c r="O13" s="1">
        <v>655</v>
      </c>
      <c r="Q13" s="1"/>
      <c r="R13" s="1">
        <v>4943</v>
      </c>
      <c r="S13" s="1">
        <v>5457</v>
      </c>
      <c r="T13" s="1">
        <v>6831</v>
      </c>
      <c r="U13" s="1">
        <v>7283</v>
      </c>
      <c r="V13" s="1">
        <v>6858</v>
      </c>
      <c r="W13" s="1">
        <v>6634</v>
      </c>
      <c r="X13" s="1">
        <v>6934</v>
      </c>
      <c r="Y13" s="1">
        <v>47</v>
      </c>
      <c r="Z13" s="1">
        <v>65</v>
      </c>
      <c r="AA13" s="1">
        <v>71</v>
      </c>
      <c r="AB13" s="1">
        <v>96</v>
      </c>
      <c r="AC13" s="1">
        <v>146</v>
      </c>
      <c r="AD13" s="1">
        <v>222</v>
      </c>
      <c r="AE13" s="1">
        <v>339</v>
      </c>
    </row>
    <row r="14" spans="1:31" x14ac:dyDescent="0.3">
      <c r="A14" s="1" t="s">
        <v>5</v>
      </c>
      <c r="B14" s="1">
        <v>4392.5</v>
      </c>
      <c r="C14" s="1">
        <v>5122.875</v>
      </c>
      <c r="D14" s="1">
        <v>6499.5</v>
      </c>
      <c r="E14" s="1">
        <v>6621.875</v>
      </c>
      <c r="F14" s="1">
        <v>6657.625</v>
      </c>
      <c r="G14" s="1">
        <v>6772.625</v>
      </c>
      <c r="H14" s="1">
        <v>6729.625</v>
      </c>
      <c r="I14" s="1">
        <v>52.5</v>
      </c>
      <c r="J14" s="1">
        <v>83.5</v>
      </c>
      <c r="K14" s="1">
        <v>101.625</v>
      </c>
      <c r="L14" s="1">
        <v>139.125</v>
      </c>
      <c r="M14" s="1">
        <v>210.125</v>
      </c>
      <c r="N14" s="1">
        <v>320.625</v>
      </c>
      <c r="O14" s="1">
        <v>423.75</v>
      </c>
      <c r="Q14" s="1" t="s">
        <v>5</v>
      </c>
      <c r="R14" s="1">
        <v>4118.5</v>
      </c>
      <c r="S14" s="1">
        <v>4733</v>
      </c>
      <c r="T14" s="1">
        <v>6237.625</v>
      </c>
      <c r="U14" s="1">
        <v>6752.875</v>
      </c>
      <c r="V14" s="1">
        <v>6586.25</v>
      </c>
      <c r="W14" s="1">
        <v>6377.5</v>
      </c>
      <c r="X14" s="1">
        <v>6246.625</v>
      </c>
      <c r="Y14" s="1">
        <v>27.5</v>
      </c>
      <c r="Z14" s="1">
        <v>45.25</v>
      </c>
      <c r="AA14" s="1">
        <v>53.75</v>
      </c>
      <c r="AB14" s="1">
        <v>86.5</v>
      </c>
      <c r="AC14" s="1">
        <v>149</v>
      </c>
      <c r="AD14" s="1">
        <v>210.875</v>
      </c>
      <c r="AE14" s="1">
        <v>295</v>
      </c>
    </row>
    <row r="15" spans="1:31" x14ac:dyDescent="0.3">
      <c r="A15" s="1" t="s">
        <v>6</v>
      </c>
      <c r="B15" s="1">
        <v>957.43498473786724</v>
      </c>
      <c r="C15" s="1">
        <v>968.96612911649288</v>
      </c>
      <c r="D15" s="1">
        <v>915.85561089071246</v>
      </c>
      <c r="E15" s="1">
        <v>698.86558748803759</v>
      </c>
      <c r="F15" s="1">
        <v>582.30982678896976</v>
      </c>
      <c r="G15" s="1">
        <v>589.32799388371154</v>
      </c>
      <c r="H15" s="1">
        <v>666.21410550588018</v>
      </c>
      <c r="I15" s="1">
        <v>43.800684926151554</v>
      </c>
      <c r="J15" s="1">
        <v>67.204910534870891</v>
      </c>
      <c r="K15" s="1">
        <v>76.956054830013215</v>
      </c>
      <c r="L15" s="1">
        <v>69.923954228862087</v>
      </c>
      <c r="M15" s="1">
        <v>78.532537046755337</v>
      </c>
      <c r="N15" s="1">
        <v>99.360376282500056</v>
      </c>
      <c r="O15" s="1">
        <v>102.74452540159986</v>
      </c>
      <c r="Q15" s="1" t="s">
        <v>6</v>
      </c>
      <c r="R15" s="1">
        <v>583.06410453739988</v>
      </c>
      <c r="S15" s="1">
        <v>579.84523797303018</v>
      </c>
      <c r="T15" s="1">
        <v>596.41930248357994</v>
      </c>
      <c r="U15" s="1">
        <v>586.61879391560581</v>
      </c>
      <c r="V15" s="1">
        <v>519.50860194995812</v>
      </c>
      <c r="W15" s="1">
        <v>419.62721551396066</v>
      </c>
      <c r="X15" s="1">
        <v>490.80086020197643</v>
      </c>
      <c r="Y15" s="1">
        <v>14.017845768876187</v>
      </c>
      <c r="Z15" s="1">
        <v>18.746666370317683</v>
      </c>
      <c r="AA15" s="1">
        <v>17.970461874976948</v>
      </c>
      <c r="AB15" s="1">
        <v>9.9373034571758954</v>
      </c>
      <c r="AC15" s="1">
        <v>20.77257807784099</v>
      </c>
      <c r="AD15" s="1">
        <v>38.037604748459124</v>
      </c>
      <c r="AE15" s="1">
        <v>62.471993725188568</v>
      </c>
    </row>
    <row r="16" spans="1:31" x14ac:dyDescent="0.3">
      <c r="A16" s="1" t="s">
        <v>7</v>
      </c>
      <c r="B16" s="1">
        <v>21.797040062330499</v>
      </c>
      <c r="C16" s="1">
        <v>18.914498774935808</v>
      </c>
      <c r="D16" s="1">
        <v>14.091170257569235</v>
      </c>
      <c r="E16" s="1">
        <v>10.553892779432376</v>
      </c>
      <c r="F16" s="1">
        <v>8.7465098558265097</v>
      </c>
      <c r="G16" s="1">
        <v>8.7016185582947756</v>
      </c>
      <c r="H16" s="1">
        <v>9.8997210915300649</v>
      </c>
      <c r="I16" s="1">
        <v>83.429876049812478</v>
      </c>
      <c r="J16" s="1">
        <v>80.484922796252562</v>
      </c>
      <c r="K16" s="1">
        <v>75.725515207885081</v>
      </c>
      <c r="L16" s="1">
        <v>50.259805375642109</v>
      </c>
      <c r="M16" s="1">
        <v>37.374199665320802</v>
      </c>
      <c r="N16" s="1">
        <v>30.989591043274871</v>
      </c>
      <c r="O16" s="1">
        <v>24.246495669994069</v>
      </c>
      <c r="Q16" s="1" t="s">
        <v>7</v>
      </c>
      <c r="R16" s="1">
        <v>14.157195691086558</v>
      </c>
      <c r="S16" s="1">
        <v>12.251114260997891</v>
      </c>
      <c r="T16" s="1">
        <v>9.561640888696898</v>
      </c>
      <c r="U16" s="1">
        <v>8.6869488020377368</v>
      </c>
      <c r="V16" s="1">
        <v>7.8877753190352342</v>
      </c>
      <c r="W16" s="1">
        <v>6.5798073777179251</v>
      </c>
      <c r="X16" s="1">
        <v>7.857056573781465</v>
      </c>
      <c r="Y16" s="1">
        <v>50.973984614095222</v>
      </c>
      <c r="Z16" s="1">
        <v>41.429096950978305</v>
      </c>
      <c r="AA16" s="1">
        <v>33.433417441817575</v>
      </c>
      <c r="AB16" s="1">
        <v>11.488212089220688</v>
      </c>
      <c r="AC16" s="1">
        <v>13.941327569020798</v>
      </c>
      <c r="AD16" s="1">
        <v>18.037986839814639</v>
      </c>
      <c r="AE16" s="1">
        <v>21.17694702548765</v>
      </c>
    </row>
    <row r="17" spans="1:31" x14ac:dyDescent="0.3">
      <c r="A17" s="1" t="s">
        <v>8</v>
      </c>
      <c r="B17" s="1">
        <v>1.1952191235059761</v>
      </c>
      <c r="C17" s="1">
        <v>1.629944123173023</v>
      </c>
      <c r="D17" s="1">
        <v>1.5635818139856914</v>
      </c>
      <c r="E17" s="1">
        <v>2.1009910335063711</v>
      </c>
      <c r="F17" s="1">
        <v>3.1561555359456261</v>
      </c>
      <c r="G17" s="1">
        <v>4.7341318912533916</v>
      </c>
      <c r="H17" s="1">
        <v>6.2967847391199356</v>
      </c>
      <c r="I17" s="1"/>
      <c r="J17" s="1"/>
      <c r="K17" s="1"/>
      <c r="L17" s="1"/>
      <c r="M17" s="1"/>
      <c r="N17" s="1"/>
      <c r="O17" s="1"/>
      <c r="Q17" s="1" t="s">
        <v>8</v>
      </c>
      <c r="R17" s="1">
        <v>0.66771882967099672</v>
      </c>
      <c r="S17" s="1">
        <v>0.95605324318613993</v>
      </c>
      <c r="T17" s="1">
        <v>0.86170617823290108</v>
      </c>
      <c r="U17" s="1">
        <v>1.2809358976732133</v>
      </c>
      <c r="V17" s="1">
        <v>2.2622888593661039</v>
      </c>
      <c r="W17" s="1">
        <v>3.3065464523716193</v>
      </c>
      <c r="X17" s="1">
        <v>4.7225501770956315</v>
      </c>
      <c r="Y17" s="1"/>
      <c r="Z17" s="1"/>
      <c r="AA17" s="1"/>
      <c r="AB17" s="1"/>
      <c r="AC17" s="1"/>
      <c r="AD17" s="1"/>
      <c r="AE17" s="1"/>
    </row>
    <row r="19" spans="1:31" x14ac:dyDescent="0.3">
      <c r="A19" t="s">
        <v>14</v>
      </c>
    </row>
    <row r="20" spans="1:31" x14ac:dyDescent="0.3">
      <c r="A20" t="s">
        <v>1</v>
      </c>
    </row>
    <row r="22" spans="1:31" x14ac:dyDescent="0.3">
      <c r="A22" s="1"/>
      <c r="B22" s="1" t="s">
        <v>9</v>
      </c>
      <c r="C22" s="1"/>
      <c r="D22" s="1"/>
      <c r="E22" s="1"/>
      <c r="F22" s="1"/>
      <c r="G22" s="1"/>
      <c r="H22" s="1"/>
      <c r="I22" s="1" t="s">
        <v>10</v>
      </c>
      <c r="J22" s="1"/>
      <c r="K22" s="1"/>
      <c r="L22" s="1"/>
      <c r="M22" s="1"/>
      <c r="N22" s="1"/>
      <c r="O22" s="1"/>
      <c r="Q22" s="1"/>
      <c r="R22" s="1" t="s">
        <v>9</v>
      </c>
      <c r="S22" s="1"/>
      <c r="T22" s="1"/>
      <c r="U22" s="1"/>
      <c r="V22" s="1"/>
      <c r="W22" s="1"/>
      <c r="X22" s="1"/>
      <c r="Y22" s="1" t="s">
        <v>10</v>
      </c>
      <c r="Z22" s="1"/>
      <c r="AA22" s="1"/>
      <c r="AB22" s="1"/>
      <c r="AC22" s="1"/>
      <c r="AD22" s="1"/>
      <c r="AE22" s="1"/>
    </row>
    <row r="23" spans="1:31" x14ac:dyDescent="0.3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  <c r="Q23" s="1"/>
      <c r="R23" s="1">
        <v>1</v>
      </c>
      <c r="S23" s="1">
        <v>2</v>
      </c>
      <c r="T23" s="1">
        <v>3</v>
      </c>
      <c r="U23" s="1">
        <v>4</v>
      </c>
      <c r="V23" s="1">
        <v>5</v>
      </c>
      <c r="W23" s="1">
        <v>6</v>
      </c>
      <c r="X23" s="1">
        <v>7</v>
      </c>
      <c r="Y23" s="1">
        <v>1</v>
      </c>
      <c r="Z23" s="1">
        <v>2</v>
      </c>
      <c r="AA23" s="1">
        <v>3</v>
      </c>
      <c r="AB23" s="1">
        <v>4</v>
      </c>
      <c r="AC23" s="1">
        <v>5</v>
      </c>
      <c r="AD23" s="1">
        <v>6</v>
      </c>
      <c r="AE23" s="1">
        <v>7</v>
      </c>
    </row>
    <row r="24" spans="1:31" x14ac:dyDescent="0.3">
      <c r="A24" s="1"/>
      <c r="B24" s="1">
        <v>3597</v>
      </c>
      <c r="C24" s="1">
        <v>4213</v>
      </c>
      <c r="D24" s="1">
        <v>5489</v>
      </c>
      <c r="E24" s="1">
        <v>5941</v>
      </c>
      <c r="F24" s="1">
        <v>5921</v>
      </c>
      <c r="G24" s="1">
        <v>5986</v>
      </c>
      <c r="H24" s="1">
        <v>5602</v>
      </c>
      <c r="I24" s="1">
        <v>17</v>
      </c>
      <c r="J24" s="1">
        <v>24</v>
      </c>
      <c r="K24" s="1">
        <v>65</v>
      </c>
      <c r="L24" s="1">
        <v>170</v>
      </c>
      <c r="M24" s="1">
        <v>321</v>
      </c>
      <c r="N24" s="1">
        <v>493</v>
      </c>
      <c r="O24" s="1">
        <v>730</v>
      </c>
      <c r="Q24" s="1"/>
      <c r="R24" s="1">
        <v>4385</v>
      </c>
      <c r="S24" s="1">
        <v>5135</v>
      </c>
      <c r="T24" s="1">
        <v>6639</v>
      </c>
      <c r="U24" s="1">
        <v>6904</v>
      </c>
      <c r="V24" s="1">
        <v>6899</v>
      </c>
      <c r="W24" s="1">
        <v>6598</v>
      </c>
      <c r="X24" s="1">
        <v>6245</v>
      </c>
      <c r="Y24" s="1">
        <v>21</v>
      </c>
      <c r="Z24" s="1">
        <v>40</v>
      </c>
      <c r="AA24" s="1">
        <v>76</v>
      </c>
      <c r="AB24" s="1">
        <v>180</v>
      </c>
      <c r="AC24" s="1">
        <v>333</v>
      </c>
      <c r="AD24" s="1">
        <v>437</v>
      </c>
      <c r="AE24" s="1">
        <v>605</v>
      </c>
    </row>
    <row r="25" spans="1:31" x14ac:dyDescent="0.3">
      <c r="A25" s="1"/>
      <c r="B25" s="1">
        <v>5053</v>
      </c>
      <c r="C25" s="1">
        <v>5604</v>
      </c>
      <c r="D25" s="1">
        <v>6941</v>
      </c>
      <c r="E25" s="1">
        <v>7239</v>
      </c>
      <c r="F25" s="1">
        <v>7129</v>
      </c>
      <c r="G25" s="1">
        <v>6899</v>
      </c>
      <c r="H25" s="1">
        <v>6466</v>
      </c>
      <c r="I25" s="1">
        <v>46</v>
      </c>
      <c r="J25" s="1">
        <v>76</v>
      </c>
      <c r="K25" s="1">
        <v>118</v>
      </c>
      <c r="L25" s="1">
        <v>165</v>
      </c>
      <c r="M25" s="1">
        <v>264</v>
      </c>
      <c r="N25" s="1">
        <v>418</v>
      </c>
      <c r="O25" s="1">
        <v>634</v>
      </c>
      <c r="Q25" s="1"/>
      <c r="R25" s="1">
        <v>5244</v>
      </c>
      <c r="S25" s="1">
        <v>5825</v>
      </c>
      <c r="T25" s="1">
        <v>7213</v>
      </c>
      <c r="U25" s="1">
        <v>7285</v>
      </c>
      <c r="V25" s="1">
        <v>7130</v>
      </c>
      <c r="W25" s="1">
        <v>6723</v>
      </c>
      <c r="X25" s="1">
        <v>6466</v>
      </c>
      <c r="Y25" s="1">
        <v>36</v>
      </c>
      <c r="Z25" s="1">
        <v>47</v>
      </c>
      <c r="AA25" s="1">
        <v>81</v>
      </c>
      <c r="AB25" s="1">
        <v>196</v>
      </c>
      <c r="AC25" s="1">
        <v>381</v>
      </c>
      <c r="AD25" s="1">
        <v>555</v>
      </c>
      <c r="AE25" s="1">
        <v>749</v>
      </c>
    </row>
    <row r="26" spans="1:31" x14ac:dyDescent="0.3">
      <c r="A26" s="1"/>
      <c r="B26" s="1">
        <v>2950</v>
      </c>
      <c r="C26" s="1">
        <v>3342</v>
      </c>
      <c r="D26" s="1">
        <v>4234</v>
      </c>
      <c r="E26" s="1">
        <v>4373</v>
      </c>
      <c r="F26" s="1">
        <v>4329</v>
      </c>
      <c r="G26" s="1">
        <v>4254</v>
      </c>
      <c r="H26" s="1">
        <v>4062</v>
      </c>
      <c r="I26" s="1">
        <v>88</v>
      </c>
      <c r="J26" s="1">
        <v>142</v>
      </c>
      <c r="K26" s="1">
        <v>269</v>
      </c>
      <c r="L26" s="1">
        <v>442</v>
      </c>
      <c r="M26" s="1">
        <v>616</v>
      </c>
      <c r="N26" s="1">
        <v>819</v>
      </c>
      <c r="O26" s="1">
        <v>992</v>
      </c>
      <c r="Q26" s="1"/>
      <c r="R26" s="1">
        <v>3664</v>
      </c>
      <c r="S26" s="1">
        <v>4195</v>
      </c>
      <c r="T26" s="1">
        <v>5279</v>
      </c>
      <c r="U26" s="1">
        <v>5485</v>
      </c>
      <c r="V26" s="1">
        <v>5419</v>
      </c>
      <c r="W26" s="1">
        <v>5368</v>
      </c>
      <c r="X26" s="1">
        <v>5271</v>
      </c>
      <c r="Y26" s="1">
        <v>55</v>
      </c>
      <c r="Z26" s="1">
        <v>75</v>
      </c>
      <c r="AA26" s="1">
        <v>190</v>
      </c>
      <c r="AB26" s="1">
        <v>375</v>
      </c>
      <c r="AC26" s="1">
        <v>567</v>
      </c>
      <c r="AD26" s="1">
        <v>680</v>
      </c>
      <c r="AE26" s="1">
        <v>874</v>
      </c>
    </row>
    <row r="27" spans="1:31" x14ac:dyDescent="0.3">
      <c r="A27" s="1"/>
      <c r="B27" s="1">
        <v>5382</v>
      </c>
      <c r="C27" s="1">
        <v>5636</v>
      </c>
      <c r="D27" s="1">
        <v>6828</v>
      </c>
      <c r="E27" s="1">
        <v>7093</v>
      </c>
      <c r="F27" s="1">
        <v>6650</v>
      </c>
      <c r="G27" s="1">
        <v>6479</v>
      </c>
      <c r="H27" s="1">
        <v>6367</v>
      </c>
      <c r="I27" s="1">
        <v>102</v>
      </c>
      <c r="J27" s="1">
        <v>167</v>
      </c>
      <c r="K27" s="1">
        <v>247</v>
      </c>
      <c r="L27" s="1">
        <v>270</v>
      </c>
      <c r="M27" s="1">
        <v>384</v>
      </c>
      <c r="N27" s="1">
        <v>553</v>
      </c>
      <c r="O27" s="1">
        <v>719</v>
      </c>
      <c r="Q27" s="1"/>
      <c r="R27" s="1">
        <v>5289</v>
      </c>
      <c r="S27" s="1">
        <v>5687</v>
      </c>
      <c r="T27" s="1">
        <v>7031</v>
      </c>
      <c r="U27" s="1">
        <v>6991</v>
      </c>
      <c r="V27" s="1">
        <v>7041</v>
      </c>
      <c r="W27" s="1">
        <v>6612</v>
      </c>
      <c r="X27" s="1">
        <v>6440</v>
      </c>
      <c r="Y27" s="1">
        <v>31</v>
      </c>
      <c r="Z27" s="1">
        <v>70</v>
      </c>
      <c r="AA27" s="1">
        <v>152</v>
      </c>
      <c r="AB27" s="1">
        <v>319</v>
      </c>
      <c r="AC27" s="1">
        <v>442</v>
      </c>
      <c r="AD27" s="1">
        <v>609</v>
      </c>
      <c r="AE27" s="1">
        <v>830</v>
      </c>
    </row>
    <row r="28" spans="1:31" x14ac:dyDescent="0.3">
      <c r="A28" s="1"/>
      <c r="B28" s="1">
        <v>3771</v>
      </c>
      <c r="C28" s="1">
        <v>4323</v>
      </c>
      <c r="D28" s="1">
        <v>5659</v>
      </c>
      <c r="E28" s="1">
        <v>5851</v>
      </c>
      <c r="F28" s="1">
        <v>5830</v>
      </c>
      <c r="G28" s="1">
        <v>5877</v>
      </c>
      <c r="H28" s="1">
        <v>5670</v>
      </c>
      <c r="I28" s="1">
        <v>15</v>
      </c>
      <c r="J28" s="1">
        <v>32</v>
      </c>
      <c r="K28" s="1">
        <v>100</v>
      </c>
      <c r="L28" s="1">
        <v>228</v>
      </c>
      <c r="M28" s="1">
        <v>400</v>
      </c>
      <c r="N28" s="1">
        <v>594</v>
      </c>
      <c r="O28" s="1">
        <v>831</v>
      </c>
      <c r="Q28" s="1"/>
      <c r="R28" s="1">
        <v>4033</v>
      </c>
      <c r="S28" s="1">
        <v>4694</v>
      </c>
      <c r="T28" s="1">
        <v>6096</v>
      </c>
      <c r="U28" s="1">
        <v>6306</v>
      </c>
      <c r="V28" s="1">
        <v>6256</v>
      </c>
      <c r="W28" s="1">
        <v>6293</v>
      </c>
      <c r="X28" s="1">
        <v>6275</v>
      </c>
      <c r="Y28" s="1">
        <v>10</v>
      </c>
      <c r="Z28" s="1">
        <v>50</v>
      </c>
      <c r="AA28" s="1">
        <v>83</v>
      </c>
      <c r="AB28" s="1">
        <v>141</v>
      </c>
      <c r="AC28" s="1">
        <v>256</v>
      </c>
      <c r="AD28" s="1">
        <v>380</v>
      </c>
      <c r="AE28" s="1">
        <v>516</v>
      </c>
    </row>
    <row r="29" spans="1:31" x14ac:dyDescent="0.3">
      <c r="A29" s="1"/>
      <c r="B29" s="1">
        <v>5154</v>
      </c>
      <c r="C29" s="1">
        <v>5815</v>
      </c>
      <c r="D29" s="1">
        <v>7232</v>
      </c>
      <c r="E29" s="1">
        <v>7239</v>
      </c>
      <c r="F29" s="1">
        <v>6919</v>
      </c>
      <c r="G29" s="1">
        <v>7147</v>
      </c>
      <c r="H29" s="1">
        <v>6774</v>
      </c>
      <c r="I29" s="1">
        <v>56</v>
      </c>
      <c r="J29" s="1">
        <v>63</v>
      </c>
      <c r="K29" s="1">
        <v>111</v>
      </c>
      <c r="L29" s="1">
        <v>192</v>
      </c>
      <c r="M29" s="1">
        <v>323</v>
      </c>
      <c r="N29" s="1">
        <v>511</v>
      </c>
      <c r="O29" s="1">
        <v>731</v>
      </c>
      <c r="Q29" s="1"/>
      <c r="R29" s="1">
        <v>4562</v>
      </c>
      <c r="S29" s="1">
        <v>5117</v>
      </c>
      <c r="T29" s="1">
        <v>6531</v>
      </c>
      <c r="U29" s="1">
        <v>6540</v>
      </c>
      <c r="V29" s="1">
        <v>6367</v>
      </c>
      <c r="W29" s="1">
        <v>6155</v>
      </c>
      <c r="X29" s="1">
        <v>6030</v>
      </c>
      <c r="Y29" s="1">
        <v>16</v>
      </c>
      <c r="Z29" s="1">
        <v>54</v>
      </c>
      <c r="AA29" s="1">
        <v>167</v>
      </c>
      <c r="AB29" s="1">
        <v>317</v>
      </c>
      <c r="AC29" s="1">
        <v>497</v>
      </c>
      <c r="AD29" s="1">
        <v>727</v>
      </c>
      <c r="AE29" s="1">
        <v>892</v>
      </c>
    </row>
    <row r="30" spans="1:31" x14ac:dyDescent="0.3">
      <c r="A30" s="1"/>
      <c r="B30" s="1">
        <v>2796</v>
      </c>
      <c r="C30" s="1">
        <v>3352</v>
      </c>
      <c r="D30" s="1">
        <v>4239</v>
      </c>
      <c r="E30" s="1">
        <v>4515</v>
      </c>
      <c r="F30" s="1">
        <v>4456</v>
      </c>
      <c r="G30" s="1">
        <v>4550</v>
      </c>
      <c r="H30" s="1">
        <v>4461</v>
      </c>
      <c r="I30" s="1">
        <v>34</v>
      </c>
      <c r="J30" s="1">
        <v>42</v>
      </c>
      <c r="K30" s="1">
        <v>120</v>
      </c>
      <c r="L30" s="1">
        <v>270</v>
      </c>
      <c r="M30" s="1">
        <v>457</v>
      </c>
      <c r="N30" s="1">
        <v>729</v>
      </c>
      <c r="O30" s="1">
        <v>885</v>
      </c>
      <c r="Q30" s="1"/>
      <c r="R30" s="1">
        <v>3752</v>
      </c>
      <c r="S30" s="1">
        <v>4331</v>
      </c>
      <c r="T30" s="1">
        <v>5671</v>
      </c>
      <c r="U30" s="1">
        <v>5716</v>
      </c>
      <c r="V30" s="1">
        <v>5649</v>
      </c>
      <c r="W30" s="1">
        <v>5639</v>
      </c>
      <c r="X30" s="1">
        <v>5616</v>
      </c>
      <c r="Y30" s="1">
        <v>11</v>
      </c>
      <c r="Z30" s="1">
        <v>49</v>
      </c>
      <c r="AA30" s="1">
        <v>118</v>
      </c>
      <c r="AB30" s="1">
        <v>220</v>
      </c>
      <c r="AC30" s="1">
        <v>340</v>
      </c>
      <c r="AD30" s="1">
        <v>520</v>
      </c>
      <c r="AE30" s="1">
        <v>792</v>
      </c>
    </row>
    <row r="31" spans="1:31" x14ac:dyDescent="0.3">
      <c r="A31" s="1"/>
      <c r="B31" s="1">
        <v>6032</v>
      </c>
      <c r="C31" s="1">
        <v>6388</v>
      </c>
      <c r="D31" s="1">
        <v>7689</v>
      </c>
      <c r="E31" s="1">
        <v>7625</v>
      </c>
      <c r="F31" s="1">
        <v>7067</v>
      </c>
      <c r="G31" s="1">
        <v>7414</v>
      </c>
      <c r="H31" s="1">
        <v>7405</v>
      </c>
      <c r="I31" s="1">
        <v>110</v>
      </c>
      <c r="J31" s="1">
        <v>147</v>
      </c>
      <c r="K31" s="1">
        <v>210</v>
      </c>
      <c r="L31" s="1">
        <v>289</v>
      </c>
      <c r="M31" s="1">
        <v>382</v>
      </c>
      <c r="N31" s="1">
        <v>545</v>
      </c>
      <c r="O31" s="1">
        <v>744</v>
      </c>
      <c r="Q31" s="1"/>
      <c r="R31" s="1">
        <v>5158</v>
      </c>
      <c r="S31" s="1">
        <v>5647</v>
      </c>
      <c r="T31" s="1">
        <v>7016</v>
      </c>
      <c r="U31" s="1">
        <v>6730</v>
      </c>
      <c r="V31" s="1">
        <v>6425</v>
      </c>
      <c r="W31" s="1">
        <v>6301</v>
      </c>
      <c r="X31" s="1">
        <v>6444</v>
      </c>
      <c r="Y31" s="1">
        <v>40</v>
      </c>
      <c r="Z31" s="1">
        <v>80</v>
      </c>
      <c r="AA31" s="1">
        <v>153</v>
      </c>
      <c r="AB31" s="1">
        <v>331</v>
      </c>
      <c r="AC31" s="1">
        <v>547</v>
      </c>
      <c r="AD31" s="1">
        <v>751</v>
      </c>
      <c r="AE31" s="1">
        <v>871</v>
      </c>
    </row>
    <row r="32" spans="1:31" x14ac:dyDescent="0.3">
      <c r="A32" s="1" t="s">
        <v>5</v>
      </c>
      <c r="B32" s="1">
        <v>4341.875</v>
      </c>
      <c r="C32" s="1">
        <v>4834.125</v>
      </c>
      <c r="D32" s="1">
        <v>6038.875</v>
      </c>
      <c r="E32" s="1">
        <v>6234.5</v>
      </c>
      <c r="F32" s="1">
        <v>6037.625</v>
      </c>
      <c r="G32" s="1">
        <v>6075.75</v>
      </c>
      <c r="H32" s="1">
        <v>5850.875</v>
      </c>
      <c r="I32" s="1">
        <v>58.5</v>
      </c>
      <c r="J32" s="1">
        <v>86.625</v>
      </c>
      <c r="K32" s="1">
        <v>155</v>
      </c>
      <c r="L32" s="1">
        <v>253.25</v>
      </c>
      <c r="M32" s="1">
        <v>393.375</v>
      </c>
      <c r="N32" s="1">
        <v>582.75</v>
      </c>
      <c r="O32" s="1">
        <v>783.25</v>
      </c>
      <c r="Q32" s="1" t="s">
        <v>5</v>
      </c>
      <c r="R32" s="1">
        <v>4510.875</v>
      </c>
      <c r="S32" s="1">
        <v>5078.875</v>
      </c>
      <c r="T32" s="1">
        <v>6434.5</v>
      </c>
      <c r="U32" s="1">
        <v>6494.625</v>
      </c>
      <c r="V32" s="1">
        <v>6398.25</v>
      </c>
      <c r="W32" s="1">
        <v>6211.125</v>
      </c>
      <c r="X32" s="1">
        <v>6098.375</v>
      </c>
      <c r="Y32" s="1">
        <v>27.5</v>
      </c>
      <c r="Z32" s="1">
        <v>58.125</v>
      </c>
      <c r="AA32" s="1">
        <v>127.5</v>
      </c>
      <c r="AB32" s="1">
        <v>259.875</v>
      </c>
      <c r="AC32" s="1">
        <v>420.375</v>
      </c>
      <c r="AD32" s="1">
        <v>582.375</v>
      </c>
      <c r="AE32" s="1">
        <v>766.125</v>
      </c>
    </row>
    <row r="33" spans="1:31" x14ac:dyDescent="0.3">
      <c r="A33" s="1" t="s">
        <v>6</v>
      </c>
      <c r="B33" s="1">
        <v>1135.3089268454644</v>
      </c>
      <c r="C33" s="1">
        <v>1100.1437903178839</v>
      </c>
      <c r="D33" s="1">
        <v>1251.3392263391249</v>
      </c>
      <c r="E33" s="1">
        <v>1190.7786318203732</v>
      </c>
      <c r="F33" s="1">
        <v>1053.5762831304623</v>
      </c>
      <c r="G33" s="1">
        <v>1088.1798736881692</v>
      </c>
      <c r="H33" s="1">
        <v>1068.8024183051796</v>
      </c>
      <c r="I33" s="1">
        <v>34.985711369071801</v>
      </c>
      <c r="J33" s="1">
        <v>53.314954515595339</v>
      </c>
      <c r="K33" s="1">
        <v>70.834313718705573</v>
      </c>
      <c r="L33" s="1">
        <v>84.093326132339413</v>
      </c>
      <c r="M33" s="1">
        <v>100.49867847389835</v>
      </c>
      <c r="N33" s="1">
        <v>122.46708741535417</v>
      </c>
      <c r="O33" s="1">
        <v>105.90060198129187</v>
      </c>
      <c r="Q33" s="1" t="s">
        <v>6</v>
      </c>
      <c r="R33" s="1">
        <v>622.65890291153789</v>
      </c>
      <c r="S33" s="1">
        <v>585.50927351750795</v>
      </c>
      <c r="T33" s="1">
        <v>650.3695103554594</v>
      </c>
      <c r="U33" s="1">
        <v>587.08047521187416</v>
      </c>
      <c r="V33" s="1">
        <v>585.40258583303171</v>
      </c>
      <c r="W33" s="1">
        <v>451.17996340152342</v>
      </c>
      <c r="X33" s="1">
        <v>410.17037237591893</v>
      </c>
      <c r="Y33" s="1">
        <v>14.79019945774904</v>
      </c>
      <c r="Z33" s="1">
        <v>13.797078495101781</v>
      </c>
      <c r="AA33" s="1">
        <v>41.23408784003837</v>
      </c>
      <c r="AB33" s="1">
        <v>80.041297934253919</v>
      </c>
      <c r="AC33" s="1">
        <v>104.00473246444125</v>
      </c>
      <c r="AD33" s="1">
        <v>125.65820456699197</v>
      </c>
      <c r="AE33" s="1">
        <v>128.47513134844425</v>
      </c>
    </row>
    <row r="34" spans="1:31" x14ac:dyDescent="0.3">
      <c r="A34" s="1" t="s">
        <v>7</v>
      </c>
      <c r="B34" s="1">
        <v>26.147895249067844</v>
      </c>
      <c r="C34" s="1">
        <v>22.757868079908647</v>
      </c>
      <c r="D34" s="1">
        <v>20.72139639153195</v>
      </c>
      <c r="E34" s="1">
        <v>19.099825676804446</v>
      </c>
      <c r="F34" s="1">
        <v>17.450177563701992</v>
      </c>
      <c r="G34" s="1">
        <v>17.910214766706485</v>
      </c>
      <c r="H34" s="1">
        <v>18.267394506038492</v>
      </c>
      <c r="I34" s="1">
        <v>59.804634818926147</v>
      </c>
      <c r="J34" s="1">
        <v>61.546845039648304</v>
      </c>
      <c r="K34" s="1">
        <v>45.699557237874558</v>
      </c>
      <c r="L34" s="1">
        <v>33.205656913065908</v>
      </c>
      <c r="M34" s="1">
        <v>25.547805141124464</v>
      </c>
      <c r="N34" s="1">
        <v>21.01537321584799</v>
      </c>
      <c r="O34" s="1">
        <v>13.520664153372724</v>
      </c>
      <c r="Q34" s="1" t="s">
        <v>7</v>
      </c>
      <c r="R34" s="1">
        <v>13.803506036224411</v>
      </c>
      <c r="S34" s="1">
        <v>11.528326125716974</v>
      </c>
      <c r="T34" s="1">
        <v>10.10753765413722</v>
      </c>
      <c r="U34" s="1">
        <v>9.0394822674422954</v>
      </c>
      <c r="V34" s="1">
        <v>9.1494171974060361</v>
      </c>
      <c r="W34" s="1">
        <v>7.2640618793137062</v>
      </c>
      <c r="X34" s="1">
        <v>6.7258961998223938</v>
      </c>
      <c r="Y34" s="1">
        <v>53.782543482723774</v>
      </c>
      <c r="Z34" s="1">
        <v>23.736909238884785</v>
      </c>
      <c r="AA34" s="1">
        <v>32.340461051010486</v>
      </c>
      <c r="AB34" s="1">
        <v>30.799922245023154</v>
      </c>
      <c r="AC34" s="1">
        <v>24.740941412891168</v>
      </c>
      <c r="AD34" s="1">
        <v>21.576854186218842</v>
      </c>
      <c r="AE34" s="1">
        <v>16.769473825869703</v>
      </c>
    </row>
    <row r="35" spans="1:31" x14ac:dyDescent="0.3">
      <c r="A35" s="1" t="s">
        <v>8</v>
      </c>
      <c r="B35" s="1">
        <v>1.3473441773427379</v>
      </c>
      <c r="C35" s="1">
        <v>1.7919478706074004</v>
      </c>
      <c r="D35" s="1">
        <v>2.5667032352880299</v>
      </c>
      <c r="E35" s="1">
        <v>4.0620739433795814</v>
      </c>
      <c r="F35" s="1">
        <v>6.5153930560443882</v>
      </c>
      <c r="G35" s="1">
        <v>9.5914084680903589</v>
      </c>
      <c r="H35" s="1">
        <v>13.386886576794069</v>
      </c>
      <c r="I35" s="1"/>
      <c r="J35" s="1"/>
      <c r="K35" s="1"/>
      <c r="L35" s="1"/>
      <c r="M35" s="1"/>
      <c r="N35" s="1"/>
      <c r="O35" s="1"/>
      <c r="Q35" s="1" t="s">
        <v>8</v>
      </c>
      <c r="R35" s="1">
        <v>0.6096378197134702</v>
      </c>
      <c r="S35" s="1">
        <v>1.1444463586916394</v>
      </c>
      <c r="T35" s="1">
        <v>1.9815059445178336</v>
      </c>
      <c r="U35" s="1">
        <v>4.0013857613026156</v>
      </c>
      <c r="V35" s="1">
        <v>6.570155902004454</v>
      </c>
      <c r="W35" s="1">
        <v>9.3763207148463437</v>
      </c>
      <c r="X35" s="1">
        <v>12.562772869821877</v>
      </c>
      <c r="Y35" s="1"/>
      <c r="Z35" s="1"/>
      <c r="AA35" s="1"/>
      <c r="AB35" s="1"/>
      <c r="AC35" s="1"/>
      <c r="AD35" s="1"/>
      <c r="AE35" s="1"/>
    </row>
    <row r="37" spans="1:31" x14ac:dyDescent="0.3">
      <c r="A37" t="s">
        <v>13</v>
      </c>
    </row>
    <row r="38" spans="1:31" x14ac:dyDescent="0.3">
      <c r="A38" t="s">
        <v>1</v>
      </c>
    </row>
    <row r="40" spans="1:31" x14ac:dyDescent="0.3">
      <c r="A40" s="1"/>
      <c r="B40" s="1" t="s">
        <v>9</v>
      </c>
      <c r="C40" s="1"/>
      <c r="D40" s="1"/>
      <c r="E40" s="1"/>
      <c r="F40" s="1"/>
      <c r="G40" s="1"/>
      <c r="H40" s="1"/>
      <c r="I40" s="1" t="s">
        <v>10</v>
      </c>
      <c r="J40" s="1"/>
      <c r="K40" s="1"/>
      <c r="L40" s="1"/>
      <c r="M40" s="1"/>
      <c r="N40" s="1"/>
      <c r="O40" s="1"/>
      <c r="Q40" s="1"/>
      <c r="R40" s="1" t="s">
        <v>9</v>
      </c>
      <c r="S40" s="1"/>
      <c r="T40" s="1"/>
      <c r="U40" s="1"/>
      <c r="V40" s="1"/>
      <c r="W40" s="1"/>
      <c r="X40" s="1"/>
      <c r="Y40" s="1" t="s">
        <v>10</v>
      </c>
      <c r="Z40" s="1"/>
      <c r="AA40" s="1"/>
      <c r="AB40" s="1"/>
      <c r="AC40" s="1"/>
      <c r="AD40" s="1"/>
      <c r="AE40" s="1"/>
    </row>
    <row r="41" spans="1:31" x14ac:dyDescent="0.3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1</v>
      </c>
      <c r="J41" s="1">
        <v>2</v>
      </c>
      <c r="K41" s="1">
        <v>3</v>
      </c>
      <c r="L41" s="1">
        <v>4</v>
      </c>
      <c r="M41" s="1">
        <v>5</v>
      </c>
      <c r="N41" s="1">
        <v>6</v>
      </c>
      <c r="O41" s="1">
        <v>7</v>
      </c>
      <c r="Q41" s="1"/>
      <c r="R41" s="1">
        <v>1</v>
      </c>
      <c r="S41" s="1">
        <v>2</v>
      </c>
      <c r="T41" s="1">
        <v>3</v>
      </c>
      <c r="U41" s="1">
        <v>4</v>
      </c>
      <c r="V41" s="1">
        <v>5</v>
      </c>
      <c r="W41" s="1">
        <v>6</v>
      </c>
      <c r="X41" s="1">
        <v>7</v>
      </c>
      <c r="Y41" s="1">
        <v>1</v>
      </c>
      <c r="Z41" s="1">
        <v>2</v>
      </c>
      <c r="AA41" s="1">
        <v>3</v>
      </c>
      <c r="AB41" s="1">
        <v>4</v>
      </c>
      <c r="AC41" s="1">
        <v>5</v>
      </c>
      <c r="AD41" s="1">
        <v>6</v>
      </c>
      <c r="AE41" s="1">
        <v>7</v>
      </c>
    </row>
    <row r="42" spans="1:31" x14ac:dyDescent="0.3">
      <c r="A42" s="1"/>
      <c r="B42" s="1">
        <v>3585</v>
      </c>
      <c r="C42" s="1">
        <v>4385</v>
      </c>
      <c r="D42" s="1">
        <v>5635</v>
      </c>
      <c r="E42" s="1">
        <v>5921</v>
      </c>
      <c r="F42" s="1">
        <v>5828</v>
      </c>
      <c r="G42" s="1">
        <v>5544</v>
      </c>
      <c r="H42" s="1">
        <v>5450</v>
      </c>
      <c r="I42" s="1">
        <v>13</v>
      </c>
      <c r="J42" s="1">
        <v>37</v>
      </c>
      <c r="K42" s="1">
        <v>208</v>
      </c>
      <c r="L42" s="1">
        <v>442</v>
      </c>
      <c r="M42" s="1">
        <v>812</v>
      </c>
      <c r="N42" s="1">
        <v>1131</v>
      </c>
      <c r="O42" s="1">
        <v>1366</v>
      </c>
      <c r="Q42" s="1"/>
      <c r="R42" s="1">
        <v>4048</v>
      </c>
      <c r="S42" s="1">
        <v>4492</v>
      </c>
      <c r="T42" s="1">
        <v>5810</v>
      </c>
      <c r="U42" s="1">
        <v>5920</v>
      </c>
      <c r="V42" s="1">
        <v>6003</v>
      </c>
      <c r="W42" s="1">
        <v>5632</v>
      </c>
      <c r="X42" s="1">
        <v>5821</v>
      </c>
      <c r="Y42" s="1">
        <v>32</v>
      </c>
      <c r="Z42" s="1">
        <v>20655</v>
      </c>
      <c r="AA42" s="1">
        <v>114</v>
      </c>
      <c r="AB42" s="1">
        <v>311</v>
      </c>
      <c r="AC42" s="1">
        <v>559</v>
      </c>
      <c r="AD42" s="1">
        <v>710</v>
      </c>
      <c r="AE42" s="1">
        <v>856</v>
      </c>
    </row>
    <row r="43" spans="1:31" x14ac:dyDescent="0.3">
      <c r="A43" s="1"/>
      <c r="B43" s="1">
        <v>4519</v>
      </c>
      <c r="C43" s="1">
        <v>5239</v>
      </c>
      <c r="D43" s="1">
        <v>6618</v>
      </c>
      <c r="E43" s="1">
        <v>6656</v>
      </c>
      <c r="F43" s="1">
        <v>6161</v>
      </c>
      <c r="G43" s="1">
        <v>5351</v>
      </c>
      <c r="H43" s="1">
        <v>5096</v>
      </c>
      <c r="I43" s="1">
        <v>10</v>
      </c>
      <c r="J43" s="1">
        <v>34</v>
      </c>
      <c r="K43" s="1">
        <v>178</v>
      </c>
      <c r="L43" s="1">
        <v>420</v>
      </c>
      <c r="M43" s="1">
        <v>731</v>
      </c>
      <c r="N43" s="1">
        <v>1038</v>
      </c>
      <c r="O43" s="1">
        <v>1443</v>
      </c>
      <c r="Q43" s="1"/>
      <c r="R43" s="1">
        <v>4865</v>
      </c>
      <c r="S43" s="1">
        <v>5253</v>
      </c>
      <c r="T43" s="1">
        <v>6589</v>
      </c>
      <c r="U43" s="1">
        <v>6636</v>
      </c>
      <c r="V43" s="1">
        <v>6661</v>
      </c>
      <c r="W43" s="1">
        <v>6113</v>
      </c>
      <c r="X43" s="1">
        <v>6257</v>
      </c>
      <c r="Y43" s="1">
        <v>46</v>
      </c>
      <c r="Z43" s="1">
        <v>47</v>
      </c>
      <c r="AA43" s="1">
        <v>101</v>
      </c>
      <c r="AB43" s="1">
        <v>258</v>
      </c>
      <c r="AC43" s="1">
        <v>475</v>
      </c>
      <c r="AD43" s="1">
        <v>638</v>
      </c>
      <c r="AE43" s="1">
        <v>758</v>
      </c>
    </row>
    <row r="44" spans="1:31" x14ac:dyDescent="0.3">
      <c r="A44" s="1"/>
      <c r="B44" s="1">
        <v>2821</v>
      </c>
      <c r="C44" s="1">
        <v>3270</v>
      </c>
      <c r="D44" s="1">
        <v>4114</v>
      </c>
      <c r="E44" s="1">
        <v>4291</v>
      </c>
      <c r="F44" s="1">
        <v>4323</v>
      </c>
      <c r="G44" s="1">
        <v>4192</v>
      </c>
      <c r="H44" s="1">
        <v>4019</v>
      </c>
      <c r="I44" s="1">
        <v>10</v>
      </c>
      <c r="J44" s="1">
        <v>47</v>
      </c>
      <c r="K44" s="1">
        <v>263</v>
      </c>
      <c r="L44" s="1">
        <v>613</v>
      </c>
      <c r="M44" s="1">
        <v>971</v>
      </c>
      <c r="N44" s="1">
        <v>1187</v>
      </c>
      <c r="O44" s="1">
        <v>1332</v>
      </c>
      <c r="Q44" s="1"/>
      <c r="R44" s="1">
        <v>3111</v>
      </c>
      <c r="S44" s="1">
        <v>3539</v>
      </c>
      <c r="T44" s="1">
        <v>4496</v>
      </c>
      <c r="U44" s="1">
        <v>4653</v>
      </c>
      <c r="V44" s="1">
        <v>4637</v>
      </c>
      <c r="W44" s="1">
        <v>4300</v>
      </c>
      <c r="X44" s="1">
        <v>4357</v>
      </c>
      <c r="Y44" s="1">
        <v>52</v>
      </c>
      <c r="Z44" s="1">
        <v>85</v>
      </c>
      <c r="AA44" s="1">
        <v>183</v>
      </c>
      <c r="AB44" s="1">
        <v>423</v>
      </c>
      <c r="AC44" s="1">
        <v>706</v>
      </c>
      <c r="AD44" s="1">
        <v>845</v>
      </c>
      <c r="AE44" s="1">
        <v>1115</v>
      </c>
    </row>
    <row r="45" spans="1:31" x14ac:dyDescent="0.3">
      <c r="A45" s="1"/>
      <c r="B45" s="1">
        <v>5045</v>
      </c>
      <c r="C45" s="1">
        <v>5708</v>
      </c>
      <c r="D45" s="1">
        <v>7171</v>
      </c>
      <c r="E45" s="1">
        <v>7364</v>
      </c>
      <c r="F45" s="1">
        <v>7058</v>
      </c>
      <c r="G45" s="1">
        <v>6525</v>
      </c>
      <c r="H45" s="1">
        <v>6306</v>
      </c>
      <c r="I45" s="1">
        <v>12</v>
      </c>
      <c r="J45" s="1">
        <v>31</v>
      </c>
      <c r="K45" s="1">
        <v>191</v>
      </c>
      <c r="L45" s="1">
        <v>436</v>
      </c>
      <c r="M45" s="1">
        <v>758</v>
      </c>
      <c r="N45" s="1">
        <v>1068</v>
      </c>
      <c r="O45" s="1">
        <v>1509</v>
      </c>
      <c r="Q45" s="1"/>
      <c r="R45" s="1">
        <v>5076</v>
      </c>
      <c r="S45" s="1">
        <v>5453</v>
      </c>
      <c r="T45" s="1">
        <v>6648</v>
      </c>
      <c r="U45" s="1">
        <v>6568</v>
      </c>
      <c r="V45" s="1">
        <v>6586</v>
      </c>
      <c r="W45" s="1">
        <v>6221</v>
      </c>
      <c r="X45" s="1">
        <v>6283</v>
      </c>
      <c r="Y45" s="1">
        <v>81</v>
      </c>
      <c r="Z45" s="1">
        <v>111</v>
      </c>
      <c r="AA45" s="1">
        <v>151</v>
      </c>
      <c r="AB45" s="1">
        <v>327</v>
      </c>
      <c r="AC45" s="1">
        <v>541</v>
      </c>
      <c r="AD45" s="1">
        <v>749</v>
      </c>
      <c r="AE45" s="1">
        <v>978</v>
      </c>
    </row>
    <row r="46" spans="1:31" x14ac:dyDescent="0.3">
      <c r="A46" s="1"/>
      <c r="B46" s="1">
        <v>3294</v>
      </c>
      <c r="C46" s="1">
        <v>3990</v>
      </c>
      <c r="D46" s="1">
        <v>4802</v>
      </c>
      <c r="E46" s="1">
        <v>4938</v>
      </c>
      <c r="F46" s="1">
        <v>4840</v>
      </c>
      <c r="G46" s="1">
        <v>4861</v>
      </c>
      <c r="H46" s="1">
        <v>4546</v>
      </c>
      <c r="I46" s="1">
        <v>9</v>
      </c>
      <c r="J46" s="1">
        <v>52</v>
      </c>
      <c r="K46" s="1">
        <v>317</v>
      </c>
      <c r="L46" s="1">
        <v>719</v>
      </c>
      <c r="M46" s="1">
        <v>1110</v>
      </c>
      <c r="N46" s="1">
        <v>1480</v>
      </c>
      <c r="O46" s="1">
        <v>1760</v>
      </c>
      <c r="Q46" s="1"/>
      <c r="R46" s="1">
        <v>3280</v>
      </c>
      <c r="S46" s="1">
        <v>3854</v>
      </c>
      <c r="T46" s="1">
        <v>5110</v>
      </c>
      <c r="U46" s="1">
        <v>5417</v>
      </c>
      <c r="V46" s="1">
        <v>5508</v>
      </c>
      <c r="W46" s="1">
        <v>5206</v>
      </c>
      <c r="X46" s="1">
        <v>5308</v>
      </c>
      <c r="Y46" s="1">
        <v>18</v>
      </c>
      <c r="Z46" s="1">
        <v>51</v>
      </c>
      <c r="AA46" s="1">
        <v>151</v>
      </c>
      <c r="AB46" s="1">
        <v>349</v>
      </c>
      <c r="AC46" s="1">
        <v>534</v>
      </c>
      <c r="AD46" s="1">
        <v>666</v>
      </c>
      <c r="AE46" s="1">
        <v>906</v>
      </c>
    </row>
    <row r="47" spans="1:31" x14ac:dyDescent="0.3">
      <c r="A47" s="1"/>
      <c r="B47" s="1">
        <v>4492</v>
      </c>
      <c r="C47" s="1">
        <v>5156</v>
      </c>
      <c r="D47" s="1">
        <v>6645</v>
      </c>
      <c r="E47" s="1">
        <v>6881</v>
      </c>
      <c r="F47" s="1">
        <v>6646</v>
      </c>
      <c r="G47" s="1">
        <v>6402</v>
      </c>
      <c r="H47" s="1">
        <v>6219</v>
      </c>
      <c r="I47" s="1">
        <v>20</v>
      </c>
      <c r="J47" s="1">
        <v>28</v>
      </c>
      <c r="K47" s="1">
        <v>189</v>
      </c>
      <c r="L47" s="1">
        <v>422</v>
      </c>
      <c r="M47" s="1">
        <v>706</v>
      </c>
      <c r="N47" s="1">
        <v>1070</v>
      </c>
      <c r="O47" s="1">
        <v>1431</v>
      </c>
      <c r="Q47" s="1"/>
      <c r="R47" s="1">
        <v>4535</v>
      </c>
      <c r="S47" s="1">
        <v>5043</v>
      </c>
      <c r="T47" s="1">
        <v>6408</v>
      </c>
      <c r="U47" s="1">
        <v>6393</v>
      </c>
      <c r="V47" s="1">
        <v>6489</v>
      </c>
      <c r="W47" s="1">
        <v>6312</v>
      </c>
      <c r="X47" s="1">
        <v>6475</v>
      </c>
      <c r="Y47" s="1">
        <v>29</v>
      </c>
      <c r="Z47" s="1">
        <v>52</v>
      </c>
      <c r="AA47" s="1">
        <v>125</v>
      </c>
      <c r="AB47" s="1">
        <v>253</v>
      </c>
      <c r="AC47" s="1">
        <v>389</v>
      </c>
      <c r="AD47" s="1">
        <v>521</v>
      </c>
      <c r="AE47" s="1">
        <v>680</v>
      </c>
    </row>
    <row r="48" spans="1:31" x14ac:dyDescent="0.3">
      <c r="A48" s="1"/>
      <c r="B48" s="1">
        <v>2625</v>
      </c>
      <c r="C48" s="1">
        <v>3226</v>
      </c>
      <c r="D48" s="1">
        <v>3982</v>
      </c>
      <c r="E48" s="1">
        <v>4111</v>
      </c>
      <c r="F48" s="1">
        <v>4033</v>
      </c>
      <c r="G48" s="1">
        <v>4070</v>
      </c>
      <c r="H48" s="1">
        <v>3859</v>
      </c>
      <c r="I48" s="1">
        <v>11</v>
      </c>
      <c r="J48" s="1">
        <v>110</v>
      </c>
      <c r="K48" s="1">
        <v>390</v>
      </c>
      <c r="L48" s="1">
        <v>818</v>
      </c>
      <c r="M48" s="1">
        <v>1147</v>
      </c>
      <c r="N48" s="1">
        <v>1513</v>
      </c>
      <c r="O48" s="1">
        <v>1767</v>
      </c>
      <c r="Q48" s="1"/>
      <c r="R48" s="1">
        <v>3133</v>
      </c>
      <c r="S48" s="1">
        <v>3733</v>
      </c>
      <c r="T48" s="1">
        <v>4593</v>
      </c>
      <c r="U48" s="1">
        <v>4770</v>
      </c>
      <c r="V48" s="1">
        <v>4667</v>
      </c>
      <c r="W48" s="1">
        <v>4417</v>
      </c>
      <c r="X48" s="1">
        <v>4472</v>
      </c>
      <c r="Y48" s="1">
        <v>53</v>
      </c>
      <c r="Z48" s="1">
        <v>111</v>
      </c>
      <c r="AA48" s="1">
        <v>255</v>
      </c>
      <c r="AB48" s="1">
        <v>488</v>
      </c>
      <c r="AC48" s="1">
        <v>771</v>
      </c>
      <c r="AD48" s="1">
        <v>947</v>
      </c>
      <c r="AE48" s="1">
        <v>1187</v>
      </c>
    </row>
    <row r="49" spans="1:31" x14ac:dyDescent="0.3">
      <c r="A49" s="1"/>
      <c r="B49" s="1">
        <v>4167</v>
      </c>
      <c r="C49" s="1">
        <v>4946</v>
      </c>
      <c r="D49" s="1">
        <v>6253</v>
      </c>
      <c r="E49" s="1">
        <v>6634</v>
      </c>
      <c r="F49" s="1">
        <v>6206</v>
      </c>
      <c r="G49" s="1">
        <v>6245</v>
      </c>
      <c r="H49" s="1">
        <v>5723</v>
      </c>
      <c r="I49" s="1">
        <v>22</v>
      </c>
      <c r="J49" s="1">
        <v>50</v>
      </c>
      <c r="K49" s="1">
        <v>238</v>
      </c>
      <c r="L49" s="1">
        <v>469</v>
      </c>
      <c r="M49" s="1">
        <v>729</v>
      </c>
      <c r="N49" s="1">
        <v>1146</v>
      </c>
      <c r="O49" s="1">
        <v>1582</v>
      </c>
      <c r="Q49" s="1"/>
      <c r="R49" s="1">
        <v>4994</v>
      </c>
      <c r="S49" s="1">
        <v>5494</v>
      </c>
      <c r="T49" s="1">
        <v>6784</v>
      </c>
      <c r="U49" s="1">
        <v>6674</v>
      </c>
      <c r="V49" s="1">
        <v>6559</v>
      </c>
      <c r="W49" s="1">
        <v>6205</v>
      </c>
      <c r="X49" s="1">
        <v>6360</v>
      </c>
      <c r="Y49" s="1">
        <v>92</v>
      </c>
      <c r="Z49" s="1">
        <v>106</v>
      </c>
      <c r="AA49" s="1">
        <v>174</v>
      </c>
      <c r="AB49" s="1">
        <v>335</v>
      </c>
      <c r="AC49" s="1">
        <v>471</v>
      </c>
      <c r="AD49" s="1">
        <v>658</v>
      </c>
      <c r="AE49" s="1">
        <v>810</v>
      </c>
    </row>
    <row r="50" spans="1:31" x14ac:dyDescent="0.3">
      <c r="A50" s="1" t="s">
        <v>5</v>
      </c>
      <c r="B50" s="1">
        <v>3818.5</v>
      </c>
      <c r="C50" s="1">
        <v>4490</v>
      </c>
      <c r="D50" s="1">
        <v>5652.5</v>
      </c>
      <c r="E50" s="1">
        <v>5849.5</v>
      </c>
      <c r="F50" s="1">
        <v>5636.875</v>
      </c>
      <c r="G50" s="1">
        <v>5398.75</v>
      </c>
      <c r="H50" s="1">
        <v>5152.25</v>
      </c>
      <c r="I50" s="1">
        <v>13.375</v>
      </c>
      <c r="J50" s="1">
        <v>48.625</v>
      </c>
      <c r="K50" s="1">
        <v>246.75</v>
      </c>
      <c r="L50" s="1">
        <v>542.375</v>
      </c>
      <c r="M50" s="1">
        <v>870.5</v>
      </c>
      <c r="N50" s="1">
        <v>1204.125</v>
      </c>
      <c r="O50" s="1">
        <v>1523.75</v>
      </c>
      <c r="Q50" s="1" t="s">
        <v>5</v>
      </c>
      <c r="R50" s="1">
        <v>4130.25</v>
      </c>
      <c r="S50" s="1">
        <v>4607.625</v>
      </c>
      <c r="T50" s="1">
        <v>5804.75</v>
      </c>
      <c r="U50" s="1">
        <v>5878.875</v>
      </c>
      <c r="V50" s="1">
        <v>5888.75</v>
      </c>
      <c r="W50" s="1">
        <v>5550.75</v>
      </c>
      <c r="X50" s="1">
        <v>5666.625</v>
      </c>
      <c r="Y50" s="1">
        <v>50.375</v>
      </c>
      <c r="Z50" s="1">
        <v>2652.25</v>
      </c>
      <c r="AA50" s="1">
        <v>156.75</v>
      </c>
      <c r="AB50" s="1">
        <v>343</v>
      </c>
      <c r="AC50" s="1">
        <v>555.75</v>
      </c>
      <c r="AD50" s="1">
        <v>716.75</v>
      </c>
      <c r="AE50" s="1">
        <v>911.25</v>
      </c>
    </row>
    <row r="51" spans="1:31" x14ac:dyDescent="0.3">
      <c r="A51" s="1" t="s">
        <v>6</v>
      </c>
      <c r="B51" s="1">
        <v>815.40848658816401</v>
      </c>
      <c r="C51" s="1">
        <v>869.13304505121653</v>
      </c>
      <c r="D51" s="1">
        <v>1143.727349502494</v>
      </c>
      <c r="E51" s="1">
        <v>1167.8417058831219</v>
      </c>
      <c r="F51" s="1">
        <v>1037.2295355296242</v>
      </c>
      <c r="G51" s="1">
        <v>903.15166915640475</v>
      </c>
      <c r="H51" s="1">
        <v>881.11857175978309</v>
      </c>
      <c r="I51" s="1">
        <v>4.5808705504521736</v>
      </c>
      <c r="J51" s="1">
        <v>24.667476056540522</v>
      </c>
      <c r="K51" s="1">
        <v>69.342897978091457</v>
      </c>
      <c r="L51" s="1">
        <v>145.08354274348281</v>
      </c>
      <c r="M51" s="1">
        <v>168.27581525578773</v>
      </c>
      <c r="N51" s="1">
        <v>174.87383845218244</v>
      </c>
      <c r="O51" s="1">
        <v>156.27359821799715</v>
      </c>
      <c r="Q51" s="1" t="s">
        <v>6</v>
      </c>
      <c r="R51" s="1">
        <v>799.00371557333824</v>
      </c>
      <c r="S51" s="1">
        <v>757.84463076213717</v>
      </c>
      <c r="T51" s="1">
        <v>888.31508345856651</v>
      </c>
      <c r="U51" s="1">
        <v>781.9904790820666</v>
      </c>
      <c r="V51" s="1">
        <v>799.19001964489019</v>
      </c>
      <c r="W51" s="1">
        <v>770.39953108760392</v>
      </c>
      <c r="X51" s="1">
        <v>802.91577041119331</v>
      </c>
      <c r="Y51" s="1">
        <v>23.827177235249668</v>
      </c>
      <c r="Z51" s="1">
        <v>6804.4489260703549</v>
      </c>
      <c r="AA51" s="1">
        <v>45.620033976313522</v>
      </c>
      <c r="AB51" s="1">
        <v>74.271461544795258</v>
      </c>
      <c r="AC51" s="1">
        <v>117.85451836904684</v>
      </c>
      <c r="AD51" s="1">
        <v>123.03226202911169</v>
      </c>
      <c r="AE51" s="1">
        <v>162.90392107005897</v>
      </c>
    </row>
    <row r="52" spans="1:31" x14ac:dyDescent="0.3">
      <c r="A52" s="1" t="s">
        <v>7</v>
      </c>
      <c r="B52" s="1">
        <v>21.354157040412833</v>
      </c>
      <c r="C52" s="1">
        <v>19.357083408713063</v>
      </c>
      <c r="D52" s="1">
        <v>20.234008836841998</v>
      </c>
      <c r="E52" s="1">
        <v>19.964812477701031</v>
      </c>
      <c r="F52" s="1">
        <v>18.400790074813159</v>
      </c>
      <c r="G52" s="1">
        <v>16.728903341632872</v>
      </c>
      <c r="H52" s="1">
        <v>17.101626896206184</v>
      </c>
      <c r="I52" s="1">
        <v>34.249499442633073</v>
      </c>
      <c r="J52" s="1">
        <v>50.730027879774852</v>
      </c>
      <c r="K52" s="1">
        <v>28.102491581799981</v>
      </c>
      <c r="L52" s="1">
        <v>26.749673702416743</v>
      </c>
      <c r="M52" s="1">
        <v>19.330937996069814</v>
      </c>
      <c r="N52" s="1">
        <v>14.522897411164326</v>
      </c>
      <c r="O52" s="1">
        <v>10.255855502411626</v>
      </c>
      <c r="Q52" s="1" t="s">
        <v>7</v>
      </c>
      <c r="R52" s="1">
        <v>19.345165923935312</v>
      </c>
      <c r="S52" s="1">
        <v>16.447619560231946</v>
      </c>
      <c r="T52" s="1">
        <v>15.303244471485705</v>
      </c>
      <c r="U52" s="1">
        <v>13.301702776161536</v>
      </c>
      <c r="V52" s="1">
        <v>13.571471358860373</v>
      </c>
      <c r="W52" s="1">
        <v>13.879197065038129</v>
      </c>
      <c r="X52" s="1">
        <v>14.169206016124116</v>
      </c>
      <c r="Y52" s="1">
        <v>47.299607414887682</v>
      </c>
      <c r="Z52" s="1">
        <v>256.55382886493936</v>
      </c>
      <c r="AA52" s="1">
        <v>29.10368993704212</v>
      </c>
      <c r="AB52" s="1">
        <v>21.653487330844097</v>
      </c>
      <c r="AC52" s="1">
        <v>21.206391069554087</v>
      </c>
      <c r="AD52" s="1">
        <v>17.165296411456112</v>
      </c>
      <c r="AE52" s="1">
        <v>17.876973505630612</v>
      </c>
    </row>
    <row r="53" spans="1:31" x14ac:dyDescent="0.3">
      <c r="A53" s="1" t="s">
        <v>8</v>
      </c>
      <c r="B53" s="1">
        <v>0.35026843001178476</v>
      </c>
      <c r="C53" s="1">
        <v>1.0829621380846324</v>
      </c>
      <c r="D53" s="1">
        <v>4.3653250773993815</v>
      </c>
      <c r="E53" s="1">
        <v>9.2721600136763822</v>
      </c>
      <c r="F53" s="1">
        <v>15.442953764275419</v>
      </c>
      <c r="G53" s="1">
        <v>22.303774021764298</v>
      </c>
      <c r="H53" s="1">
        <v>29.574457761172301</v>
      </c>
      <c r="I53" s="1"/>
      <c r="J53" s="1"/>
      <c r="K53" s="1"/>
      <c r="L53" s="1"/>
      <c r="M53" s="1"/>
      <c r="N53" s="1"/>
      <c r="O53" s="1"/>
      <c r="Q53" s="1" t="s">
        <v>8</v>
      </c>
      <c r="R53" s="1">
        <v>1.2196598268869923</v>
      </c>
      <c r="S53" s="1">
        <v>57.562193103822466</v>
      </c>
      <c r="T53" s="1">
        <v>2.7003746931392394</v>
      </c>
      <c r="U53" s="1">
        <v>5.8344496183368415</v>
      </c>
      <c r="V53" s="1">
        <v>9.4374867331776695</v>
      </c>
      <c r="W53" s="1">
        <v>12.912669459082107</v>
      </c>
      <c r="X53" s="1">
        <v>16.081000595592617</v>
      </c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Graficos</vt:lpstr>
      <vt:lpstr>SW620 N</vt:lpstr>
      <vt:lpstr>STAT SW620</vt:lpstr>
      <vt:lpstr>HT29 N</vt:lpstr>
      <vt:lpstr>STAT HT29</vt:lpstr>
      <vt:lpstr>HCT15 N</vt:lpstr>
      <vt:lpstr>STAT HCT15</vt:lpstr>
      <vt:lpstr>SW620</vt:lpstr>
      <vt:lpstr>HT29</vt:lpstr>
      <vt:lpstr>HCT15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Gloriana Vásquez</dc:creator>
  <cp:lastModifiedBy>Gloriana Vásquez</cp:lastModifiedBy>
  <dcterms:created xsi:type="dcterms:W3CDTF">2015-06-05T18:17:20Z</dcterms:created>
  <dcterms:modified xsi:type="dcterms:W3CDTF">2020-03-25T01:46:37Z</dcterms:modified>
</cp:coreProperties>
</file>