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ol\oferta_zajec\sas_cs_en\reject_inference_modeling\2_analysis\reports\"/>
    </mc:Choice>
  </mc:AlternateContent>
  <xr:revisionPtr revIDLastSave="0" documentId="13_ncr:1_{F9F850A5-55A6-4BA9-9E67-D6EBC5BCF385}" xr6:coauthVersionLast="40" xr6:coauthVersionMax="40" xr10:uidLastSave="{00000000-0000-0000-0000-000000000000}"/>
  <bookViews>
    <workbookView xWindow="240" yWindow="80" windowWidth="20120" windowHeight="8000" xr2:uid="{00000000-000D-0000-FFFF-FFFF00000000}"/>
  </bookViews>
  <sheets>
    <sheet name="new score" sheetId="1" r:id="rId1"/>
    <sheet name="old s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2" l="1"/>
  <c r="Z7" i="2"/>
  <c r="Z8" i="2"/>
  <c r="Z9" i="2"/>
  <c r="Z5" i="2"/>
  <c r="Y5" i="2"/>
  <c r="U5" i="2" s="1"/>
  <c r="AC5" i="2" s="1"/>
  <c r="Y6" i="2"/>
  <c r="U6" i="2" s="1"/>
  <c r="AC6" i="2" s="1"/>
  <c r="Y7" i="2"/>
  <c r="U7" i="2" s="1"/>
  <c r="AC7" i="2" s="1"/>
  <c r="Y8" i="2"/>
  <c r="U8" i="2" s="1"/>
  <c r="AC8" i="2" s="1"/>
  <c r="Y9" i="2"/>
  <c r="U9" i="2" s="1"/>
  <c r="AC9" i="2" s="1"/>
  <c r="U10" i="2"/>
  <c r="AC10" i="2" s="1"/>
  <c r="U11" i="2"/>
  <c r="AC11" i="2" s="1"/>
  <c r="U12" i="2"/>
  <c r="AC12" i="2" s="1"/>
  <c r="U13" i="2"/>
  <c r="AC13" i="2" s="1"/>
  <c r="U14" i="2"/>
  <c r="AC14" i="2" s="1"/>
  <c r="U15" i="2"/>
  <c r="AC15" i="2" s="1"/>
  <c r="U16" i="2"/>
  <c r="AC16" i="2" s="1"/>
  <c r="T11" i="2"/>
  <c r="V11" i="2" s="1"/>
  <c r="T12" i="2"/>
  <c r="V12" i="2" s="1"/>
  <c r="T13" i="2"/>
  <c r="V13" i="2" s="1"/>
  <c r="T14" i="2"/>
  <c r="V14" i="2" s="1"/>
  <c r="T15" i="2"/>
  <c r="V15" i="2" s="1"/>
  <c r="T16" i="2"/>
  <c r="V16" i="2" s="1"/>
  <c r="AA6" i="2"/>
  <c r="AB6" i="2"/>
  <c r="AA7" i="2"/>
  <c r="AB7" i="2"/>
  <c r="AA8" i="2"/>
  <c r="AB8" i="2"/>
  <c r="AA9" i="2"/>
  <c r="AB9" i="2"/>
  <c r="AB5" i="2"/>
  <c r="AA5" i="2"/>
  <c r="T6" i="2"/>
  <c r="V6" i="2" s="1"/>
  <c r="T7" i="2"/>
  <c r="V7" i="2" s="1"/>
  <c r="T8" i="2"/>
  <c r="V8" i="2" s="1"/>
  <c r="T9" i="2"/>
  <c r="V9" i="2" s="1"/>
  <c r="T10" i="2"/>
  <c r="V10" i="2" s="1"/>
  <c r="T5" i="2"/>
  <c r="V5" i="2" s="1"/>
</calcChain>
</file>

<file path=xl/sharedStrings.xml><?xml version="1.0" encoding="utf-8"?>
<sst xmlns="http://schemas.openxmlformats.org/spreadsheetml/2006/main" count="68" uniqueCount="27">
  <si>
    <t>Score bands based on new scroe</t>
  </si>
  <si>
    <t>New score bands</t>
  </si>
  <si>
    <t>Score limits</t>
  </si>
  <si>
    <t>Pct</t>
  </si>
  <si>
    <t>Risk</t>
  </si>
  <si>
    <t>RJ new</t>
  </si>
  <si>
    <t>RJ old</t>
  </si>
  <si>
    <t>RJ all</t>
  </si>
  <si>
    <t>Min</t>
  </si>
  <si>
    <t>Avg</t>
  </si>
  <si>
    <t>Max</t>
  </si>
  <si>
    <t>A</t>
  </si>
  <si>
    <t>D</t>
  </si>
  <si>
    <t>All</t>
  </si>
  <si>
    <t>rj new</t>
  </si>
  <si>
    <t>rj old</t>
  </si>
  <si>
    <t>.</t>
  </si>
  <si>
    <t>logit rj old A</t>
  </si>
  <si>
    <t>score old</t>
  </si>
  <si>
    <t>alpha</t>
  </si>
  <si>
    <t>logit rj old D</t>
  </si>
  <si>
    <t>logit rj new D</t>
  </si>
  <si>
    <t>beta</t>
  </si>
  <si>
    <t>Old score bands</t>
  </si>
  <si>
    <t>Score bands based on old scroe</t>
  </si>
  <si>
    <t>calibration</t>
  </si>
  <si>
    <t>Risk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</si>
</sst>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  <xf numFmtId="10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0" fontId="3" fillId="0" borderId="1" xfId="0" applyNumberFormat="1" applyFont="1" applyBorder="1" applyAlignment="1">
      <alignment vertical="top" wrapText="1"/>
    </xf>
    <xf numFmtId="2" fontId="0" fillId="0" borderId="0" xfId="0" applyNumberFormat="1"/>
    <xf numFmtId="0" fontId="3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score on all cases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score'!$K$3</c:f>
              <c:strCache>
                <c:ptCount val="1"/>
                <c:pt idx="0">
                  <c:v>RJ new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score'!$M$5:$M$15</c:f>
              <c:numCache>
                <c:formatCode>0.00%</c:formatCode>
                <c:ptCount val="11"/>
                <c:pt idx="0">
                  <c:v>0.1154</c:v>
                </c:pt>
                <c:pt idx="1">
                  <c:v>9.1899999999999996E-2</c:v>
                </c:pt>
                <c:pt idx="2">
                  <c:v>7.5499999999999998E-2</c:v>
                </c:pt>
                <c:pt idx="3">
                  <c:v>5.96E-2</c:v>
                </c:pt>
                <c:pt idx="4">
                  <c:v>4.99E-2</c:v>
                </c:pt>
                <c:pt idx="5">
                  <c:v>5.0799999999999998E-2</c:v>
                </c:pt>
                <c:pt idx="6">
                  <c:v>3.8699999999999998E-2</c:v>
                </c:pt>
                <c:pt idx="7">
                  <c:v>2.6100000000000002E-2</c:v>
                </c:pt>
                <c:pt idx="8">
                  <c:v>1.11E-2</c:v>
                </c:pt>
                <c:pt idx="9">
                  <c:v>1.8700000000000001E-2</c:v>
                </c:pt>
                <c:pt idx="10">
                  <c:v>1.4200000000000001E-2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8-4EA0-B877-E27FBFDECF3A}"/>
            </c:ext>
          </c:extLst>
        </c:ser>
        <c:ser>
          <c:idx val="1"/>
          <c:order val="1"/>
          <c:tx>
            <c:strRef>
              <c:f>'new score'!$N$3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score'!$P$5:$P$15</c:f>
              <c:numCache>
                <c:formatCode>0.00%</c:formatCode>
                <c:ptCount val="11"/>
                <c:pt idx="0">
                  <c:v>0.19869999999999999</c:v>
                </c:pt>
                <c:pt idx="1">
                  <c:v>0.36470000000000002</c:v>
                </c:pt>
                <c:pt idx="2">
                  <c:v>0.1075</c:v>
                </c:pt>
                <c:pt idx="3">
                  <c:v>0.1449</c:v>
                </c:pt>
                <c:pt idx="4">
                  <c:v>0.1507</c:v>
                </c:pt>
                <c:pt idx="5">
                  <c:v>0.37930000000000003</c:v>
                </c:pt>
                <c:pt idx="6">
                  <c:v>7.9000000000000001E-2</c:v>
                </c:pt>
                <c:pt idx="7">
                  <c:v>0.13880000000000001</c:v>
                </c:pt>
                <c:pt idx="8">
                  <c:v>0.10730000000000001</c:v>
                </c:pt>
                <c:pt idx="9">
                  <c:v>0.1245</c:v>
                </c:pt>
                <c:pt idx="10">
                  <c:v>0.1166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4EA0-B877-E27FBFDECF3A}"/>
            </c:ext>
          </c:extLst>
        </c:ser>
        <c:ser>
          <c:idx val="3"/>
          <c:order val="2"/>
          <c:tx>
            <c:strRef>
              <c:f>'new score'!$H$3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score'!$J$5:$J$15</c:f>
              <c:numCache>
                <c:formatCode>0.00%</c:formatCode>
                <c:ptCount val="11"/>
                <c:pt idx="0">
                  <c:v>0.21429999999999999</c:v>
                </c:pt>
                <c:pt idx="1">
                  <c:v>0.36170000000000002</c:v>
                </c:pt>
                <c:pt idx="2">
                  <c:v>0.1206</c:v>
                </c:pt>
                <c:pt idx="3">
                  <c:v>0.11890000000000001</c:v>
                </c:pt>
                <c:pt idx="4">
                  <c:v>0.13089999999999999</c:v>
                </c:pt>
                <c:pt idx="5">
                  <c:v>0.27579999999999999</c:v>
                </c:pt>
                <c:pt idx="6">
                  <c:v>6.5699999999999995E-2</c:v>
                </c:pt>
                <c:pt idx="7">
                  <c:v>9.2200000000000004E-2</c:v>
                </c:pt>
                <c:pt idx="8">
                  <c:v>7.5499999999999998E-2</c:v>
                </c:pt>
                <c:pt idx="9">
                  <c:v>9.2499999999999999E-2</c:v>
                </c:pt>
                <c:pt idx="10">
                  <c:v>7.9600000000000004E-2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8-4EA0-B877-E27FBFDE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68864"/>
        <c:axId val="184870400"/>
      </c:lineChart>
      <c:catAx>
        <c:axId val="1848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4870400"/>
        <c:crosses val="autoZero"/>
        <c:auto val="1"/>
        <c:lblAlgn val="ctr"/>
        <c:lblOffset val="100"/>
        <c:noMultiLvlLbl val="0"/>
      </c:catAx>
      <c:valAx>
        <c:axId val="18487040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4868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score on rejected part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score'!$K$3</c:f>
              <c:strCache>
                <c:ptCount val="1"/>
                <c:pt idx="0">
                  <c:v>RJ new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score'!$L$5:$L$15</c:f>
              <c:numCache>
                <c:formatCode>0.00%</c:formatCode>
                <c:ptCount val="11"/>
                <c:pt idx="0">
                  <c:v>0.1142</c:v>
                </c:pt>
                <c:pt idx="1">
                  <c:v>8.6199999999999999E-2</c:v>
                </c:pt>
                <c:pt idx="2">
                  <c:v>7.7499999999999999E-2</c:v>
                </c:pt>
                <c:pt idx="3">
                  <c:v>6.2199999999999998E-2</c:v>
                </c:pt>
                <c:pt idx="4">
                  <c:v>5.2299999999999999E-2</c:v>
                </c:pt>
                <c:pt idx="5">
                  <c:v>4.87E-2</c:v>
                </c:pt>
                <c:pt idx="6">
                  <c:v>4.2000000000000003E-2</c:v>
                </c:pt>
                <c:pt idx="7">
                  <c:v>2.8899999999999999E-2</c:v>
                </c:pt>
                <c:pt idx="8">
                  <c:v>2.23E-2</c:v>
                </c:pt>
                <c:pt idx="9">
                  <c:v>1.6199999999999999E-2</c:v>
                </c:pt>
                <c:pt idx="10">
                  <c:v>9.1999999999999998E-3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F-49CD-80A3-FF1F1DE2ECB2}"/>
            </c:ext>
          </c:extLst>
        </c:ser>
        <c:ser>
          <c:idx val="1"/>
          <c:order val="1"/>
          <c:tx>
            <c:strRef>
              <c:f>'new score'!$N$3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score'!$O$5:$O$15</c:f>
              <c:numCache>
                <c:formatCode>0.00%</c:formatCode>
                <c:ptCount val="11"/>
                <c:pt idx="0">
                  <c:v>0.32629999999999998</c:v>
                </c:pt>
                <c:pt idx="1">
                  <c:v>0.46479999999999999</c:v>
                </c:pt>
                <c:pt idx="2">
                  <c:v>0.28199999999999997</c:v>
                </c:pt>
                <c:pt idx="3">
                  <c:v>0.29580000000000001</c:v>
                </c:pt>
                <c:pt idx="4">
                  <c:v>0.27010000000000001</c:v>
                </c:pt>
                <c:pt idx="5">
                  <c:v>0.47899999999999998</c:v>
                </c:pt>
                <c:pt idx="6">
                  <c:v>0.28299999999999997</c:v>
                </c:pt>
                <c:pt idx="7">
                  <c:v>0.27500000000000002</c:v>
                </c:pt>
                <c:pt idx="8">
                  <c:v>0.50119999999999998</c:v>
                </c:pt>
                <c:pt idx="9">
                  <c:v>0.51300000000000001</c:v>
                </c:pt>
                <c:pt idx="10">
                  <c:v>0.51559999999999995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F-49CD-80A3-FF1F1DE2ECB2}"/>
            </c:ext>
          </c:extLst>
        </c:ser>
        <c:ser>
          <c:idx val="3"/>
          <c:order val="2"/>
          <c:tx>
            <c:strRef>
              <c:f>'new score'!$H$3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score'!$I$5:$I$15</c:f>
              <c:numCache>
                <c:formatCode>0.00%</c:formatCode>
                <c:ptCount val="11"/>
                <c:pt idx="0">
                  <c:v>0.36609999999999998</c:v>
                </c:pt>
                <c:pt idx="1">
                  <c:v>0.4607</c:v>
                </c:pt>
                <c:pt idx="2">
                  <c:v>0.3654</c:v>
                </c:pt>
                <c:pt idx="3">
                  <c:v>0.22470000000000001</c:v>
                </c:pt>
                <c:pt idx="4">
                  <c:v>0.22720000000000001</c:v>
                </c:pt>
                <c:pt idx="5">
                  <c:v>0.34350000000000003</c:v>
                </c:pt>
                <c:pt idx="6">
                  <c:v>0.2036</c:v>
                </c:pt>
                <c:pt idx="7">
                  <c:v>0.17330000000000001</c:v>
                </c:pt>
                <c:pt idx="8">
                  <c:v>0.34250000000000003</c:v>
                </c:pt>
                <c:pt idx="9">
                  <c:v>0.36259999999999998</c:v>
                </c:pt>
                <c:pt idx="10">
                  <c:v>0.33289999999999997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F-49CD-80A3-FF1F1DE2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5680"/>
        <c:axId val="188633856"/>
      </c:lineChart>
      <c:catAx>
        <c:axId val="1886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8633856"/>
        <c:crosses val="autoZero"/>
        <c:auto val="1"/>
        <c:lblAlgn val="ctr"/>
        <c:lblOffset val="100"/>
        <c:noMultiLvlLbl val="0"/>
      </c:catAx>
      <c:valAx>
        <c:axId val="18863385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8615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Estimation of risk based on new score on accepted part</a:t>
            </a:r>
            <a:endParaRPr lang="pl-PL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score'!$K$3</c:f>
              <c:strCache>
                <c:ptCount val="1"/>
                <c:pt idx="0">
                  <c:v>RJ new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score'!$K$5:$K$15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E16-A476-65D54E85F2CB}"/>
            </c:ext>
          </c:extLst>
        </c:ser>
        <c:ser>
          <c:idx val="1"/>
          <c:order val="1"/>
          <c:tx>
            <c:strRef>
              <c:f>'new score'!$N$3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score'!$N$5:$N$15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E16-A476-65D54E85F2CB}"/>
            </c:ext>
          </c:extLst>
        </c:ser>
        <c:ser>
          <c:idx val="3"/>
          <c:order val="2"/>
          <c:tx>
            <c:strRef>
              <c:f>'new score'!$H$3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score'!$C$5:$C$15</c:f>
              <c:numCache>
                <c:formatCode>General</c:formatCode>
                <c:ptCount val="11"/>
                <c:pt idx="0">
                  <c:v>361</c:v>
                </c:pt>
                <c:pt idx="1">
                  <c:v>369</c:v>
                </c:pt>
                <c:pt idx="2">
                  <c:v>372</c:v>
                </c:pt>
                <c:pt idx="3">
                  <c:v>380</c:v>
                </c:pt>
                <c:pt idx="4">
                  <c:v>385</c:v>
                </c:pt>
                <c:pt idx="5">
                  <c:v>387</c:v>
                </c:pt>
                <c:pt idx="6">
                  <c:v>392</c:v>
                </c:pt>
                <c:pt idx="7">
                  <c:v>404</c:v>
                </c:pt>
                <c:pt idx="8">
                  <c:v>412</c:v>
                </c:pt>
                <c:pt idx="9">
                  <c:v>423</c:v>
                </c:pt>
                <c:pt idx="10">
                  <c:v>440</c:v>
                </c:pt>
              </c:numCache>
            </c:numRef>
          </c:cat>
          <c:val>
            <c:numRef>
              <c:f>'new score'!$H$5:$H$15</c:f>
              <c:numCache>
                <c:formatCode>0.00%</c:formatCode>
                <c:ptCount val="11"/>
                <c:pt idx="0">
                  <c:v>0.1162</c:v>
                </c:pt>
                <c:pt idx="1">
                  <c:v>0.1066</c:v>
                </c:pt>
                <c:pt idx="2">
                  <c:v>7.51E-2</c:v>
                </c:pt>
                <c:pt idx="3">
                  <c:v>5.8200000000000002E-2</c:v>
                </c:pt>
                <c:pt idx="4">
                  <c:v>4.7800000000000002E-2</c:v>
                </c:pt>
                <c:pt idx="5">
                  <c:v>5.7299999999999997E-2</c:v>
                </c:pt>
                <c:pt idx="6">
                  <c:v>3.7999999999999999E-2</c:v>
                </c:pt>
                <c:pt idx="7">
                  <c:v>2.3699999999999999E-2</c:v>
                </c:pt>
                <c:pt idx="8">
                  <c:v>8.3000000000000001E-3</c:v>
                </c:pt>
                <c:pt idx="9">
                  <c:v>1.9400000000000001E-2</c:v>
                </c:pt>
                <c:pt idx="10">
                  <c:v>1.54E-2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E16-A476-65D54E85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60736"/>
        <c:axId val="188662528"/>
      </c:lineChart>
      <c:catAx>
        <c:axId val="188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188662528"/>
        <c:crosses val="autoZero"/>
        <c:auto val="1"/>
        <c:lblAlgn val="ctr"/>
        <c:lblOffset val="100"/>
        <c:noMultiLvlLbl val="0"/>
      </c:catAx>
      <c:valAx>
        <c:axId val="18866252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18866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estimation on rejected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score'!$V$4</c:f>
              <c:strCache>
                <c:ptCount val="1"/>
                <c:pt idx="0">
                  <c:v>calibration</c:v>
                </c:pt>
              </c:strCache>
            </c:strRef>
          </c:tx>
          <c:xVal>
            <c:numRef>
              <c:f>'old score'!$T$5:$T$16</c:f>
              <c:numCache>
                <c:formatCode>General</c:formatCode>
                <c:ptCount val="12"/>
                <c:pt idx="0">
                  <c:v>282</c:v>
                </c:pt>
                <c:pt idx="1">
                  <c:v>325</c:v>
                </c:pt>
                <c:pt idx="2">
                  <c:v>347</c:v>
                </c:pt>
                <c:pt idx="3">
                  <c:v>361</c:v>
                </c:pt>
                <c:pt idx="4">
                  <c:v>367</c:v>
                </c:pt>
                <c:pt idx="5">
                  <c:v>377</c:v>
                </c:pt>
                <c:pt idx="6">
                  <c:v>384</c:v>
                </c:pt>
                <c:pt idx="7">
                  <c:v>390</c:v>
                </c:pt>
                <c:pt idx="8">
                  <c:v>401</c:v>
                </c:pt>
                <c:pt idx="9">
                  <c:v>412</c:v>
                </c:pt>
                <c:pt idx="10">
                  <c:v>427</c:v>
                </c:pt>
                <c:pt idx="11">
                  <c:v>451</c:v>
                </c:pt>
              </c:numCache>
            </c:numRef>
          </c:xVal>
          <c:yVal>
            <c:numRef>
              <c:f>'old score'!$V$5:$V$16</c:f>
              <c:numCache>
                <c:formatCode>0.00</c:formatCode>
                <c:ptCount val="12"/>
                <c:pt idx="0">
                  <c:v>1.2577460120000001</c:v>
                </c:pt>
                <c:pt idx="1">
                  <c:v>-0.369571659</c:v>
                </c:pt>
                <c:pt idx="2">
                  <c:v>-1.2021527930000016</c:v>
                </c:pt>
                <c:pt idx="3">
                  <c:v>-1.7319771510000006</c:v>
                </c:pt>
                <c:pt idx="4">
                  <c:v>-1.9590447330000007</c:v>
                </c:pt>
                <c:pt idx="5">
                  <c:v>-2.3374907030000003</c:v>
                </c:pt>
                <c:pt idx="6">
                  <c:v>-2.6024028819999998</c:v>
                </c:pt>
                <c:pt idx="7">
                  <c:v>-2.8294704639999999</c:v>
                </c:pt>
                <c:pt idx="8">
                  <c:v>-3.2457610310000007</c:v>
                </c:pt>
                <c:pt idx="9">
                  <c:v>-3.6620515980000015</c:v>
                </c:pt>
                <c:pt idx="10">
                  <c:v>-4.2297205529999999</c:v>
                </c:pt>
                <c:pt idx="11">
                  <c:v>-5.1379908810000003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5F9-9566-CE7938464F6D}"/>
            </c:ext>
          </c:extLst>
        </c:ser>
        <c:ser>
          <c:idx val="1"/>
          <c:order val="1"/>
          <c:tx>
            <c:strRef>
              <c:f>'old score'!$U$4</c:f>
              <c:strCache>
                <c:ptCount val="1"/>
                <c:pt idx="0">
                  <c:v>logit rj old A</c:v>
                </c:pt>
              </c:strCache>
            </c:strRef>
          </c:tx>
          <c:xVal>
            <c:numRef>
              <c:f>'old score'!$T$10:$T$16</c:f>
              <c:numCache>
                <c:formatCode>General</c:formatCode>
                <c:ptCount val="7"/>
                <c:pt idx="0">
                  <c:v>377</c:v>
                </c:pt>
                <c:pt idx="1">
                  <c:v>384</c:v>
                </c:pt>
                <c:pt idx="2">
                  <c:v>390</c:v>
                </c:pt>
                <c:pt idx="3">
                  <c:v>401</c:v>
                </c:pt>
                <c:pt idx="4">
                  <c:v>412</c:v>
                </c:pt>
                <c:pt idx="5">
                  <c:v>427</c:v>
                </c:pt>
                <c:pt idx="6">
                  <c:v>451</c:v>
                </c:pt>
              </c:numCache>
            </c:numRef>
          </c:xVal>
          <c:yVal>
            <c:numRef>
              <c:f>'old score'!$U$10:$U$16</c:f>
              <c:numCache>
                <c:formatCode>0.00</c:formatCode>
                <c:ptCount val="7"/>
                <c:pt idx="0">
                  <c:v>-2.5429727955983243</c:v>
                </c:pt>
                <c:pt idx="1">
                  <c:v>-2.7097581434473663</c:v>
                </c:pt>
                <c:pt idx="2">
                  <c:v>-2.9092131263752985</c:v>
                </c:pt>
                <c:pt idx="3">
                  <c:v>-3.1832746838064478</c:v>
                </c:pt>
                <c:pt idx="4">
                  <c:v>-3.2933508485648675</c:v>
                </c:pt>
                <c:pt idx="5">
                  <c:v>-4.1711431470180127</c:v>
                </c:pt>
                <c:pt idx="6">
                  <c:v>-5.6514861711574813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45F9-9566-CE7938464F6D}"/>
            </c:ext>
          </c:extLst>
        </c:ser>
        <c:ser>
          <c:idx val="2"/>
          <c:order val="2"/>
          <c:tx>
            <c:v>Rejected cases</c:v>
          </c:tx>
          <c:xVal>
            <c:numRef>
              <c:f>'old score'!$T$5:$T$9</c:f>
              <c:numCache>
                <c:formatCode>General</c:formatCode>
                <c:ptCount val="5"/>
                <c:pt idx="0">
                  <c:v>282</c:v>
                </c:pt>
                <c:pt idx="1">
                  <c:v>325</c:v>
                </c:pt>
                <c:pt idx="2">
                  <c:v>347</c:v>
                </c:pt>
                <c:pt idx="3">
                  <c:v>361</c:v>
                </c:pt>
                <c:pt idx="4">
                  <c:v>367</c:v>
                </c:pt>
              </c:numCache>
            </c:numRef>
          </c:xVal>
          <c:yVal>
            <c:numRef>
              <c:f>'old score'!$U$5:$U$9</c:f>
              <c:numCache>
                <c:formatCode>0.00</c:formatCode>
                <c:ptCount val="5"/>
                <c:pt idx="0">
                  <c:v>0.97412781562912221</c:v>
                </c:pt>
                <c:pt idx="1">
                  <c:v>-0.65054586134960557</c:v>
                </c:pt>
                <c:pt idx="2">
                  <c:v>-1.4878929097081592</c:v>
                </c:pt>
                <c:pt idx="3">
                  <c:v>-2.006247596381673</c:v>
                </c:pt>
                <c:pt idx="4">
                  <c:v>-2.2611134442447169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1-45F9-9566-CE793846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6432"/>
        <c:axId val="31912320"/>
      </c:scatterChart>
      <c:valAx>
        <c:axId val="31906432"/>
        <c:scaling>
          <c:orientation val="minMax"/>
          <c:max val="460"/>
          <c:min val="25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1912320"/>
        <c:crosses val="autoZero"/>
        <c:crossBetween val="midCat"/>
      </c:valAx>
      <c:valAx>
        <c:axId val="3191232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319064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17</xdr:row>
      <xdr:rowOff>23812</xdr:rowOff>
    </xdr:from>
    <xdr:to>
      <xdr:col>11</xdr:col>
      <xdr:colOff>600075</xdr:colOff>
      <xdr:row>37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19050</xdr:colOff>
      <xdr:row>60</xdr:row>
      <xdr:rowOff>90488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171450</xdr:rowOff>
    </xdr:from>
    <xdr:to>
      <xdr:col>12</xdr:col>
      <xdr:colOff>19050</xdr:colOff>
      <xdr:row>82</xdr:row>
      <xdr:rowOff>77788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161925</xdr:colOff>
      <xdr:row>17</xdr:row>
      <xdr:rowOff>147637</xdr:rowOff>
    </xdr:from>
    <xdr:to>
      <xdr:col>24</xdr:col>
      <xdr:colOff>466725</xdr:colOff>
      <xdr:row>32</xdr:row>
      <xdr:rowOff>33337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A60" workbookViewId="0">
      <selection activeCell="N22" sqref="N22"/>
    </sheetView>
  </sheetViews>
  <sheetFormatPr defaultRowHeight="14.5" x14ac:dyDescent="0.35"/>
  <sheetData>
    <row r="1" spans="1:21" ht="62.5" x14ac:dyDescent="0.35">
      <c r="A1" s="1" t="s">
        <v>0</v>
      </c>
    </row>
    <row r="2" spans="1:21" x14ac:dyDescent="0.35">
      <c r="A2" s="2"/>
    </row>
    <row r="3" spans="1:21" ht="30" customHeight="1" x14ac:dyDescent="0.35">
      <c r="A3" s="15" t="s">
        <v>1</v>
      </c>
      <c r="B3" s="15" t="s">
        <v>2</v>
      </c>
      <c r="C3" s="15"/>
      <c r="D3" s="15"/>
      <c r="E3" s="15" t="s">
        <v>3</v>
      </c>
      <c r="F3" s="15"/>
      <c r="G3" s="15"/>
      <c r="H3" s="15" t="s">
        <v>4</v>
      </c>
      <c r="I3" s="15"/>
      <c r="J3" s="15"/>
      <c r="K3" s="15" t="s">
        <v>5</v>
      </c>
      <c r="L3" s="15"/>
      <c r="M3" s="15"/>
      <c r="N3" s="15" t="s">
        <v>6</v>
      </c>
      <c r="O3" s="15"/>
      <c r="P3" s="15"/>
      <c r="Q3" s="15" t="s">
        <v>7</v>
      </c>
      <c r="R3" s="15"/>
      <c r="S3" s="15"/>
    </row>
    <row r="4" spans="1:21" x14ac:dyDescent="0.35">
      <c r="A4" s="15"/>
      <c r="B4" s="14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11</v>
      </c>
      <c r="I4" s="14" t="s">
        <v>12</v>
      </c>
      <c r="J4" s="14" t="s">
        <v>13</v>
      </c>
      <c r="K4" s="14" t="s">
        <v>11</v>
      </c>
      <c r="L4" s="14" t="s">
        <v>12</v>
      </c>
      <c r="M4" s="14" t="s">
        <v>13</v>
      </c>
      <c r="N4" s="14" t="s">
        <v>11</v>
      </c>
      <c r="O4" s="14" t="s">
        <v>12</v>
      </c>
      <c r="P4" s="14" t="s">
        <v>13</v>
      </c>
      <c r="Q4" s="14" t="s">
        <v>11</v>
      </c>
      <c r="R4" s="14" t="s">
        <v>12</v>
      </c>
      <c r="S4" s="14" t="s">
        <v>13</v>
      </c>
    </row>
    <row r="5" spans="1:21" x14ac:dyDescent="0.35">
      <c r="A5" s="14">
        <v>0</v>
      </c>
      <c r="B5" s="5">
        <v>344</v>
      </c>
      <c r="C5" s="5">
        <v>361</v>
      </c>
      <c r="D5" s="5">
        <v>364</v>
      </c>
      <c r="E5" s="6">
        <v>8.6300000000000002E-2</v>
      </c>
      <c r="F5" s="6">
        <v>9.5399999999999999E-2</v>
      </c>
      <c r="G5" s="6">
        <v>8.9700000000000002E-2</v>
      </c>
      <c r="H5" s="6">
        <v>0.1162</v>
      </c>
      <c r="I5" s="6">
        <v>0.36609999999999998</v>
      </c>
      <c r="J5" s="6">
        <v>0.21429999999999999</v>
      </c>
      <c r="K5" s="6">
        <v>0.1162</v>
      </c>
      <c r="L5" s="6">
        <v>0.1142</v>
      </c>
      <c r="M5" s="6">
        <v>0.1154</v>
      </c>
      <c r="N5" s="6">
        <v>0.1162</v>
      </c>
      <c r="O5" s="6">
        <v>0.32629999999999998</v>
      </c>
      <c r="P5" s="6">
        <v>0.19869999999999999</v>
      </c>
      <c r="Q5" s="6">
        <v>0.1162</v>
      </c>
      <c r="R5" s="6">
        <v>0.221</v>
      </c>
      <c r="S5" s="6">
        <v>0.1573</v>
      </c>
      <c r="T5" s="3"/>
      <c r="U5" s="3"/>
    </row>
    <row r="6" spans="1:21" x14ac:dyDescent="0.35">
      <c r="A6" s="14">
        <v>1</v>
      </c>
      <c r="B6" s="5">
        <v>367</v>
      </c>
      <c r="C6" s="5">
        <v>369</v>
      </c>
      <c r="D6" s="5">
        <v>371</v>
      </c>
      <c r="E6" s="6">
        <v>3.0700000000000002E-2</v>
      </c>
      <c r="F6" s="6">
        <v>0.13519999999999999</v>
      </c>
      <c r="G6" s="6">
        <v>6.9199999999999998E-2</v>
      </c>
      <c r="H6" s="6">
        <v>0.1066</v>
      </c>
      <c r="I6" s="6">
        <v>0.4607</v>
      </c>
      <c r="J6" s="6">
        <v>0.36170000000000002</v>
      </c>
      <c r="K6" s="6">
        <v>0.1066</v>
      </c>
      <c r="L6" s="6">
        <v>8.6199999999999999E-2</v>
      </c>
      <c r="M6" s="6">
        <v>9.1899999999999996E-2</v>
      </c>
      <c r="N6" s="6">
        <v>0.1066</v>
      </c>
      <c r="O6" s="6">
        <v>0.46479999999999999</v>
      </c>
      <c r="P6" s="6">
        <v>0.36470000000000002</v>
      </c>
      <c r="Q6" s="6">
        <v>0.1066</v>
      </c>
      <c r="R6" s="6">
        <v>0.33439999999999998</v>
      </c>
      <c r="S6" s="6">
        <v>0.27079999999999999</v>
      </c>
      <c r="T6" s="3"/>
      <c r="U6" s="3"/>
    </row>
    <row r="7" spans="1:21" x14ac:dyDescent="0.35">
      <c r="A7" s="14">
        <v>2</v>
      </c>
      <c r="B7" s="5">
        <v>372</v>
      </c>
      <c r="C7" s="5">
        <v>372</v>
      </c>
      <c r="D7" s="5">
        <v>372</v>
      </c>
      <c r="E7" s="6">
        <v>0.13020000000000001</v>
      </c>
      <c r="F7" s="6">
        <v>4.1300000000000003E-2</v>
      </c>
      <c r="G7" s="6">
        <v>9.74E-2</v>
      </c>
      <c r="H7" s="6">
        <v>7.51E-2</v>
      </c>
      <c r="I7" s="6">
        <v>0.3654</v>
      </c>
      <c r="J7" s="6">
        <v>0.1206</v>
      </c>
      <c r="K7" s="6">
        <v>7.51E-2</v>
      </c>
      <c r="L7" s="6">
        <v>7.7499999999999999E-2</v>
      </c>
      <c r="M7" s="6">
        <v>7.5499999999999998E-2</v>
      </c>
      <c r="N7" s="6">
        <v>7.51E-2</v>
      </c>
      <c r="O7" s="6">
        <v>0.28199999999999997</v>
      </c>
      <c r="P7" s="6">
        <v>0.1075</v>
      </c>
      <c r="Q7" s="6">
        <v>7.51E-2</v>
      </c>
      <c r="R7" s="6">
        <v>0.18179999999999999</v>
      </c>
      <c r="S7" s="6">
        <v>9.1800000000000007E-2</v>
      </c>
      <c r="T7" s="3"/>
      <c r="U7" s="3"/>
    </row>
    <row r="8" spans="1:21" x14ac:dyDescent="0.35">
      <c r="A8" s="14">
        <v>3</v>
      </c>
      <c r="B8" s="5">
        <v>375</v>
      </c>
      <c r="C8" s="5">
        <v>380</v>
      </c>
      <c r="D8" s="5">
        <v>383</v>
      </c>
      <c r="E8" s="6">
        <v>9.4399999999999998E-2</v>
      </c>
      <c r="F8" s="6">
        <v>9.2700000000000005E-2</v>
      </c>
      <c r="G8" s="6">
        <v>9.3700000000000006E-2</v>
      </c>
      <c r="H8" s="6">
        <v>5.8200000000000002E-2</v>
      </c>
      <c r="I8" s="6">
        <v>0.22470000000000001</v>
      </c>
      <c r="J8" s="6">
        <v>0.11890000000000001</v>
      </c>
      <c r="K8" s="6">
        <v>5.8200000000000002E-2</v>
      </c>
      <c r="L8" s="6">
        <v>6.2199999999999998E-2</v>
      </c>
      <c r="M8" s="6">
        <v>5.96E-2</v>
      </c>
      <c r="N8" s="6">
        <v>5.8200000000000002E-2</v>
      </c>
      <c r="O8" s="6">
        <v>0.29580000000000001</v>
      </c>
      <c r="P8" s="6">
        <v>0.1449</v>
      </c>
      <c r="Q8" s="6">
        <v>5.8200000000000002E-2</v>
      </c>
      <c r="R8" s="6">
        <v>0.19409999999999999</v>
      </c>
      <c r="S8" s="6">
        <v>0.10780000000000001</v>
      </c>
      <c r="T8" s="3"/>
      <c r="U8" s="3"/>
    </row>
    <row r="9" spans="1:21" x14ac:dyDescent="0.35">
      <c r="A9" s="14">
        <v>4</v>
      </c>
      <c r="B9" s="5">
        <v>385</v>
      </c>
      <c r="C9" s="5">
        <v>385</v>
      </c>
      <c r="D9" s="5">
        <v>385</v>
      </c>
      <c r="E9" s="6">
        <v>0.1133</v>
      </c>
      <c r="F9" s="6">
        <v>0.16719999999999999</v>
      </c>
      <c r="G9" s="6">
        <v>0.13320000000000001</v>
      </c>
      <c r="H9" s="6">
        <v>4.7800000000000002E-2</v>
      </c>
      <c r="I9" s="6">
        <v>0.22720000000000001</v>
      </c>
      <c r="J9" s="6">
        <v>0.13089999999999999</v>
      </c>
      <c r="K9" s="6">
        <v>4.7800000000000002E-2</v>
      </c>
      <c r="L9" s="6">
        <v>5.2299999999999999E-2</v>
      </c>
      <c r="M9" s="6">
        <v>4.99E-2</v>
      </c>
      <c r="N9" s="6">
        <v>4.7800000000000002E-2</v>
      </c>
      <c r="O9" s="6">
        <v>0.27010000000000001</v>
      </c>
      <c r="P9" s="6">
        <v>0.1507</v>
      </c>
      <c r="Q9" s="6">
        <v>4.7800000000000002E-2</v>
      </c>
      <c r="R9" s="6">
        <v>0.1769</v>
      </c>
      <c r="S9" s="6">
        <v>0.1076</v>
      </c>
      <c r="T9" s="3"/>
      <c r="U9" s="3"/>
    </row>
    <row r="10" spans="1:21" x14ac:dyDescent="0.35">
      <c r="A10" s="14">
        <v>6</v>
      </c>
      <c r="B10" s="5">
        <v>387</v>
      </c>
      <c r="C10" s="5">
        <v>387</v>
      </c>
      <c r="D10" s="5">
        <v>388</v>
      </c>
      <c r="E10" s="6">
        <v>2.2800000000000001E-2</v>
      </c>
      <c r="F10" s="6">
        <v>0.12590000000000001</v>
      </c>
      <c r="G10" s="6">
        <v>6.0900000000000003E-2</v>
      </c>
      <c r="H10" s="6">
        <v>5.7299999999999997E-2</v>
      </c>
      <c r="I10" s="6">
        <v>0.34350000000000003</v>
      </c>
      <c r="J10" s="6">
        <v>0.27579999999999999</v>
      </c>
      <c r="K10" s="6">
        <v>5.7299999999999997E-2</v>
      </c>
      <c r="L10" s="6">
        <v>4.87E-2</v>
      </c>
      <c r="M10" s="6">
        <v>5.0799999999999998E-2</v>
      </c>
      <c r="N10" s="6">
        <v>5.7299999999999997E-2</v>
      </c>
      <c r="O10" s="6">
        <v>0.47899999999999998</v>
      </c>
      <c r="P10" s="6">
        <v>0.37930000000000003</v>
      </c>
      <c r="Q10" s="6">
        <v>5.7299999999999997E-2</v>
      </c>
      <c r="R10" s="6">
        <v>0.34250000000000003</v>
      </c>
      <c r="S10" s="6">
        <v>0.27510000000000001</v>
      </c>
      <c r="T10" s="3"/>
      <c r="U10" s="3"/>
    </row>
    <row r="11" spans="1:21" x14ac:dyDescent="0.35">
      <c r="A11" s="14">
        <v>7</v>
      </c>
      <c r="B11" s="5">
        <v>391</v>
      </c>
      <c r="C11" s="5">
        <v>392</v>
      </c>
      <c r="D11" s="5">
        <v>400</v>
      </c>
      <c r="E11" s="6">
        <v>0.15970000000000001</v>
      </c>
      <c r="F11" s="6">
        <v>5.5E-2</v>
      </c>
      <c r="G11" s="6">
        <v>0.1211</v>
      </c>
      <c r="H11" s="6">
        <v>3.7999999999999999E-2</v>
      </c>
      <c r="I11" s="6">
        <v>0.2036</v>
      </c>
      <c r="J11" s="6">
        <v>6.5699999999999995E-2</v>
      </c>
      <c r="K11" s="6">
        <v>3.7999999999999999E-2</v>
      </c>
      <c r="L11" s="6">
        <v>4.2000000000000003E-2</v>
      </c>
      <c r="M11" s="6">
        <v>3.8699999999999998E-2</v>
      </c>
      <c r="N11" s="6">
        <v>3.7999999999999999E-2</v>
      </c>
      <c r="O11" s="6">
        <v>0.28299999999999997</v>
      </c>
      <c r="P11" s="6">
        <v>7.9000000000000001E-2</v>
      </c>
      <c r="Q11" s="6">
        <v>3.7999999999999999E-2</v>
      </c>
      <c r="R11" s="6">
        <v>0.1847</v>
      </c>
      <c r="S11" s="6">
        <v>6.2600000000000003E-2</v>
      </c>
      <c r="T11" s="3"/>
      <c r="U11" s="3"/>
    </row>
    <row r="12" spans="1:21" x14ac:dyDescent="0.35">
      <c r="A12" s="14">
        <v>8</v>
      </c>
      <c r="B12" s="5">
        <v>404</v>
      </c>
      <c r="C12" s="5">
        <v>404</v>
      </c>
      <c r="D12" s="5">
        <v>404</v>
      </c>
      <c r="E12" s="6">
        <v>0.12559999999999999</v>
      </c>
      <c r="F12" s="6">
        <v>0.18149999999999999</v>
      </c>
      <c r="G12" s="6">
        <v>0.1462</v>
      </c>
      <c r="H12" s="6">
        <v>2.3699999999999999E-2</v>
      </c>
      <c r="I12" s="6">
        <v>0.17330000000000001</v>
      </c>
      <c r="J12" s="6">
        <v>9.2200000000000004E-2</v>
      </c>
      <c r="K12" s="6">
        <v>2.3699999999999999E-2</v>
      </c>
      <c r="L12" s="6">
        <v>2.8899999999999999E-2</v>
      </c>
      <c r="M12" s="6">
        <v>2.6100000000000002E-2</v>
      </c>
      <c r="N12" s="6">
        <v>2.3699999999999999E-2</v>
      </c>
      <c r="O12" s="6">
        <v>0.27500000000000002</v>
      </c>
      <c r="P12" s="6">
        <v>0.13880000000000001</v>
      </c>
      <c r="Q12" s="6">
        <v>2.3699999999999999E-2</v>
      </c>
      <c r="R12" s="6">
        <v>0.18029999999999999</v>
      </c>
      <c r="S12" s="6">
        <v>9.5399999999999999E-2</v>
      </c>
      <c r="T12" s="3"/>
      <c r="U12" s="3"/>
    </row>
    <row r="13" spans="1:21" x14ac:dyDescent="0.35">
      <c r="A13" s="14">
        <v>9</v>
      </c>
      <c r="B13" s="5">
        <v>408</v>
      </c>
      <c r="C13" s="5">
        <v>412</v>
      </c>
      <c r="D13" s="5">
        <v>419</v>
      </c>
      <c r="E13" s="6">
        <v>2.6200000000000001E-2</v>
      </c>
      <c r="F13" s="6">
        <v>1.1299999999999999E-2</v>
      </c>
      <c r="G13" s="6">
        <v>2.07E-2</v>
      </c>
      <c r="H13" s="6">
        <v>8.3000000000000001E-3</v>
      </c>
      <c r="I13" s="6">
        <v>0.34250000000000003</v>
      </c>
      <c r="J13" s="6">
        <v>7.5499999999999998E-2</v>
      </c>
      <c r="K13" s="6">
        <v>8.3000000000000001E-3</v>
      </c>
      <c r="L13" s="6">
        <v>2.23E-2</v>
      </c>
      <c r="M13" s="6">
        <v>1.11E-2</v>
      </c>
      <c r="N13" s="6">
        <v>8.3000000000000001E-3</v>
      </c>
      <c r="O13" s="6">
        <v>0.50119999999999998</v>
      </c>
      <c r="P13" s="6">
        <v>0.10730000000000001</v>
      </c>
      <c r="Q13" s="6">
        <v>8.3000000000000001E-3</v>
      </c>
      <c r="R13" s="6">
        <v>0.36609999999999998</v>
      </c>
      <c r="S13" s="6">
        <v>8.0199999999999994E-2</v>
      </c>
      <c r="T13" s="3"/>
      <c r="U13" s="3"/>
    </row>
    <row r="14" spans="1:21" x14ac:dyDescent="0.35">
      <c r="A14" s="14">
        <v>10</v>
      </c>
      <c r="B14" s="5">
        <v>421</v>
      </c>
      <c r="C14" s="5">
        <v>423</v>
      </c>
      <c r="D14" s="5">
        <v>432</v>
      </c>
      <c r="E14" s="6">
        <v>0.107</v>
      </c>
      <c r="F14" s="6">
        <v>4.9500000000000002E-2</v>
      </c>
      <c r="G14" s="6">
        <v>8.5800000000000001E-2</v>
      </c>
      <c r="H14" s="6">
        <v>1.9400000000000001E-2</v>
      </c>
      <c r="I14" s="6">
        <v>0.36259999999999998</v>
      </c>
      <c r="J14" s="6">
        <v>9.2499999999999999E-2</v>
      </c>
      <c r="K14" s="6">
        <v>1.9400000000000001E-2</v>
      </c>
      <c r="L14" s="6">
        <v>1.6199999999999999E-2</v>
      </c>
      <c r="M14" s="6">
        <v>1.8700000000000001E-2</v>
      </c>
      <c r="N14" s="6">
        <v>1.9400000000000001E-2</v>
      </c>
      <c r="O14" s="6">
        <v>0.51300000000000001</v>
      </c>
      <c r="P14" s="6">
        <v>0.1245</v>
      </c>
      <c r="Q14" s="6">
        <v>1.9400000000000001E-2</v>
      </c>
      <c r="R14" s="6">
        <v>0.3826</v>
      </c>
      <c r="S14" s="6">
        <v>9.6699999999999994E-2</v>
      </c>
      <c r="T14" s="3"/>
      <c r="U14" s="3"/>
    </row>
    <row r="15" spans="1:21" x14ac:dyDescent="0.35">
      <c r="A15" s="14">
        <v>11</v>
      </c>
      <c r="B15" s="5">
        <v>440</v>
      </c>
      <c r="C15" s="5">
        <v>440</v>
      </c>
      <c r="D15" s="5">
        <v>440</v>
      </c>
      <c r="E15" s="6">
        <v>0.1038</v>
      </c>
      <c r="F15" s="6">
        <v>4.4999999999999998E-2</v>
      </c>
      <c r="G15" s="6">
        <v>8.2100000000000006E-2</v>
      </c>
      <c r="H15" s="6">
        <v>1.54E-2</v>
      </c>
      <c r="I15" s="6">
        <v>0.33289999999999997</v>
      </c>
      <c r="J15" s="6">
        <v>7.9600000000000004E-2</v>
      </c>
      <c r="K15" s="6">
        <v>1.54E-2</v>
      </c>
      <c r="L15" s="6">
        <v>9.1999999999999998E-3</v>
      </c>
      <c r="M15" s="6">
        <v>1.4200000000000001E-2</v>
      </c>
      <c r="N15" s="6">
        <v>1.54E-2</v>
      </c>
      <c r="O15" s="6">
        <v>0.51559999999999995</v>
      </c>
      <c r="P15" s="6">
        <v>0.1166</v>
      </c>
      <c r="Q15" s="6">
        <v>1.54E-2</v>
      </c>
      <c r="R15" s="6">
        <v>0.3901</v>
      </c>
      <c r="S15" s="6">
        <v>9.1200000000000003E-2</v>
      </c>
      <c r="T15" s="3"/>
      <c r="U15" s="3"/>
    </row>
    <row r="16" spans="1:21" x14ac:dyDescent="0.35">
      <c r="A16" s="11" t="s">
        <v>13</v>
      </c>
      <c r="B16" s="8">
        <v>344</v>
      </c>
      <c r="C16" s="8">
        <v>392</v>
      </c>
      <c r="D16" s="8">
        <v>440</v>
      </c>
      <c r="E16" s="9">
        <v>1</v>
      </c>
      <c r="F16" s="9">
        <v>1</v>
      </c>
      <c r="G16" s="9">
        <v>1</v>
      </c>
      <c r="H16" s="9">
        <v>4.82E-2</v>
      </c>
      <c r="I16" s="9">
        <v>0.29389999999999999</v>
      </c>
      <c r="J16" s="9">
        <v>0.1389</v>
      </c>
      <c r="K16" s="9">
        <v>4.82E-2</v>
      </c>
      <c r="L16" s="9">
        <v>5.5399999999999998E-2</v>
      </c>
      <c r="M16" s="9">
        <v>5.0900000000000001E-2</v>
      </c>
      <c r="N16" s="9">
        <v>4.82E-2</v>
      </c>
      <c r="O16" s="9">
        <v>0.35830000000000001</v>
      </c>
      <c r="P16" s="9">
        <v>0.16259999999999999</v>
      </c>
      <c r="Q16" s="9">
        <v>4.82E-2</v>
      </c>
      <c r="R16" s="9">
        <v>0.248</v>
      </c>
      <c r="S16" s="9">
        <v>0.122</v>
      </c>
    </row>
  </sheetData>
  <mergeCells count="7">
    <mergeCell ref="Q3:S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"/>
  <sheetViews>
    <sheetView topLeftCell="L15" workbookViewId="0">
      <selection activeCell="X6" sqref="X6"/>
    </sheetView>
  </sheetViews>
  <sheetFormatPr defaultRowHeight="14.5" x14ac:dyDescent="0.35"/>
  <cols>
    <col min="29" max="29" width="14" customWidth="1"/>
  </cols>
  <sheetData>
    <row r="1" spans="1:29" ht="50" x14ac:dyDescent="0.35">
      <c r="A1" s="1" t="s">
        <v>24</v>
      </c>
    </row>
    <row r="2" spans="1:29" x14ac:dyDescent="0.35">
      <c r="A2" s="2"/>
    </row>
    <row r="3" spans="1:29" ht="30" customHeight="1" x14ac:dyDescent="0.35">
      <c r="A3" s="15" t="s">
        <v>23</v>
      </c>
      <c r="B3" s="15" t="s">
        <v>2</v>
      </c>
      <c r="C3" s="15"/>
      <c r="D3" s="15"/>
      <c r="E3" s="15" t="s">
        <v>3</v>
      </c>
      <c r="F3" s="15"/>
      <c r="G3" s="15"/>
      <c r="H3" s="15" t="s">
        <v>4</v>
      </c>
      <c r="I3" s="15"/>
      <c r="J3" s="15"/>
      <c r="K3" s="15" t="s">
        <v>5</v>
      </c>
      <c r="L3" s="15"/>
      <c r="M3" s="15"/>
      <c r="N3" s="15" t="s">
        <v>6</v>
      </c>
      <c r="O3" s="15"/>
      <c r="P3" s="15"/>
      <c r="Q3" s="15" t="s">
        <v>7</v>
      </c>
      <c r="R3" s="15"/>
      <c r="S3" s="15"/>
    </row>
    <row r="4" spans="1:29" ht="28" x14ac:dyDescent="0.35">
      <c r="A4" s="15"/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11</v>
      </c>
      <c r="I4" s="4" t="s">
        <v>12</v>
      </c>
      <c r="J4" s="4" t="s">
        <v>13</v>
      </c>
      <c r="K4" s="4" t="s">
        <v>11</v>
      </c>
      <c r="L4" s="4" t="s">
        <v>12</v>
      </c>
      <c r="M4" s="4" t="s">
        <v>13</v>
      </c>
      <c r="N4" s="4" t="s">
        <v>11</v>
      </c>
      <c r="O4" s="4" t="s">
        <v>12</v>
      </c>
      <c r="P4" s="4" t="s">
        <v>13</v>
      </c>
      <c r="Q4" s="4" t="s">
        <v>11</v>
      </c>
      <c r="R4" s="4" t="s">
        <v>12</v>
      </c>
      <c r="S4" s="4" t="s">
        <v>13</v>
      </c>
      <c r="T4" s="12" t="s">
        <v>18</v>
      </c>
      <c r="U4" s="10" t="s">
        <v>17</v>
      </c>
      <c r="V4" s="10" t="s">
        <v>25</v>
      </c>
      <c r="W4" s="10" t="s">
        <v>19</v>
      </c>
      <c r="X4" s="13" t="s">
        <v>22</v>
      </c>
      <c r="Y4" s="13" t="s">
        <v>21</v>
      </c>
      <c r="Z4" t="s">
        <v>20</v>
      </c>
      <c r="AA4" s="13" t="s">
        <v>14</v>
      </c>
      <c r="AB4" s="13" t="s">
        <v>15</v>
      </c>
      <c r="AC4" s="13" t="s">
        <v>26</v>
      </c>
    </row>
    <row r="5" spans="1:29" x14ac:dyDescent="0.35">
      <c r="A5" s="4">
        <v>0</v>
      </c>
      <c r="B5" s="5">
        <v>119</v>
      </c>
      <c r="C5" s="5">
        <v>282</v>
      </c>
      <c r="D5" s="5">
        <v>310</v>
      </c>
      <c r="E5" s="5"/>
      <c r="F5" s="6">
        <v>0.22120000000000001</v>
      </c>
      <c r="G5" s="6">
        <v>8.1600000000000006E-2</v>
      </c>
      <c r="H5" s="5"/>
      <c r="I5" s="6">
        <v>0.60040000000000004</v>
      </c>
      <c r="J5" s="6">
        <v>0.60040000000000004</v>
      </c>
      <c r="K5" s="5"/>
      <c r="L5" s="6">
        <v>5.5399999999999998E-2</v>
      </c>
      <c r="M5" s="6">
        <v>5.5399999999999998E-2</v>
      </c>
      <c r="N5" s="5" t="s">
        <v>16</v>
      </c>
      <c r="O5" s="6">
        <v>0.74060000000000004</v>
      </c>
      <c r="P5" s="6">
        <v>0.74060000000000004</v>
      </c>
      <c r="Q5" s="5"/>
      <c r="R5" s="6">
        <v>0.56230000000000002</v>
      </c>
      <c r="S5" s="6">
        <v>0.56230000000000002</v>
      </c>
      <c r="T5">
        <f>C5</f>
        <v>282</v>
      </c>
      <c r="U5" s="7">
        <f>Y5*$W$5+V5*$X$5</f>
        <v>0.97412781562912221</v>
      </c>
      <c r="V5" s="7">
        <f t="shared" ref="V5:V15" si="0">-0.037844597*T5+11.929922366</f>
        <v>1.2577460120000001</v>
      </c>
      <c r="W5" s="7">
        <v>0.1</v>
      </c>
      <c r="X5" s="7">
        <v>1</v>
      </c>
      <c r="Y5" s="7">
        <f>LN(L5/(1-L5))</f>
        <v>-2.8361819637087788</v>
      </c>
      <c r="Z5" s="7">
        <f>LN(O5/(1-O5))</f>
        <v>1.0490893965971688</v>
      </c>
      <c r="AA5" s="3">
        <f>L5</f>
        <v>5.5399999999999998E-2</v>
      </c>
      <c r="AB5" s="3">
        <f>O5</f>
        <v>0.74060000000000004</v>
      </c>
      <c r="AC5" s="3">
        <f>1/(1+EXP(-U5))</f>
        <v>0.72594149399416175</v>
      </c>
    </row>
    <row r="6" spans="1:29" x14ac:dyDescent="0.35">
      <c r="A6" s="4">
        <v>1</v>
      </c>
      <c r="B6" s="5">
        <v>311</v>
      </c>
      <c r="C6" s="5">
        <v>325</v>
      </c>
      <c r="D6" s="5">
        <v>337</v>
      </c>
      <c r="E6" s="5"/>
      <c r="F6" s="6">
        <v>0.2311</v>
      </c>
      <c r="G6" s="6">
        <v>8.5300000000000001E-2</v>
      </c>
      <c r="H6" s="5"/>
      <c r="I6" s="6">
        <v>0.31659999999999999</v>
      </c>
      <c r="J6" s="6">
        <v>0.31659999999999999</v>
      </c>
      <c r="K6" s="5"/>
      <c r="L6" s="6">
        <v>5.6800000000000003E-2</v>
      </c>
      <c r="M6" s="6">
        <v>5.6800000000000003E-2</v>
      </c>
      <c r="N6" s="5" t="s">
        <v>16</v>
      </c>
      <c r="O6" s="6">
        <v>0.41110000000000002</v>
      </c>
      <c r="P6" s="6">
        <v>0.41110000000000002</v>
      </c>
      <c r="Q6" s="5"/>
      <c r="R6" s="6">
        <v>0.25990000000000002</v>
      </c>
      <c r="S6" s="6">
        <v>0.25990000000000002</v>
      </c>
      <c r="T6">
        <f t="shared" ref="T6:T16" si="1">C6</f>
        <v>325</v>
      </c>
      <c r="U6" s="7">
        <f t="shared" ref="U6:U9" si="2">Y6*$W$5+V6*$X$5</f>
        <v>-0.65054586134960557</v>
      </c>
      <c r="V6" s="7">
        <f t="shared" si="0"/>
        <v>-0.369571659</v>
      </c>
      <c r="W6" s="7"/>
      <c r="X6" s="7"/>
      <c r="Y6" s="7">
        <f>LN(L6/(1-L6))</f>
        <v>-2.8097420234960553</v>
      </c>
      <c r="Z6" s="7">
        <f>LN(O6/(1-O6))</f>
        <v>-0.35941989604669233</v>
      </c>
      <c r="AA6" s="3">
        <f t="shared" ref="AA6:AA9" si="3">L6</f>
        <v>5.6800000000000003E-2</v>
      </c>
      <c r="AB6" s="3">
        <f t="shared" ref="AB6:AB9" si="4">O6</f>
        <v>0.41110000000000002</v>
      </c>
      <c r="AC6" s="3">
        <f t="shared" ref="AC6:AC16" si="5">1/(1+EXP(-U6))</f>
        <v>0.34286653926359217</v>
      </c>
    </row>
    <row r="7" spans="1:29" x14ac:dyDescent="0.35">
      <c r="A7" s="4">
        <v>2</v>
      </c>
      <c r="B7" s="5">
        <v>338</v>
      </c>
      <c r="C7" s="5">
        <v>347</v>
      </c>
      <c r="D7" s="5">
        <v>354</v>
      </c>
      <c r="E7" s="5"/>
      <c r="F7" s="6">
        <v>0.23169999999999999</v>
      </c>
      <c r="G7" s="6">
        <v>8.5500000000000007E-2</v>
      </c>
      <c r="H7" s="5"/>
      <c r="I7" s="6">
        <v>0.1961</v>
      </c>
      <c r="J7" s="6">
        <v>0.1961</v>
      </c>
      <c r="K7" s="5"/>
      <c r="L7" s="6">
        <v>5.4300000000000001E-2</v>
      </c>
      <c r="M7" s="6">
        <v>5.4300000000000001E-2</v>
      </c>
      <c r="N7" s="5" t="s">
        <v>16</v>
      </c>
      <c r="O7" s="6">
        <v>0.23250000000000001</v>
      </c>
      <c r="P7" s="6">
        <v>0.23250000000000001</v>
      </c>
      <c r="Q7" s="5"/>
      <c r="R7" s="6">
        <v>0.1462</v>
      </c>
      <c r="S7" s="6">
        <v>0.1462</v>
      </c>
      <c r="T7">
        <f t="shared" si="1"/>
        <v>347</v>
      </c>
      <c r="U7" s="7">
        <f t="shared" si="2"/>
        <v>-1.4878929097081592</v>
      </c>
      <c r="V7" s="7">
        <f t="shared" si="0"/>
        <v>-1.2021527930000016</v>
      </c>
      <c r="W7" s="7"/>
      <c r="X7" s="7"/>
      <c r="Y7" s="7">
        <f>LN(L7/(1-L7))</f>
        <v>-2.8574011670815764</v>
      </c>
      <c r="Z7" s="7">
        <f>LN(O7/(1-O7))</f>
        <v>-1.1942482544339412</v>
      </c>
      <c r="AA7" s="3">
        <f t="shared" si="3"/>
        <v>5.4300000000000001E-2</v>
      </c>
      <c r="AB7" s="3">
        <f t="shared" si="4"/>
        <v>0.23250000000000001</v>
      </c>
      <c r="AC7" s="3">
        <f t="shared" si="5"/>
        <v>0.1842382007931638</v>
      </c>
    </row>
    <row r="8" spans="1:29" x14ac:dyDescent="0.35">
      <c r="A8" s="4">
        <v>3</v>
      </c>
      <c r="B8" s="5">
        <v>355</v>
      </c>
      <c r="C8" s="5">
        <v>361</v>
      </c>
      <c r="D8" s="5">
        <v>364</v>
      </c>
      <c r="E8" s="5"/>
      <c r="F8" s="6">
        <v>0.1973</v>
      </c>
      <c r="G8" s="6">
        <v>7.2800000000000004E-2</v>
      </c>
      <c r="H8" s="5"/>
      <c r="I8" s="6">
        <v>0.15029999999999999</v>
      </c>
      <c r="J8" s="6">
        <v>0.15029999999999999</v>
      </c>
      <c r="K8" s="5"/>
      <c r="L8" s="6">
        <v>6.0499999999999998E-2</v>
      </c>
      <c r="M8" s="6">
        <v>6.0499999999999998E-2</v>
      </c>
      <c r="N8" s="5" t="s">
        <v>16</v>
      </c>
      <c r="O8" s="6">
        <v>0.1527</v>
      </c>
      <c r="P8" s="6">
        <v>0.1527</v>
      </c>
      <c r="Q8" s="5"/>
      <c r="R8" s="6">
        <v>9.9099999999999994E-2</v>
      </c>
      <c r="S8" s="6">
        <v>9.9099999999999994E-2</v>
      </c>
      <c r="T8">
        <f t="shared" si="1"/>
        <v>361</v>
      </c>
      <c r="U8" s="7">
        <f t="shared" si="2"/>
        <v>-2.006247596381673</v>
      </c>
      <c r="V8" s="7">
        <f t="shared" si="0"/>
        <v>-1.7319771510000006</v>
      </c>
      <c r="W8" s="7"/>
      <c r="X8" s="7"/>
      <c r="Y8" s="7">
        <f>LN(L8/(1-L8))</f>
        <v>-2.7427044538167245</v>
      </c>
      <c r="Z8" s="7">
        <f>LN(O8/(1-O8))</f>
        <v>-1.7135796109798316</v>
      </c>
      <c r="AA8" s="3">
        <f t="shared" si="3"/>
        <v>6.0499999999999998E-2</v>
      </c>
      <c r="AB8" s="3">
        <f t="shared" si="4"/>
        <v>0.1527</v>
      </c>
      <c r="AC8" s="3">
        <f t="shared" si="5"/>
        <v>0.11854852346406795</v>
      </c>
    </row>
    <row r="9" spans="1:29" x14ac:dyDescent="0.35">
      <c r="A9" s="4">
        <v>4</v>
      </c>
      <c r="B9" s="5">
        <v>365</v>
      </c>
      <c r="C9" s="5">
        <v>367</v>
      </c>
      <c r="D9" s="5">
        <v>370</v>
      </c>
      <c r="E9" s="6">
        <v>6.5199999999999994E-2</v>
      </c>
      <c r="F9" s="6">
        <v>0.1186</v>
      </c>
      <c r="G9" s="6">
        <v>8.4900000000000003E-2</v>
      </c>
      <c r="H9" s="6">
        <v>0.15559999999999999</v>
      </c>
      <c r="I9" s="6">
        <v>0.1074</v>
      </c>
      <c r="J9" s="6">
        <v>0.1308</v>
      </c>
      <c r="K9" s="6">
        <v>0.15559999999999999</v>
      </c>
      <c r="L9" s="6">
        <v>4.65E-2</v>
      </c>
      <c r="M9" s="6">
        <v>9.9400000000000002E-2</v>
      </c>
      <c r="N9" s="6">
        <v>0.15559999999999999</v>
      </c>
      <c r="O9" s="6">
        <v>0.12989999999999999</v>
      </c>
      <c r="P9" s="6">
        <v>0.14230000000000001</v>
      </c>
      <c r="Q9" s="6">
        <v>0.15559999999999999</v>
      </c>
      <c r="R9" s="6">
        <v>8.5599999999999996E-2</v>
      </c>
      <c r="S9" s="6">
        <v>0.1195</v>
      </c>
      <c r="T9">
        <f t="shared" si="1"/>
        <v>367</v>
      </c>
      <c r="U9" s="7">
        <f t="shared" si="2"/>
        <v>-2.2611134442447169</v>
      </c>
      <c r="V9" s="7">
        <f t="shared" si="0"/>
        <v>-1.9590447330000007</v>
      </c>
      <c r="W9" s="7"/>
      <c r="X9" s="7"/>
      <c r="Y9" s="7">
        <f>LN(L9/(1-L9))</f>
        <v>-3.0206871124471633</v>
      </c>
      <c r="Z9" s="7">
        <f>LN(O9/(1-O9))</f>
        <v>-1.9018432238954248</v>
      </c>
      <c r="AA9" s="3">
        <f t="shared" si="3"/>
        <v>4.65E-2</v>
      </c>
      <c r="AB9" s="3">
        <f t="shared" si="4"/>
        <v>0.12989999999999999</v>
      </c>
      <c r="AC9" s="3">
        <f t="shared" si="5"/>
        <v>9.4395143506776011E-2</v>
      </c>
    </row>
    <row r="10" spans="1:29" x14ac:dyDescent="0.35">
      <c r="A10" s="4">
        <v>5</v>
      </c>
      <c r="B10" s="5">
        <v>371</v>
      </c>
      <c r="C10" s="5">
        <v>377</v>
      </c>
      <c r="D10" s="5">
        <v>380</v>
      </c>
      <c r="E10" s="6">
        <v>0.158</v>
      </c>
      <c r="F10" s="5"/>
      <c r="G10" s="6">
        <v>9.9699999999999997E-2</v>
      </c>
      <c r="H10" s="6">
        <v>7.2900000000000006E-2</v>
      </c>
      <c r="I10" s="5"/>
      <c r="J10" s="6">
        <v>7.2900000000000006E-2</v>
      </c>
      <c r="K10" s="6">
        <v>7.2900000000000006E-2</v>
      </c>
      <c r="L10" s="5"/>
      <c r="M10" s="6">
        <v>7.2900000000000006E-2</v>
      </c>
      <c r="N10" s="6">
        <v>7.2900000000000006E-2</v>
      </c>
      <c r="O10" s="5"/>
      <c r="P10" s="6">
        <v>7.2900000000000006E-2</v>
      </c>
      <c r="Q10" s="6">
        <v>7.2900000000000006E-2</v>
      </c>
      <c r="R10" s="5"/>
      <c r="S10" s="6">
        <v>7.2900000000000006E-2</v>
      </c>
      <c r="T10">
        <f t="shared" si="1"/>
        <v>377</v>
      </c>
      <c r="U10" s="7">
        <f t="shared" ref="U10:U15" si="6">LN(N10/(1-N10))</f>
        <v>-2.5429727955983243</v>
      </c>
      <c r="V10" s="7">
        <f t="shared" si="0"/>
        <v>-2.3374907030000003</v>
      </c>
      <c r="W10" s="7"/>
      <c r="X10" s="7"/>
      <c r="Y10" s="3"/>
      <c r="Z10" s="3"/>
      <c r="AA10" s="3"/>
      <c r="AC10" s="3">
        <f t="shared" si="5"/>
        <v>7.2899999999999993E-2</v>
      </c>
    </row>
    <row r="11" spans="1:29" x14ac:dyDescent="0.35">
      <c r="A11" s="4">
        <v>6</v>
      </c>
      <c r="B11" s="5">
        <v>381</v>
      </c>
      <c r="C11" s="5">
        <v>384</v>
      </c>
      <c r="D11" s="5">
        <v>386</v>
      </c>
      <c r="E11" s="6">
        <v>0.1346</v>
      </c>
      <c r="F11" s="5"/>
      <c r="G11" s="6">
        <v>8.4900000000000003E-2</v>
      </c>
      <c r="H11" s="6">
        <v>6.2399999999999997E-2</v>
      </c>
      <c r="I11" s="5"/>
      <c r="J11" s="6">
        <v>6.2399999999999997E-2</v>
      </c>
      <c r="K11" s="6">
        <v>6.2399999999999997E-2</v>
      </c>
      <c r="L11" s="5"/>
      <c r="M11" s="6">
        <v>6.2399999999999997E-2</v>
      </c>
      <c r="N11" s="6">
        <v>6.2399999999999997E-2</v>
      </c>
      <c r="O11" s="5"/>
      <c r="P11" s="6">
        <v>6.2399999999999997E-2</v>
      </c>
      <c r="Q11" s="6">
        <v>6.2399999999999997E-2</v>
      </c>
      <c r="R11" s="5"/>
      <c r="S11" s="6">
        <v>6.2399999999999997E-2</v>
      </c>
      <c r="T11">
        <f t="shared" si="1"/>
        <v>384</v>
      </c>
      <c r="U11" s="7">
        <f t="shared" si="6"/>
        <v>-2.7097581434473663</v>
      </c>
      <c r="V11" s="7">
        <f t="shared" si="0"/>
        <v>-2.6024028819999998</v>
      </c>
      <c r="W11" s="7"/>
      <c r="X11" s="7"/>
      <c r="Y11" s="3"/>
      <c r="Z11" s="3"/>
      <c r="AA11" s="3"/>
      <c r="AC11" s="3">
        <f t="shared" si="5"/>
        <v>6.2399999999999983E-2</v>
      </c>
    </row>
    <row r="12" spans="1:29" x14ac:dyDescent="0.35">
      <c r="A12" s="4">
        <v>7</v>
      </c>
      <c r="B12" s="5">
        <v>387</v>
      </c>
      <c r="C12" s="5">
        <v>390</v>
      </c>
      <c r="D12" s="5">
        <v>393</v>
      </c>
      <c r="E12" s="6">
        <v>0.10680000000000001</v>
      </c>
      <c r="F12" s="5"/>
      <c r="G12" s="6">
        <v>6.7400000000000002E-2</v>
      </c>
      <c r="H12" s="6">
        <v>5.1700000000000003E-2</v>
      </c>
      <c r="I12" s="5"/>
      <c r="J12" s="6">
        <v>5.1700000000000003E-2</v>
      </c>
      <c r="K12" s="6">
        <v>5.1700000000000003E-2</v>
      </c>
      <c r="L12" s="5"/>
      <c r="M12" s="6">
        <v>5.1700000000000003E-2</v>
      </c>
      <c r="N12" s="6">
        <v>5.1700000000000003E-2</v>
      </c>
      <c r="O12" s="5"/>
      <c r="P12" s="6">
        <v>5.1700000000000003E-2</v>
      </c>
      <c r="Q12" s="6">
        <v>5.1700000000000003E-2</v>
      </c>
      <c r="R12" s="5"/>
      <c r="S12" s="6">
        <v>5.1700000000000003E-2</v>
      </c>
      <c r="T12">
        <f t="shared" si="1"/>
        <v>390</v>
      </c>
      <c r="U12" s="7">
        <f t="shared" si="6"/>
        <v>-2.9092131263752985</v>
      </c>
      <c r="V12" s="7">
        <f t="shared" si="0"/>
        <v>-2.8294704639999999</v>
      </c>
      <c r="W12" s="7"/>
      <c r="X12" s="7"/>
      <c r="Y12" s="3"/>
      <c r="Z12" s="3"/>
      <c r="AA12" s="3"/>
      <c r="AC12" s="3">
        <f t="shared" si="5"/>
        <v>5.1699999999999989E-2</v>
      </c>
    </row>
    <row r="13" spans="1:29" x14ac:dyDescent="0.35">
      <c r="A13" s="4">
        <v>8</v>
      </c>
      <c r="B13" s="5">
        <v>394</v>
      </c>
      <c r="C13" s="5">
        <v>401</v>
      </c>
      <c r="D13" s="5">
        <v>408</v>
      </c>
      <c r="E13" s="6">
        <v>0.1396</v>
      </c>
      <c r="F13" s="5"/>
      <c r="G13" s="6">
        <v>8.8099999999999998E-2</v>
      </c>
      <c r="H13" s="6">
        <v>3.9800000000000002E-2</v>
      </c>
      <c r="I13" s="5"/>
      <c r="J13" s="6">
        <v>3.9800000000000002E-2</v>
      </c>
      <c r="K13" s="6">
        <v>3.9800000000000002E-2</v>
      </c>
      <c r="L13" s="5"/>
      <c r="M13" s="6">
        <v>3.9800000000000002E-2</v>
      </c>
      <c r="N13" s="6">
        <v>3.9800000000000002E-2</v>
      </c>
      <c r="O13" s="5"/>
      <c r="P13" s="6">
        <v>3.9800000000000002E-2</v>
      </c>
      <c r="Q13" s="6">
        <v>3.9800000000000002E-2</v>
      </c>
      <c r="R13" s="5"/>
      <c r="S13" s="6">
        <v>3.9800000000000002E-2</v>
      </c>
      <c r="T13">
        <f t="shared" si="1"/>
        <v>401</v>
      </c>
      <c r="U13" s="7">
        <f t="shared" si="6"/>
        <v>-3.1832746838064478</v>
      </c>
      <c r="V13" s="7">
        <f t="shared" si="0"/>
        <v>-3.2457610310000007</v>
      </c>
      <c r="W13" s="7"/>
      <c r="X13" s="7"/>
      <c r="Y13" s="3"/>
      <c r="Z13" s="3"/>
      <c r="AA13" s="3"/>
      <c r="AC13" s="3">
        <f t="shared" si="5"/>
        <v>3.9800000000000002E-2</v>
      </c>
    </row>
    <row r="14" spans="1:29" x14ac:dyDescent="0.35">
      <c r="A14" s="4">
        <v>9</v>
      </c>
      <c r="B14" s="5">
        <v>409</v>
      </c>
      <c r="C14" s="5">
        <v>412</v>
      </c>
      <c r="D14" s="5">
        <v>417</v>
      </c>
      <c r="E14" s="6">
        <v>0.12909999999999999</v>
      </c>
      <c r="F14" s="5"/>
      <c r="G14" s="6">
        <v>8.14E-2</v>
      </c>
      <c r="H14" s="6">
        <v>3.5799999999999998E-2</v>
      </c>
      <c r="I14" s="5"/>
      <c r="J14" s="6">
        <v>3.5799999999999998E-2</v>
      </c>
      <c r="K14" s="6">
        <v>3.5799999999999998E-2</v>
      </c>
      <c r="L14" s="5"/>
      <c r="M14" s="6">
        <v>3.5799999999999998E-2</v>
      </c>
      <c r="N14" s="6">
        <v>3.5799999999999998E-2</v>
      </c>
      <c r="O14" s="5"/>
      <c r="P14" s="6">
        <v>3.5799999999999998E-2</v>
      </c>
      <c r="Q14" s="6">
        <v>3.5799999999999998E-2</v>
      </c>
      <c r="R14" s="5"/>
      <c r="S14" s="6">
        <v>3.5799999999999998E-2</v>
      </c>
      <c r="T14">
        <f t="shared" si="1"/>
        <v>412</v>
      </c>
      <c r="U14" s="7">
        <f t="shared" si="6"/>
        <v>-3.2933508485648675</v>
      </c>
      <c r="V14" s="7">
        <f t="shared" si="0"/>
        <v>-3.6620515980000015</v>
      </c>
      <c r="W14" s="7"/>
      <c r="X14" s="7"/>
      <c r="Y14" s="3"/>
      <c r="Z14" s="3"/>
      <c r="AA14" s="3"/>
      <c r="AC14" s="3">
        <f t="shared" si="5"/>
        <v>3.5799999999999992E-2</v>
      </c>
    </row>
    <row r="15" spans="1:29" x14ac:dyDescent="0.35">
      <c r="A15" s="4">
        <v>10</v>
      </c>
      <c r="B15" s="5">
        <v>418</v>
      </c>
      <c r="C15" s="5">
        <v>427</v>
      </c>
      <c r="D15" s="5">
        <v>435</v>
      </c>
      <c r="E15" s="6">
        <v>0.13170000000000001</v>
      </c>
      <c r="F15" s="5"/>
      <c r="G15" s="6">
        <v>8.3099999999999993E-2</v>
      </c>
      <c r="H15" s="6">
        <v>1.52E-2</v>
      </c>
      <c r="I15" s="5"/>
      <c r="J15" s="6">
        <v>1.52E-2</v>
      </c>
      <c r="K15" s="6">
        <v>1.52E-2</v>
      </c>
      <c r="L15" s="5"/>
      <c r="M15" s="6">
        <v>1.52E-2</v>
      </c>
      <c r="N15" s="6">
        <v>1.52E-2</v>
      </c>
      <c r="O15" s="5"/>
      <c r="P15" s="6">
        <v>1.52E-2</v>
      </c>
      <c r="Q15" s="6">
        <v>1.52E-2</v>
      </c>
      <c r="R15" s="5"/>
      <c r="S15" s="6">
        <v>1.52E-2</v>
      </c>
      <c r="T15">
        <f t="shared" si="1"/>
        <v>427</v>
      </c>
      <c r="U15" s="7">
        <f t="shared" si="6"/>
        <v>-4.1711431470180127</v>
      </c>
      <c r="V15" s="7">
        <f t="shared" si="0"/>
        <v>-4.2297205529999999</v>
      </c>
      <c r="W15" s="7"/>
      <c r="X15" s="7"/>
      <c r="Y15" s="3"/>
      <c r="Z15" s="3"/>
      <c r="AA15" s="3"/>
      <c r="AC15" s="3">
        <f t="shared" si="5"/>
        <v>1.5200000000000005E-2</v>
      </c>
    </row>
    <row r="16" spans="1:29" x14ac:dyDescent="0.35">
      <c r="A16" s="4">
        <v>11</v>
      </c>
      <c r="B16" s="5">
        <v>436</v>
      </c>
      <c r="C16" s="5">
        <v>451</v>
      </c>
      <c r="D16" s="5">
        <v>554</v>
      </c>
      <c r="E16" s="6">
        <v>0.1351</v>
      </c>
      <c r="F16" s="5"/>
      <c r="G16" s="6">
        <v>8.5300000000000001E-2</v>
      </c>
      <c r="H16" s="6">
        <v>3.5000000000000001E-3</v>
      </c>
      <c r="I16" s="5"/>
      <c r="J16" s="6">
        <v>3.5000000000000001E-3</v>
      </c>
      <c r="K16" s="6">
        <v>3.5000000000000001E-3</v>
      </c>
      <c r="L16" s="5"/>
      <c r="M16" s="6">
        <v>3.5000000000000001E-3</v>
      </c>
      <c r="N16" s="6">
        <v>3.5000000000000001E-3</v>
      </c>
      <c r="O16" s="5"/>
      <c r="P16" s="6">
        <v>3.5000000000000001E-3</v>
      </c>
      <c r="Q16" s="6">
        <v>3.5000000000000001E-3</v>
      </c>
      <c r="R16" s="5"/>
      <c r="S16" s="6">
        <v>3.5000000000000001E-3</v>
      </c>
      <c r="T16">
        <f t="shared" si="1"/>
        <v>451</v>
      </c>
      <c r="U16" s="7">
        <f>LN(N16/(1-N16))</f>
        <v>-5.6514861711574813</v>
      </c>
      <c r="V16" s="7">
        <f>-0.037844597*T16+11.929922366</f>
        <v>-5.1379908810000003</v>
      </c>
      <c r="AC16" s="3">
        <f t="shared" si="5"/>
        <v>3.5000000000000005E-3</v>
      </c>
    </row>
    <row r="17" spans="1:19" x14ac:dyDescent="0.35">
      <c r="A17" s="11" t="s">
        <v>13</v>
      </c>
      <c r="B17" s="8">
        <v>119</v>
      </c>
      <c r="C17" s="8">
        <v>377</v>
      </c>
      <c r="D17" s="8">
        <v>554</v>
      </c>
      <c r="E17" s="9">
        <v>1</v>
      </c>
      <c r="F17" s="9">
        <v>1</v>
      </c>
      <c r="G17" s="9">
        <v>1</v>
      </c>
      <c r="H17" s="9">
        <v>4.82E-2</v>
      </c>
      <c r="I17" s="9">
        <v>0.29389999999999999</v>
      </c>
      <c r="J17" s="9">
        <v>0.1389</v>
      </c>
      <c r="K17" s="9">
        <v>4.82E-2</v>
      </c>
      <c r="L17" s="9">
        <v>5.5399999999999998E-2</v>
      </c>
      <c r="M17" s="9">
        <v>5.0900000000000001E-2</v>
      </c>
      <c r="N17" s="9">
        <v>4.82E-2</v>
      </c>
      <c r="O17" s="9">
        <v>0.35830000000000001</v>
      </c>
      <c r="P17" s="9">
        <v>0.16259999999999999</v>
      </c>
      <c r="Q17" s="9">
        <v>4.82E-2</v>
      </c>
      <c r="R17" s="9">
        <v>0.248</v>
      </c>
      <c r="S17" s="9">
        <v>0.122</v>
      </c>
    </row>
  </sheetData>
  <mergeCells count="7">
    <mergeCell ref="Q3:S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new score</vt:lpstr>
      <vt:lpstr>old score</vt:lpstr>
    </vt:vector>
  </TitlesOfParts>
  <Company>SGH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Karol Przanowski</cp:lastModifiedBy>
  <dcterms:created xsi:type="dcterms:W3CDTF">2014-01-05T16:05:41Z</dcterms:created>
  <dcterms:modified xsi:type="dcterms:W3CDTF">2020-01-24T00:11:55Z</dcterms:modified>
</cp:coreProperties>
</file>