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Amortization Schedule\"/>
    </mc:Choice>
  </mc:AlternateContent>
  <xr:revisionPtr revIDLastSave="0" documentId="8_{56AC64F8-E34D-4AB8-8846-F2E6A2CC1776}" xr6:coauthVersionLast="47" xr6:coauthVersionMax="47" xr10:uidLastSave="{00000000-0000-0000-0000-000000000000}"/>
  <bookViews>
    <workbookView xWindow="16284" yWindow="-1152" windowWidth="23256" windowHeight="12456" xr2:uid="{F83B900F-7E8E-48C9-87F0-BD35D42024F2}"/>
  </bookViews>
  <sheets>
    <sheet name="Amortization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C14" i="1"/>
  <c r="D14" i="1"/>
  <c r="C15" i="1"/>
  <c r="D15" i="1"/>
  <c r="E15" i="1" s="1"/>
  <c r="C16" i="1"/>
  <c r="D16" i="1"/>
  <c r="E16" i="1" s="1"/>
  <c r="C17" i="1"/>
  <c r="D17" i="1"/>
  <c r="C18" i="1"/>
  <c r="E18" i="1" s="1"/>
  <c r="D18" i="1"/>
  <c r="C19" i="1"/>
  <c r="D19" i="1"/>
  <c r="E19" i="1" s="1"/>
  <c r="C20" i="1"/>
  <c r="D20" i="1"/>
  <c r="E20" i="1" s="1"/>
  <c r="C21" i="1"/>
  <c r="D21" i="1"/>
  <c r="C22" i="1"/>
  <c r="D22" i="1"/>
  <c r="E22" i="1" s="1"/>
  <c r="C23" i="1"/>
  <c r="D23" i="1"/>
  <c r="C24" i="1"/>
  <c r="D24" i="1"/>
  <c r="E24" i="1"/>
  <c r="C25" i="1"/>
  <c r="E25" i="1" s="1"/>
  <c r="D25" i="1"/>
  <c r="C26" i="1"/>
  <c r="D26" i="1"/>
  <c r="C27" i="1"/>
  <c r="E27" i="1" s="1"/>
  <c r="D27" i="1"/>
  <c r="C28" i="1"/>
  <c r="D28" i="1"/>
  <c r="C29" i="1"/>
  <c r="D29" i="1"/>
  <c r="E29" i="1" s="1"/>
  <c r="C30" i="1"/>
  <c r="D30" i="1"/>
  <c r="C31" i="1"/>
  <c r="D31" i="1"/>
  <c r="E31" i="1" s="1"/>
  <c r="C32" i="1"/>
  <c r="D32" i="1"/>
  <c r="E32" i="1"/>
  <c r="C33" i="1"/>
  <c r="E33" i="1" s="1"/>
  <c r="D33" i="1"/>
  <c r="C34" i="1"/>
  <c r="D34" i="1"/>
  <c r="E34" i="1" s="1"/>
  <c r="C35" i="1"/>
  <c r="D35" i="1"/>
  <c r="E35" i="1" s="1"/>
  <c r="C36" i="1"/>
  <c r="D36" i="1"/>
  <c r="C37" i="1"/>
  <c r="E37" i="1" s="1"/>
  <c r="D37" i="1"/>
  <c r="C38" i="1"/>
  <c r="D38" i="1"/>
  <c r="C39" i="1"/>
  <c r="D39" i="1"/>
  <c r="E39" i="1" s="1"/>
  <c r="C40" i="1"/>
  <c r="D40" i="1"/>
  <c r="E40" i="1" s="1"/>
  <c r="C41" i="1"/>
  <c r="D41" i="1"/>
  <c r="C42" i="1"/>
  <c r="D42" i="1"/>
  <c r="C43" i="1"/>
  <c r="D43" i="1"/>
  <c r="E43" i="1" s="1"/>
  <c r="C44" i="1"/>
  <c r="D44" i="1"/>
  <c r="E44" i="1" s="1"/>
  <c r="C45" i="1"/>
  <c r="D45" i="1"/>
  <c r="E45" i="1" s="1"/>
  <c r="C46" i="1"/>
  <c r="D46" i="1"/>
  <c r="C47" i="1"/>
  <c r="D47" i="1"/>
  <c r="C48" i="1"/>
  <c r="D48" i="1"/>
  <c r="E48" i="1" s="1"/>
  <c r="C49" i="1"/>
  <c r="D49" i="1"/>
  <c r="C50" i="1"/>
  <c r="D50" i="1"/>
  <c r="C51" i="1"/>
  <c r="D51" i="1"/>
  <c r="E51" i="1"/>
  <c r="C52" i="1"/>
  <c r="D52" i="1"/>
  <c r="E52" i="1"/>
  <c r="C53" i="1"/>
  <c r="D53" i="1"/>
  <c r="E53" i="1" s="1"/>
  <c r="C54" i="1"/>
  <c r="D54" i="1"/>
  <c r="E54" i="1" s="1"/>
  <c r="C55" i="1"/>
  <c r="D55" i="1"/>
  <c r="C56" i="1"/>
  <c r="D56" i="1"/>
  <c r="C57" i="1"/>
  <c r="E57" i="1" s="1"/>
  <c r="D57" i="1"/>
  <c r="C58" i="1"/>
  <c r="D58" i="1"/>
  <c r="E58" i="1" s="1"/>
  <c r="C59" i="1"/>
  <c r="D59" i="1"/>
  <c r="E59" i="1"/>
  <c r="C60" i="1"/>
  <c r="D60" i="1"/>
  <c r="D13" i="1"/>
  <c r="C13" i="1"/>
  <c r="F12" i="1"/>
  <c r="F7" i="1"/>
  <c r="F6" i="1"/>
  <c r="F5" i="1"/>
  <c r="F4" i="1"/>
  <c r="E55" i="1" l="1"/>
  <c r="E49" i="1"/>
  <c r="E42" i="1"/>
  <c r="E38" i="1"/>
  <c r="E28" i="1"/>
  <c r="E21" i="1"/>
  <c r="E14" i="1"/>
  <c r="E41" i="1"/>
  <c r="E17" i="1"/>
  <c r="E13" i="1"/>
  <c r="E47" i="1"/>
  <c r="E30" i="1"/>
  <c r="E60" i="1"/>
  <c r="E50" i="1"/>
  <c r="E23" i="1"/>
  <c r="E56" i="1"/>
  <c r="E46" i="1"/>
  <c r="E36" i="1"/>
  <c r="E26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</calcChain>
</file>

<file path=xl/sharedStrings.xml><?xml version="1.0" encoding="utf-8"?>
<sst xmlns="http://schemas.openxmlformats.org/spreadsheetml/2006/main" count="11" uniqueCount="11">
  <si>
    <t xml:space="preserve">Amortization Schedule Construction </t>
  </si>
  <si>
    <t>Loan Amount</t>
  </si>
  <si>
    <t>APR (Monthly compounding)</t>
  </si>
  <si>
    <t>Loan Term (in years)</t>
  </si>
  <si>
    <t>Monthly Payment</t>
  </si>
  <si>
    <t>Interest</t>
  </si>
  <si>
    <t>Principal</t>
  </si>
  <si>
    <t>Total Payment</t>
  </si>
  <si>
    <t>Loan Balance</t>
  </si>
  <si>
    <t>Formula</t>
  </si>
  <si>
    <t>Period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</si>
</sst>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6" formatCode="&quot;$&quot;#,##0.00"/>
    <numFmt numFmtId="168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6" fontId="0" fillId="2" borderId="0" xfId="0" applyNumberFormat="1" applyFill="1"/>
    <xf numFmtId="168" fontId="0" fillId="2" borderId="0" xfId="0" applyNumberFormat="1" applyFill="1"/>
    <xf numFmtId="9" fontId="0" fillId="3" borderId="0" xfId="0" applyNumberFormat="1" applyFill="1"/>
    <xf numFmtId="168" fontId="0" fillId="3" borderId="0" xfId="0" applyNumberFormat="1" applyFill="1"/>
    <xf numFmtId="0" fontId="1" fillId="4" borderId="1" xfId="0" applyFont="1" applyFill="1" applyBorder="1"/>
    <xf numFmtId="0" fontId="0" fillId="2" borderId="0" xfId="0" applyFill="1" applyAlignment="1">
      <alignment horizontal="center"/>
    </xf>
    <xf numFmtId="8" fontId="0" fillId="2" borderId="0" xfId="0" applyNumberFormat="1" applyFill="1"/>
    <xf numFmtId="0" fontId="2" fillId="2" borderId="1" xfId="0" applyFont="1" applyFill="1" applyBorder="1" applyAlignment="1">
      <alignment horizontal="centerContinuous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4DA0-ACAF-4D21-9E8E-D318F9071BAA}">
  <dimension ref="B1:F60"/>
  <sheetViews>
    <sheetView tabSelected="1" workbookViewId="0">
      <selection activeCell="D5" sqref="D5"/>
    </sheetView>
  </sheetViews>
  <sheetFormatPr defaultRowHeight="15" x14ac:dyDescent="0.25"/>
  <cols>
    <col min="1" max="1" width="9.140625" style="1"/>
    <col min="2" max="2" width="30.42578125" style="1" customWidth="1"/>
    <col min="3" max="7" width="16.28515625" style="1" customWidth="1"/>
    <col min="8" max="16384" width="9.140625" style="1"/>
  </cols>
  <sheetData>
    <row r="1" spans="2:6" ht="21.75" thickBot="1" x14ac:dyDescent="0.3">
      <c r="B1" s="9" t="s">
        <v>0</v>
      </c>
      <c r="C1" s="9"/>
      <c r="D1" s="9"/>
      <c r="E1" s="9"/>
      <c r="F1" s="9"/>
    </row>
    <row r="3" spans="2:6" x14ac:dyDescent="0.25">
      <c r="F3" s="1" t="s">
        <v>9</v>
      </c>
    </row>
    <row r="4" spans="2:6" x14ac:dyDescent="0.25">
      <c r="B4" s="1" t="s">
        <v>1</v>
      </c>
      <c r="C4" s="5">
        <v>20000</v>
      </c>
      <c r="E4" s="1" t="str">
        <f>C11</f>
        <v>Interest</v>
      </c>
      <c r="F4" s="1" t="str">
        <f ca="1">_xlfn.FORMULATEXT(C13)</f>
        <v>=IPMT($C$6/12,B13,$C$7*12,-$C$4)</v>
      </c>
    </row>
    <row r="5" spans="2:6" x14ac:dyDescent="0.25">
      <c r="E5" s="1" t="str">
        <f>D11</f>
        <v>Principal</v>
      </c>
      <c r="F5" s="1" t="str">
        <f ca="1">_xlfn.FORMULATEXT(D13)</f>
        <v>=PPMT($C$6/12,B13,$C$7*12,-$C$4)</v>
      </c>
    </row>
    <row r="6" spans="2:6" x14ac:dyDescent="0.25">
      <c r="B6" s="1" t="s">
        <v>2</v>
      </c>
      <c r="C6" s="4">
        <v>0.06</v>
      </c>
      <c r="E6" s="1" t="str">
        <f>E11</f>
        <v>Total Payment</v>
      </c>
      <c r="F6" s="1" t="str">
        <f ca="1">_xlfn.FORMULATEXT(E13)</f>
        <v>=D13+C13</v>
      </c>
    </row>
    <row r="7" spans="2:6" x14ac:dyDescent="0.25">
      <c r="B7" s="1" t="s">
        <v>3</v>
      </c>
      <c r="C7" s="1">
        <v>4</v>
      </c>
      <c r="E7" s="1" t="str">
        <f>F11</f>
        <v>Loan Balance</v>
      </c>
      <c r="F7" s="1" t="str">
        <f ca="1">_xlfn.FORMULATEXT(F13)</f>
        <v>=F12-D13</v>
      </c>
    </row>
    <row r="9" spans="2:6" x14ac:dyDescent="0.25">
      <c r="B9" s="1" t="s">
        <v>4</v>
      </c>
    </row>
    <row r="11" spans="2:6" ht="15.75" thickBot="1" x14ac:dyDescent="0.3">
      <c r="B11" s="6" t="s">
        <v>10</v>
      </c>
      <c r="C11" s="6" t="s">
        <v>5</v>
      </c>
      <c r="D11" s="6" t="s">
        <v>6</v>
      </c>
      <c r="E11" s="6" t="s">
        <v>7</v>
      </c>
      <c r="F11" s="6" t="s">
        <v>8</v>
      </c>
    </row>
    <row r="12" spans="2:6" x14ac:dyDescent="0.25">
      <c r="B12" s="7">
        <v>0</v>
      </c>
      <c r="F12" s="3">
        <f>C4</f>
        <v>20000</v>
      </c>
    </row>
    <row r="13" spans="2:6" x14ac:dyDescent="0.25">
      <c r="B13" s="7">
        <v>1</v>
      </c>
      <c r="C13" s="8">
        <f>IPMT($C$6/12,B13,$C$7*12,-$C$4)</f>
        <v>100</v>
      </c>
      <c r="D13" s="8">
        <f>PPMT($C$6/12,B13,$C$7*12,-$C$4)</f>
        <v>369.70058095871229</v>
      </c>
      <c r="E13" s="8">
        <f>D13+C13</f>
        <v>469.70058095871229</v>
      </c>
      <c r="F13" s="2">
        <f>F12-D13</f>
        <v>19630.299419041286</v>
      </c>
    </row>
    <row r="14" spans="2:6" x14ac:dyDescent="0.25">
      <c r="B14" s="7">
        <v>2</v>
      </c>
      <c r="C14" s="8">
        <f t="shared" ref="C14:C60" si="0">IPMT($C$6/12,B14,$C$7*12,-$C$4)</f>
        <v>98.151497095206437</v>
      </c>
      <c r="D14" s="8">
        <f t="shared" ref="D14:D60" si="1">PPMT($C$6/12,B14,$C$7*12,-$C$4)</f>
        <v>371.54908386350587</v>
      </c>
      <c r="E14" s="8">
        <f t="shared" ref="E14:E60" si="2">D14+C14</f>
        <v>469.70058095871229</v>
      </c>
      <c r="F14" s="2">
        <f t="shared" ref="F14:F60" si="3">F13-D14</f>
        <v>19258.750335177781</v>
      </c>
    </row>
    <row r="15" spans="2:6" x14ac:dyDescent="0.25">
      <c r="B15" s="7">
        <v>3</v>
      </c>
      <c r="C15" s="8">
        <f t="shared" si="0"/>
        <v>96.293751675888885</v>
      </c>
      <c r="D15" s="8">
        <f t="shared" si="1"/>
        <v>373.40682928282337</v>
      </c>
      <c r="E15" s="8">
        <f t="shared" si="2"/>
        <v>469.70058095871224</v>
      </c>
      <c r="F15" s="2">
        <f t="shared" si="3"/>
        <v>18885.343505894958</v>
      </c>
    </row>
    <row r="16" spans="2:6" x14ac:dyDescent="0.25">
      <c r="B16" s="7">
        <v>4</v>
      </c>
      <c r="C16" s="8">
        <f t="shared" si="0"/>
        <v>94.426717529474786</v>
      </c>
      <c r="D16" s="8">
        <f t="shared" si="1"/>
        <v>375.27386342923757</v>
      </c>
      <c r="E16" s="8">
        <f t="shared" si="2"/>
        <v>469.70058095871235</v>
      </c>
      <c r="F16" s="2">
        <f t="shared" si="3"/>
        <v>18510.069642465722</v>
      </c>
    </row>
    <row r="17" spans="2:6" x14ac:dyDescent="0.25">
      <c r="B17" s="7">
        <v>5</v>
      </c>
      <c r="C17" s="8">
        <f t="shared" si="0"/>
        <v>92.550348212328586</v>
      </c>
      <c r="D17" s="8">
        <f t="shared" si="1"/>
        <v>377.15023274638372</v>
      </c>
      <c r="E17" s="8">
        <f t="shared" si="2"/>
        <v>469.70058095871229</v>
      </c>
      <c r="F17" s="2">
        <f t="shared" si="3"/>
        <v>18132.919409719339</v>
      </c>
    </row>
    <row r="18" spans="2:6" x14ac:dyDescent="0.25">
      <c r="B18" s="7">
        <v>6</v>
      </c>
      <c r="C18" s="8">
        <f t="shared" si="0"/>
        <v>90.664597048596676</v>
      </c>
      <c r="D18" s="8">
        <f t="shared" si="1"/>
        <v>379.03598391011559</v>
      </c>
      <c r="E18" s="8">
        <f t="shared" si="2"/>
        <v>469.70058095871229</v>
      </c>
      <c r="F18" s="2">
        <f t="shared" si="3"/>
        <v>17753.883425809225</v>
      </c>
    </row>
    <row r="19" spans="2:6" x14ac:dyDescent="0.25">
      <c r="B19" s="7">
        <v>7</v>
      </c>
      <c r="C19" s="8">
        <f t="shared" si="0"/>
        <v>88.769417129046104</v>
      </c>
      <c r="D19" s="8">
        <f t="shared" si="1"/>
        <v>380.93116382966627</v>
      </c>
      <c r="E19" s="8">
        <f t="shared" si="2"/>
        <v>469.70058095871241</v>
      </c>
      <c r="F19" s="2">
        <f t="shared" si="3"/>
        <v>17372.952261979557</v>
      </c>
    </row>
    <row r="20" spans="2:6" x14ac:dyDescent="0.25">
      <c r="B20" s="7">
        <v>8</v>
      </c>
      <c r="C20" s="8">
        <f t="shared" si="0"/>
        <v>86.864761309897773</v>
      </c>
      <c r="D20" s="8">
        <f t="shared" si="1"/>
        <v>382.83581964881461</v>
      </c>
      <c r="E20" s="8">
        <f t="shared" si="2"/>
        <v>469.70058095871241</v>
      </c>
      <c r="F20" s="2">
        <f t="shared" si="3"/>
        <v>16990.116442330742</v>
      </c>
    </row>
    <row r="21" spans="2:6" x14ac:dyDescent="0.25">
      <c r="B21" s="7">
        <v>9</v>
      </c>
      <c r="C21" s="8">
        <f t="shared" si="0"/>
        <v>84.950582211653668</v>
      </c>
      <c r="D21" s="8">
        <f t="shared" si="1"/>
        <v>384.74999874705867</v>
      </c>
      <c r="E21" s="8">
        <f t="shared" si="2"/>
        <v>469.70058095871235</v>
      </c>
      <c r="F21" s="2">
        <f t="shared" si="3"/>
        <v>16605.366443583684</v>
      </c>
    </row>
    <row r="22" spans="2:6" x14ac:dyDescent="0.25">
      <c r="B22" s="7">
        <v>10</v>
      </c>
      <c r="C22" s="8">
        <f t="shared" si="0"/>
        <v>83.026832217918397</v>
      </c>
      <c r="D22" s="8">
        <f t="shared" si="1"/>
        <v>386.67374874079388</v>
      </c>
      <c r="E22" s="8">
        <f t="shared" si="2"/>
        <v>469.70058095871229</v>
      </c>
      <c r="F22" s="2">
        <f t="shared" si="3"/>
        <v>16218.69269484289</v>
      </c>
    </row>
    <row r="23" spans="2:6" x14ac:dyDescent="0.25">
      <c r="B23" s="7">
        <v>11</v>
      </c>
      <c r="C23" s="8">
        <f t="shared" si="0"/>
        <v>81.093463474214431</v>
      </c>
      <c r="D23" s="8">
        <f t="shared" si="1"/>
        <v>388.60711748449785</v>
      </c>
      <c r="E23" s="8">
        <f t="shared" si="2"/>
        <v>469.70058095871229</v>
      </c>
      <c r="F23" s="2">
        <f t="shared" si="3"/>
        <v>15830.085577358392</v>
      </c>
    </row>
    <row r="24" spans="2:6" x14ac:dyDescent="0.25">
      <c r="B24" s="7">
        <v>12</v>
      </c>
      <c r="C24" s="8">
        <f t="shared" si="0"/>
        <v>79.150427886791945</v>
      </c>
      <c r="D24" s="8">
        <f t="shared" si="1"/>
        <v>390.55015307192042</v>
      </c>
      <c r="E24" s="8">
        <f t="shared" si="2"/>
        <v>469.70058095871235</v>
      </c>
      <c r="F24" s="2">
        <f t="shared" si="3"/>
        <v>15439.535424286471</v>
      </c>
    </row>
    <row r="25" spans="2:6" x14ac:dyDescent="0.25">
      <c r="B25" s="7">
        <v>13</v>
      </c>
      <c r="C25" s="8">
        <f t="shared" si="0"/>
        <v>77.197677121432335</v>
      </c>
      <c r="D25" s="8">
        <f t="shared" si="1"/>
        <v>392.50290383727997</v>
      </c>
      <c r="E25" s="8">
        <f t="shared" si="2"/>
        <v>469.70058095871229</v>
      </c>
      <c r="F25" s="2">
        <f t="shared" si="3"/>
        <v>15047.032520449191</v>
      </c>
    </row>
    <row r="26" spans="2:6" x14ac:dyDescent="0.25">
      <c r="B26" s="7">
        <v>14</v>
      </c>
      <c r="C26" s="8">
        <f t="shared" si="0"/>
        <v>75.235162602245936</v>
      </c>
      <c r="D26" s="8">
        <f t="shared" si="1"/>
        <v>394.46541835646639</v>
      </c>
      <c r="E26" s="8">
        <f t="shared" si="2"/>
        <v>469.70058095871229</v>
      </c>
      <c r="F26" s="2">
        <f t="shared" si="3"/>
        <v>14652.567102092724</v>
      </c>
    </row>
    <row r="27" spans="2:6" x14ac:dyDescent="0.25">
      <c r="B27" s="7">
        <v>15</v>
      </c>
      <c r="C27" s="8">
        <f t="shared" si="0"/>
        <v>73.262835510463589</v>
      </c>
      <c r="D27" s="8">
        <f t="shared" si="1"/>
        <v>396.43774544824868</v>
      </c>
      <c r="E27" s="8">
        <f t="shared" si="2"/>
        <v>469.70058095871229</v>
      </c>
      <c r="F27" s="2">
        <f t="shared" si="3"/>
        <v>14256.129356644475</v>
      </c>
    </row>
    <row r="28" spans="2:6" x14ac:dyDescent="0.25">
      <c r="B28" s="7">
        <v>16</v>
      </c>
      <c r="C28" s="8">
        <f t="shared" si="0"/>
        <v>71.280646783222352</v>
      </c>
      <c r="D28" s="8">
        <f t="shared" si="1"/>
        <v>398.41993417548997</v>
      </c>
      <c r="E28" s="8">
        <f t="shared" si="2"/>
        <v>469.70058095871229</v>
      </c>
      <c r="F28" s="2">
        <f t="shared" si="3"/>
        <v>13857.709422468984</v>
      </c>
    </row>
    <row r="29" spans="2:6" x14ac:dyDescent="0.25">
      <c r="B29" s="7">
        <v>17</v>
      </c>
      <c r="C29" s="8">
        <f t="shared" si="0"/>
        <v>69.288547112344901</v>
      </c>
      <c r="D29" s="8">
        <f t="shared" si="1"/>
        <v>400.41203384636742</v>
      </c>
      <c r="E29" s="8">
        <f t="shared" si="2"/>
        <v>469.70058095871229</v>
      </c>
      <c r="F29" s="2">
        <f t="shared" si="3"/>
        <v>13457.297388622617</v>
      </c>
    </row>
    <row r="30" spans="2:6" x14ac:dyDescent="0.25">
      <c r="B30" s="7">
        <v>18</v>
      </c>
      <c r="C30" s="8">
        <f t="shared" si="0"/>
        <v>67.286486943113076</v>
      </c>
      <c r="D30" s="8">
        <f t="shared" si="1"/>
        <v>402.41409401559929</v>
      </c>
      <c r="E30" s="8">
        <f t="shared" si="2"/>
        <v>469.70058095871235</v>
      </c>
      <c r="F30" s="2">
        <f t="shared" si="3"/>
        <v>13054.883294607018</v>
      </c>
    </row>
    <row r="31" spans="2:6" x14ac:dyDescent="0.25">
      <c r="B31" s="7">
        <v>19</v>
      </c>
      <c r="C31" s="8">
        <f t="shared" si="0"/>
        <v>65.274416473035075</v>
      </c>
      <c r="D31" s="8">
        <f t="shared" si="1"/>
        <v>404.42616448567725</v>
      </c>
      <c r="E31" s="8">
        <f t="shared" si="2"/>
        <v>469.70058095871229</v>
      </c>
      <c r="F31" s="2">
        <f t="shared" si="3"/>
        <v>12650.45713012134</v>
      </c>
    </row>
    <row r="32" spans="2:6" x14ac:dyDescent="0.25">
      <c r="B32" s="7">
        <v>20</v>
      </c>
      <c r="C32" s="8">
        <f t="shared" si="0"/>
        <v>63.252285650606694</v>
      </c>
      <c r="D32" s="8">
        <f t="shared" si="1"/>
        <v>406.44829530810568</v>
      </c>
      <c r="E32" s="8">
        <f t="shared" si="2"/>
        <v>469.70058095871241</v>
      </c>
      <c r="F32" s="2">
        <f t="shared" si="3"/>
        <v>12244.008834813234</v>
      </c>
    </row>
    <row r="33" spans="2:6" x14ac:dyDescent="0.25">
      <c r="B33" s="7">
        <v>21</v>
      </c>
      <c r="C33" s="8">
        <f t="shared" si="0"/>
        <v>61.220044174066153</v>
      </c>
      <c r="D33" s="8">
        <f t="shared" si="1"/>
        <v>408.48053678464618</v>
      </c>
      <c r="E33" s="8">
        <f t="shared" si="2"/>
        <v>469.70058095871235</v>
      </c>
      <c r="F33" s="2">
        <f t="shared" si="3"/>
        <v>11835.528298028588</v>
      </c>
    </row>
    <row r="34" spans="2:6" x14ac:dyDescent="0.25">
      <c r="B34" s="7">
        <v>22</v>
      </c>
      <c r="C34" s="8">
        <f t="shared" si="0"/>
        <v>59.177641490142925</v>
      </c>
      <c r="D34" s="8">
        <f t="shared" si="1"/>
        <v>410.5229394685694</v>
      </c>
      <c r="E34" s="8">
        <f t="shared" si="2"/>
        <v>469.70058095871235</v>
      </c>
      <c r="F34" s="2">
        <f t="shared" si="3"/>
        <v>11425.005358560018</v>
      </c>
    </row>
    <row r="35" spans="2:6" x14ac:dyDescent="0.25">
      <c r="B35" s="7">
        <v>23</v>
      </c>
      <c r="C35" s="8">
        <f t="shared" si="0"/>
        <v>57.125026792800071</v>
      </c>
      <c r="D35" s="8">
        <f t="shared" si="1"/>
        <v>412.57555416591219</v>
      </c>
      <c r="E35" s="8">
        <f t="shared" si="2"/>
        <v>469.70058095871229</v>
      </c>
      <c r="F35" s="2">
        <f t="shared" si="3"/>
        <v>11012.429804394105</v>
      </c>
    </row>
    <row r="36" spans="2:6" x14ac:dyDescent="0.25">
      <c r="B36" s="7">
        <v>24</v>
      </c>
      <c r="C36" s="8">
        <f t="shared" si="0"/>
        <v>55.062149021970519</v>
      </c>
      <c r="D36" s="8">
        <f t="shared" si="1"/>
        <v>414.63843193674177</v>
      </c>
      <c r="E36" s="8">
        <f t="shared" si="2"/>
        <v>469.70058095871229</v>
      </c>
      <c r="F36" s="2">
        <f t="shared" si="3"/>
        <v>10597.791372457363</v>
      </c>
    </row>
    <row r="37" spans="2:6" x14ac:dyDescent="0.25">
      <c r="B37" s="7">
        <v>25</v>
      </c>
      <c r="C37" s="8">
        <f t="shared" si="0"/>
        <v>52.988956862286813</v>
      </c>
      <c r="D37" s="8">
        <f t="shared" si="1"/>
        <v>416.71162409642551</v>
      </c>
      <c r="E37" s="8">
        <f t="shared" si="2"/>
        <v>469.70058095871229</v>
      </c>
      <c r="F37" s="2">
        <f t="shared" si="3"/>
        <v>10181.079748360937</v>
      </c>
    </row>
    <row r="38" spans="2:6" x14ac:dyDescent="0.25">
      <c r="B38" s="7">
        <v>26</v>
      </c>
      <c r="C38" s="8">
        <f t="shared" si="0"/>
        <v>50.905398741804675</v>
      </c>
      <c r="D38" s="8">
        <f t="shared" si="1"/>
        <v>418.79518221690762</v>
      </c>
      <c r="E38" s="8">
        <f t="shared" si="2"/>
        <v>469.70058095871229</v>
      </c>
      <c r="F38" s="2">
        <f t="shared" si="3"/>
        <v>9762.2845661440297</v>
      </c>
    </row>
    <row r="39" spans="2:6" x14ac:dyDescent="0.25">
      <c r="B39" s="7">
        <v>27</v>
      </c>
      <c r="C39" s="8">
        <f t="shared" si="0"/>
        <v>48.81142283072014</v>
      </c>
      <c r="D39" s="8">
        <f t="shared" si="1"/>
        <v>420.88915812799223</v>
      </c>
      <c r="E39" s="8">
        <f t="shared" si="2"/>
        <v>469.70058095871235</v>
      </c>
      <c r="F39" s="2">
        <f t="shared" si="3"/>
        <v>9341.3954080160365</v>
      </c>
    </row>
    <row r="40" spans="2:6" x14ac:dyDescent="0.25">
      <c r="B40" s="7">
        <v>28</v>
      </c>
      <c r="C40" s="8">
        <f t="shared" si="0"/>
        <v>46.706977040080183</v>
      </c>
      <c r="D40" s="8">
        <f t="shared" si="1"/>
        <v>422.99360391863218</v>
      </c>
      <c r="E40" s="8">
        <f t="shared" si="2"/>
        <v>469.70058095871235</v>
      </c>
      <c r="F40" s="2">
        <f t="shared" si="3"/>
        <v>8918.4018040974042</v>
      </c>
    </row>
    <row r="41" spans="2:6" x14ac:dyDescent="0.25">
      <c r="B41" s="7">
        <v>29</v>
      </c>
      <c r="C41" s="8">
        <f t="shared" si="0"/>
        <v>44.592009020487019</v>
      </c>
      <c r="D41" s="8">
        <f t="shared" si="1"/>
        <v>425.10857193822528</v>
      </c>
      <c r="E41" s="8">
        <f t="shared" si="2"/>
        <v>469.70058095871229</v>
      </c>
      <c r="F41" s="2">
        <f t="shared" si="3"/>
        <v>8493.2932321591798</v>
      </c>
    </row>
    <row r="42" spans="2:6" x14ac:dyDescent="0.25">
      <c r="B42" s="7">
        <v>30</v>
      </c>
      <c r="C42" s="8">
        <f t="shared" si="0"/>
        <v>42.466466160795889</v>
      </c>
      <c r="D42" s="8">
        <f t="shared" si="1"/>
        <v>427.23411479791639</v>
      </c>
      <c r="E42" s="8">
        <f t="shared" si="2"/>
        <v>469.70058095871229</v>
      </c>
      <c r="F42" s="2">
        <f t="shared" si="3"/>
        <v>8066.0591173612629</v>
      </c>
    </row>
    <row r="43" spans="2:6" x14ac:dyDescent="0.25">
      <c r="B43" s="7">
        <v>31</v>
      </c>
      <c r="C43" s="8">
        <f t="shared" si="0"/>
        <v>40.330295586806315</v>
      </c>
      <c r="D43" s="8">
        <f t="shared" si="1"/>
        <v>429.37028537190599</v>
      </c>
      <c r="E43" s="8">
        <f t="shared" si="2"/>
        <v>469.70058095871229</v>
      </c>
      <c r="F43" s="2">
        <f t="shared" si="3"/>
        <v>7636.6888319893569</v>
      </c>
    </row>
    <row r="44" spans="2:6" x14ac:dyDescent="0.25">
      <c r="B44" s="7">
        <v>32</v>
      </c>
      <c r="C44" s="8">
        <f t="shared" si="0"/>
        <v>38.183444159946774</v>
      </c>
      <c r="D44" s="8">
        <f t="shared" si="1"/>
        <v>431.51713679876548</v>
      </c>
      <c r="E44" s="8">
        <f t="shared" si="2"/>
        <v>469.70058095871224</v>
      </c>
      <c r="F44" s="2">
        <f t="shared" si="3"/>
        <v>7205.171695190591</v>
      </c>
    </row>
    <row r="45" spans="2:6" x14ac:dyDescent="0.25">
      <c r="B45" s="7">
        <v>33</v>
      </c>
      <c r="C45" s="8">
        <f t="shared" si="0"/>
        <v>36.025858475952944</v>
      </c>
      <c r="D45" s="8">
        <f t="shared" si="1"/>
        <v>433.67472248275942</v>
      </c>
      <c r="E45" s="8">
        <f t="shared" si="2"/>
        <v>469.70058095871235</v>
      </c>
      <c r="F45" s="2">
        <f t="shared" si="3"/>
        <v>6771.4969727078314</v>
      </c>
    </row>
    <row r="46" spans="2:6" x14ac:dyDescent="0.25">
      <c r="B46" s="7">
        <v>34</v>
      </c>
      <c r="C46" s="8">
        <f t="shared" si="0"/>
        <v>33.857484863539156</v>
      </c>
      <c r="D46" s="8">
        <f t="shared" si="1"/>
        <v>435.84309609517317</v>
      </c>
      <c r="E46" s="8">
        <f t="shared" si="2"/>
        <v>469.70058095871229</v>
      </c>
      <c r="F46" s="2">
        <f t="shared" si="3"/>
        <v>6335.6538766126587</v>
      </c>
    </row>
    <row r="47" spans="2:6" x14ac:dyDescent="0.25">
      <c r="B47" s="7">
        <v>35</v>
      </c>
      <c r="C47" s="8">
        <f t="shared" si="0"/>
        <v>31.678269383063284</v>
      </c>
      <c r="D47" s="8">
        <f t="shared" si="1"/>
        <v>438.02231157564898</v>
      </c>
      <c r="E47" s="8">
        <f t="shared" si="2"/>
        <v>469.70058095871229</v>
      </c>
      <c r="F47" s="2">
        <f t="shared" si="3"/>
        <v>5897.6315650370098</v>
      </c>
    </row>
    <row r="48" spans="2:6" x14ac:dyDescent="0.25">
      <c r="B48" s="7">
        <v>36</v>
      </c>
      <c r="C48" s="8">
        <f t="shared" si="0"/>
        <v>29.488157825185041</v>
      </c>
      <c r="D48" s="8">
        <f t="shared" si="1"/>
        <v>440.2124231335273</v>
      </c>
      <c r="E48" s="8">
        <f t="shared" si="2"/>
        <v>469.70058095871235</v>
      </c>
      <c r="F48" s="2">
        <f t="shared" si="3"/>
        <v>5457.4191419034823</v>
      </c>
    </row>
    <row r="49" spans="2:6" x14ac:dyDescent="0.25">
      <c r="B49" s="7">
        <v>37</v>
      </c>
      <c r="C49" s="8">
        <f t="shared" si="0"/>
        <v>27.287095709517409</v>
      </c>
      <c r="D49" s="8">
        <f t="shared" si="1"/>
        <v>442.41348524919493</v>
      </c>
      <c r="E49" s="8">
        <f t="shared" si="2"/>
        <v>469.70058095871235</v>
      </c>
      <c r="F49" s="2">
        <f t="shared" si="3"/>
        <v>5015.0056566542871</v>
      </c>
    </row>
    <row r="50" spans="2:6" x14ac:dyDescent="0.25">
      <c r="B50" s="7">
        <v>38</v>
      </c>
      <c r="C50" s="8">
        <f t="shared" si="0"/>
        <v>25.075028283271433</v>
      </c>
      <c r="D50" s="8">
        <f t="shared" si="1"/>
        <v>444.62555267544087</v>
      </c>
      <c r="E50" s="8">
        <f t="shared" si="2"/>
        <v>469.70058095871229</v>
      </c>
      <c r="F50" s="2">
        <f t="shared" si="3"/>
        <v>4570.3801039788459</v>
      </c>
    </row>
    <row r="51" spans="2:6" x14ac:dyDescent="0.25">
      <c r="B51" s="7">
        <v>39</v>
      </c>
      <c r="C51" s="8">
        <f t="shared" si="0"/>
        <v>22.851900519894226</v>
      </c>
      <c r="D51" s="8">
        <f t="shared" si="1"/>
        <v>446.84868043881806</v>
      </c>
      <c r="E51" s="8">
        <f t="shared" si="2"/>
        <v>469.70058095871229</v>
      </c>
      <c r="F51" s="2">
        <f t="shared" si="3"/>
        <v>4123.5314235400274</v>
      </c>
    </row>
    <row r="52" spans="2:6" x14ac:dyDescent="0.25">
      <c r="B52" s="7">
        <v>40</v>
      </c>
      <c r="C52" s="8">
        <f t="shared" si="0"/>
        <v>20.617657117700137</v>
      </c>
      <c r="D52" s="8">
        <f t="shared" si="1"/>
        <v>449.08292384101219</v>
      </c>
      <c r="E52" s="8">
        <f t="shared" si="2"/>
        <v>469.70058095871235</v>
      </c>
      <c r="F52" s="2">
        <f t="shared" si="3"/>
        <v>3674.448499699015</v>
      </c>
    </row>
    <row r="53" spans="2:6" x14ac:dyDescent="0.25">
      <c r="B53" s="7">
        <v>41</v>
      </c>
      <c r="C53" s="8">
        <f t="shared" si="0"/>
        <v>18.372242498495073</v>
      </c>
      <c r="D53" s="8">
        <f t="shared" si="1"/>
        <v>451.3283384602172</v>
      </c>
      <c r="E53" s="8">
        <f t="shared" si="2"/>
        <v>469.70058095871229</v>
      </c>
      <c r="F53" s="2">
        <f t="shared" si="3"/>
        <v>3223.1201612387977</v>
      </c>
    </row>
    <row r="54" spans="2:6" x14ac:dyDescent="0.25">
      <c r="B54" s="7">
        <v>42</v>
      </c>
      <c r="C54" s="8">
        <f t="shared" si="0"/>
        <v>16.115600806193985</v>
      </c>
      <c r="D54" s="8">
        <f t="shared" si="1"/>
        <v>453.58498015251831</v>
      </c>
      <c r="E54" s="8">
        <f t="shared" si="2"/>
        <v>469.70058095871229</v>
      </c>
      <c r="F54" s="2">
        <f t="shared" si="3"/>
        <v>2769.5351810862794</v>
      </c>
    </row>
    <row r="55" spans="2:6" x14ac:dyDescent="0.25">
      <c r="B55" s="7">
        <v>43</v>
      </c>
      <c r="C55" s="8">
        <f t="shared" si="0"/>
        <v>13.847675905431394</v>
      </c>
      <c r="D55" s="8">
        <f t="shared" si="1"/>
        <v>455.85290505328095</v>
      </c>
      <c r="E55" s="8">
        <f t="shared" si="2"/>
        <v>469.70058095871235</v>
      </c>
      <c r="F55" s="2">
        <f t="shared" si="3"/>
        <v>2313.6822760329983</v>
      </c>
    </row>
    <row r="56" spans="2:6" x14ac:dyDescent="0.25">
      <c r="B56" s="7">
        <v>44</v>
      </c>
      <c r="C56" s="8">
        <f t="shared" si="0"/>
        <v>11.568411380164989</v>
      </c>
      <c r="D56" s="8">
        <f t="shared" si="1"/>
        <v>458.13216957854735</v>
      </c>
      <c r="E56" s="8">
        <f t="shared" si="2"/>
        <v>469.70058095871235</v>
      </c>
      <c r="F56" s="2">
        <f t="shared" si="3"/>
        <v>1855.550106454451</v>
      </c>
    </row>
    <row r="57" spans="2:6" x14ac:dyDescent="0.25">
      <c r="B57" s="7">
        <v>45</v>
      </c>
      <c r="C57" s="8">
        <f t="shared" si="0"/>
        <v>9.2777505322722504</v>
      </c>
      <c r="D57" s="8">
        <f t="shared" si="1"/>
        <v>460.42283042644004</v>
      </c>
      <c r="E57" s="8">
        <f t="shared" si="2"/>
        <v>469.70058095871229</v>
      </c>
      <c r="F57" s="2">
        <f t="shared" si="3"/>
        <v>1395.127276028011</v>
      </c>
    </row>
    <row r="58" spans="2:6" x14ac:dyDescent="0.25">
      <c r="B58" s="7">
        <v>46</v>
      </c>
      <c r="C58" s="8">
        <f t="shared" si="0"/>
        <v>6.9756363801400507</v>
      </c>
      <c r="D58" s="8">
        <f t="shared" si="1"/>
        <v>462.72494457857226</v>
      </c>
      <c r="E58" s="8">
        <f t="shared" si="2"/>
        <v>469.70058095871229</v>
      </c>
      <c r="F58" s="2">
        <f t="shared" si="3"/>
        <v>932.40233144943875</v>
      </c>
    </row>
    <row r="59" spans="2:6" x14ac:dyDescent="0.25">
      <c r="B59" s="7">
        <v>47</v>
      </c>
      <c r="C59" s="8">
        <f t="shared" si="0"/>
        <v>4.6620116572471888</v>
      </c>
      <c r="D59" s="8">
        <f t="shared" si="1"/>
        <v>465.0385693014652</v>
      </c>
      <c r="E59" s="8">
        <f t="shared" si="2"/>
        <v>469.70058095871241</v>
      </c>
      <c r="F59" s="2">
        <f t="shared" si="3"/>
        <v>467.36376214797355</v>
      </c>
    </row>
    <row r="60" spans="2:6" x14ac:dyDescent="0.25">
      <c r="B60" s="7">
        <v>48</v>
      </c>
      <c r="C60" s="8">
        <f t="shared" si="0"/>
        <v>2.3368188107398629</v>
      </c>
      <c r="D60" s="8">
        <f t="shared" si="1"/>
        <v>467.36376214797247</v>
      </c>
      <c r="E60" s="8">
        <f t="shared" si="2"/>
        <v>469.70058095871235</v>
      </c>
      <c r="F60" s="2">
        <f t="shared" si="3"/>
        <v>1.0800249583553523E-12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Amortization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Samayoa</dc:creator>
  <cp:lastModifiedBy>Karol Samayoa</cp:lastModifiedBy>
  <dcterms:created xsi:type="dcterms:W3CDTF">2024-05-31T00:21:10Z</dcterms:created>
  <dcterms:modified xsi:type="dcterms:W3CDTF">2024-05-31T00:43:38Z</dcterms:modified>
</cp:coreProperties>
</file>