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nogac\Desktop\studejszyn_sem5\PEA\kom_dp\"/>
    </mc:Choice>
  </mc:AlternateContent>
  <xr:revisionPtr revIDLastSave="0" documentId="13_ncr:1_{681AEC99-EE3D-464F-A840-37E03783F6B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1" l="1"/>
  <c r="R35" i="1"/>
  <c r="R36" i="1"/>
  <c r="R37" i="1"/>
  <c r="R38" i="1"/>
  <c r="R39" i="1"/>
  <c r="R32" i="1"/>
  <c r="R33" i="1"/>
  <c r="R31" i="1"/>
  <c r="D20" i="1"/>
  <c r="D28" i="1"/>
  <c r="D27" i="1"/>
  <c r="D26" i="1"/>
  <c r="D25" i="1"/>
  <c r="D24" i="1"/>
  <c r="D23" i="1"/>
  <c r="D22" i="1"/>
  <c r="D21" i="1"/>
  <c r="D19" i="1"/>
  <c r="D18" i="1"/>
  <c r="D17" i="1"/>
  <c r="D16" i="1"/>
  <c r="M28" i="1"/>
  <c r="M17" i="1"/>
  <c r="M18" i="1"/>
  <c r="M19" i="1"/>
  <c r="M20" i="1"/>
  <c r="M21" i="1"/>
  <c r="M22" i="1"/>
  <c r="M23" i="1"/>
  <c r="M24" i="1"/>
  <c r="M25" i="1"/>
  <c r="M26" i="1"/>
  <c r="M27" i="1"/>
  <c r="M16" i="1"/>
  <c r="S4" i="1"/>
  <c r="S5" i="1"/>
  <c r="S6" i="1"/>
  <c r="S7" i="1"/>
  <c r="S8" i="1"/>
  <c r="S9" i="1"/>
  <c r="S10" i="1"/>
  <c r="S11" i="1"/>
  <c r="S12" i="1"/>
  <c r="S13" i="1"/>
  <c r="S14" i="1"/>
  <c r="S3" i="1"/>
</calcChain>
</file>

<file path=xl/sharedStrings.xml><?xml version="1.0" encoding="utf-8"?>
<sst xmlns="http://schemas.openxmlformats.org/spreadsheetml/2006/main" count="144" uniqueCount="64">
  <si>
    <t>matrix_my_4</t>
  </si>
  <si>
    <t>[0, 1, 2, 3, 0]</t>
  </si>
  <si>
    <t xml:space="preserve"> [0, 1, 2, 3, 0]</t>
  </si>
  <si>
    <t>matrix_my_5</t>
  </si>
  <si>
    <t>[0, 1, 4, 3, 2, 0]</t>
  </si>
  <si>
    <t xml:space="preserve"> [0, 1, 4, 3, 2, 0]</t>
  </si>
  <si>
    <t>matrix6_1</t>
  </si>
  <si>
    <t>[0, 5, 4, 3, 2, 1, 0]</t>
  </si>
  <si>
    <t xml:space="preserve"> [0, 1, 2, 3, 4, 5, 0]</t>
  </si>
  <si>
    <t>matrix6_2</t>
  </si>
  <si>
    <t>[0, 4, 3, 2, 1, 5, 0]</t>
  </si>
  <si>
    <t xml:space="preserve"> [0, 5, 1, 2, 3, 4, 0]</t>
  </si>
  <si>
    <t>matrix10</t>
  </si>
  <si>
    <t>[0, 3, 4, 2, 8, 7, 6, 9, 1, 5, 0]</t>
  </si>
  <si>
    <t xml:space="preserve"> [0, 3, 4, 2, 8, 7, 6, 9, 1, 5, 0]</t>
  </si>
  <si>
    <t>matrix12</t>
  </si>
  <si>
    <t>[0, 1, 8, 4, 6, 2, 11, 9, 7, 5, 3, 10, 0]</t>
  </si>
  <si>
    <t xml:space="preserve"> [0, 1, 8, 4, 6, 2, 11, 9, 7, 5, 3, 10, 0]</t>
  </si>
  <si>
    <t>matrix13</t>
  </si>
  <si>
    <t>[0, 10, 3, 5, 7, 9, 11, 2, 6, 4, 8, 1, 12, 0]</t>
  </si>
  <si>
    <t xml:space="preserve"> [0, 10, 3, 5, 7, 9, 11, 2, 6, 4, 8, 1, 12, 0]</t>
  </si>
  <si>
    <t>matrix14</t>
  </si>
  <si>
    <t>[0, 10, 3, 5, 7, 9, 13, 11, 2, 6, 4, 8, 1, 12, 0]</t>
  </si>
  <si>
    <t xml:space="preserve"> [0, 10, 3, 5, 7, 9, 13, 11, 2, 6, 4, 8, 1, 12, 0]</t>
  </si>
  <si>
    <t>matrix15</t>
  </si>
  <si>
    <t>[0, 10, 3, 5, 7, 9, 13, 11, 2, 6, 4, 8, 14, 1, 12, 0]</t>
  </si>
  <si>
    <t xml:space="preserve"> [0, 12, 1, 14, 8, 4, 6, 2, 11, 13, 9, 7, 5, 3, 10, 0]</t>
  </si>
  <si>
    <t>matrix17</t>
  </si>
  <si>
    <t>[0, 2, 13, 1, 9, 10, 12, 5, 6, 14, 15, 3, 4, 7, 8, 16, 11, 0]</t>
  </si>
  <si>
    <t xml:space="preserve"> [0, 11, 13, 2, 9, 10, 1, 12, 15, 14, 5, 6, 3, 4, 7, 8, 16, 0]</t>
  </si>
  <si>
    <t>gr21</t>
  </si>
  <si>
    <t>[0, 6, 7, 5, 15, 4, 8, 2, 1, 20, 14, 13, 12, 17, 9, 16, 18, 19, 10, 3, 11, 0]</t>
  </si>
  <si>
    <t>ulysses22</t>
  </si>
  <si>
    <t>[0, 7, 11, 12, 13, 6, 5, 18, 19, 20, 9, 8, 10, 4, 14, 3, 17, 21, 16, 1, 2, 15, 0]</t>
  </si>
  <si>
    <t>gr24</t>
  </si>
  <si>
    <t>[0, 11, 3, 22, 8, 12, 13, 19, 1, 14, 18, 17, 21, 16, 9, 4, 20, 7, 23, 5, 6, 2, 10, 15, 0]</t>
  </si>
  <si>
    <t>name</t>
  </si>
  <si>
    <t>instance_size</t>
  </si>
  <si>
    <t>time</t>
  </si>
  <si>
    <t>memory</t>
  </si>
  <si>
    <t>min_path</t>
  </si>
  <si>
    <t>path</t>
  </si>
  <si>
    <t>real result</t>
  </si>
  <si>
    <t>real path</t>
  </si>
  <si>
    <t>DP</t>
  </si>
  <si>
    <t>BS</t>
  </si>
  <si>
    <t>[0, 3, 2, 1, 0]</t>
  </si>
  <si>
    <t>[0, 2, 3, 4, 1, 0]</t>
  </si>
  <si>
    <t>[0, 1, 2, 3, 4, 5, 0]</t>
  </si>
  <si>
    <t>[0, 5, 1, 2, 3, 4, 0]</t>
  </si>
  <si>
    <t>[0, 10, 3, 5, 7, 9, 11, 2, 6, 4, 8, 1, 0]</t>
  </si>
  <si>
    <t>[0, 12, 1, 8, 4, 6, 2, 11, 9, 7, 5, 3, 10, 0]</t>
  </si>
  <si>
    <t>[0, 12, 1, 8, 4, 6, 2, 11, 13, 9, 7, 5, 3, 10, 0]</t>
  </si>
  <si>
    <t>[0, 12, 1, 14, 8, 4, 6, 2, 11, 13, 9, 7, 5, 3, 10, 0]</t>
  </si>
  <si>
    <t>BF</t>
  </si>
  <si>
    <t>[0, 1, 0]</t>
  </si>
  <si>
    <t>[0, 1, 4, 5, 2, 3, 0]</t>
  </si>
  <si>
    <t>[0, 3, 2, 5, 4, 1, 6, 0]</t>
  </si>
  <si>
    <t>[0, 1, 2, 3, 4, 5, 7, 6, 0]</t>
  </si>
  <si>
    <t>[0, 1, 2, 3, 4, 8, 5, 7, 6, 0]</t>
  </si>
  <si>
    <t>[0, 1, 8, 4, 6, 2, 9, 7, 5, 3, 10, 0]</t>
  </si>
  <si>
    <t>Brute Force</t>
  </si>
  <si>
    <t>[0, 1, 2, 7, 3, 4, 5, 6, 8, 16, 9, 10, 13, 12, 14, 15, 11, 0]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</si>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</sst>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1" fontId="0" fillId="4" borderId="1" xfId="0" applyNumberForma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4" borderId="3" xfId="0" applyFill="1" applyBorder="1"/>
    <xf numFmtId="11" fontId="0" fillId="2" borderId="1" xfId="0" applyNumberFormat="1" applyFill="1" applyBorder="1"/>
    <xf numFmtId="0" fontId="0" fillId="2" borderId="1" xfId="0" applyFill="1" applyBorder="1"/>
    <xf numFmtId="0" fontId="0" fillId="3" borderId="0" xfId="0" applyFill="1" applyBorder="1"/>
    <xf numFmtId="0" fontId="0" fillId="5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Arkusz1!$N$3:$N$11</c:f>
              <c:numCache>
                <c:formatCode>General</c:formatCode>
                <c:ptCount val="9"/>
                <c:pt idx="0" formatCode="0.00E+00">
                  <c:v>3.29E-5</c:v>
                </c:pt>
                <c:pt idx="1">
                  <c:v>1.0923E-4</c:v>
                </c:pt>
                <c:pt idx="2">
                  <c:v>1.4468091000000001E-2</c:v>
                </c:pt>
                <c:pt idx="3">
                  <c:v>32.298505919999997</c:v>
                </c:pt>
                <c:pt idx="4">
                  <c:v>2609.0655470000002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BF-489F-8F51-3460E0CED5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Arkusz1!$O$3:$O$14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3.12447547912597E-2</c:v>
                </c:pt>
                <c:pt idx="4">
                  <c:v>3.1245946884155201E-2</c:v>
                </c:pt>
                <c:pt idx="5">
                  <c:v>7.8117847442626898E-2</c:v>
                </c:pt>
                <c:pt idx="6">
                  <c:v>0.15621352195739699</c:v>
                </c:pt>
                <c:pt idx="7">
                  <c:v>0.31427454948425199</c:v>
                </c:pt>
                <c:pt idx="8">
                  <c:v>1.4742128849029501</c:v>
                </c:pt>
                <c:pt idx="9">
                  <c:v>45.2232599258422</c:v>
                </c:pt>
                <c:pt idx="10">
                  <c:v>103.77396845817501</c:v>
                </c:pt>
                <c:pt idx="11">
                  <c:v>1499.7550510000001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BF-489F-8F51-3460E0CED5AE}"/>
            </c:ext>
          </c:extLst>
        </c:ser>
        <c:ser>
          <c:idx val="2"/>
          <c:order val="2"/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Arkusz1!$P$3:$P$10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0.12496995900000001</c:v>
                </c:pt>
                <c:pt idx="4">
                  <c:v>2.0354540349999999</c:v>
                </c:pt>
                <c:pt idx="5">
                  <c:v>7.9435150620000003</c:v>
                </c:pt>
                <c:pt idx="6">
                  <c:v>37.906020640000001</c:v>
                </c:pt>
                <c:pt idx="7">
                  <c:v>168.51237510000001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F-489F-8F51-3460E0CED5A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Arkusz1!$Q$3:$Q$6</c:f>
              <c:numCache>
                <c:formatCode>General</c:formatCode>
                <c:ptCount val="4"/>
                <c:pt idx="0">
                  <c:v>1E-3</c:v>
                </c:pt>
                <c:pt idx="1">
                  <c:v>1E-3</c:v>
                </c:pt>
                <c:pt idx="2">
                  <c:v>1.56271457672119E-2</c:v>
                </c:pt>
                <c:pt idx="3">
                  <c:v>0.877333641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BF-489F-8F51-3460E0CE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968640"/>
        <c:axId val="1203978624"/>
      </c:scatterChart>
      <c:valAx>
        <c:axId val="12039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978624"/>
        <c:crosses val="autoZero"/>
        <c:crossBetween val="midCat"/>
      </c:valAx>
      <c:valAx>
        <c:axId val="1203978624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396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wykonywania algorytmu od wielkości instancji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Metoda siłowa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Arkusz1!$N$3:$N$7</c:f>
              <c:numCache>
                <c:formatCode>General</c:formatCode>
                <c:ptCount val="5"/>
                <c:pt idx="0" formatCode="0.00E+00">
                  <c:v>3.29E-5</c:v>
                </c:pt>
                <c:pt idx="1">
                  <c:v>1.0923E-4</c:v>
                </c:pt>
                <c:pt idx="2">
                  <c:v>1.4468091000000001E-2</c:v>
                </c:pt>
                <c:pt idx="3">
                  <c:v>32.298505919999997</c:v>
                </c:pt>
                <c:pt idx="4">
                  <c:v>2609.0655470000002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0-4AF8-832A-477D22DEBDC7}"/>
            </c:ext>
          </c:extLst>
        </c:ser>
        <c:ser>
          <c:idx val="1"/>
          <c:order val="1"/>
          <c:tx>
            <c:v>Programowanie dynamiczne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Arkusz1!$O$3:$O$14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3.12447547912597E-2</c:v>
                </c:pt>
                <c:pt idx="4">
                  <c:v>3.1245946884155201E-2</c:v>
                </c:pt>
                <c:pt idx="5">
                  <c:v>7.8117847442626898E-2</c:v>
                </c:pt>
                <c:pt idx="6">
                  <c:v>0.15621352195739699</c:v>
                </c:pt>
                <c:pt idx="7">
                  <c:v>0.31427454948425199</c:v>
                </c:pt>
                <c:pt idx="8">
                  <c:v>1.4742128849029501</c:v>
                </c:pt>
                <c:pt idx="9">
                  <c:v>45.2232599258422</c:v>
                </c:pt>
                <c:pt idx="10">
                  <c:v>103.77396845817501</c:v>
                </c:pt>
                <c:pt idx="11">
                  <c:v>1499.7550510000001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0-4AF8-832A-477D22DE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18015"/>
        <c:axId val="954198799"/>
      </c:scatterChart>
      <c:valAx>
        <c:axId val="121361801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węzłów w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4198799"/>
        <c:crosses val="autoZero"/>
        <c:crossBetween val="midCat"/>
      </c:valAx>
      <c:valAx>
        <c:axId val="954198799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61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</a:t>
            </a:r>
            <a:r>
              <a:rPr lang="pl-PL"/>
              <a:t>eżność czasu wykonania algorytmu od wielkości instancji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Programowanie dynamiczne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Arkusz1!$O$3:$O$14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3.12447547912597E-2</c:v>
                </c:pt>
                <c:pt idx="4">
                  <c:v>3.1245946884155201E-2</c:v>
                </c:pt>
                <c:pt idx="5">
                  <c:v>7.8117847442626898E-2</c:v>
                </c:pt>
                <c:pt idx="6">
                  <c:v>0.15621352195739699</c:v>
                </c:pt>
                <c:pt idx="7">
                  <c:v>0.31427454948425199</c:v>
                </c:pt>
                <c:pt idx="8">
                  <c:v>1.4742128849029501</c:v>
                </c:pt>
                <c:pt idx="9">
                  <c:v>45.2232599258422</c:v>
                </c:pt>
                <c:pt idx="10">
                  <c:v>103.77396845817501</c:v>
                </c:pt>
                <c:pt idx="11">
                  <c:v>1499.7550510000001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1-497C-893C-DDD835823EBC}"/>
            </c:ext>
          </c:extLst>
        </c:ser>
        <c:ser>
          <c:idx val="1"/>
          <c:order val="1"/>
          <c:tx>
            <c:v>O(n^2 * 2^n)</c:v>
          </c:tx>
          <c:spPr>
            <a:ln w="19050" cap="rnd">
              <a:noFill/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Arkusz1!$S$3:$S$14</c:f>
              <c:numCache>
                <c:formatCode>General</c:formatCode>
                <c:ptCount val="12"/>
                <c:pt idx="0">
                  <c:v>2.5599999999999999E-4</c:v>
                </c:pt>
                <c:pt idx="1">
                  <c:v>7.9999999999999993E-4</c:v>
                </c:pt>
                <c:pt idx="2">
                  <c:v>2.3040000000000001E-3</c:v>
                </c:pt>
                <c:pt idx="3">
                  <c:v>0.10239999999999999</c:v>
                </c:pt>
                <c:pt idx="4">
                  <c:v>0.58982400000000001</c:v>
                </c:pt>
                <c:pt idx="5">
                  <c:v>1.3844479999999999</c:v>
                </c:pt>
                <c:pt idx="6">
                  <c:v>3.2112639999999999</c:v>
                </c:pt>
                <c:pt idx="7">
                  <c:v>7.3727999999999998</c:v>
                </c:pt>
                <c:pt idx="8">
                  <c:v>37.879807999999997</c:v>
                </c:pt>
                <c:pt idx="9">
                  <c:v>924.84403199999997</c:v>
                </c:pt>
                <c:pt idx="10">
                  <c:v>2030.043136</c:v>
                </c:pt>
                <c:pt idx="11">
                  <c:v>9663.6764160000002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1-497C-893C-DDD83582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173423"/>
        <c:axId val="954176751"/>
      </c:scatterChart>
      <c:valAx>
        <c:axId val="95417342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4176751"/>
        <c:crosses val="autoZero"/>
        <c:crossBetween val="midCat"/>
      </c:valAx>
      <c:valAx>
        <c:axId val="954176751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417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pamięci od wielkości instancji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Arkusz1!$B$16:$B$27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21</c:v>
                </c:pt>
                <c:pt idx="11">
                  <c:v>22</c:v>
                </c:pt>
              </c:numCache>
            </c:numRef>
          </c:xVal>
          <c:yVal>
            <c:numRef>
              <c:f>Arkusz1!$D$16:$D$27</c:f>
              <c:numCache>
                <c:formatCode>General</c:formatCode>
                <c:ptCount val="12"/>
                <c:pt idx="0">
                  <c:v>4.3515904000000001</c:v>
                </c:pt>
                <c:pt idx="1">
                  <c:v>4.3712511999999997</c:v>
                </c:pt>
                <c:pt idx="2">
                  <c:v>4.3716607999999999</c:v>
                </c:pt>
                <c:pt idx="3">
                  <c:v>4.3720704000000001</c:v>
                </c:pt>
                <c:pt idx="4">
                  <c:v>4.3917311999999997</c:v>
                </c:pt>
                <c:pt idx="5">
                  <c:v>4.4535808000000001</c:v>
                </c:pt>
                <c:pt idx="6">
                  <c:v>4.4875775999999998</c:v>
                </c:pt>
                <c:pt idx="7">
                  <c:v>4.5137919999999996</c:v>
                </c:pt>
                <c:pt idx="8">
                  <c:v>4.5092863999999997</c:v>
                </c:pt>
                <c:pt idx="9">
                  <c:v>4.4781567999999998</c:v>
                </c:pt>
                <c:pt idx="10">
                  <c:v>4.4806144000000003</c:v>
                </c:pt>
                <c:pt idx="11">
                  <c:v>4.5871104000000003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2-4CF1-BD8A-A664A5D17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141727"/>
        <c:axId val="1213619263"/>
      </c:scatterChart>
      <c:valAx>
        <c:axId val="121414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3619263"/>
        <c:crosses val="autoZero"/>
        <c:crossBetween val="midCat"/>
      </c:valAx>
      <c:valAx>
        <c:axId val="121361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 [GB]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14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czasu od wielkości instancji i wybranej metody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7686353022779079E-2"/>
          <c:y val="9.7741424699182053E-2"/>
          <c:w val="0.88178623924711874"/>
          <c:h val="0.6613867598812021"/>
        </c:manualLayout>
      </c:layout>
      <c:scatterChart>
        <c:scatterStyle val="lineMarker"/>
        <c:varyColors val="0"/>
        <c:ser>
          <c:idx val="0"/>
          <c:order val="0"/>
          <c:tx>
            <c:v>Brute force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Arkusz1!$N$3:$N$7</c:f>
              <c:numCache>
                <c:formatCode>General</c:formatCode>
                <c:ptCount val="5"/>
                <c:pt idx="0" formatCode="0.00E+00">
                  <c:v>3.29E-5</c:v>
                </c:pt>
                <c:pt idx="1">
                  <c:v>1.0923E-4</c:v>
                </c:pt>
                <c:pt idx="2">
                  <c:v>1.4468091000000001E-2</c:v>
                </c:pt>
                <c:pt idx="3">
                  <c:v>32.298505919999997</c:v>
                </c:pt>
                <c:pt idx="4">
                  <c:v>2609.0655470000002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0-4EB7-AD66-B2A15BABE1F4}"/>
            </c:ext>
          </c:extLst>
        </c:ser>
        <c:ser>
          <c:idx val="1"/>
          <c:order val="1"/>
          <c:tx>
            <c:v>Dynamic programming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Arkusz1!$O$3:$O$14</c:f>
              <c:numCache>
                <c:formatCode>General</c:formatCode>
                <c:ptCount val="12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3.12447547912597E-2</c:v>
                </c:pt>
                <c:pt idx="4">
                  <c:v>3.1245946884155201E-2</c:v>
                </c:pt>
                <c:pt idx="5">
                  <c:v>7.8117847442626898E-2</c:v>
                </c:pt>
                <c:pt idx="6">
                  <c:v>0.15621352195739699</c:v>
                </c:pt>
                <c:pt idx="7">
                  <c:v>0.31427454948425199</c:v>
                </c:pt>
                <c:pt idx="8">
                  <c:v>1.4742128849029501</c:v>
                </c:pt>
                <c:pt idx="9">
                  <c:v>45.2232599258422</c:v>
                </c:pt>
                <c:pt idx="10">
                  <c:v>103.77396845817501</c:v>
                </c:pt>
                <c:pt idx="11">
                  <c:v>1499.7550510000001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50-4EB7-AD66-B2A15BABE1F4}"/>
            </c:ext>
          </c:extLst>
        </c:ser>
        <c:ser>
          <c:idx val="2"/>
          <c:order val="2"/>
          <c:tx>
            <c:v>Best search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Arkusz1!$P$3:$P$11</c:f>
              <c:numCache>
                <c:formatCode>General</c:formatCode>
                <c:ptCount val="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0.12496995900000001</c:v>
                </c:pt>
                <c:pt idx="4">
                  <c:v>2.0354540349999999</c:v>
                </c:pt>
                <c:pt idx="5">
                  <c:v>7.9435150620000003</c:v>
                </c:pt>
                <c:pt idx="6">
                  <c:v>37.906020640000001</c:v>
                </c:pt>
                <c:pt idx="7">
                  <c:v>168.51237510000001</c:v>
                </c:pt>
                <c:pt idx="8">
                  <c:v>1680.98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50-4EB7-AD66-B2A15BABE1F4}"/>
            </c:ext>
          </c:extLst>
        </c:ser>
        <c:ser>
          <c:idx val="3"/>
          <c:order val="3"/>
          <c:tx>
            <c:v>Breath first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Arkusz1!$Q$3:$Q$8</c:f>
              <c:numCache>
                <c:formatCode>General</c:formatCode>
                <c:ptCount val="6"/>
                <c:pt idx="0">
                  <c:v>1E-3</c:v>
                </c:pt>
                <c:pt idx="1">
                  <c:v>1E-3</c:v>
                </c:pt>
                <c:pt idx="2">
                  <c:v>1.56271457672119E-2</c:v>
                </c:pt>
                <c:pt idx="3">
                  <c:v>0.877333641</c:v>
                </c:pt>
                <c:pt idx="4">
                  <c:v>598.32780960000002</c:v>
                </c:pt>
                <c:pt idx="5">
                  <c:v>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50-4EB7-AD66-B2A15BABE1F4}"/>
            </c:ext>
          </c:extLst>
        </c:ser>
        <c:ser>
          <c:idx val="4"/>
          <c:order val="4"/>
          <c:tx>
            <c:v>Depth first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Arkusz1!$M$3:$M$14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</c:numCache>
            </c:numRef>
          </c:xVal>
          <c:yVal>
            <c:numRef>
              <c:f>Arkusz1!$R$3:$R$11</c:f>
              <c:numCache>
                <c:formatCode>General</c:formatCode>
                <c:ptCount val="9"/>
                <c:pt idx="0">
                  <c:v>1.9946098327636701E-3</c:v>
                </c:pt>
                <c:pt idx="1">
                  <c:v>1.9967555999755799E-3</c:v>
                </c:pt>
                <c:pt idx="2">
                  <c:v>9.9277496337890603E-4</c:v>
                </c:pt>
                <c:pt idx="3">
                  <c:v>0.17173051834106401</c:v>
                </c:pt>
                <c:pt idx="4">
                  <c:v>1.8578457832336399</c:v>
                </c:pt>
                <c:pt idx="5">
                  <c:v>24.639258861541698</c:v>
                </c:pt>
                <c:pt idx="6">
                  <c:v>123.520426273345</c:v>
                </c:pt>
                <c:pt idx="7">
                  <c:v>1535.82437300682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50-4EB7-AD66-B2A15BABE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642687"/>
        <c:axId val="1219643935"/>
      </c:scatterChart>
      <c:valAx>
        <c:axId val="1219642687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9643935"/>
        <c:crosses val="autoZero"/>
        <c:crossBetween val="midCat"/>
      </c:valAx>
      <c:valAx>
        <c:axId val="121964393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964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918923448985939E-2"/>
          <c:y val="0.87087150209460884"/>
          <c:w val="0.94635242030103817"/>
          <c:h val="0.11331699754963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wykorzystania pamięci w zależności od metody i wielkości instancji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 search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Arkusz1!$N$31:$N$39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xVal>
          <c:yVal>
            <c:numRef>
              <c:f>Arkusz1!$O$31:$O$39</c:f>
              <c:numCache>
                <c:formatCode>General</c:formatCode>
                <c:ptCount val="9"/>
                <c:pt idx="0">
                  <c:v>43442176</c:v>
                </c:pt>
                <c:pt idx="1">
                  <c:v>43720704</c:v>
                </c:pt>
                <c:pt idx="2">
                  <c:v>43741184</c:v>
                </c:pt>
                <c:pt idx="3">
                  <c:v>43745280</c:v>
                </c:pt>
                <c:pt idx="4">
                  <c:v>47153152</c:v>
                </c:pt>
                <c:pt idx="5">
                  <c:v>49635328</c:v>
                </c:pt>
                <c:pt idx="6">
                  <c:v>49184768</c:v>
                </c:pt>
                <c:pt idx="7">
                  <c:v>50708480</c:v>
                </c:pt>
                <c:pt idx="8">
                  <c:v>53026816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B-4979-AF1B-E7CAC7341651}"/>
            </c:ext>
          </c:extLst>
        </c:ser>
        <c:ser>
          <c:idx val="1"/>
          <c:order val="1"/>
          <c:tx>
            <c:v>Breadth search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Arkusz1!$N$31:$N$39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xVal>
          <c:yVal>
            <c:numRef>
              <c:f>Arkusz1!$P$31:$P$36</c:f>
              <c:numCache>
                <c:formatCode>General</c:formatCode>
                <c:ptCount val="6"/>
                <c:pt idx="0">
                  <c:v>43839488</c:v>
                </c:pt>
                <c:pt idx="1">
                  <c:v>44089344</c:v>
                </c:pt>
                <c:pt idx="2">
                  <c:v>44118016</c:v>
                </c:pt>
                <c:pt idx="3">
                  <c:v>44126208</c:v>
                </c:pt>
                <c:pt idx="4">
                  <c:v>47734784</c:v>
                </c:pt>
                <c:pt idx="5">
                  <c:v>48281928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B-4979-AF1B-E7CAC7341651}"/>
            </c:ext>
          </c:extLst>
        </c:ser>
        <c:ser>
          <c:idx val="2"/>
          <c:order val="2"/>
          <c:tx>
            <c:v>Depth search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Arkusz1!$N$31:$N$39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xVal>
          <c:yVal>
            <c:numRef>
              <c:f>Arkusz1!$Q$31:$Q$39</c:f>
              <c:numCache>
                <c:formatCode>General</c:formatCode>
                <c:ptCount val="9"/>
                <c:pt idx="0">
                  <c:v>43659264</c:v>
                </c:pt>
                <c:pt idx="1">
                  <c:v>43929600</c:v>
                </c:pt>
                <c:pt idx="2">
                  <c:v>43958272</c:v>
                </c:pt>
                <c:pt idx="3">
                  <c:v>43962368</c:v>
                </c:pt>
                <c:pt idx="4">
                  <c:v>51372032</c:v>
                </c:pt>
                <c:pt idx="5">
                  <c:v>131624960</c:v>
                </c:pt>
                <c:pt idx="6">
                  <c:v>1275650048</c:v>
                </c:pt>
                <c:pt idx="7">
                  <c:v>5560217600</c:v>
                </c:pt>
                <c:pt idx="8">
                  <c:v>12690563072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3B-4979-AF1B-E7CAC7341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172047"/>
        <c:axId val="1478158735"/>
      </c:scatterChart>
      <c:valAx>
        <c:axId val="147817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158735"/>
        <c:crosses val="autoZero"/>
        <c:crossBetween val="midCat"/>
      </c:valAx>
      <c:valAx>
        <c:axId val="14781587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Pamięć</a:t>
                </a:r>
                <a:r>
                  <a:rPr lang="pl-PL" baseline="0"/>
                  <a:t> [B]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817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587051641556507E-2"/>
          <c:y val="0.91395292492770797"/>
          <c:w val="0.93682576522142191"/>
          <c:h val="7.05198936408448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48026</xdr:colOff>
      <xdr:row>0</xdr:row>
      <xdr:rowOff>107788</xdr:rowOff>
    </xdr:from>
    <xdr:to>
      <xdr:col>35</xdr:col>
      <xdr:colOff>430091</xdr:colOff>
      <xdr:row>27</xdr:row>
      <xdr:rowOff>5335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41FFEB6-F053-4003-BDB4-B28737DAB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44824</xdr:colOff>
      <xdr:row>29</xdr:row>
      <xdr:rowOff>29135</xdr:rowOff>
    </xdr:from>
    <xdr:to>
      <xdr:col>36</xdr:col>
      <xdr:colOff>373530</xdr:colOff>
      <xdr:row>54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EA1F23-B3BC-4EBC-BEE7-705A964C6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26146</xdr:colOff>
      <xdr:row>56</xdr:row>
      <xdr:rowOff>44075</xdr:rowOff>
    </xdr:from>
    <xdr:to>
      <xdr:col>36</xdr:col>
      <xdr:colOff>351117</xdr:colOff>
      <xdr:row>79</xdr:row>
      <xdr:rowOff>97116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6FA3C76-47BD-4D08-B85F-6C1AD1879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63499</xdr:colOff>
      <xdr:row>80</xdr:row>
      <xdr:rowOff>66488</xdr:rowOff>
    </xdr:from>
    <xdr:to>
      <xdr:col>35</xdr:col>
      <xdr:colOff>395941</xdr:colOff>
      <xdr:row>99</xdr:row>
      <xdr:rowOff>29882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35BB1AD-8C11-4C7C-BD3F-567D99740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295087</xdr:colOff>
      <xdr:row>62</xdr:row>
      <xdr:rowOff>44075</xdr:rowOff>
    </xdr:from>
    <xdr:to>
      <xdr:col>9</xdr:col>
      <xdr:colOff>156883</xdr:colOff>
      <xdr:row>88</xdr:row>
      <xdr:rowOff>7470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8EE2DE5A-BE5F-41FF-8F53-DDA9E3CC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620060</xdr:colOff>
      <xdr:row>41</xdr:row>
      <xdr:rowOff>59016</xdr:rowOff>
    </xdr:from>
    <xdr:to>
      <xdr:col>23</xdr:col>
      <xdr:colOff>164353</xdr:colOff>
      <xdr:row>68</xdr:row>
      <xdr:rowOff>37352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7854C1DB-D24A-4049-B780-E0D839E98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0.67299</cdr:x>
      <cdr:y>0.12043</cdr:y>
    </cdr:from>
    <cdr:to>
      <cdr:x>0.82968</cdr:x>
      <cdr:y>0.22007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98960BD3-2717-4295-875C-50BCCAC6BC26}"/>
            </a:ext>
          </a:extLst>
        </cdr:cNvPr>
        <cdr:cNvSpPr txBox="1"/>
      </cdr:nvSpPr>
      <cdr:spPr>
        <a:xfrm xmlns:a="http://schemas.openxmlformats.org/drawingml/2006/main">
          <a:off x="5165913" y="523689"/>
          <a:ext cx="1202764" cy="433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>
              <a:solidFill>
                <a:srgbClr val="FF0000"/>
              </a:solidFill>
            </a:rPr>
            <a:t>O(n^2 * 2^n)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"/>
  <sheetViews>
    <sheetView tabSelected="1" topLeftCell="A2" zoomScale="85" zoomScaleNormal="85" workbookViewId="0">
      <selection activeCell="T33" sqref="T33"/>
    </sheetView>
  </sheetViews>
  <sheetFormatPr defaultRowHeight="14.5" x14ac:dyDescent="0.35"/>
  <cols>
    <col min="4" max="4" width="13" customWidth="1"/>
    <col min="6" max="6" width="23.6328125" customWidth="1"/>
    <col min="12" max="12" width="11.6328125" customWidth="1"/>
    <col min="13" max="13" width="8.36328125" customWidth="1"/>
    <col min="14" max="14" width="11.90625" customWidth="1"/>
    <col min="16" max="16" width="10.54296875" bestFit="1" customWidth="1"/>
    <col min="18" max="18" width="11.6328125" bestFit="1" customWidth="1"/>
  </cols>
  <sheetData>
    <row r="1" spans="1:19" x14ac:dyDescent="0.3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19" x14ac:dyDescent="0.35">
      <c r="J2" s="5"/>
      <c r="K2" s="5"/>
      <c r="L2" s="5"/>
      <c r="N2" s="2" t="s">
        <v>61</v>
      </c>
      <c r="O2" s="2" t="s">
        <v>44</v>
      </c>
      <c r="P2" s="2" t="s">
        <v>45</v>
      </c>
      <c r="Q2" s="2" t="s">
        <v>54</v>
      </c>
      <c r="R2" s="10" t="s">
        <v>63</v>
      </c>
      <c r="S2" s="11" t="s">
        <v>44</v>
      </c>
    </row>
    <row r="3" spans="1:19" x14ac:dyDescent="0.35">
      <c r="A3" s="2" t="s">
        <v>54</v>
      </c>
      <c r="B3" s="7"/>
      <c r="C3" s="7"/>
      <c r="D3" s="7"/>
      <c r="J3" s="5"/>
      <c r="K3" s="4"/>
      <c r="L3" s="4"/>
      <c r="M3">
        <v>4</v>
      </c>
      <c r="N3" s="8">
        <v>3.29E-5</v>
      </c>
      <c r="O3" s="1">
        <v>1E-4</v>
      </c>
      <c r="P3" s="1">
        <v>1E-3</v>
      </c>
      <c r="Q3" s="1">
        <v>1E-3</v>
      </c>
      <c r="R3" s="1">
        <v>1.9946098327636701E-3</v>
      </c>
      <c r="S3">
        <f>M3^2 * 2 ^M3 * 0.000001</f>
        <v>2.5599999999999999E-4</v>
      </c>
    </row>
    <row r="4" spans="1:19" x14ac:dyDescent="0.35">
      <c r="A4" s="4">
        <v>2</v>
      </c>
      <c r="C4" s="3">
        <v>2.7699999999999999E-5</v>
      </c>
      <c r="D4" s="4"/>
      <c r="E4" s="4">
        <v>20</v>
      </c>
      <c r="F4" s="4" t="s">
        <v>55</v>
      </c>
      <c r="G4" s="4"/>
      <c r="H4" s="4"/>
      <c r="I4" s="4"/>
      <c r="J4" s="6"/>
      <c r="K4" s="5"/>
      <c r="L4" s="5"/>
      <c r="M4">
        <v>5</v>
      </c>
      <c r="N4" s="9">
        <v>1.0923E-4</v>
      </c>
      <c r="O4" s="1">
        <v>1E-4</v>
      </c>
      <c r="P4" s="1">
        <v>1E-3</v>
      </c>
      <c r="Q4" s="1">
        <v>1E-3</v>
      </c>
      <c r="R4" s="1">
        <v>1.9967555999755799E-3</v>
      </c>
      <c r="S4">
        <f>M4^2 * 2 ^M4 * 0.000001</f>
        <v>7.9999999999999993E-4</v>
      </c>
    </row>
    <row r="5" spans="1:19" x14ac:dyDescent="0.35">
      <c r="A5" s="4">
        <v>4</v>
      </c>
      <c r="C5" s="3">
        <v>3.29E-5</v>
      </c>
      <c r="D5" s="4"/>
      <c r="E5" s="4">
        <v>38</v>
      </c>
      <c r="F5" s="4" t="s">
        <v>1</v>
      </c>
      <c r="G5" s="4"/>
      <c r="H5" s="4"/>
      <c r="I5" s="4"/>
      <c r="M5">
        <v>6</v>
      </c>
      <c r="N5" s="9">
        <v>1.4468091000000001E-2</v>
      </c>
      <c r="O5" s="1">
        <v>1E-4</v>
      </c>
      <c r="P5" s="1">
        <v>1E-3</v>
      </c>
      <c r="Q5" s="1">
        <v>1.56271457672119E-2</v>
      </c>
      <c r="R5">
        <v>9.9277496337890603E-4</v>
      </c>
      <c r="S5">
        <f>M5^2 * 2 ^M5 * 0.000001</f>
        <v>2.3040000000000001E-3</v>
      </c>
    </row>
    <row r="6" spans="1:19" x14ac:dyDescent="0.35">
      <c r="A6" s="4">
        <v>5</v>
      </c>
      <c r="C6" s="4">
        <v>1.0923E-4</v>
      </c>
      <c r="D6" s="4"/>
      <c r="E6" s="4">
        <v>42</v>
      </c>
      <c r="F6" s="4" t="s">
        <v>4</v>
      </c>
      <c r="G6" s="4"/>
      <c r="H6" s="4"/>
      <c r="I6" s="4"/>
      <c r="M6">
        <v>10</v>
      </c>
      <c r="N6" s="9">
        <v>32.298505919999997</v>
      </c>
      <c r="O6" s="1">
        <v>3.12447547912597E-2</v>
      </c>
      <c r="P6" s="1">
        <v>0.12496995900000001</v>
      </c>
      <c r="Q6">
        <v>0.877333641</v>
      </c>
      <c r="R6">
        <v>0.17173051834106401</v>
      </c>
      <c r="S6">
        <f>M6^2 * 2 ^M6 * 0.000001</f>
        <v>0.10239999999999999</v>
      </c>
    </row>
    <row r="7" spans="1:19" x14ac:dyDescent="0.35">
      <c r="A7" s="4">
        <v>6</v>
      </c>
      <c r="C7" s="4">
        <v>1.4468091000000001E-2</v>
      </c>
      <c r="D7" s="4"/>
      <c r="E7" s="4">
        <v>58</v>
      </c>
      <c r="F7" s="4" t="s">
        <v>56</v>
      </c>
      <c r="G7" s="4"/>
      <c r="H7" s="4"/>
      <c r="I7" s="4"/>
      <c r="M7">
        <v>12</v>
      </c>
      <c r="N7" s="9">
        <v>2609.0655470000002</v>
      </c>
      <c r="O7" s="1">
        <v>3.1245946884155201E-2</v>
      </c>
      <c r="P7" s="1">
        <v>2.0354540349999999</v>
      </c>
      <c r="Q7">
        <v>598.32780960000002</v>
      </c>
      <c r="R7">
        <v>1.8578457832336399</v>
      </c>
      <c r="S7">
        <f>M7^2 * 2 ^M7 * 0.000001</f>
        <v>0.58982400000000001</v>
      </c>
    </row>
    <row r="8" spans="1:19" x14ac:dyDescent="0.35">
      <c r="A8" s="4">
        <v>7</v>
      </c>
      <c r="C8" s="4">
        <v>9.8068543999999994E-2</v>
      </c>
      <c r="D8" s="4"/>
      <c r="E8" s="4">
        <v>54</v>
      </c>
      <c r="F8" s="4" t="s">
        <v>57</v>
      </c>
      <c r="G8" s="4"/>
      <c r="H8" s="4"/>
      <c r="I8" s="4"/>
      <c r="M8">
        <v>13</v>
      </c>
      <c r="O8" s="1">
        <v>7.8117847442626898E-2</v>
      </c>
      <c r="P8" s="1">
        <v>7.9435150620000003</v>
      </c>
      <c r="Q8" s="1">
        <v>2578</v>
      </c>
      <c r="R8">
        <v>24.639258861541698</v>
      </c>
      <c r="S8">
        <f>M8^2 * 2 ^M8 * 0.000001</f>
        <v>1.3844479999999999</v>
      </c>
    </row>
    <row r="9" spans="1:19" x14ac:dyDescent="0.35">
      <c r="A9" s="4">
        <v>8</v>
      </c>
      <c r="C9" s="4">
        <v>0.56800617499999995</v>
      </c>
      <c r="D9" s="4"/>
      <c r="E9" s="4">
        <v>96</v>
      </c>
      <c r="F9" s="4" t="s">
        <v>58</v>
      </c>
      <c r="G9" s="4"/>
      <c r="H9" s="4"/>
      <c r="I9" s="4"/>
      <c r="M9">
        <v>14</v>
      </c>
      <c r="N9" s="9"/>
      <c r="O9" s="1">
        <v>0.15621352195739699</v>
      </c>
      <c r="P9" s="1">
        <v>37.906020640000001</v>
      </c>
      <c r="Q9" s="1"/>
      <c r="R9">
        <v>123.520426273345</v>
      </c>
      <c r="S9">
        <f>M9^2 * 2 ^M9 * 0.000001</f>
        <v>3.2112639999999999</v>
      </c>
    </row>
    <row r="10" spans="1:19" x14ac:dyDescent="0.35">
      <c r="A10" s="4">
        <v>9</v>
      </c>
      <c r="C10" s="4">
        <v>4.2027767049999998</v>
      </c>
      <c r="D10" s="4"/>
      <c r="E10" s="4">
        <v>79</v>
      </c>
      <c r="F10" s="4" t="s">
        <v>59</v>
      </c>
      <c r="G10" s="4"/>
      <c r="H10" s="4"/>
      <c r="I10" s="4"/>
      <c r="M10">
        <v>15</v>
      </c>
      <c r="N10" s="9"/>
      <c r="O10" s="1">
        <v>0.31427454948425199</v>
      </c>
      <c r="P10" s="1">
        <v>168.51237510000001</v>
      </c>
      <c r="Q10" s="1"/>
      <c r="R10">
        <v>1535.82437300682</v>
      </c>
      <c r="S10">
        <f>M10^2 * 2 ^M10 * 0.000001</f>
        <v>7.3727999999999998</v>
      </c>
    </row>
    <row r="11" spans="1:19" x14ac:dyDescent="0.35">
      <c r="A11" s="4">
        <v>10</v>
      </c>
      <c r="C11" s="4">
        <v>32.298505919999997</v>
      </c>
      <c r="D11" s="4"/>
      <c r="E11" s="4">
        <v>212</v>
      </c>
      <c r="F11" s="4" t="s">
        <v>13</v>
      </c>
      <c r="G11" s="4"/>
      <c r="H11" s="4"/>
      <c r="I11" s="4"/>
      <c r="M11">
        <v>17</v>
      </c>
      <c r="N11" s="9"/>
      <c r="O11" s="1">
        <v>1.4742128849029501</v>
      </c>
      <c r="P11" s="1">
        <v>1680.98</v>
      </c>
      <c r="Q11" s="1"/>
      <c r="S11">
        <f>M11^2 * 2 ^M11 * 0.000001</f>
        <v>37.879807999999997</v>
      </c>
    </row>
    <row r="12" spans="1:19" x14ac:dyDescent="0.35">
      <c r="A12" s="4">
        <v>11</v>
      </c>
      <c r="C12" s="4">
        <v>419.87369280000001</v>
      </c>
      <c r="D12" s="4"/>
      <c r="E12" s="4">
        <v>251</v>
      </c>
      <c r="F12" s="4" t="s">
        <v>60</v>
      </c>
      <c r="G12" s="4"/>
      <c r="H12" s="4"/>
      <c r="I12" s="4"/>
      <c r="M12">
        <v>21</v>
      </c>
      <c r="N12" s="9"/>
      <c r="O12" s="1">
        <v>45.2232599258422</v>
      </c>
      <c r="P12" s="1"/>
      <c r="Q12" s="1"/>
      <c r="R12" s="1"/>
      <c r="S12">
        <f>M12^2 * 2 ^M12 * 0.000001</f>
        <v>924.84403199999997</v>
      </c>
    </row>
    <row r="13" spans="1:19" x14ac:dyDescent="0.35">
      <c r="A13" s="4">
        <v>12</v>
      </c>
      <c r="C13" s="4">
        <v>2609.0655470000002</v>
      </c>
      <c r="D13" s="4"/>
      <c r="E13" s="4">
        <v>264</v>
      </c>
      <c r="F13" s="4" t="s">
        <v>16</v>
      </c>
      <c r="G13" s="4"/>
      <c r="H13" s="4"/>
      <c r="I13" s="4"/>
      <c r="M13">
        <v>22</v>
      </c>
      <c r="N13" s="1"/>
      <c r="O13" s="1">
        <v>103.77396845817501</v>
      </c>
      <c r="P13" s="1"/>
      <c r="Q13" s="1"/>
      <c r="R13" s="1"/>
      <c r="S13">
        <f>M13^2 * 2 ^M13 * 0.000001</f>
        <v>2030.043136</v>
      </c>
    </row>
    <row r="14" spans="1:19" x14ac:dyDescent="0.35">
      <c r="M14">
        <v>24</v>
      </c>
      <c r="N14" s="1"/>
      <c r="O14" s="1">
        <v>1499.7550510000001</v>
      </c>
      <c r="P14" s="1"/>
      <c r="Q14" s="1"/>
      <c r="R14" s="1"/>
      <c r="S14">
        <f>M14^2 * 2 ^M14 * 0.000001</f>
        <v>9663.6764160000002</v>
      </c>
    </row>
    <row r="15" spans="1:19" x14ac:dyDescent="0.35">
      <c r="A15" s="2" t="s">
        <v>44</v>
      </c>
    </row>
    <row r="16" spans="1:19" x14ac:dyDescent="0.35">
      <c r="A16" t="s">
        <v>0</v>
      </c>
      <c r="B16">
        <v>4</v>
      </c>
      <c r="C16">
        <v>0</v>
      </c>
      <c r="D16">
        <f>43515904/10000000</f>
        <v>4.3515904000000001</v>
      </c>
      <c r="E16">
        <v>38</v>
      </c>
      <c r="F16" t="s">
        <v>1</v>
      </c>
      <c r="G16">
        <v>38</v>
      </c>
      <c r="H16" t="s">
        <v>2</v>
      </c>
      <c r="M16">
        <f>B16*2^B16</f>
        <v>64</v>
      </c>
    </row>
    <row r="17" spans="1:18" x14ac:dyDescent="0.35">
      <c r="A17" t="s">
        <v>3</v>
      </c>
      <c r="B17">
        <v>5</v>
      </c>
      <c r="C17">
        <v>0</v>
      </c>
      <c r="D17">
        <f>43712512/10000000</f>
        <v>4.3712511999999997</v>
      </c>
      <c r="E17">
        <v>42</v>
      </c>
      <c r="F17" t="s">
        <v>4</v>
      </c>
      <c r="G17">
        <v>42</v>
      </c>
      <c r="H17" t="s">
        <v>5</v>
      </c>
      <c r="M17">
        <f t="shared" ref="M17:M27" si="0">B17*2^B17</f>
        <v>160</v>
      </c>
    </row>
    <row r="18" spans="1:18" x14ac:dyDescent="0.35">
      <c r="A18" t="s">
        <v>6</v>
      </c>
      <c r="B18">
        <v>6</v>
      </c>
      <c r="C18">
        <v>0</v>
      </c>
      <c r="D18">
        <f>43716608/10000000</f>
        <v>4.3716607999999999</v>
      </c>
      <c r="E18">
        <v>132</v>
      </c>
      <c r="F18" t="s">
        <v>7</v>
      </c>
      <c r="G18">
        <v>132</v>
      </c>
      <c r="H18" t="s">
        <v>8</v>
      </c>
      <c r="M18">
        <f t="shared" si="0"/>
        <v>384</v>
      </c>
    </row>
    <row r="19" spans="1:18" x14ac:dyDescent="0.35">
      <c r="A19" t="s">
        <v>9</v>
      </c>
      <c r="B19">
        <v>6</v>
      </c>
      <c r="C19">
        <v>0</v>
      </c>
      <c r="D19">
        <f>43720704/10000000</f>
        <v>4.3720704000000001</v>
      </c>
      <c r="E19">
        <v>80</v>
      </c>
      <c r="F19" t="s">
        <v>10</v>
      </c>
      <c r="G19">
        <v>80</v>
      </c>
      <c r="H19" t="s">
        <v>11</v>
      </c>
      <c r="M19">
        <f t="shared" si="0"/>
        <v>384</v>
      </c>
    </row>
    <row r="20" spans="1:18" x14ac:dyDescent="0.35">
      <c r="A20" t="s">
        <v>12</v>
      </c>
      <c r="B20">
        <v>10</v>
      </c>
      <c r="C20">
        <v>3.12447547912597E-2</v>
      </c>
      <c r="D20">
        <f>43917312/10000000</f>
        <v>4.3917311999999997</v>
      </c>
      <c r="E20">
        <v>212</v>
      </c>
      <c r="F20" t="s">
        <v>13</v>
      </c>
      <c r="G20">
        <v>212</v>
      </c>
      <c r="H20" t="s">
        <v>14</v>
      </c>
      <c r="M20">
        <f t="shared" si="0"/>
        <v>10240</v>
      </c>
    </row>
    <row r="21" spans="1:18" x14ac:dyDescent="0.35">
      <c r="A21" t="s">
        <v>15</v>
      </c>
      <c r="B21">
        <v>12</v>
      </c>
      <c r="C21">
        <v>3.1245946884155201E-2</v>
      </c>
      <c r="D21">
        <f>44535808/10000000</f>
        <v>4.4535808000000001</v>
      </c>
      <c r="E21">
        <v>264</v>
      </c>
      <c r="F21" t="s">
        <v>16</v>
      </c>
      <c r="G21">
        <v>264</v>
      </c>
      <c r="H21" t="s">
        <v>17</v>
      </c>
      <c r="M21">
        <f t="shared" si="0"/>
        <v>49152</v>
      </c>
    </row>
    <row r="22" spans="1:18" x14ac:dyDescent="0.35">
      <c r="A22" t="s">
        <v>18</v>
      </c>
      <c r="B22">
        <v>13</v>
      </c>
      <c r="C22">
        <v>7.8117847442626898E-2</v>
      </c>
      <c r="D22">
        <f>44875776/10000000</f>
        <v>4.4875775999999998</v>
      </c>
      <c r="E22">
        <v>269</v>
      </c>
      <c r="F22" t="s">
        <v>19</v>
      </c>
      <c r="G22">
        <v>269</v>
      </c>
      <c r="H22" t="s">
        <v>20</v>
      </c>
      <c r="M22">
        <f t="shared" si="0"/>
        <v>106496</v>
      </c>
    </row>
    <row r="23" spans="1:18" x14ac:dyDescent="0.35">
      <c r="A23" t="s">
        <v>21</v>
      </c>
      <c r="B23">
        <v>14</v>
      </c>
      <c r="C23">
        <v>0.15621352195739699</v>
      </c>
      <c r="D23">
        <f>45137920/10000000</f>
        <v>4.5137919999999996</v>
      </c>
      <c r="E23">
        <v>282</v>
      </c>
      <c r="F23" t="s">
        <v>22</v>
      </c>
      <c r="G23">
        <v>282</v>
      </c>
      <c r="H23" t="s">
        <v>23</v>
      </c>
      <c r="M23">
        <f t="shared" si="0"/>
        <v>229376</v>
      </c>
    </row>
    <row r="24" spans="1:18" x14ac:dyDescent="0.35">
      <c r="A24" t="s">
        <v>24</v>
      </c>
      <c r="B24">
        <v>15</v>
      </c>
      <c r="C24">
        <v>0.31427454948425199</v>
      </c>
      <c r="D24">
        <f>45092864/10000000</f>
        <v>4.5092863999999997</v>
      </c>
      <c r="E24">
        <v>291</v>
      </c>
      <c r="F24" t="s">
        <v>25</v>
      </c>
      <c r="G24">
        <v>291</v>
      </c>
      <c r="H24" t="s">
        <v>26</v>
      </c>
      <c r="M24">
        <f t="shared" si="0"/>
        <v>491520</v>
      </c>
    </row>
    <row r="25" spans="1:18" x14ac:dyDescent="0.35">
      <c r="A25" t="s">
        <v>27</v>
      </c>
      <c r="B25">
        <v>17</v>
      </c>
      <c r="C25">
        <v>1.4742128849029501</v>
      </c>
      <c r="D25">
        <f>44781568/10000000</f>
        <v>4.4781567999999998</v>
      </c>
      <c r="E25">
        <v>39</v>
      </c>
      <c r="F25" t="s">
        <v>28</v>
      </c>
      <c r="G25">
        <v>39</v>
      </c>
      <c r="H25" t="s">
        <v>29</v>
      </c>
      <c r="M25">
        <f t="shared" si="0"/>
        <v>2228224</v>
      </c>
    </row>
    <row r="26" spans="1:18" x14ac:dyDescent="0.35">
      <c r="A26" t="s">
        <v>30</v>
      </c>
      <c r="B26">
        <v>21</v>
      </c>
      <c r="C26">
        <v>45.2232599258422</v>
      </c>
      <c r="D26">
        <f>44806144/10000000</f>
        <v>4.4806144000000003</v>
      </c>
      <c r="E26">
        <v>2707</v>
      </c>
      <c r="F26" t="s">
        <v>31</v>
      </c>
      <c r="G26">
        <v>2707</v>
      </c>
      <c r="M26">
        <f t="shared" si="0"/>
        <v>44040192</v>
      </c>
    </row>
    <row r="27" spans="1:18" x14ac:dyDescent="0.35">
      <c r="A27" t="s">
        <v>32</v>
      </c>
      <c r="B27">
        <v>22</v>
      </c>
      <c r="C27">
        <v>103.77396845817501</v>
      </c>
      <c r="D27">
        <f>45871104/10000000</f>
        <v>4.5871104000000003</v>
      </c>
      <c r="E27">
        <v>6929</v>
      </c>
      <c r="F27" t="s">
        <v>33</v>
      </c>
      <c r="G27">
        <v>7013</v>
      </c>
      <c r="M27">
        <f t="shared" si="0"/>
        <v>92274688</v>
      </c>
    </row>
    <row r="28" spans="1:18" x14ac:dyDescent="0.35">
      <c r="A28" t="s">
        <v>34</v>
      </c>
      <c r="B28">
        <v>24</v>
      </c>
      <c r="C28">
        <v>1499.7550510000001</v>
      </c>
      <c r="D28">
        <f>14184448/10000000</f>
        <v>1.4184448000000001</v>
      </c>
      <c r="E28">
        <v>1272</v>
      </c>
      <c r="F28" t="s">
        <v>35</v>
      </c>
      <c r="G28">
        <v>1272</v>
      </c>
      <c r="M28">
        <f>B28*2^B28</f>
        <v>402653184</v>
      </c>
    </row>
    <row r="30" spans="1:18" x14ac:dyDescent="0.35">
      <c r="A30" s="2" t="s">
        <v>45</v>
      </c>
      <c r="O30" t="s">
        <v>45</v>
      </c>
      <c r="P30" t="s">
        <v>54</v>
      </c>
      <c r="Q30" t="s">
        <v>63</v>
      </c>
      <c r="R30" t="s">
        <v>44</v>
      </c>
    </row>
    <row r="31" spans="1:18" x14ac:dyDescent="0.35">
      <c r="A31" t="s">
        <v>0</v>
      </c>
      <c r="B31">
        <v>4</v>
      </c>
      <c r="C31">
        <v>0</v>
      </c>
      <c r="D31">
        <v>43442176</v>
      </c>
      <c r="E31">
        <v>38</v>
      </c>
      <c r="F31" t="s">
        <v>46</v>
      </c>
      <c r="G31">
        <v>38</v>
      </c>
      <c r="H31" t="s">
        <v>2</v>
      </c>
      <c r="N31">
        <v>4</v>
      </c>
      <c r="O31">
        <v>43442176</v>
      </c>
      <c r="P31">
        <v>43839488</v>
      </c>
      <c r="Q31">
        <v>43659264</v>
      </c>
      <c r="R31">
        <f>D16*10000000</f>
        <v>43515904</v>
      </c>
    </row>
    <row r="32" spans="1:18" x14ac:dyDescent="0.35">
      <c r="A32" t="s">
        <v>3</v>
      </c>
      <c r="B32">
        <v>5</v>
      </c>
      <c r="C32">
        <v>0</v>
      </c>
      <c r="D32">
        <v>43720704</v>
      </c>
      <c r="E32">
        <v>42</v>
      </c>
      <c r="F32" t="s">
        <v>47</v>
      </c>
      <c r="G32">
        <v>42</v>
      </c>
      <c r="H32" t="s">
        <v>5</v>
      </c>
      <c r="N32">
        <v>5</v>
      </c>
      <c r="O32">
        <v>43720704</v>
      </c>
      <c r="P32">
        <v>44089344</v>
      </c>
      <c r="Q32">
        <v>43929600</v>
      </c>
      <c r="R32">
        <f t="shared" ref="R32:R39" si="1">D17*10000000</f>
        <v>43712512</v>
      </c>
    </row>
    <row r="33" spans="1:18" x14ac:dyDescent="0.35">
      <c r="A33" t="s">
        <v>6</v>
      </c>
      <c r="B33">
        <v>6</v>
      </c>
      <c r="C33">
        <v>0</v>
      </c>
      <c r="D33">
        <v>43741184</v>
      </c>
      <c r="E33">
        <v>132</v>
      </c>
      <c r="F33" t="s">
        <v>48</v>
      </c>
      <c r="G33">
        <v>132</v>
      </c>
      <c r="H33" t="s">
        <v>8</v>
      </c>
      <c r="N33">
        <v>6</v>
      </c>
      <c r="O33">
        <v>43741184</v>
      </c>
      <c r="P33">
        <v>44118016</v>
      </c>
      <c r="Q33">
        <v>43958272</v>
      </c>
      <c r="R33">
        <f t="shared" si="1"/>
        <v>43716608</v>
      </c>
    </row>
    <row r="34" spans="1:18" x14ac:dyDescent="0.35">
      <c r="A34" t="s">
        <v>9</v>
      </c>
      <c r="B34">
        <v>6</v>
      </c>
      <c r="C34">
        <v>0</v>
      </c>
      <c r="D34">
        <v>43745280</v>
      </c>
      <c r="E34">
        <v>80</v>
      </c>
      <c r="F34" t="s">
        <v>49</v>
      </c>
      <c r="G34">
        <v>80</v>
      </c>
      <c r="H34" t="s">
        <v>11</v>
      </c>
      <c r="N34">
        <v>6</v>
      </c>
      <c r="O34">
        <v>43745280</v>
      </c>
      <c r="P34">
        <v>44126208</v>
      </c>
      <c r="Q34">
        <v>43962368</v>
      </c>
      <c r="R34">
        <f t="shared" si="1"/>
        <v>43720704</v>
      </c>
    </row>
    <row r="35" spans="1:18" x14ac:dyDescent="0.35">
      <c r="A35" t="s">
        <v>12</v>
      </c>
      <c r="B35">
        <v>10</v>
      </c>
      <c r="C35">
        <v>0.12496995900000001</v>
      </c>
      <c r="D35">
        <v>47153152</v>
      </c>
      <c r="E35">
        <v>212</v>
      </c>
      <c r="F35" t="s">
        <v>13</v>
      </c>
      <c r="G35">
        <v>212</v>
      </c>
      <c r="H35" t="s">
        <v>14</v>
      </c>
      <c r="N35">
        <v>10</v>
      </c>
      <c r="O35">
        <v>47153152</v>
      </c>
      <c r="P35">
        <v>47734784</v>
      </c>
      <c r="Q35">
        <v>51372032</v>
      </c>
      <c r="R35">
        <f t="shared" si="1"/>
        <v>43917312</v>
      </c>
    </row>
    <row r="36" spans="1:18" x14ac:dyDescent="0.35">
      <c r="A36" t="s">
        <v>15</v>
      </c>
      <c r="B36">
        <v>12</v>
      </c>
      <c r="C36">
        <v>2.0354540349999999</v>
      </c>
      <c r="D36">
        <v>49635328</v>
      </c>
      <c r="E36">
        <v>264</v>
      </c>
      <c r="F36" t="s">
        <v>50</v>
      </c>
      <c r="G36">
        <v>264</v>
      </c>
      <c r="H36" t="s">
        <v>17</v>
      </c>
      <c r="N36">
        <v>12</v>
      </c>
      <c r="O36">
        <v>49635328</v>
      </c>
      <c r="P36">
        <v>48281928</v>
      </c>
      <c r="Q36">
        <v>131624960</v>
      </c>
      <c r="R36">
        <f t="shared" si="1"/>
        <v>44535808</v>
      </c>
    </row>
    <row r="37" spans="1:18" x14ac:dyDescent="0.35">
      <c r="A37" t="s">
        <v>18</v>
      </c>
      <c r="B37">
        <v>13</v>
      </c>
      <c r="C37">
        <v>7.9435150620000003</v>
      </c>
      <c r="D37">
        <v>49184768</v>
      </c>
      <c r="E37">
        <v>269</v>
      </c>
      <c r="F37" t="s">
        <v>51</v>
      </c>
      <c r="G37">
        <v>269</v>
      </c>
      <c r="H37" t="s">
        <v>20</v>
      </c>
      <c r="N37">
        <v>13</v>
      </c>
      <c r="O37">
        <v>49184768</v>
      </c>
      <c r="Q37">
        <v>1275650048</v>
      </c>
      <c r="R37">
        <f t="shared" si="1"/>
        <v>44875776</v>
      </c>
    </row>
    <row r="38" spans="1:18" x14ac:dyDescent="0.35">
      <c r="A38" t="s">
        <v>21</v>
      </c>
      <c r="B38">
        <v>14</v>
      </c>
      <c r="C38">
        <v>37.906020640000001</v>
      </c>
      <c r="D38">
        <v>50708480</v>
      </c>
      <c r="E38">
        <v>282</v>
      </c>
      <c r="F38" t="s">
        <v>52</v>
      </c>
      <c r="G38">
        <v>282</v>
      </c>
      <c r="H38" t="s">
        <v>23</v>
      </c>
      <c r="N38">
        <v>14</v>
      </c>
      <c r="O38">
        <v>50708480</v>
      </c>
      <c r="Q38">
        <v>5560217600</v>
      </c>
      <c r="R38">
        <f t="shared" si="1"/>
        <v>45137919.999999993</v>
      </c>
    </row>
    <row r="39" spans="1:18" x14ac:dyDescent="0.35">
      <c r="A39" t="s">
        <v>24</v>
      </c>
      <c r="B39">
        <v>15</v>
      </c>
      <c r="C39">
        <v>168.51237510000001</v>
      </c>
      <c r="D39">
        <v>53026816</v>
      </c>
      <c r="E39">
        <v>291</v>
      </c>
      <c r="F39" t="s">
        <v>53</v>
      </c>
      <c r="G39">
        <v>291</v>
      </c>
      <c r="H39" t="s">
        <v>26</v>
      </c>
      <c r="N39">
        <v>15</v>
      </c>
      <c r="O39">
        <v>53026816</v>
      </c>
      <c r="Q39">
        <v>12690563072</v>
      </c>
      <c r="R39">
        <f t="shared" si="1"/>
        <v>45092864</v>
      </c>
    </row>
    <row r="41" spans="1:18" x14ac:dyDescent="0.35">
      <c r="A41" s="2" t="s">
        <v>54</v>
      </c>
    </row>
    <row r="42" spans="1:18" x14ac:dyDescent="0.35">
      <c r="A42" t="s">
        <v>0</v>
      </c>
      <c r="B42">
        <v>4</v>
      </c>
      <c r="C42">
        <v>0</v>
      </c>
      <c r="D42">
        <v>43839488</v>
      </c>
      <c r="E42">
        <v>38</v>
      </c>
      <c r="F42" t="s">
        <v>1</v>
      </c>
      <c r="G42">
        <v>38</v>
      </c>
      <c r="H42" t="s">
        <v>2</v>
      </c>
    </row>
    <row r="43" spans="1:18" x14ac:dyDescent="0.35">
      <c r="A43" t="s">
        <v>3</v>
      </c>
      <c r="B43">
        <v>5</v>
      </c>
      <c r="C43">
        <v>0</v>
      </c>
      <c r="D43">
        <v>44089344</v>
      </c>
      <c r="E43">
        <v>42</v>
      </c>
      <c r="F43" t="s">
        <v>4</v>
      </c>
      <c r="G43">
        <v>42</v>
      </c>
      <c r="H43" t="s">
        <v>5</v>
      </c>
    </row>
    <row r="44" spans="1:18" x14ac:dyDescent="0.35">
      <c r="A44" t="s">
        <v>6</v>
      </c>
      <c r="B44">
        <v>6</v>
      </c>
      <c r="C44">
        <v>0</v>
      </c>
      <c r="D44">
        <v>44118016</v>
      </c>
      <c r="E44">
        <v>132</v>
      </c>
      <c r="F44" t="s">
        <v>48</v>
      </c>
      <c r="G44">
        <v>132</v>
      </c>
      <c r="H44" t="s">
        <v>8</v>
      </c>
    </row>
    <row r="45" spans="1:18" x14ac:dyDescent="0.35">
      <c r="A45" t="s">
        <v>9</v>
      </c>
      <c r="B45">
        <v>6</v>
      </c>
      <c r="C45">
        <v>0</v>
      </c>
      <c r="D45">
        <v>44126208</v>
      </c>
      <c r="E45">
        <v>80</v>
      </c>
      <c r="F45" t="s">
        <v>49</v>
      </c>
      <c r="G45">
        <v>80</v>
      </c>
      <c r="H45" t="s">
        <v>11</v>
      </c>
    </row>
    <row r="46" spans="1:18" x14ac:dyDescent="0.35">
      <c r="A46" t="s">
        <v>12</v>
      </c>
      <c r="B46">
        <v>10</v>
      </c>
      <c r="C46">
        <v>0.877333641</v>
      </c>
      <c r="D46">
        <v>47734784</v>
      </c>
      <c r="E46">
        <v>212</v>
      </c>
      <c r="F46" t="s">
        <v>13</v>
      </c>
      <c r="G46">
        <v>212</v>
      </c>
      <c r="H46" t="s">
        <v>14</v>
      </c>
    </row>
    <row r="47" spans="1:18" x14ac:dyDescent="0.35">
      <c r="A47" t="s">
        <v>15</v>
      </c>
      <c r="B47">
        <v>12</v>
      </c>
      <c r="C47">
        <v>598.32780960000002</v>
      </c>
      <c r="D47">
        <v>22683648</v>
      </c>
      <c r="E47">
        <v>264</v>
      </c>
      <c r="F47" t="s">
        <v>16</v>
      </c>
      <c r="G47">
        <v>264</v>
      </c>
      <c r="H47" t="s">
        <v>17</v>
      </c>
    </row>
    <row r="49" spans="1:8" x14ac:dyDescent="0.35">
      <c r="A49" s="2" t="s">
        <v>63</v>
      </c>
    </row>
    <row r="50" spans="1:8" x14ac:dyDescent="0.35">
      <c r="A50" t="s">
        <v>0</v>
      </c>
      <c r="B50">
        <v>4</v>
      </c>
      <c r="C50">
        <v>1.9946098327636701E-3</v>
      </c>
      <c r="D50">
        <v>43659264</v>
      </c>
      <c r="E50">
        <v>38</v>
      </c>
      <c r="F50" t="s">
        <v>1</v>
      </c>
      <c r="G50">
        <v>38</v>
      </c>
      <c r="H50" t="s">
        <v>2</v>
      </c>
    </row>
    <row r="51" spans="1:8" x14ac:dyDescent="0.35">
      <c r="A51" t="s">
        <v>3</v>
      </c>
      <c r="B51">
        <v>5</v>
      </c>
      <c r="C51">
        <v>1.9967555999755799E-3</v>
      </c>
      <c r="D51">
        <v>43929600</v>
      </c>
      <c r="E51">
        <v>42</v>
      </c>
      <c r="F51" t="s">
        <v>4</v>
      </c>
      <c r="G51">
        <v>42</v>
      </c>
      <c r="H51" t="s">
        <v>5</v>
      </c>
    </row>
    <row r="52" spans="1:8" x14ac:dyDescent="0.35">
      <c r="A52" t="s">
        <v>6</v>
      </c>
      <c r="B52">
        <v>6</v>
      </c>
      <c r="C52">
        <v>9.9587440490722591E-4</v>
      </c>
      <c r="D52">
        <v>43958272</v>
      </c>
      <c r="E52">
        <v>132</v>
      </c>
      <c r="F52" t="s">
        <v>48</v>
      </c>
      <c r="G52">
        <v>132</v>
      </c>
      <c r="H52" t="s">
        <v>8</v>
      </c>
    </row>
    <row r="53" spans="1:8" x14ac:dyDescent="0.35">
      <c r="A53" t="s">
        <v>9</v>
      </c>
      <c r="B53">
        <v>6</v>
      </c>
      <c r="C53">
        <v>9.9277496337890603E-4</v>
      </c>
      <c r="D53">
        <v>43962368</v>
      </c>
      <c r="E53">
        <v>80</v>
      </c>
      <c r="F53" t="s">
        <v>49</v>
      </c>
      <c r="G53">
        <v>80</v>
      </c>
      <c r="H53" t="s">
        <v>11</v>
      </c>
    </row>
    <row r="54" spans="1:8" x14ac:dyDescent="0.35">
      <c r="A54" t="s">
        <v>12</v>
      </c>
      <c r="B54">
        <v>10</v>
      </c>
      <c r="C54">
        <v>0.17173051834106401</v>
      </c>
      <c r="D54">
        <v>51372032</v>
      </c>
      <c r="E54">
        <v>212</v>
      </c>
      <c r="F54" t="s">
        <v>13</v>
      </c>
      <c r="G54">
        <v>212</v>
      </c>
      <c r="H54" t="s">
        <v>14</v>
      </c>
    </row>
    <row r="55" spans="1:8" x14ac:dyDescent="0.35">
      <c r="A55" t="s">
        <v>15</v>
      </c>
      <c r="B55">
        <v>12</v>
      </c>
      <c r="C55">
        <v>1.8578457832336399</v>
      </c>
      <c r="D55">
        <v>131624960</v>
      </c>
      <c r="E55">
        <v>264</v>
      </c>
      <c r="F55" t="s">
        <v>16</v>
      </c>
      <c r="G55">
        <v>264</v>
      </c>
      <c r="H55" t="s">
        <v>17</v>
      </c>
    </row>
    <row r="56" spans="1:8" x14ac:dyDescent="0.35">
      <c r="A56" t="s">
        <v>18</v>
      </c>
      <c r="B56">
        <v>13</v>
      </c>
      <c r="C56">
        <v>24.639258861541698</v>
      </c>
      <c r="D56">
        <v>1275650048</v>
      </c>
      <c r="E56">
        <v>269</v>
      </c>
      <c r="F56" t="s">
        <v>19</v>
      </c>
      <c r="G56">
        <v>269</v>
      </c>
      <c r="H56" t="s">
        <v>20</v>
      </c>
    </row>
    <row r="57" spans="1:8" x14ac:dyDescent="0.35">
      <c r="A57" t="s">
        <v>21</v>
      </c>
      <c r="B57">
        <v>14</v>
      </c>
      <c r="C57">
        <v>123.520426273345</v>
      </c>
      <c r="D57">
        <v>5560217600</v>
      </c>
      <c r="E57">
        <v>282</v>
      </c>
      <c r="F57" t="s">
        <v>22</v>
      </c>
      <c r="G57">
        <v>282</v>
      </c>
      <c r="H57" t="s">
        <v>23</v>
      </c>
    </row>
    <row r="58" spans="1:8" x14ac:dyDescent="0.35">
      <c r="A58" t="s">
        <v>24</v>
      </c>
      <c r="B58">
        <v>15</v>
      </c>
      <c r="C58">
        <v>1535.82437300682</v>
      </c>
      <c r="D58">
        <v>12690563072</v>
      </c>
      <c r="E58">
        <v>291</v>
      </c>
      <c r="F58" t="s">
        <v>25</v>
      </c>
      <c r="G58">
        <v>291</v>
      </c>
      <c r="H58" t="s">
        <v>26</v>
      </c>
    </row>
    <row r="59" spans="1:8" x14ac:dyDescent="0.35">
      <c r="A59" t="s">
        <v>27</v>
      </c>
      <c r="B59">
        <v>17</v>
      </c>
      <c r="C59">
        <v>124.67596244812</v>
      </c>
      <c r="D59">
        <v>1964650496</v>
      </c>
      <c r="E59">
        <v>39</v>
      </c>
      <c r="F59" t="s">
        <v>62</v>
      </c>
      <c r="G59">
        <v>39</v>
      </c>
      <c r="H59" t="s">
        <v>29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nogac</dc:creator>
  <cp:lastModifiedBy>nogac</cp:lastModifiedBy>
  <dcterms:created xsi:type="dcterms:W3CDTF">2015-06-05T18:19:34Z</dcterms:created>
  <dcterms:modified xsi:type="dcterms:W3CDTF">2021-11-13T20:57:16Z</dcterms:modified>
</cp:coreProperties>
</file>