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xr:revisionPtr revIDLastSave="0" documentId="13_ncr:1_{088DD079-5196-0C43-A857-36BFD832E881}" xr6:coauthVersionLast="31" xr6:coauthVersionMax="31" xr10:uidLastSave="{00000000-0000-0000-0000-000000000000}"/>
  <bookViews>
    <workbookView xWindow="0" yWindow="460" windowWidth="38400" windowHeight="23460" tabRatio="500" activeTab="7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  <sheet name="dock" sheetId="9" r:id="rId7"/>
    <sheet name="dock_data" sheetId="10" r:id="rId8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2" i="9"/>
  <c r="B10" i="9"/>
  <c r="C10" i="9"/>
  <c r="D10" i="9"/>
  <c r="B11" i="9"/>
  <c r="C11" i="9"/>
  <c r="D11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D2" i="9"/>
  <c r="B2" i="9"/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D10" i="4"/>
  <c r="A11" i="4"/>
  <c r="B11" i="4"/>
  <c r="D11" i="4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1" i="6"/>
  <c r="C11" i="4" s="1"/>
  <c r="C2" i="4"/>
  <c r="C10" i="6"/>
  <c r="C10" i="4" s="1"/>
  <c r="C13" i="6"/>
  <c r="A4" i="7"/>
  <c r="B4" i="7"/>
  <c r="C4" i="7"/>
  <c r="D4" i="7"/>
  <c r="A3" i="7"/>
  <c r="B3" i="7"/>
  <c r="C3" i="7"/>
  <c r="D3" i="7"/>
  <c r="C27" i="1"/>
  <c r="C28" i="1"/>
  <c r="C29" i="1"/>
  <c r="D2" i="7"/>
  <c r="C2" i="7"/>
  <c r="A2" i="7"/>
  <c r="B2" i="7"/>
  <c r="D2" i="4"/>
  <c r="B2" i="4"/>
  <c r="A2" i="4"/>
  <c r="D22" i="1"/>
  <c r="D23" i="1"/>
  <c r="D24" i="1"/>
  <c r="D25" i="1"/>
  <c r="D26" i="1"/>
  <c r="D27" i="1"/>
  <c r="D28" i="1"/>
  <c r="D29" i="1"/>
  <c r="C26" i="1"/>
  <c r="C24" i="1"/>
  <c r="C25" i="1"/>
  <c r="C23" i="1"/>
  <c r="C22" i="1"/>
  <c r="A28" i="1"/>
  <c r="B28" i="1"/>
  <c r="A29" i="1"/>
  <c r="B29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A23" i="1"/>
  <c r="B23" i="1"/>
  <c r="A24" i="1"/>
  <c r="B24" i="1"/>
  <c r="A25" i="1"/>
  <c r="B25" i="1"/>
  <c r="A26" i="1"/>
  <c r="B26" i="1"/>
  <c r="A27" i="1"/>
  <c r="B27" i="1"/>
  <c r="D2" i="1"/>
  <c r="A2" i="1"/>
  <c r="B2" i="1"/>
</calcChain>
</file>

<file path=xl/sharedStrings.xml><?xml version="1.0" encoding="utf-8"?>
<sst xmlns="http://schemas.openxmlformats.org/spreadsheetml/2006/main" count="277" uniqueCount="181">
  <si>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</si>
  <si>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</si>
  <si>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</si>
  <si>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</si>
  <si>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</si>
  <si>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</si>
  <si>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</si>
  <si>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</si>
  <si>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</si>
  <si>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</si>
  <si>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</si>
  <si>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</si>
  <si>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</si>
  <si>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</si>
  <si>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</si>
  <si>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</si>
  <si>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</si>
  <si>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</si>
  <si>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</si>
  <si>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</si>
  <si>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</si>
  <si>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</si>
  <si>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</si>
  <si>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</si>
  <si>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</si>
  <si>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</si>
  <si>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</si>
  <si>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</si>
  <si>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</si>
  <si>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</si>
  <si>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</si>
  <si>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</si>
  <si>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</si>
  <si>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</si>
  <si>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</si>
  <si>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</si>
  <si>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</si>
  <si>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</si>
  <si>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</si>
  <si>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</si>
  <si>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</si>
  <si>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</si>
  <si>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</si>
  <si>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</si>
  <si>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</si>
  <si>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</si>
  <si>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</si>
  <si>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</si>
  <si>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</si>
  <si>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</si>
  <si>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</si>
  <si>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</si>
  <si>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</si>
  <si>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</si>
  <si>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</si>
  <si>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</si>
  <si>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</si>
  <si>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</si>
  <si>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</si>
  <si>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</si>
  <si>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</si>
  <si>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</si>
  <si>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</si>
  <si>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</si>
  <si>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</si>
  <si>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</si>
  <si>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</si>
  <si>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</si>
  <si>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</si>
  <si>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</si>
  <si>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</si>
  <si>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</si>
  <si>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</si>
  <si>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</si>
  <si>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</si>
  <si>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</si>
  <si>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</si>
  <si>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</si>
  <si>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</si>
  <si>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>0603 10 |mgr|\F Capacitor</t>
  </si>
  <si>
    <t>0603 2.2 |mgr|\F Capacitor</t>
  </si>
  <si>
    <t xml:space="preserve">0603 8.2 |OHgr| Resistor </t>
  </si>
  <si>
    <t xml:space="preserve">0603 27 |OHgr| Resistor </t>
  </si>
  <si>
    <t xml:space="preserve">0603 2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</si>
  <si>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</si>
  <si>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</si>
  <si>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</si>
  <si>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</si>
  <si>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</si>
  <si>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</si>
  <si>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</si>
  <si>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</si>
  <si>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6.2 k\ |OHgr| Resistor </t>
  </si>
  <si>
    <t xml:space="preserve">0603 12 k\ |OHgr| Resistor 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</si>
  <si>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</si>
  <si>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</si>
  <si>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</si>
  <si>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</si>
  <si>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</si>
  <si>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</si>
  <si>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</si>
  <si>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</si>
  <si>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</si>
  <si>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</si>
  <si>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</si>
  <si>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</si>
  <si>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</si>
  <si>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</si>
  <si>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</si>
  <si>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</si>
  <si>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</si>
  <si>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</si>
  <si>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</si>
  <si>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</si>
  <si>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</si>
  <si>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</si>
  <si>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</si>
  <si>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</si>
  <si>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</si>
  <si>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</si>
  <si>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</si>
  <si>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</si>
  <si>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</si>
  <si>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</si>
  <si>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</si>
  <si>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</si>
  <si>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</si>
  <si>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</si>
  <si>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</si>
  <si>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</si>
  <si>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</si>
  <si>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</si>
  <si>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</si>
  <si>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</si>
  <si>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</si>
  <si>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</si>
  <si>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</si>
  <si>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</si>
  <si>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</si>
  <si>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</si>
  <si>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</si>
  <si>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Cerebro 5.6</t>
  </si>
  <si>
    <t>https://oshpark.com/projects/sPd5KOMe</t>
  </si>
  <si>
    <t>cerebro5.6.pdf</t>
  </si>
  <si>
    <t>microclasp.pdf</t>
  </si>
  <si>
    <t>Molex MicroClasp socket</t>
  </si>
  <si>
    <t>Molex MicroClasp plug with wire</t>
  </si>
  <si>
    <t>0559350230</t>
  </si>
  <si>
    <t>0151360206</t>
  </si>
  <si>
    <t>https://www.digikey.com/products/en?keywords=wm16380-nd</t>
  </si>
  <si>
    <t>https://www.digikey.com/products/en?keywords=wm12296-nd</t>
  </si>
  <si>
    <t>https://oshpark.com/shared_projects/Ed6Ntbb1</t>
  </si>
  <si>
    <t>Base Station 2.2</t>
  </si>
  <si>
    <t>base_station_2.2.pdf</t>
  </si>
  <si>
    <t>Charging Dock PCB</t>
  </si>
  <si>
    <t>Charging Dock 2.0</t>
  </si>
  <si>
    <t>https://www.digikey.com/products/en?keywords=%09MCP73831T-2ACI%2FOTCT-ND</t>
  </si>
  <si>
    <t>lipo_charger.pdf</t>
  </si>
  <si>
    <t>MCP73831T-2ACI/OT</t>
  </si>
  <si>
    <t>Lipoly Charging IC</t>
  </si>
  <si>
    <t>https://www.digikey.com/products/en?keywords=cp-037a-nd</t>
  </si>
  <si>
    <t>PJ-037A</t>
  </si>
  <si>
    <t>DC Barrel Power Jack</t>
  </si>
  <si>
    <t>https://www.digikey.com/product-detail/en/cui-inc/SWI12-5-N-P5R/102-3425-ND/5287234</t>
  </si>
  <si>
    <t>SWI12-5-N-P5R</t>
  </si>
  <si>
    <t>power_jack.pdf</t>
  </si>
  <si>
    <t>power_supply.pdf</t>
  </si>
  <si>
    <t>5V 2.5A Power Supply</t>
  </si>
  <si>
    <t>6</t>
  </si>
  <si>
    <t>12</t>
  </si>
  <si>
    <t>0805 10 |mgr|\F Capacitor</t>
  </si>
  <si>
    <t>https://www.digikey.com/products/en?keywords=732-5008-ND</t>
  </si>
  <si>
    <t>https://www.digikey.com/products/en?keywords=732-5006-ND</t>
  </si>
  <si>
    <t>led_3mm_red.pdf</t>
  </si>
  <si>
    <t>led_3mm_green.pdf</t>
  </si>
  <si>
    <t>151031SS06000</t>
  </si>
  <si>
    <t>151031VS06000</t>
  </si>
  <si>
    <t>Green LED</t>
  </si>
  <si>
    <t>Red LED</t>
  </si>
  <si>
    <t xml:space="preserve">0805 470 \ |OHgr| Resistor </t>
  </si>
  <si>
    <t xml:space="preserve">0805 2.5 K\ |OHgr| Resistor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</si>
</sst>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NumberForma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C29" sqref="C29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5.6&lt;Datasheets/cerebro5.6.pdf&gt;`</v>
      </c>
      <c r="D2" t="str">
        <f>IF(ISBLANK(cerebro_data!F2),"",CONCATENATE("`",cerebro_data!E2," &lt;",cerebro_data!F2,"&gt;`_"))</f>
        <v>`OSH Park &lt;https://oshpark.com/projects/sPd5KOMe&gt;`_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</row>
    <row r="8" spans="1:4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</row>
    <row r="9" spans="1:4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</row>
    <row r="10" spans="1:4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</row>
    <row r="11" spans="1:4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</row>
    <row r="12" spans="1:4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</row>
    <row r="13" spans="1:4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</row>
    <row r="14" spans="1:4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</row>
    <row r="15" spans="1:4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</row>
    <row r="16" spans="1:4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</row>
    <row r="17" spans="1:4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</row>
    <row r="18" spans="1:4" x14ac:dyDescent="0.2">
      <c r="A18" s="2" t="str">
        <f>cerebro_data!A18</f>
        <v>1</v>
      </c>
      <c r="B18" t="str">
        <f>cerebro_data!B18</f>
        <v>Molex MicroClasp socket</v>
      </c>
      <c r="C18" t="str">
        <f>IF(ISBLANK(cerebro_data!D18),cerebro_data!C18,CONCATENATE(" :download:`",cerebro_data!C18,"&lt;Datasheets/",cerebro_data!D18,"&gt;`"))</f>
        <v xml:space="preserve"> :download:`0559350230&lt;Datasheets/microclasp.pdf&gt;`</v>
      </c>
      <c r="D18" t="str">
        <f>IF(ISBLANK(cerebro_data!F18),"",CONCATENATE("`",cerebro_data!E18," &lt;",cerebro_data!F18,"&gt;`_"))</f>
        <v>`Digi-Key &lt;https://www.digikey.com/products/en?keywords=wm12296-nd&gt;`_</v>
      </c>
    </row>
    <row r="19" spans="1:4" x14ac:dyDescent="0.2">
      <c r="A19" s="2" t="str">
        <f>cerebro_data!A19</f>
        <v>1</v>
      </c>
      <c r="B19" t="str">
        <f>cerebro_data!B19</f>
        <v>Molex MicroClasp plug with wire</v>
      </c>
      <c r="C19" t="str">
        <f>IF(ISBLANK(cerebro_data!D19),cerebro_data!C19,CONCATENATE(" :download:`",cerebro_data!C19,"&lt;Datasheets/",cerebro_data!D19,"&gt;`"))</f>
        <v>0151360206</v>
      </c>
      <c r="D19" t="str">
        <f>IF(ISBLANK(cerebro_data!F19),"",CONCATENATE("`",cerebro_data!E19," &lt;",cerebro_data!F19,"&gt;`_"))</f>
        <v>`Digi-Key &lt;https://www.digikey.com/products/en?keywords=wm16380-nd&gt;`_</v>
      </c>
    </row>
    <row r="20" spans="1:4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</row>
    <row r="21" spans="1:4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</row>
    <row r="22" spans="1:4" x14ac:dyDescent="0.2">
      <c r="A22" s="2">
        <f>cerebro_data!A22</f>
        <v>1</v>
      </c>
      <c r="B22" t="str">
        <f>cerebro_data!B22</f>
        <v>0603 10 |mgr|\F Capacitor</v>
      </c>
      <c r="C22" t="str">
        <f t="shared" ref="C22:D26" si="0">" "</f>
        <v xml:space="preserve"> </v>
      </c>
      <c r="D22" t="str">
        <f t="shared" si="0"/>
        <v xml:space="preserve"> </v>
      </c>
    </row>
    <row r="23" spans="1:4" x14ac:dyDescent="0.2">
      <c r="A23" s="2">
        <f>cerebro_data!A23</f>
        <v>1</v>
      </c>
      <c r="B23" t="str">
        <f>cerebro_data!B23</f>
        <v>0603 2.2 |mgr|\F Capacitor</v>
      </c>
      <c r="C23" t="str">
        <f t="shared" si="0"/>
        <v xml:space="preserve"> </v>
      </c>
      <c r="D23" t="str">
        <f t="shared" si="0"/>
        <v xml:space="preserve"> </v>
      </c>
    </row>
    <row r="24" spans="1:4" x14ac:dyDescent="0.2">
      <c r="A24" s="2">
        <f>cerebro_data!A24</f>
        <v>1</v>
      </c>
      <c r="B24" t="str">
        <f>cerebro_data!B24</f>
        <v xml:space="preserve">0603 8.2 |OHgr| Resistor </v>
      </c>
      <c r="C24" t="str">
        <f t="shared" si="0"/>
        <v xml:space="preserve"> </v>
      </c>
      <c r="D24" t="str">
        <f t="shared" si="0"/>
        <v xml:space="preserve"> </v>
      </c>
    </row>
    <row r="25" spans="1:4" x14ac:dyDescent="0.2">
      <c r="A25" s="2">
        <f>cerebro_data!A25</f>
        <v>1</v>
      </c>
      <c r="B25" t="str">
        <f>cerebro_data!B25</f>
        <v xml:space="preserve">0603 27 |OHgr| Resistor </v>
      </c>
      <c r="C25" t="str">
        <f t="shared" si="0"/>
        <v xml:space="preserve"> </v>
      </c>
      <c r="D25" t="str">
        <f t="shared" si="0"/>
        <v xml:space="preserve"> </v>
      </c>
    </row>
    <row r="26" spans="1:4" x14ac:dyDescent="0.2">
      <c r="A26" s="2">
        <f>cerebro_data!A26</f>
        <v>1</v>
      </c>
      <c r="B26" t="str">
        <f>cerebro_data!B26</f>
        <v xml:space="preserve">0603 2 |OHgr| Resistor </v>
      </c>
      <c r="C26" t="str">
        <f t="shared" si="0"/>
        <v xml:space="preserve"> </v>
      </c>
      <c r="D26" t="str">
        <f t="shared" si="0"/>
        <v xml:space="preserve"> </v>
      </c>
    </row>
    <row r="27" spans="1:4" x14ac:dyDescent="0.2">
      <c r="A27" s="2">
        <f>cerebro_data!A27</f>
        <v>2</v>
      </c>
      <c r="B27" s="7" t="str">
        <f>cerebro_data!B27</f>
        <v xml:space="preserve">0603 6.2 k\ |OHgr| Resistor </v>
      </c>
      <c r="C27" t="str">
        <f t="shared" ref="C27:C29" si="1">" "</f>
        <v xml:space="preserve"> </v>
      </c>
      <c r="D27" t="str">
        <f>" "</f>
        <v xml:space="preserve"> </v>
      </c>
    </row>
    <row r="28" spans="1:4" x14ac:dyDescent="0.2">
      <c r="A28" s="2">
        <f>cerebro_data!A28</f>
        <v>2</v>
      </c>
      <c r="B28" t="str">
        <f>cerebro_data!B28</f>
        <v xml:space="preserve">0603 12 k\ |OHgr| Resistor </v>
      </c>
      <c r="C28" t="str">
        <f t="shared" si="1"/>
        <v xml:space="preserve"> </v>
      </c>
      <c r="D28" t="str">
        <f>" "</f>
        <v xml:space="preserve"> </v>
      </c>
    </row>
    <row r="29" spans="1:4" x14ac:dyDescent="0.2">
      <c r="A29" s="2">
        <f>cerebro_data!A29</f>
        <v>2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>" "</f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B22" sqref="B22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141</v>
      </c>
      <c r="D2" s="2" t="s">
        <v>143</v>
      </c>
      <c r="E2" s="2" t="s">
        <v>14</v>
      </c>
      <c r="F2" s="2" t="s">
        <v>142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84</v>
      </c>
      <c r="B6" s="2" t="s">
        <v>85</v>
      </c>
      <c r="C6" s="2" t="s">
        <v>88</v>
      </c>
      <c r="D6" s="2" t="s">
        <v>87</v>
      </c>
      <c r="E6" s="2" t="s">
        <v>39</v>
      </c>
      <c r="F6" s="2" t="s">
        <v>86</v>
      </c>
    </row>
    <row r="7" spans="1:6" x14ac:dyDescent="0.2">
      <c r="A7" s="2" t="s">
        <v>84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91</v>
      </c>
      <c r="D17" s="2" t="s">
        <v>90</v>
      </c>
      <c r="E17" s="4" t="s">
        <v>39</v>
      </c>
      <c r="F17" s="2" t="s">
        <v>89</v>
      </c>
    </row>
    <row r="18" spans="1:6" x14ac:dyDescent="0.2">
      <c r="A18" s="2" t="s">
        <v>84</v>
      </c>
      <c r="B18" s="2" t="s">
        <v>145</v>
      </c>
      <c r="C18" s="2" t="s">
        <v>147</v>
      </c>
      <c r="D18" s="2" t="s">
        <v>144</v>
      </c>
      <c r="E18" s="4" t="s">
        <v>39</v>
      </c>
      <c r="F18" s="2" t="s">
        <v>150</v>
      </c>
    </row>
    <row r="19" spans="1:6" x14ac:dyDescent="0.2">
      <c r="A19" s="2" t="s">
        <v>84</v>
      </c>
      <c r="B19" s="2" t="s">
        <v>146</v>
      </c>
      <c r="C19" s="2" t="s">
        <v>148</v>
      </c>
      <c r="E19" s="4" t="s">
        <v>39</v>
      </c>
      <c r="F19" s="2" t="s">
        <v>149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>
        <v>1</v>
      </c>
      <c r="B22" s="2" t="s">
        <v>79</v>
      </c>
    </row>
    <row r="23" spans="1:6" x14ac:dyDescent="0.2">
      <c r="A23" s="2">
        <v>1</v>
      </c>
      <c r="B23" s="2" t="s">
        <v>80</v>
      </c>
    </row>
    <row r="24" spans="1:6" x14ac:dyDescent="0.2">
      <c r="A24" s="2">
        <v>1</v>
      </c>
      <c r="B24" s="2" t="s">
        <v>81</v>
      </c>
    </row>
    <row r="25" spans="1:6" x14ac:dyDescent="0.2">
      <c r="A25" s="2">
        <v>1</v>
      </c>
      <c r="B25" s="2" t="s">
        <v>82</v>
      </c>
    </row>
    <row r="26" spans="1:6" x14ac:dyDescent="0.2">
      <c r="A26" s="2">
        <v>1</v>
      </c>
      <c r="B26" s="2" t="s">
        <v>83</v>
      </c>
    </row>
    <row r="27" spans="1:6" x14ac:dyDescent="0.2">
      <c r="A27" s="2">
        <v>2</v>
      </c>
      <c r="B27" s="2" t="s">
        <v>92</v>
      </c>
    </row>
    <row r="28" spans="1:6" x14ac:dyDescent="0.2">
      <c r="A28" s="2">
        <v>2</v>
      </c>
      <c r="B28" s="2" t="s">
        <v>93</v>
      </c>
    </row>
    <row r="29" spans="1:6" x14ac:dyDescent="0.2">
      <c r="A29" s="2">
        <v>2</v>
      </c>
      <c r="B29" s="2" t="s">
        <v>94</v>
      </c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cerebro_data!A9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cerebro_data!A10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cerebro_data!A11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13</v>
      </c>
      <c r="C2" s="4" t="s">
        <v>99</v>
      </c>
      <c r="D2" s="4" t="s">
        <v>121</v>
      </c>
      <c r="E2" s="4" t="s">
        <v>14</v>
      </c>
      <c r="F2" s="4" t="s">
        <v>122</v>
      </c>
    </row>
    <row r="3" spans="1:6" x14ac:dyDescent="0.2">
      <c r="A3" s="4" t="s">
        <v>98</v>
      </c>
      <c r="B3" s="4" t="s">
        <v>120</v>
      </c>
      <c r="C3" s="4" t="s">
        <v>100</v>
      </c>
      <c r="D3" s="4" t="s">
        <v>97</v>
      </c>
      <c r="E3" s="4" t="s">
        <v>96</v>
      </c>
      <c r="F3" s="4" t="s">
        <v>95</v>
      </c>
    </row>
    <row r="4" spans="1:6" x14ac:dyDescent="0.2">
      <c r="A4" s="4" t="s">
        <v>84</v>
      </c>
      <c r="B4" s="4" t="s">
        <v>15</v>
      </c>
      <c r="C4" s="4" t="s">
        <v>101</v>
      </c>
      <c r="D4" s="4"/>
      <c r="E4" s="4" t="s">
        <v>103</v>
      </c>
      <c r="F4" s="4" t="s">
        <v>102</v>
      </c>
    </row>
    <row r="5" spans="1:6" x14ac:dyDescent="0.2">
      <c r="A5" s="4" t="s">
        <v>84</v>
      </c>
      <c r="B5" s="4" t="s">
        <v>108</v>
      </c>
      <c r="C5" s="4" t="s">
        <v>105</v>
      </c>
      <c r="D5" s="4" t="s">
        <v>107</v>
      </c>
      <c r="E5" s="4" t="s">
        <v>106</v>
      </c>
      <c r="F5" s="4" t="s">
        <v>104</v>
      </c>
    </row>
    <row r="6" spans="1:6" x14ac:dyDescent="0.2">
      <c r="A6" s="4" t="s">
        <v>98</v>
      </c>
      <c r="B6" s="4" t="s">
        <v>16</v>
      </c>
      <c r="C6" s="4" t="s">
        <v>112</v>
      </c>
      <c r="D6" s="4" t="s">
        <v>111</v>
      </c>
      <c r="E6" s="4" t="s">
        <v>110</v>
      </c>
      <c r="F6" s="4" t="s">
        <v>109</v>
      </c>
    </row>
    <row r="7" spans="1:6" x14ac:dyDescent="0.2">
      <c r="A7" s="4" t="s">
        <v>84</v>
      </c>
      <c r="B7" s="4" t="s">
        <v>17</v>
      </c>
      <c r="C7" s="4" t="s">
        <v>114</v>
      </c>
      <c r="D7" s="4" t="s">
        <v>116</v>
      </c>
      <c r="E7" s="4" t="s">
        <v>115</v>
      </c>
      <c r="F7" s="4" t="s">
        <v>113</v>
      </c>
    </row>
    <row r="8" spans="1:6" x14ac:dyDescent="0.2">
      <c r="A8" s="4" t="s">
        <v>84</v>
      </c>
      <c r="B8" s="4" t="s">
        <v>117</v>
      </c>
      <c r="C8" s="4" t="s">
        <v>119</v>
      </c>
      <c r="D8" s="4" t="s">
        <v>27</v>
      </c>
      <c r="E8" s="4" t="s">
        <v>39</v>
      </c>
      <c r="F8" s="4" t="s">
        <v>118</v>
      </c>
    </row>
    <row r="9" spans="1:6" x14ac:dyDescent="0.2">
      <c r="A9" s="4" t="s">
        <v>84</v>
      </c>
      <c r="B9" s="4" t="s">
        <v>139</v>
      </c>
      <c r="C9" s="4" t="s">
        <v>136</v>
      </c>
      <c r="D9" s="4" t="s">
        <v>137</v>
      </c>
      <c r="E9" s="4" t="s">
        <v>39</v>
      </c>
      <c r="F9" s="4" t="s">
        <v>138</v>
      </c>
    </row>
    <row r="10" spans="1:6" x14ac:dyDescent="0.2">
      <c r="A10" s="4" t="s">
        <v>98</v>
      </c>
      <c r="B10" s="4" t="s">
        <v>140</v>
      </c>
      <c r="C10" s="8" t="str">
        <f>" "</f>
        <v xml:space="preserve"> </v>
      </c>
      <c r="D10" s="8"/>
      <c r="E10" s="8"/>
      <c r="F10" s="4"/>
    </row>
    <row r="11" spans="1:6" x14ac:dyDescent="0.2">
      <c r="A11" s="4" t="s">
        <v>98</v>
      </c>
      <c r="B11" s="4" t="s">
        <v>94</v>
      </c>
      <c r="C11" s="8" t="str">
        <f>" "</f>
        <v xml:space="preserve"> </v>
      </c>
      <c r="D11" s="8"/>
      <c r="E11" s="8"/>
      <c r="F11" s="4"/>
    </row>
    <row r="13" spans="1:6" x14ac:dyDescent="0.2">
      <c r="C13" s="8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2.2&lt;Datasheets/base_station_2.2.pdf&gt;`</v>
      </c>
      <c r="D2" t="str">
        <f>IF(ISBLANK(base_data!F2),"",CONCATENATE("`",base_data!E2," &lt;",base_data!F2,"&gt;`_"))</f>
        <v>`OSH Park &lt;https://oshpark.com/shared_projects/Ed6Ntbb1&gt;`_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0603 10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127</v>
      </c>
      <c r="C2" s="4" t="s">
        <v>152</v>
      </c>
      <c r="D2" s="4" t="s">
        <v>153</v>
      </c>
      <c r="E2" s="4" t="s">
        <v>14</v>
      </c>
      <c r="F2" s="4" t="s">
        <v>151</v>
      </c>
    </row>
    <row r="3" spans="1:6" x14ac:dyDescent="0.2">
      <c r="A3" s="4" t="s">
        <v>84</v>
      </c>
      <c r="B3" s="4" t="s">
        <v>123</v>
      </c>
      <c r="C3" s="4" t="s">
        <v>124</v>
      </c>
      <c r="D3" s="4" t="s">
        <v>125</v>
      </c>
      <c r="E3" s="4" t="s">
        <v>39</v>
      </c>
      <c r="F3" s="4" t="s">
        <v>126</v>
      </c>
    </row>
    <row r="4" spans="1:6" x14ac:dyDescent="0.2">
      <c r="A4" s="4" t="s">
        <v>84</v>
      </c>
      <c r="B4" s="4" t="s">
        <v>129</v>
      </c>
      <c r="C4" s="4" t="s">
        <v>130</v>
      </c>
      <c r="D4" s="4" t="s">
        <v>131</v>
      </c>
      <c r="E4" s="4" t="s">
        <v>39</v>
      </c>
      <c r="F4" s="4" t="s">
        <v>128</v>
      </c>
    </row>
    <row r="5" spans="1:6" x14ac:dyDescent="0.2">
      <c r="A5" s="4" t="s">
        <v>84</v>
      </c>
      <c r="B5" s="4" t="s">
        <v>132</v>
      </c>
      <c r="C5" s="4" t="s">
        <v>134</v>
      </c>
      <c r="D5" s="4" t="s">
        <v>135</v>
      </c>
      <c r="E5" s="4" t="s">
        <v>39</v>
      </c>
      <c r="F5" s="4" t="s">
        <v>133</v>
      </c>
    </row>
    <row r="6" spans="1:6" x14ac:dyDescent="0.2">
      <c r="A6" s="2">
        <v>1</v>
      </c>
      <c r="B6" s="2" t="s">
        <v>65</v>
      </c>
      <c r="C6" s="2" t="s">
        <v>91</v>
      </c>
      <c r="D6" s="2" t="s">
        <v>90</v>
      </c>
      <c r="E6" s="4" t="s">
        <v>39</v>
      </c>
      <c r="F6" s="2" t="s">
        <v>89</v>
      </c>
    </row>
    <row r="7" spans="1:6" x14ac:dyDescent="0.2">
      <c r="A7" s="4" t="s">
        <v>98</v>
      </c>
      <c r="B7" s="2" t="s">
        <v>140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78-A014-934E-B9C7-1735DC2E5111}">
  <dimension ref="A1:D60"/>
  <sheetViews>
    <sheetView workbookViewId="0">
      <selection activeCell="D54" sqref="D54"/>
    </sheetView>
  </sheetViews>
  <sheetFormatPr baseColWidth="10" defaultRowHeight="16" x14ac:dyDescent="0.2"/>
  <cols>
    <col min="1" max="1" width="22.6640625" style="8" bestFit="1" customWidth="1"/>
    <col min="2" max="2" width="25.1640625" style="8" bestFit="1" customWidth="1"/>
    <col min="3" max="3" width="62.33203125" style="8" bestFit="1" customWidth="1"/>
    <col min="4" max="4" width="100.6640625" style="8" bestFit="1" customWidth="1"/>
    <col min="5" max="5" width="11.33203125" style="8" bestFit="1" customWidth="1"/>
    <col min="6" max="6" width="12" style="8" bestFit="1" customWidth="1"/>
    <col min="7" max="7" width="16.33203125" style="8" bestFit="1" customWidth="1"/>
    <col min="8" max="8" width="5.83203125" style="8" bestFit="1" customWidth="1"/>
    <col min="9" max="16384" width="10.83203125" style="8"/>
  </cols>
  <sheetData>
    <row r="1" spans="1:4" x14ac:dyDescent="0.2">
      <c r="A1" s="8" t="s">
        <v>0</v>
      </c>
      <c r="B1" s="8" t="s">
        <v>1</v>
      </c>
      <c r="C1" s="8" t="s">
        <v>2</v>
      </c>
      <c r="D1" s="8" t="s">
        <v>23</v>
      </c>
    </row>
    <row r="2" spans="1:4" x14ac:dyDescent="0.2">
      <c r="A2" s="8" t="str">
        <f>TEXT(dock_data!A2,"0")</f>
        <v>1</v>
      </c>
      <c r="B2" s="2" t="str">
        <f>dock_data!B2</f>
        <v>Charging Dock PCB</v>
      </c>
      <c r="D2" s="8" t="str">
        <f>IF(ISBLANK(dock_data!F2),"",CONCATENATE("`",dock_data!E2," &lt;",dock_data!F2,"&gt;`_"))</f>
        <v/>
      </c>
    </row>
    <row r="3" spans="1:4" x14ac:dyDescent="0.2">
      <c r="A3" s="8" t="str">
        <f>TEXT(dock_data!A3,"0")</f>
        <v>6</v>
      </c>
      <c r="B3" s="2" t="str">
        <f>dock_data!B3</f>
        <v>Molex MicroClasp socket</v>
      </c>
      <c r="C3" s="8" t="str">
        <f>IF(ISBLANK(dock_data!C3),"",CONCATENATE(" :download:`",dock_data!C3,"&lt;Datasheets/",dock_data!D3,"&gt;`"))</f>
        <v xml:space="preserve"> :download:`0559350230&lt;Datasheets/microclasp.pdf&gt;`</v>
      </c>
      <c r="D3" s="8" t="str">
        <f>IF(ISBLANK(dock_data!F3),"",CONCATENATE("`",dock_data!E3," &lt;",dock_data!F3,"&gt;`_"))</f>
        <v>`Digi-Key &lt;https://www.digikey.com/products/en?keywords=wm12296-nd&gt;`_</v>
      </c>
    </row>
    <row r="4" spans="1:4" x14ac:dyDescent="0.2">
      <c r="A4" s="8" t="str">
        <f>TEXT(dock_data!A4,"0")</f>
        <v>6</v>
      </c>
      <c r="B4" s="2" t="str">
        <f>dock_data!B4</f>
        <v>Lipoly Charging IC</v>
      </c>
      <c r="C4" s="8" t="str">
        <f>IF(ISBLANK(dock_data!C4),"",CONCATENATE(" :download:`",dock_data!C4,"&lt;Datasheets/",dock_data!D4,"&gt;`"))</f>
        <v xml:space="preserve"> :download:`MCP73831T-2ACI/OT&lt;Datasheets/lipo_charger.pdf&gt;`</v>
      </c>
      <c r="D4" s="8" t="str">
        <f>IF(ISBLANK(dock_data!F4),"",CONCATENATE("`",dock_data!E4," &lt;",dock_data!F4,"&gt;`_"))</f>
        <v>`Digi-Key &lt;https://www.digikey.com/products/en?keywords=%09MCP73831T-2ACI%2FOTCT-ND&gt;`_</v>
      </c>
    </row>
    <row r="5" spans="1:4" x14ac:dyDescent="0.2">
      <c r="A5" s="8" t="str">
        <f>TEXT(dock_data!A5,"0")</f>
        <v>1</v>
      </c>
      <c r="B5" s="2" t="str">
        <f>dock_data!B5</f>
        <v>DC Barrel Power Jack</v>
      </c>
      <c r="C5" s="8" t="str">
        <f>IF(ISBLANK(dock_data!C5),"",CONCATENATE(" :download:`",dock_data!C5,"&lt;Datasheets/",dock_data!D5,"&gt;`"))</f>
        <v xml:space="preserve"> :download:`PJ-037A&lt;Datasheets/power_jack.pdf&gt;`</v>
      </c>
      <c r="D5" s="8" t="str">
        <f>IF(ISBLANK(dock_data!F5),"",CONCATENATE("`",dock_data!E5," &lt;",dock_data!F5,"&gt;`_"))</f>
        <v>`Digi-Key &lt;https://www.digikey.com/products/en?keywords=cp-037a-nd&gt;`_</v>
      </c>
    </row>
    <row r="6" spans="1:4" x14ac:dyDescent="0.2">
      <c r="A6" s="8" t="str">
        <f>TEXT(dock_data!A6,"0")</f>
        <v>1</v>
      </c>
      <c r="B6" s="2" t="str">
        <f>dock_data!B6</f>
        <v>5V 2.5A Power Supply</v>
      </c>
      <c r="C6" s="8" t="str">
        <f>IF(ISBLANK(dock_data!C6),"",CONCATENATE(" :download:`",dock_data!C6,"&lt;Datasheets/",dock_data!D6,"&gt;`"))</f>
        <v xml:space="preserve"> :download:`SWI12-5-N-P5R&lt;Datasheets/power_supply.pdf&gt;`</v>
      </c>
      <c r="D6" s="8" t="str">
        <f>IF(ISBLANK(dock_data!F6),"",CONCATENATE("`",dock_data!E6," &lt;",dock_data!F6,"&gt;`_"))</f>
        <v>`Digi-Key &lt;https://www.digikey.com/product-detail/en/cui-inc/SWI12-5-N-P5R/102-3425-ND/5287234&gt;`_</v>
      </c>
    </row>
    <row r="7" spans="1:4" x14ac:dyDescent="0.2">
      <c r="A7" s="8" t="str">
        <f>TEXT(dock_data!A7,"0")</f>
        <v>6</v>
      </c>
      <c r="B7" s="2" t="str">
        <f>dock_data!B7</f>
        <v>Green LED</v>
      </c>
      <c r="C7" s="8" t="str">
        <f>IF(ISBLANK(dock_data!C7),"",CONCATENATE(" :download:`",dock_data!C7,"&lt;Datasheets/",dock_data!D7,"&gt;`"))</f>
        <v xml:space="preserve"> :download:`151031VS06000&lt;Datasheets/led_3mm_green.pdf&gt;`</v>
      </c>
      <c r="D7" s="8" t="str">
        <f>IF(ISBLANK(dock_data!F7),"",CONCATENATE("`",dock_data!E7," &lt;",dock_data!F7,"&gt;`_"))</f>
        <v>`Digi-Key &lt;https://www.digikey.com/products/en?keywords=732-5008-ND&gt;`_</v>
      </c>
    </row>
    <row r="8" spans="1:4" x14ac:dyDescent="0.2">
      <c r="A8" s="8" t="str">
        <f>TEXT(dock_data!A8,"0")</f>
        <v>6</v>
      </c>
      <c r="B8" s="2" t="str">
        <f>dock_data!B8</f>
        <v>Red LED</v>
      </c>
      <c r="C8" s="8" t="str">
        <f>IF(ISBLANK(dock_data!C8),"",CONCATENATE(" :download:`",dock_data!C8,"&lt;Datasheets/",dock_data!D8,"&gt;`"))</f>
        <v xml:space="preserve"> :download:`151031SS06000&lt;Datasheets/led_3mm_red.pdf&gt;`</v>
      </c>
      <c r="D8" s="8" t="str">
        <f>IF(ISBLANK(dock_data!F8),"",CONCATENATE("`",dock_data!E8," &lt;",dock_data!F8,"&gt;`_"))</f>
        <v>`Digi-Key &lt;https://www.digikey.com/products/en?keywords=732-5006-ND&gt;`_</v>
      </c>
    </row>
    <row r="9" spans="1:4" x14ac:dyDescent="0.2">
      <c r="A9" s="8" t="str">
        <f>TEXT(dock_data!A9,"0")</f>
        <v>12</v>
      </c>
      <c r="B9" s="2" t="str">
        <f>dock_data!B9</f>
        <v xml:space="preserve">0805 470 \ |OHgr| Resistor </v>
      </c>
      <c r="C9" s="8" t="str">
        <f>IF(ISBLANK(dock_data!C9),"",CONCATENATE(" :download:`",dock_data!C9,"&lt;Datasheets/",dock_data!D9,"&gt;`"))</f>
        <v/>
      </c>
      <c r="D9" s="8" t="str">
        <f>IF(ISBLANK(dock_data!F9),"",CONCATENATE("`",dock_data!E9," &lt;",dock_data!F9,"&gt;`_"))</f>
        <v/>
      </c>
    </row>
    <row r="10" spans="1:4" x14ac:dyDescent="0.2">
      <c r="A10" s="8" t="str">
        <f>TEXT(dock_data!A10,"0")</f>
        <v>6</v>
      </c>
      <c r="B10" s="2" t="str">
        <f>dock_data!B10</f>
        <v xml:space="preserve">0805 2.5 K\ |OHgr| Resistor </v>
      </c>
      <c r="C10" s="8" t="str">
        <f>IF(ISBLANK(dock_data!C10),"",CONCATENATE(" :download:`",dock_data!C10,"&lt;Datasheets/",dock_data!D10,"&gt;`"))</f>
        <v/>
      </c>
      <c r="D10" s="8" t="str">
        <f>IF(ISBLANK(dock_data!F10),"",CONCATENATE("`",dock_data!E10," &lt;",dock_data!F10,"&gt;`_"))</f>
        <v/>
      </c>
    </row>
    <row r="11" spans="1:4" x14ac:dyDescent="0.2">
      <c r="A11" s="8" t="str">
        <f>TEXT(dock_data!A11,"0")</f>
        <v>12</v>
      </c>
      <c r="B11" s="2" t="str">
        <f>dock_data!B11</f>
        <v>0805 10 |mgr|\F Capacitor</v>
      </c>
      <c r="C11" s="8" t="str">
        <f>IF(ISBLANK(dock_data!C11),"",CONCATENATE(" :download:`",dock_data!C11,"&lt;Datasheets/",dock_data!D11,"&gt;`"))</f>
        <v/>
      </c>
      <c r="D11" s="8" t="str">
        <f>IF(ISBLANK(dock_data!F11),"",CONCATENATE("`",dock_data!E11," &lt;",dock_data!F11,"&gt;`_"))</f>
        <v/>
      </c>
    </row>
    <row r="51" spans="4:4" hidden="1" x14ac:dyDescent="0.2"/>
    <row r="60" spans="4:4" x14ac:dyDescent="0.2">
      <c r="D60" s="9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D56-C8BD-6843-8F65-27683E07D936}">
  <dimension ref="A1:F113"/>
  <sheetViews>
    <sheetView tabSelected="1" workbookViewId="0">
      <selection activeCell="B11" sqref="B11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84</v>
      </c>
      <c r="B2" s="4" t="s">
        <v>154</v>
      </c>
      <c r="C2" s="4" t="s">
        <v>155</v>
      </c>
      <c r="D2" s="4"/>
      <c r="E2" s="4" t="s">
        <v>14</v>
      </c>
      <c r="F2" s="4"/>
    </row>
    <row r="3" spans="1:6" x14ac:dyDescent="0.2">
      <c r="A3" s="2" t="s">
        <v>168</v>
      </c>
      <c r="B3" s="2" t="s">
        <v>145</v>
      </c>
      <c r="C3" s="2" t="s">
        <v>147</v>
      </c>
      <c r="D3" s="2" t="s">
        <v>144</v>
      </c>
      <c r="E3" s="4" t="s">
        <v>39</v>
      </c>
      <c r="F3" s="2" t="s">
        <v>150</v>
      </c>
    </row>
    <row r="4" spans="1:6" x14ac:dyDescent="0.2">
      <c r="A4" s="4" t="s">
        <v>168</v>
      </c>
      <c r="B4" s="4" t="s">
        <v>159</v>
      </c>
      <c r="C4" s="4" t="s">
        <v>158</v>
      </c>
      <c r="D4" s="4" t="s">
        <v>157</v>
      </c>
      <c r="E4" s="4" t="s">
        <v>39</v>
      </c>
      <c r="F4" s="4" t="s">
        <v>156</v>
      </c>
    </row>
    <row r="5" spans="1:6" x14ac:dyDescent="0.2">
      <c r="A5" s="4" t="s">
        <v>84</v>
      </c>
      <c r="B5" s="4" t="s">
        <v>162</v>
      </c>
      <c r="C5" s="4" t="s">
        <v>161</v>
      </c>
      <c r="D5" s="4" t="s">
        <v>165</v>
      </c>
      <c r="E5" s="4" t="s">
        <v>39</v>
      </c>
      <c r="F5" s="4" t="s">
        <v>160</v>
      </c>
    </row>
    <row r="6" spans="1:6" x14ac:dyDescent="0.2">
      <c r="A6" s="2">
        <v>1</v>
      </c>
      <c r="B6" s="2" t="s">
        <v>167</v>
      </c>
      <c r="C6" s="2" t="s">
        <v>164</v>
      </c>
      <c r="D6" s="2" t="s">
        <v>166</v>
      </c>
      <c r="E6" s="4" t="s">
        <v>39</v>
      </c>
      <c r="F6" s="2" t="s">
        <v>163</v>
      </c>
    </row>
    <row r="7" spans="1:6" x14ac:dyDescent="0.2">
      <c r="A7" s="2" t="s">
        <v>168</v>
      </c>
      <c r="B7" s="2" t="s">
        <v>177</v>
      </c>
      <c r="C7" s="2" t="s">
        <v>176</v>
      </c>
      <c r="D7" s="2" t="s">
        <v>174</v>
      </c>
      <c r="E7" s="4" t="s">
        <v>39</v>
      </c>
      <c r="F7" s="2" t="s">
        <v>171</v>
      </c>
    </row>
    <row r="8" spans="1:6" x14ac:dyDescent="0.2">
      <c r="A8" s="2" t="s">
        <v>168</v>
      </c>
      <c r="B8" s="2" t="s">
        <v>178</v>
      </c>
      <c r="C8" s="2" t="s">
        <v>175</v>
      </c>
      <c r="D8" s="2" t="s">
        <v>173</v>
      </c>
      <c r="E8" s="4" t="s">
        <v>39</v>
      </c>
      <c r="F8" s="2" t="s">
        <v>172</v>
      </c>
    </row>
    <row r="9" spans="1:6" x14ac:dyDescent="0.2">
      <c r="A9" s="4" t="s">
        <v>169</v>
      </c>
      <c r="B9" s="2" t="s">
        <v>179</v>
      </c>
      <c r="C9" s="4"/>
      <c r="D9" s="4"/>
      <c r="E9" s="4"/>
      <c r="F9" s="4"/>
    </row>
    <row r="10" spans="1:6" x14ac:dyDescent="0.2">
      <c r="A10" s="4" t="s">
        <v>168</v>
      </c>
      <c r="B10" s="2" t="s">
        <v>180</v>
      </c>
      <c r="C10" s="4"/>
      <c r="D10" s="4"/>
      <c r="E10" s="4"/>
      <c r="F10" s="4"/>
    </row>
    <row r="11" spans="1:6" x14ac:dyDescent="0.2">
      <c r="A11" s="4" t="s">
        <v>169</v>
      </c>
      <c r="B11" s="2" t="s">
        <v>170</v>
      </c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7" spans="2:5" x14ac:dyDescent="0.2">
      <c r="B17" s="6"/>
      <c r="C17" s="6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113" spans="6:6" x14ac:dyDescent="0.2">
      <c r="F113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cerebro</vt:lpstr>
      <vt:lpstr>cerebro_data</vt:lpstr>
      <vt:lpstr>implant</vt:lpstr>
      <vt:lpstr>implant_data</vt:lpstr>
      <vt:lpstr>base</vt:lpstr>
      <vt:lpstr>base_data</vt:lpstr>
      <vt:lpstr>dock</vt:lpstr>
      <vt:lpstr>dock_data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2018-03-23T17:19:54Z</dcterms:modified>
</cp:coreProperties>
</file>