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lustiga/Dropbox (HHMI)/Code/karpova_lab/Cerebro/Documentation_src/source/Hardware/"/>
    </mc:Choice>
  </mc:AlternateContent>
  <bookViews>
    <workbookView xWindow="0" yWindow="460" windowWidth="38400" windowHeight="23460" tabRatio="500" activeTab="4" xr2:uid="{00000000-000D-0000-FFFF-FFFF00000000}"/>
  </bookViews>
  <sheets>
    <sheet name="cerebro" sheetId="1" r:id="rId1"/>
    <sheet name="cerebro_data" sheetId="3" r:id="rId2"/>
    <sheet name="implant" sheetId="4" r:id="rId3"/>
    <sheet name="implant_data" sheetId="6" r:id="rId4"/>
    <sheet name="base" sheetId="7" r:id="rId5"/>
    <sheet name="base_data" sheetId="8" r:id="rId6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7" l="1"/>
  <c r="B5" i="7"/>
  <c r="C5" i="7"/>
  <c r="D5" i="7"/>
  <c r="A6" i="7"/>
  <c r="B6" i="7"/>
  <c r="C6" i="7"/>
  <c r="D6" i="7"/>
  <c r="A7" i="7"/>
  <c r="B7" i="7"/>
  <c r="C7" i="7"/>
  <c r="D7" i="7"/>
  <c r="A3" i="4" l="1"/>
  <c r="B3" i="4"/>
  <c r="C3" i="4"/>
  <c r="D3" i="4"/>
  <c r="A4" i="4"/>
  <c r="B4" i="4"/>
  <c r="C4" i="4"/>
  <c r="D4" i="4"/>
  <c r="A5" i="4"/>
  <c r="B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C3" i="1"/>
  <c r="C4" i="1"/>
  <c r="C11" i="6"/>
  <c r="C2" i="4"/>
  <c r="C10" i="6"/>
  <c r="C13" i="6"/>
  <c r="A4" i="7"/>
  <c r="B4" i="7"/>
  <c r="C4" i="7"/>
  <c r="D4" i="7"/>
  <c r="A3" i="7"/>
  <c r="B3" i="7"/>
  <c r="C3" i="7"/>
  <c r="D3" i="7"/>
  <c r="C27" i="1"/>
  <c r="C28" i="1"/>
  <c r="C29" i="1"/>
  <c r="D2" i="7"/>
  <c r="C2" i="7"/>
  <c r="A2" i="7"/>
  <c r="B2" i="7"/>
  <c r="D2" i="4"/>
  <c r="B2" i="4"/>
  <c r="A2" i="4"/>
  <c r="D22" i="1"/>
  <c r="D23" i="1"/>
  <c r="D24" i="1"/>
  <c r="D25" i="1"/>
  <c r="D26" i="1"/>
  <c r="D27" i="1"/>
  <c r="D28" i="1"/>
  <c r="D29" i="1"/>
  <c r="C26" i="1"/>
  <c r="C24" i="1"/>
  <c r="C25" i="1"/>
  <c r="C23" i="1"/>
  <c r="C22" i="1"/>
  <c r="A28" i="1"/>
  <c r="B28" i="1"/>
  <c r="A29" i="1"/>
  <c r="B29" i="1"/>
  <c r="A3" i="1"/>
  <c r="B3" i="1"/>
  <c r="D3" i="1"/>
  <c r="A4" i="1"/>
  <c r="B4" i="1"/>
  <c r="D4" i="1"/>
  <c r="A5" i="1"/>
  <c r="B5" i="1"/>
  <c r="D5" i="1"/>
  <c r="A6" i="1"/>
  <c r="B6" i="1"/>
  <c r="D6" i="1"/>
  <c r="A7" i="1"/>
  <c r="B7" i="1"/>
  <c r="D7" i="1"/>
  <c r="A8" i="1"/>
  <c r="B8" i="1"/>
  <c r="D8" i="1"/>
  <c r="A9" i="1"/>
  <c r="B9" i="1"/>
  <c r="D9" i="1"/>
  <c r="A10" i="1"/>
  <c r="B10" i="1"/>
  <c r="D10" i="1"/>
  <c r="A11" i="1"/>
  <c r="B11" i="1"/>
  <c r="D11" i="1"/>
  <c r="A12" i="1"/>
  <c r="B12" i="1"/>
  <c r="D12" i="1"/>
  <c r="A13" i="1"/>
  <c r="B13" i="1"/>
  <c r="D13" i="1"/>
  <c r="A14" i="1"/>
  <c r="B14" i="1"/>
  <c r="D14" i="1"/>
  <c r="A15" i="1"/>
  <c r="B15" i="1"/>
  <c r="D15" i="1"/>
  <c r="A16" i="1"/>
  <c r="B16" i="1"/>
  <c r="D16" i="1"/>
  <c r="A17" i="1"/>
  <c r="B17" i="1"/>
  <c r="D17" i="1"/>
  <c r="A18" i="1"/>
  <c r="B18" i="1"/>
  <c r="D18" i="1"/>
  <c r="A19" i="1"/>
  <c r="B19" i="1"/>
  <c r="D19" i="1"/>
  <c r="A20" i="1"/>
  <c r="B20" i="1"/>
  <c r="D20" i="1"/>
  <c r="A21" i="1"/>
  <c r="B21" i="1"/>
  <c r="D21" i="1"/>
  <c r="A22" i="1"/>
  <c r="B22" i="1"/>
  <c r="A23" i="1"/>
  <c r="B23" i="1"/>
  <c r="A24" i="1"/>
  <c r="B24" i="1"/>
  <c r="A25" i="1"/>
  <c r="B25" i="1"/>
  <c r="A26" i="1"/>
  <c r="B26" i="1"/>
  <c r="A27" i="1"/>
  <c r="B27" i="1"/>
  <c r="D2" i="1"/>
  <c r="A2" i="1"/>
  <c r="B2" i="1"/>
</calcChain>
</file>

<file path=xl/sharedStrings.xml><?xml version="1.0" encoding="utf-8"?>
<sst xmlns="http://schemas.openxmlformats.org/spreadsheetml/2006/main" count="222" uniqueCount="154">
  <si>
    <t>Qty</t>
  </si>
  <si>
    <t>Description</t>
  </si>
  <si>
    <t>Datasheet</t>
  </si>
  <si>
    <t>Vendor</t>
  </si>
  <si>
    <t>Cerebro PCB</t>
  </si>
  <si>
    <t>Microcontroller</t>
  </si>
  <si>
    <t>DAC (12-Bit)</t>
  </si>
  <si>
    <t>Op Amp</t>
  </si>
  <si>
    <t>NPN Transistor</t>
  </si>
  <si>
    <t>Boost Converter</t>
  </si>
  <si>
    <t>Slide Switch</t>
  </si>
  <si>
    <t>Schottky Diode</t>
  </si>
  <si>
    <t>10uH Inductor</t>
  </si>
  <si>
    <t>Implant PCB</t>
  </si>
  <si>
    <t>OSH Park</t>
  </si>
  <si>
    <t>Fiber</t>
  </si>
  <si>
    <t>Ferrule</t>
  </si>
  <si>
    <t>Epoxy</t>
  </si>
  <si>
    <t>Manufacturer P/N</t>
  </si>
  <si>
    <t>Vendor Name</t>
  </si>
  <si>
    <t>Link</t>
  </si>
  <si>
    <t>400 mAh Battery</t>
  </si>
  <si>
    <t>915 MHz Radio</t>
  </si>
  <si>
    <t>Order Link</t>
  </si>
  <si>
    <t>LTC2630ACSC6-LZ12#TRMPBF</t>
  </si>
  <si>
    <t>DAC.pdf</t>
  </si>
  <si>
    <t>boost_converter.pdf</t>
  </si>
  <si>
    <t>usb_socket_vertical.pdf</t>
  </si>
  <si>
    <t>https://www.sparkfun.com/products/13851</t>
  </si>
  <si>
    <t>Sparkfun</t>
  </si>
  <si>
    <t>https://lowpowerlab.com/shop/product/158</t>
  </si>
  <si>
    <t>LowPowerLab</t>
  </si>
  <si>
    <t>radio.pdf</t>
  </si>
  <si>
    <t>RFM69HCW</t>
  </si>
  <si>
    <t>Datasheet Filename</t>
  </si>
  <si>
    <t>Fuel Gauge</t>
  </si>
  <si>
    <t>BQ27441DRZR-G1B</t>
  </si>
  <si>
    <t>https://www.digikey.com/product-detail/en/texas-instruments/BQ27441DRZR-G1B/296-39942-1-ND/5177819</t>
  </si>
  <si>
    <t>fuel_gauge.pdf</t>
  </si>
  <si>
    <t>Digi-Key</t>
  </si>
  <si>
    <t>https://www.digikey.com/product-detail/en/linear-technology/LTC2630ACSC6-LZ12-TRMPBF/LTC2630ACSC6-LZ12-TRMPBFCT-ND/1643783</t>
  </si>
  <si>
    <t>https://www.digikey.com/products/en?keywords=296-26265-1-ND</t>
  </si>
  <si>
    <t>OPA237NA/3K</t>
  </si>
  <si>
    <t>opamp.pdf</t>
  </si>
  <si>
    <t>https://www.digikey.com/products/en?keywords=160-1447-1-ND</t>
  </si>
  <si>
    <t>0603 Amber LED</t>
  </si>
  <si>
    <t>led_amber.pdf</t>
  </si>
  <si>
    <t>led_red.pdf</t>
  </si>
  <si>
    <t>https://www.digikey.com/products/en?keywords=%09LNJ437W84RACT-ND</t>
  </si>
  <si>
    <t>https://www.digikey.com/products/en?keywords=FJX3904TFCT-ND</t>
  </si>
  <si>
    <t>npn_transistor.pdf</t>
  </si>
  <si>
    <t>FJX3904TF</t>
  </si>
  <si>
    <t>https://www.digikey.com/products/en?keywords=ATMEGA32U4-MURCT-ND</t>
  </si>
  <si>
    <t>MCU_32u4.pdf</t>
  </si>
  <si>
    <t>ATMEGA32U4-MUR</t>
  </si>
  <si>
    <t>https://www.digikey.com/products/en?keywords=%09401-2012-1-ND</t>
  </si>
  <si>
    <t>slide_switch.pdf</t>
  </si>
  <si>
    <t>AYZ0102AGRLC</t>
  </si>
  <si>
    <t>https://www.digikey.com/products/en?keywords=576-1729-1-ND</t>
  </si>
  <si>
    <t>MIC2288YD5-TR</t>
  </si>
  <si>
    <t>https://www.digikey.com/products/en?keywords=H125237-ND</t>
  </si>
  <si>
    <t>ZX20-B-5S-UNIT(30)</t>
  </si>
  <si>
    <t>https://www.digikey.com/products/en?keywords=H11496CT-ND</t>
  </si>
  <si>
    <t>usb_plug_vertical.pdf</t>
  </si>
  <si>
    <t>usb_shielding.pdf</t>
  </si>
  <si>
    <t>Micro USB horizontal socket</t>
  </si>
  <si>
    <t>Micro USB shielding</t>
  </si>
  <si>
    <t>Micro USB vertical plug</t>
  </si>
  <si>
    <t>MBRM140T3G</t>
  </si>
  <si>
    <t>schottky.pdf</t>
  </si>
  <si>
    <t>https://www.digikey.com/products/en?keywords=MBRM140T3GOSCT-ND</t>
  </si>
  <si>
    <t>https://www.digikey.com/products/en?keywords=490-2519-1-ND</t>
  </si>
  <si>
    <t>inductor.pdf</t>
  </si>
  <si>
    <t>LQH43CN100K03L</t>
  </si>
  <si>
    <t>ZX20-B-SLDC</t>
  </si>
  <si>
    <t>LTST-C191KRKT</t>
  </si>
  <si>
    <t>LNJ437W84RA</t>
  </si>
  <si>
    <t>battery_400mah.pdf</t>
  </si>
  <si>
    <t>0603 Red LED</t>
  </si>
  <si>
    <t>0603 10 |mgr|\F Capacitor</t>
  </si>
  <si>
    <t>0603 2.2 |mgr|\F Capacitor</t>
  </si>
  <si>
    <t xml:space="preserve">0603 8.2 |OHgr| Resistor </t>
  </si>
  <si>
    <t xml:space="preserve">0603 27 |OHgr| Resistor </t>
  </si>
  <si>
    <t xml:space="preserve">0603 2 |OHgr| Resistor </t>
  </si>
  <si>
    <t>1</t>
  </si>
  <si>
    <t>8 MHz Resonator</t>
  </si>
  <si>
    <t>https://www.digikey.com/products/en?keywords=490-1195-1-ND</t>
  </si>
  <si>
    <t>resonator_8mhz.pdf</t>
  </si>
  <si>
    <t>CSTCE8M00G55-R0</t>
  </si>
  <si>
    <t>https://www.digikey.com/products/en?keywords=609-4618-1-ND</t>
  </si>
  <si>
    <t>usb_plug_horizontal.pdf</t>
  </si>
  <si>
    <t>10118194-0001LF</t>
  </si>
  <si>
    <t xml:space="preserve">0603 6.2 k\ |OHgr| Resistor </t>
  </si>
  <si>
    <t xml:space="preserve">0603 12 k\ |OHgr| Resistor </t>
  </si>
  <si>
    <t xml:space="preserve">0603 20 k\ |OHgr| Resistor </t>
  </si>
  <si>
    <t>http://www.worldstartech.com/products/laser-diodes/green-laser-diode-osram/</t>
  </si>
  <si>
    <t>World Star Tech</t>
  </si>
  <si>
    <t>green_laser_diode.pdf</t>
  </si>
  <si>
    <t>2</t>
  </si>
  <si>
    <t>Implant 5.3</t>
  </si>
  <si>
    <t>PLT5 520_B1_2_3</t>
  </si>
  <si>
    <t>F-MBB</t>
  </si>
  <si>
    <t>https://www.newport.com/p/F-MBB</t>
  </si>
  <si>
    <t>Newport</t>
  </si>
  <si>
    <t>https://www.norlandproducts2.com/adhesives/adproductsdetail_header_removed.asp?Prdid=68</t>
  </si>
  <si>
    <t>NOA 68</t>
  </si>
  <si>
    <t>Norland Products</t>
  </si>
  <si>
    <t>uv_adhesive.pdf</t>
  </si>
  <si>
    <t>UV curing adhesive</t>
  </si>
  <si>
    <t>https://precisionfiberproducts.com/pfp-lc-1-25mm-od-multimode-ceramic-zirconia-ferrules/</t>
  </si>
  <si>
    <t>Precision Fiber Products</t>
  </si>
  <si>
    <t>ferrule.pdf</t>
  </si>
  <si>
    <t>MM-FER2007C</t>
  </si>
  <si>
    <t>http://www.fiberinstrumentsales.com/fis-room-cure-epoxy-2-grams.html</t>
  </si>
  <si>
    <t>T120023C</t>
  </si>
  <si>
    <t>Fiber Instrument Sales</t>
  </si>
  <si>
    <t>epoxy.pdf</t>
  </si>
  <si>
    <t>Micro USB vertical socket</t>
  </si>
  <si>
    <t>https://www.digikey.com/products/en?keywords=WM10134CT-ND</t>
  </si>
  <si>
    <t>1051330011</t>
  </si>
  <si>
    <t>Laser Diode</t>
  </si>
  <si>
    <t>implant_5.3.pdf</t>
  </si>
  <si>
    <t>https://oshpark.com/shared_projects/k8Ikpli6</t>
  </si>
  <si>
    <t>Feather 32u4 RFM69HCW</t>
  </si>
  <si>
    <t>3076</t>
  </si>
  <si>
    <t>feather_radio.pdf</t>
  </si>
  <si>
    <t>https://www.digikey.com/products/en?keywords=1528-1663-ND</t>
  </si>
  <si>
    <t>Base Station PCB</t>
  </si>
  <si>
    <t>https://www.digikey.com/products/en?keywords=%09CY7C65213-28PVXI-ND</t>
  </si>
  <si>
    <t>USB to Serial Converter</t>
  </si>
  <si>
    <t>CY7C65213-28PVXI</t>
  </si>
  <si>
    <t>usb_to_serial_converter.pdf</t>
  </si>
  <si>
    <t>Voltage Level Translator</t>
  </si>
  <si>
    <t>https://www.digikey.com/products/en?keywords=296-21929-1-nd</t>
  </si>
  <si>
    <t>TXB0104PWR</t>
  </si>
  <si>
    <t>voltage_translator.pdf</t>
  </si>
  <si>
    <t>HSTTV12-Y</t>
  </si>
  <si>
    <t>heatshrink.pdf</t>
  </si>
  <si>
    <t>https://www.digikey.com/products/en?x=0&amp;y=0&amp;lang=en&amp;site=us&amp;keywords=298-11559-ND</t>
  </si>
  <si>
    <t>Heat shrink tubing</t>
  </si>
  <si>
    <t xml:space="preserve">0603 10 k\ |OHgr| Resistor </t>
  </si>
  <si>
    <t>Cerebro 5.6</t>
  </si>
  <si>
    <t>https://oshpark.com/projects/sPd5KOMe</t>
  </si>
  <si>
    <t>cerebro5.6.pdf</t>
  </si>
  <si>
    <t>microclasp.pdf</t>
  </si>
  <si>
    <t>Molex MicroClasp socket</t>
  </si>
  <si>
    <t>Molex MicroClasp plug with wire</t>
  </si>
  <si>
    <t>0559350230</t>
  </si>
  <si>
    <t>0151360206</t>
  </si>
  <si>
    <t>https://www.digikey.com/products/en?keywords=wm16380-nd</t>
  </si>
  <si>
    <t>https://www.digikey.com/products/en?keywords=wm12296-nd</t>
  </si>
  <si>
    <t>https://oshpark.com/shared_projects/Ed6Ntbb1</t>
  </si>
  <si>
    <t>Base Station 2.2</t>
  </si>
  <si>
    <t>base_station_2.2.pdf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</si>
</sst>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3" fillId="0" borderId="0" xfId="0" applyNumberFormat="1" applyFont="1"/>
    <xf numFmtId="49" fontId="0" fillId="0" borderId="1" xfId="0" applyNumberFormat="1" applyBorder="1"/>
    <xf numFmtId="49" fontId="0" fillId="0" borderId="0" xfId="0" applyNumberFormat="1" applyBorder="1"/>
    <xf numFmtId="0" fontId="0" fillId="0" borderId="0" xfId="0" applyBorder="1"/>
    <xf numFmtId="0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3"/>
  <sheetViews>
    <sheetView workbookViewId="0">
      <selection activeCell="C29" sqref="C29"/>
    </sheetView>
  </sheetViews>
  <sheetFormatPr baseColWidth="10" defaultRowHeight="16" x14ac:dyDescent="0.2"/>
  <cols>
    <col min="1" max="1" width="4" style="2" bestFit="1" customWidth="1"/>
    <col min="2" max="2" width="24.1640625" bestFit="1" customWidth="1"/>
    <col min="3" max="3" width="60.5" bestFit="1" customWidth="1"/>
    <col min="4" max="4" width="126" bestFit="1" customWidth="1"/>
    <col min="5" max="5" width="11.33203125" bestFit="1" customWidth="1"/>
    <col min="6" max="6" width="12" bestFit="1" customWidth="1"/>
    <col min="7" max="7" width="16.33203125" bestFit="1" customWidth="1"/>
    <col min="8" max="8" width="5.83203125" bestFit="1" customWidth="1"/>
  </cols>
  <sheetData>
    <row r="1" spans="1:4" x14ac:dyDescent="0.2">
      <c r="A1" s="2" t="s">
        <v>0</v>
      </c>
      <c r="B1" t="s">
        <v>1</v>
      </c>
      <c r="C1" t="s">
        <v>2</v>
      </c>
      <c r="D1" t="s">
        <v>23</v>
      </c>
    </row>
    <row r="2" spans="1:4" x14ac:dyDescent="0.2">
      <c r="A2" s="2">
        <f>cerebro_data!A2</f>
        <v>1</v>
      </c>
      <c r="B2" t="str">
        <f>cerebro_data!B2</f>
        <v>Cerebro PCB</v>
      </c>
      <c r="C2" t="str">
        <f>IF(ISBLANK(cerebro_data!D2),cerebro_data!C2,CONCATENATE(" :download:`",cerebro_data!C2,"&lt;Datasheets/",cerebro_data!D2,"&gt;`"))</f>
        <v xml:space="preserve"> :download:`Cerebro 5.6&lt;Datasheets/cerebro5.6.pdf&gt;`</v>
      </c>
      <c r="D2" t="str">
        <f>IF(ISBLANK(cerebro_data!F2),"",CONCATENATE("`",cerebro_data!E2," &lt;",cerebro_data!F2,"&gt;`_"))</f>
        <v>`OSH Park &lt;https://oshpark.com/projects/sPd5KOMe&gt;`_</v>
      </c>
    </row>
    <row r="3" spans="1:4" x14ac:dyDescent="0.2">
      <c r="A3" s="2">
        <f>cerebro_data!A3</f>
        <v>1</v>
      </c>
      <c r="B3" t="str">
        <f>cerebro_data!B3</f>
        <v>400 mAh Battery</v>
      </c>
      <c r="C3" t="str">
        <f>IF(ISBLANK(cerebro_data!D3),cerebro_data!C3,CONCATENATE(" :download:`",cerebro_data!C3,"&lt;Datasheets/",cerebro_data!D3,"&gt;`"))</f>
        <v xml:space="preserve"> :download:`1570&lt;Datasheets/battery_400mah.pdf&gt;`</v>
      </c>
      <c r="D3" t="str">
        <f>IF(ISBLANK(cerebro_data!F3),"",CONCATENATE("`",cerebro_data!E3," &lt;",cerebro_data!F3,"&gt;`_"))</f>
        <v>`Sparkfun &lt;https://www.sparkfun.com/products/13851&gt;`_</v>
      </c>
    </row>
    <row r="4" spans="1:4" x14ac:dyDescent="0.2">
      <c r="A4" s="2">
        <f>cerebro_data!A4</f>
        <v>1</v>
      </c>
      <c r="B4" t="str">
        <f>cerebro_data!B4</f>
        <v>915 MHz Radio</v>
      </c>
      <c r="C4" t="str">
        <f>IF(ISBLANK(cerebro_data!D4),cerebro_data!C4,CONCATENATE(" :download:`",cerebro_data!C4,"&lt;Datasheets/",cerebro_data!D4,"&gt;`"))</f>
        <v xml:space="preserve"> :download:`RFM69HCW&lt;Datasheets/radio.pdf&gt;`</v>
      </c>
      <c r="D4" t="str">
        <f>IF(ISBLANK(cerebro_data!F4),"",CONCATENATE("`",cerebro_data!E4," &lt;",cerebro_data!F4,"&gt;`_"))</f>
        <v>`LowPowerLab &lt;https://lowpowerlab.com/shop/product/158&gt;`_</v>
      </c>
    </row>
    <row r="5" spans="1:4" x14ac:dyDescent="0.2">
      <c r="A5" s="2">
        <f>cerebro_data!A5</f>
        <v>1</v>
      </c>
      <c r="B5" t="str">
        <f>cerebro_data!B5</f>
        <v>Microcontroller</v>
      </c>
      <c r="C5" t="str">
        <f>IF(ISBLANK(cerebro_data!D5),cerebro_data!C5,CONCATENATE(" :download:`",cerebro_data!C5,"&lt;Datasheets/",cerebro_data!D5,"&gt;`"))</f>
        <v xml:space="preserve"> :download:`ATMEGA32U4-MUR&lt;Datasheets/MCU_32u4.pdf&gt;`</v>
      </c>
      <c r="D5" t="str">
        <f>IF(ISBLANK(cerebro_data!F5),"",CONCATENATE("`",cerebro_data!E5," &lt;",cerebro_data!F5,"&gt;`_"))</f>
        <v>`Digi-Key &lt;https://www.digikey.com/products/en?keywords=ATMEGA32U4-MURCT-ND&gt;`_</v>
      </c>
    </row>
    <row r="6" spans="1:4" x14ac:dyDescent="0.2">
      <c r="A6" s="2" t="str">
        <f>cerebro_data!A6</f>
        <v>1</v>
      </c>
      <c r="B6" t="str">
        <f>cerebro_data!B6</f>
        <v>8 MHz Resonator</v>
      </c>
      <c r="C6" t="str">
        <f>IF(ISBLANK(cerebro_data!D6),cerebro_data!C6,CONCATENATE(" :download:`",cerebro_data!C6,"&lt;Datasheets/",cerebro_data!D6,"&gt;`"))</f>
        <v xml:space="preserve"> :download:`CSTCE8M00G55-R0&lt;Datasheets/resonator_8mhz.pdf&gt;`</v>
      </c>
      <c r="D6" t="str">
        <f>IF(ISBLANK(cerebro_data!F6),"",CONCATENATE("`",cerebro_data!E6," &lt;",cerebro_data!F6,"&gt;`_"))</f>
        <v>`Digi-Key &lt;https://www.digikey.com/products/en?keywords=490-1195-1-ND&gt;`_</v>
      </c>
    </row>
    <row r="7" spans="1:4" x14ac:dyDescent="0.2">
      <c r="A7" s="2" t="str">
        <f>cerebro_data!A7</f>
        <v>1</v>
      </c>
      <c r="B7" t="str">
        <f>cerebro_data!B7</f>
        <v>Fuel Gauge</v>
      </c>
      <c r="C7" t="str">
        <f>IF(ISBLANK(cerebro_data!D7),cerebro_data!C7,CONCATENATE(" :download:`",cerebro_data!C7,"&lt;Datasheets/",cerebro_data!D7,"&gt;`"))</f>
        <v xml:space="preserve"> :download:`BQ27441DRZR-G1B&lt;Datasheets/fuel_gauge.pdf&gt;`</v>
      </c>
      <c r="D7" t="str">
        <f>IF(ISBLANK(cerebro_data!F7),"",CONCATENATE("`",cerebro_data!E7," &lt;",cerebro_data!F7,"&gt;`_"))</f>
        <v>`Digi-Key &lt;https://www.digikey.com/product-detail/en/texas-instruments/BQ27441DRZR-G1B/296-39942-1-ND/5177819&gt;`_</v>
      </c>
    </row>
    <row r="8" spans="1:4" x14ac:dyDescent="0.2">
      <c r="A8" s="2">
        <f>cerebro_data!A8</f>
        <v>2</v>
      </c>
      <c r="B8" t="str">
        <f>cerebro_data!B8</f>
        <v>DAC (12-Bit)</v>
      </c>
      <c r="C8" t="str">
        <f>IF(ISBLANK(cerebro_data!D8),cerebro_data!C8,CONCATENATE(" :download:`",cerebro_data!C8,"&lt;Datasheets/",cerebro_data!D8,"&gt;`"))</f>
        <v xml:space="preserve"> :download:`LTC2630ACSC6-LZ12#TRMPBF&lt;Datasheets/DAC.pdf&gt;`</v>
      </c>
      <c r="D8" t="str">
        <f>IF(ISBLANK(cerebro_data!F8),"",CONCATENATE("`",cerebro_data!E8," &lt;",cerebro_data!F8,"&gt;`_"))</f>
        <v>`Digi-Key &lt;https://www.digikey.com/product-detail/en/linear-technology/LTC2630ACSC6-LZ12-TRMPBF/LTC2630ACSC6-LZ12-TRMPBFCT-ND/1643783&gt;`_</v>
      </c>
    </row>
    <row r="9" spans="1:4" x14ac:dyDescent="0.2">
      <c r="A9" s="2">
        <f>cerebro_data!A9</f>
        <v>2</v>
      </c>
      <c r="B9" t="str">
        <f>cerebro_data!B9</f>
        <v>Op Amp</v>
      </c>
      <c r="C9" t="str">
        <f>IF(ISBLANK(cerebro_data!D9),cerebro_data!C9,CONCATENATE(" :download:`",cerebro_data!C9,"&lt;Datasheets/",cerebro_data!D9,"&gt;`"))</f>
        <v xml:space="preserve"> :download:`OPA237NA/3K&lt;Datasheets/opamp.pdf&gt;`</v>
      </c>
      <c r="D9" t="str">
        <f>IF(ISBLANK(cerebro_data!F9),"",CONCATENATE("`",cerebro_data!E9," &lt;",cerebro_data!F9,"&gt;`_"))</f>
        <v>`Digi-Key &lt;https://www.digikey.com/products/en?keywords=296-26265-1-ND&gt;`_</v>
      </c>
    </row>
    <row r="10" spans="1:4" x14ac:dyDescent="0.2">
      <c r="A10" s="2">
        <f>cerebro_data!A10</f>
        <v>2</v>
      </c>
      <c r="B10" t="str">
        <f>cerebro_data!B10</f>
        <v>NPN Transistor</v>
      </c>
      <c r="C10" t="str">
        <f>IF(ISBLANK(cerebro_data!D10),cerebro_data!C10,CONCATENATE(" :download:`",cerebro_data!C10,"&lt;Datasheets/",cerebro_data!D10,"&gt;`"))</f>
        <v xml:space="preserve"> :download:`FJX3904TF&lt;Datasheets/npn_transistor.pdf&gt;`</v>
      </c>
      <c r="D10" t="str">
        <f>IF(ISBLANK(cerebro_data!F10),"",CONCATENATE("`",cerebro_data!E10," &lt;",cerebro_data!F10,"&gt;`_"))</f>
        <v>`Digi-Key &lt;https://www.digikey.com/products/en?keywords=FJX3904TFCT-ND&gt;`_</v>
      </c>
    </row>
    <row r="11" spans="1:4" x14ac:dyDescent="0.2">
      <c r="A11" s="2">
        <f>cerebro_data!A11</f>
        <v>1</v>
      </c>
      <c r="B11" t="str">
        <f>cerebro_data!B11</f>
        <v>Boost Converter</v>
      </c>
      <c r="C11" t="str">
        <f>IF(ISBLANK(cerebro_data!D11),cerebro_data!C11,CONCATENATE(" :download:`",cerebro_data!C11,"&lt;Datasheets/",cerebro_data!D11,"&gt;`"))</f>
        <v xml:space="preserve"> :download:`MIC2288YD5-TR&lt;Datasheets/boost_converter.pdf&gt;`</v>
      </c>
      <c r="D11" t="str">
        <f>IF(ISBLANK(cerebro_data!F11),"",CONCATENATE("`",cerebro_data!E11," &lt;",cerebro_data!F11,"&gt;`_"))</f>
        <v>`Digi-Key &lt;https://www.digikey.com/products/en?keywords=576-1729-1-ND&gt;`_</v>
      </c>
    </row>
    <row r="12" spans="1:4" x14ac:dyDescent="0.2">
      <c r="A12" s="2">
        <f>cerebro_data!A12</f>
        <v>1</v>
      </c>
      <c r="B12" t="str">
        <f>cerebro_data!B12</f>
        <v>Schottky Diode</v>
      </c>
      <c r="C12" t="str">
        <f>IF(ISBLANK(cerebro_data!D12),cerebro_data!C12,CONCATENATE(" :download:`",cerebro_data!C12,"&lt;Datasheets/",cerebro_data!D12,"&gt;`"))</f>
        <v xml:space="preserve"> :download:`MBRM140T3G&lt;Datasheets/schottky.pdf&gt;`</v>
      </c>
      <c r="D12" t="str">
        <f>IF(ISBLANK(cerebro_data!F12),"",CONCATENATE("`",cerebro_data!E12," &lt;",cerebro_data!F12,"&gt;`_"))</f>
        <v>`Digi-Key &lt;https://www.digikey.com/products/en?keywords=MBRM140T3GOSCT-ND&gt;`_</v>
      </c>
    </row>
    <row r="13" spans="1:4" x14ac:dyDescent="0.2">
      <c r="A13" s="2">
        <f>cerebro_data!A13</f>
        <v>1</v>
      </c>
      <c r="B13" t="str">
        <f>cerebro_data!B13</f>
        <v>10uH Inductor</v>
      </c>
      <c r="C13" t="str">
        <f>IF(ISBLANK(cerebro_data!D13),cerebro_data!C13,CONCATENATE(" :download:`",cerebro_data!C13,"&lt;Datasheets/",cerebro_data!D13,"&gt;`"))</f>
        <v xml:space="preserve"> :download:`LQH43CN100K03L&lt;Datasheets/inductor.pdf&gt;`</v>
      </c>
      <c r="D13" t="str">
        <f>IF(ISBLANK(cerebro_data!F13),"",CONCATENATE("`",cerebro_data!E13," &lt;",cerebro_data!F13,"&gt;`_"))</f>
        <v>`Digi-Key &lt;https://www.digikey.com/products/en?keywords=490-2519-1-ND&gt;`_</v>
      </c>
    </row>
    <row r="14" spans="1:4" x14ac:dyDescent="0.2">
      <c r="A14" s="2">
        <f>cerebro_data!A14</f>
        <v>1</v>
      </c>
      <c r="B14" t="str">
        <f>cerebro_data!B14</f>
        <v>Slide Switch</v>
      </c>
      <c r="C14" t="str">
        <f>IF(ISBLANK(cerebro_data!D14),cerebro_data!C14,CONCATENATE(" :download:`",cerebro_data!C14,"&lt;Datasheets/",cerebro_data!D14,"&gt;`"))</f>
        <v xml:space="preserve"> :download:`AYZ0102AGRLC&lt;Datasheets/slide_switch.pdf&gt;`</v>
      </c>
      <c r="D14" t="str">
        <f>IF(ISBLANK(cerebro_data!F14),"",CONCATENATE("`",cerebro_data!E14," &lt;",cerebro_data!F14,"&gt;`_"))</f>
        <v>`Digi-Key &lt;https://www.digikey.com/products/en?keywords=%09401-2012-1-ND&gt;`_</v>
      </c>
    </row>
    <row r="15" spans="1:4" x14ac:dyDescent="0.2">
      <c r="A15" s="2">
        <f>cerebro_data!A15</f>
        <v>1</v>
      </c>
      <c r="B15" t="str">
        <f>cerebro_data!B15</f>
        <v>Micro USB vertical plug</v>
      </c>
      <c r="C15" t="str">
        <f>IF(ISBLANK(cerebro_data!D15),cerebro_data!C15,CONCATENATE(" :download:`",cerebro_data!C15,"&lt;Datasheets/",cerebro_data!D15,"&gt;`"))</f>
        <v xml:space="preserve"> :download:`ZX20-B-5S-UNIT(30)&lt;Datasheets/usb_plug_vertical.pdf&gt;`</v>
      </c>
      <c r="D15" t="str">
        <f>IF(ISBLANK(cerebro_data!F15),"",CONCATENATE("`",cerebro_data!E15," &lt;",cerebro_data!F15,"&gt;`_"))</f>
        <v>`Digi-Key &lt;https://www.digikey.com/products/en?keywords=H125237-ND&gt;`_</v>
      </c>
    </row>
    <row r="16" spans="1:4" x14ac:dyDescent="0.2">
      <c r="A16" s="2">
        <f>cerebro_data!A16</f>
        <v>1</v>
      </c>
      <c r="B16" t="str">
        <f>cerebro_data!B16</f>
        <v>Micro USB shielding</v>
      </c>
      <c r="C16" t="str">
        <f>IF(ISBLANK(cerebro_data!D16),cerebro_data!C16,CONCATENATE(" :download:`",cerebro_data!C16,"&lt;Datasheets/",cerebro_data!D16,"&gt;`"))</f>
        <v xml:space="preserve"> :download:`ZX20-B-SLDC&lt;Datasheets/usb_shielding.pdf&gt;`</v>
      </c>
      <c r="D16" t="str">
        <f>IF(ISBLANK(cerebro_data!F16),"",CONCATENATE("`",cerebro_data!E16," &lt;",cerebro_data!F16,"&gt;`_"))</f>
        <v>`Digi-Key &lt;https://www.digikey.com/products/en?keywords=H11496CT-ND&gt;`_</v>
      </c>
    </row>
    <row r="17" spans="1:4" x14ac:dyDescent="0.2">
      <c r="A17" s="2">
        <f>cerebro_data!A17</f>
        <v>1</v>
      </c>
      <c r="B17" t="str">
        <f>cerebro_data!B17</f>
        <v>Micro USB horizontal socket</v>
      </c>
      <c r="C17" t="str">
        <f>IF(ISBLANK(cerebro_data!D17),cerebro_data!C17,CONCATENATE(" :download:`",cerebro_data!C17,"&lt;Datasheets/",cerebro_data!D17,"&gt;`"))</f>
        <v xml:space="preserve"> :download:`10118194-0001LF&lt;Datasheets/usb_plug_horizontal.pdf&gt;`</v>
      </c>
      <c r="D17" t="str">
        <f>IF(ISBLANK(cerebro_data!F17),"",CONCATENATE("`",cerebro_data!E17," &lt;",cerebro_data!F17,"&gt;`_"))</f>
        <v>`Digi-Key &lt;https://www.digikey.com/products/en?keywords=609-4618-1-ND&gt;`_</v>
      </c>
    </row>
    <row r="18" spans="1:4" x14ac:dyDescent="0.2">
      <c r="A18" s="2" t="str">
        <f>cerebro_data!A18</f>
        <v>1</v>
      </c>
      <c r="B18" t="str">
        <f>cerebro_data!B18</f>
        <v>Molex MicroClasp socket</v>
      </c>
      <c r="C18" t="str">
        <f>IF(ISBLANK(cerebro_data!D18),cerebro_data!C18,CONCATENATE(" :download:`",cerebro_data!C18,"&lt;Datasheets/",cerebro_data!D18,"&gt;`"))</f>
        <v xml:space="preserve"> :download:`0559350230&lt;Datasheets/microclasp.pdf&gt;`</v>
      </c>
      <c r="D18" t="str">
        <f>IF(ISBLANK(cerebro_data!F18),"",CONCATENATE("`",cerebro_data!E18," &lt;",cerebro_data!F18,"&gt;`_"))</f>
        <v>`Digi-Key &lt;https://www.digikey.com/products/en?keywords=wm12296-nd&gt;`_</v>
      </c>
    </row>
    <row r="19" spans="1:4" x14ac:dyDescent="0.2">
      <c r="A19" s="2" t="str">
        <f>cerebro_data!A19</f>
        <v>1</v>
      </c>
      <c r="B19" t="str">
        <f>cerebro_data!B19</f>
        <v>Molex MicroClasp plug with wire</v>
      </c>
      <c r="C19" t="str">
        <f>IF(ISBLANK(cerebro_data!D19),cerebro_data!C19,CONCATENATE(" :download:`",cerebro_data!C19,"&lt;Datasheets/",cerebro_data!D19,"&gt;`"))</f>
        <v>0151360206</v>
      </c>
      <c r="D19" t="str">
        <f>IF(ISBLANK(cerebro_data!F19),"",CONCATENATE("`",cerebro_data!E19," &lt;",cerebro_data!F19,"&gt;`_"))</f>
        <v>`Digi-Key &lt;https://www.digikey.com/products/en?keywords=wm16380-nd&gt;`_</v>
      </c>
    </row>
    <row r="20" spans="1:4" x14ac:dyDescent="0.2">
      <c r="A20" s="2">
        <f>cerebro_data!A20</f>
        <v>1</v>
      </c>
      <c r="B20" t="str">
        <f>cerebro_data!B20</f>
        <v>0603 Red LED</v>
      </c>
      <c r="C20" t="str">
        <f>IF(ISBLANK(cerebro_data!D20),cerebro_data!C20,CONCATENATE(" :download:`",cerebro_data!C20,"&lt;Datasheets/",cerebro_data!D20,"&gt;`"))</f>
        <v xml:space="preserve"> :download:`LTST-C191KRKT&lt;Datasheets/led_red.pdf&gt;`</v>
      </c>
      <c r="D20" t="str">
        <f>IF(ISBLANK(cerebro_data!F20),"",CONCATENATE("`",cerebro_data!E20," &lt;",cerebro_data!F20,"&gt;`_"))</f>
        <v>`Digi-Key &lt;https://www.digikey.com/products/en?keywords=160-1447-1-ND&gt;`_</v>
      </c>
    </row>
    <row r="21" spans="1:4" x14ac:dyDescent="0.2">
      <c r="A21" s="2">
        <f>cerebro_data!A21</f>
        <v>1</v>
      </c>
      <c r="B21" t="str">
        <f>cerebro_data!B21</f>
        <v>0603 Amber LED</v>
      </c>
      <c r="C21" t="str">
        <f>IF(ISBLANK(cerebro_data!D21),cerebro_data!C21,CONCATENATE(" :download:`",cerebro_data!C21,"&lt;Datasheets/",cerebro_data!D21,"&gt;`"))</f>
        <v xml:space="preserve"> :download:`LNJ437W84RA&lt;Datasheets/led_amber.pdf&gt;`</v>
      </c>
      <c r="D21" t="str">
        <f>IF(ISBLANK(cerebro_data!F21),"",CONCATENATE("`",cerebro_data!E21," &lt;",cerebro_data!F21,"&gt;`_"))</f>
        <v>`Digi-Key &lt;https://www.digikey.com/products/en?keywords=%09LNJ437W84RACT-ND&gt;`_</v>
      </c>
    </row>
    <row r="22" spans="1:4" x14ac:dyDescent="0.2">
      <c r="A22" s="2">
        <f>cerebro_data!A22</f>
        <v>1</v>
      </c>
      <c r="B22" t="str">
        <f>cerebro_data!B22</f>
        <v>0603 10 |mgr|\F Capacitor</v>
      </c>
      <c r="C22" t="str">
        <f t="shared" ref="C22:D26" si="0">" "</f>
        <v xml:space="preserve"> </v>
      </c>
      <c r="D22" t="str">
        <f t="shared" si="0"/>
        <v xml:space="preserve"> </v>
      </c>
    </row>
    <row r="23" spans="1:4" x14ac:dyDescent="0.2">
      <c r="A23" s="2">
        <f>cerebro_data!A23</f>
        <v>1</v>
      </c>
      <c r="B23" t="str">
        <f>cerebro_data!B23</f>
        <v>0603 2.2 |mgr|\F Capacitor</v>
      </c>
      <c r="C23" t="str">
        <f t="shared" si="0"/>
        <v xml:space="preserve"> </v>
      </c>
      <c r="D23" t="str">
        <f t="shared" si="0"/>
        <v xml:space="preserve"> </v>
      </c>
    </row>
    <row r="24" spans="1:4" x14ac:dyDescent="0.2">
      <c r="A24" s="2">
        <f>cerebro_data!A24</f>
        <v>1</v>
      </c>
      <c r="B24" t="str">
        <f>cerebro_data!B24</f>
        <v xml:space="preserve">0603 8.2 |OHgr| Resistor </v>
      </c>
      <c r="C24" t="str">
        <f t="shared" si="0"/>
        <v xml:space="preserve"> </v>
      </c>
      <c r="D24" t="str">
        <f t="shared" si="0"/>
        <v xml:space="preserve"> </v>
      </c>
    </row>
    <row r="25" spans="1:4" x14ac:dyDescent="0.2">
      <c r="A25" s="2">
        <f>cerebro_data!A25</f>
        <v>1</v>
      </c>
      <c r="B25" t="str">
        <f>cerebro_data!B25</f>
        <v xml:space="preserve">0603 27 |OHgr| Resistor </v>
      </c>
      <c r="C25" t="str">
        <f t="shared" si="0"/>
        <v xml:space="preserve"> </v>
      </c>
      <c r="D25" t="str">
        <f t="shared" si="0"/>
        <v xml:space="preserve"> </v>
      </c>
    </row>
    <row r="26" spans="1:4" x14ac:dyDescent="0.2">
      <c r="A26" s="2">
        <f>cerebro_data!A26</f>
        <v>1</v>
      </c>
      <c r="B26" t="str">
        <f>cerebro_data!B26</f>
        <v xml:space="preserve">0603 2 |OHgr| Resistor </v>
      </c>
      <c r="C26" t="str">
        <f t="shared" si="0"/>
        <v xml:space="preserve"> </v>
      </c>
      <c r="D26" t="str">
        <f t="shared" si="0"/>
        <v xml:space="preserve"> </v>
      </c>
    </row>
    <row r="27" spans="1:4" x14ac:dyDescent="0.2">
      <c r="A27" s="2">
        <f>cerebro_data!A27</f>
        <v>2</v>
      </c>
      <c r="B27" s="7" t="str">
        <f>cerebro_data!B27</f>
        <v xml:space="preserve">0603 6.2 k\ |OHgr| Resistor </v>
      </c>
      <c r="C27" t="str">
        <f t="shared" ref="C27:C29" si="1">" "</f>
        <v xml:space="preserve"> </v>
      </c>
      <c r="D27" t="str">
        <f>" "</f>
        <v xml:space="preserve"> </v>
      </c>
    </row>
    <row r="28" spans="1:4" x14ac:dyDescent="0.2">
      <c r="A28" s="2">
        <f>cerebro_data!A28</f>
        <v>2</v>
      </c>
      <c r="B28" t="str">
        <f>cerebro_data!B28</f>
        <v xml:space="preserve">0603 12 k\ |OHgr| Resistor </v>
      </c>
      <c r="C28" t="str">
        <f t="shared" si="1"/>
        <v xml:space="preserve"> </v>
      </c>
      <c r="D28" t="str">
        <f>" "</f>
        <v xml:space="preserve"> </v>
      </c>
    </row>
    <row r="29" spans="1:4" x14ac:dyDescent="0.2">
      <c r="A29" s="2">
        <f>cerebro_data!A29</f>
        <v>2</v>
      </c>
      <c r="B29" t="str">
        <f>cerebro_data!B29</f>
        <v xml:space="preserve">0603 20 k\ |OHgr| Resistor </v>
      </c>
      <c r="C29" t="str">
        <f t="shared" si="1"/>
        <v xml:space="preserve"> </v>
      </c>
      <c r="D29" t="str">
        <f>" "</f>
        <v xml:space="preserve"> </v>
      </c>
    </row>
    <row r="74" hidden="1" x14ac:dyDescent="0.2"/>
    <row r="83" spans="4:4" x14ac:dyDescent="0.2">
      <c r="D8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0"/>
  <sheetViews>
    <sheetView workbookViewId="0">
      <selection activeCell="A17" sqref="A17:XFD17"/>
    </sheetView>
  </sheetViews>
  <sheetFormatPr baseColWidth="10" defaultRowHeight="16" x14ac:dyDescent="0.2"/>
  <cols>
    <col min="1" max="1" width="4" style="2" bestFit="1" customWidth="1"/>
    <col min="2" max="2" width="42.33203125" style="2" bestFit="1" customWidth="1"/>
    <col min="3" max="3" width="25.5" style="2" bestFit="1" customWidth="1"/>
    <col min="4" max="4" width="60.5" style="2" bestFit="1" customWidth="1"/>
    <col min="5" max="5" width="20.6640625" style="2" bestFit="1" customWidth="1"/>
    <col min="6" max="6" width="146.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2" t="s">
        <v>0</v>
      </c>
      <c r="B1" s="2" t="s">
        <v>1</v>
      </c>
      <c r="C1" s="2" t="s">
        <v>18</v>
      </c>
      <c r="D1" s="2" t="s">
        <v>34</v>
      </c>
      <c r="E1" s="2" t="s">
        <v>19</v>
      </c>
      <c r="F1" s="2" t="s">
        <v>20</v>
      </c>
    </row>
    <row r="2" spans="1:6" x14ac:dyDescent="0.2">
      <c r="A2" s="2">
        <v>1</v>
      </c>
      <c r="B2" s="2" t="s">
        <v>4</v>
      </c>
      <c r="C2" s="2" t="s">
        <v>141</v>
      </c>
      <c r="D2" s="2" t="s">
        <v>143</v>
      </c>
      <c r="E2" s="2" t="s">
        <v>14</v>
      </c>
      <c r="F2" s="2" t="s">
        <v>142</v>
      </c>
    </row>
    <row r="3" spans="1:6" x14ac:dyDescent="0.2">
      <c r="A3" s="2">
        <v>1</v>
      </c>
      <c r="B3" s="2" t="s">
        <v>21</v>
      </c>
      <c r="C3" s="2">
        <v>1570</v>
      </c>
      <c r="D3" s="2" t="s">
        <v>77</v>
      </c>
      <c r="E3" s="2" t="s">
        <v>29</v>
      </c>
      <c r="F3" s="2" t="s">
        <v>28</v>
      </c>
    </row>
    <row r="4" spans="1:6" x14ac:dyDescent="0.2">
      <c r="A4" s="2">
        <v>1</v>
      </c>
      <c r="B4" s="2" t="s">
        <v>22</v>
      </c>
      <c r="C4" s="2" t="s">
        <v>33</v>
      </c>
      <c r="D4" s="2" t="s">
        <v>32</v>
      </c>
      <c r="E4" s="2" t="s">
        <v>31</v>
      </c>
      <c r="F4" s="2" t="s">
        <v>30</v>
      </c>
    </row>
    <row r="5" spans="1:6" x14ac:dyDescent="0.2">
      <c r="A5" s="2">
        <v>1</v>
      </c>
      <c r="B5" s="2" t="s">
        <v>5</v>
      </c>
      <c r="C5" s="2" t="s">
        <v>54</v>
      </c>
      <c r="D5" s="2" t="s">
        <v>53</v>
      </c>
      <c r="E5" s="2" t="s">
        <v>39</v>
      </c>
      <c r="F5" s="2" t="s">
        <v>52</v>
      </c>
    </row>
    <row r="6" spans="1:6" x14ac:dyDescent="0.2">
      <c r="A6" s="2" t="s">
        <v>84</v>
      </c>
      <c r="B6" s="2" t="s">
        <v>85</v>
      </c>
      <c r="C6" s="2" t="s">
        <v>88</v>
      </c>
      <c r="D6" s="2" t="s">
        <v>87</v>
      </c>
      <c r="E6" s="2" t="s">
        <v>39</v>
      </c>
      <c r="F6" s="2" t="s">
        <v>86</v>
      </c>
    </row>
    <row r="7" spans="1:6" x14ac:dyDescent="0.2">
      <c r="A7" s="2" t="s">
        <v>84</v>
      </c>
      <c r="B7" s="2" t="s">
        <v>35</v>
      </c>
      <c r="C7" s="2" t="s">
        <v>36</v>
      </c>
      <c r="D7" s="2" t="s">
        <v>38</v>
      </c>
      <c r="E7" s="4" t="s">
        <v>39</v>
      </c>
      <c r="F7" s="5" t="s">
        <v>37</v>
      </c>
    </row>
    <row r="8" spans="1:6" x14ac:dyDescent="0.2">
      <c r="A8" s="2">
        <v>2</v>
      </c>
      <c r="B8" s="2" t="s">
        <v>6</v>
      </c>
      <c r="C8" s="2" t="s">
        <v>24</v>
      </c>
      <c r="D8" s="2" t="s">
        <v>25</v>
      </c>
      <c r="E8" s="2" t="s">
        <v>39</v>
      </c>
      <c r="F8" s="2" t="s">
        <v>40</v>
      </c>
    </row>
    <row r="9" spans="1:6" x14ac:dyDescent="0.2">
      <c r="A9" s="2">
        <v>2</v>
      </c>
      <c r="B9" s="2" t="s">
        <v>7</v>
      </c>
      <c r="C9" s="2" t="s">
        <v>42</v>
      </c>
      <c r="D9" s="2" t="s">
        <v>43</v>
      </c>
      <c r="E9" s="2" t="s">
        <v>39</v>
      </c>
      <c r="F9" s="2" t="s">
        <v>41</v>
      </c>
    </row>
    <row r="10" spans="1:6" x14ac:dyDescent="0.2">
      <c r="A10" s="2">
        <v>2</v>
      </c>
      <c r="B10" s="2" t="s">
        <v>8</v>
      </c>
      <c r="C10" s="3" t="s">
        <v>51</v>
      </c>
      <c r="D10" s="2" t="s">
        <v>50</v>
      </c>
      <c r="E10" s="2" t="s">
        <v>39</v>
      </c>
      <c r="F10" t="s">
        <v>49</v>
      </c>
    </row>
    <row r="11" spans="1:6" x14ac:dyDescent="0.2">
      <c r="A11" s="2">
        <v>1</v>
      </c>
      <c r="B11" s="2" t="s">
        <v>9</v>
      </c>
      <c r="C11" s="2" t="s">
        <v>59</v>
      </c>
      <c r="D11" s="2" t="s">
        <v>26</v>
      </c>
      <c r="E11" s="2" t="s">
        <v>39</v>
      </c>
      <c r="F11" s="2" t="s">
        <v>58</v>
      </c>
    </row>
    <row r="12" spans="1:6" x14ac:dyDescent="0.2">
      <c r="A12" s="2">
        <v>1</v>
      </c>
      <c r="B12" s="2" t="s">
        <v>11</v>
      </c>
      <c r="C12" s="2" t="s">
        <v>68</v>
      </c>
      <c r="D12" s="2" t="s">
        <v>69</v>
      </c>
      <c r="E12" s="2" t="s">
        <v>39</v>
      </c>
      <c r="F12" s="2" t="s">
        <v>70</v>
      </c>
    </row>
    <row r="13" spans="1:6" x14ac:dyDescent="0.2">
      <c r="A13" s="2">
        <v>1</v>
      </c>
      <c r="B13" s="2" t="s">
        <v>12</v>
      </c>
      <c r="C13" s="2" t="s">
        <v>73</v>
      </c>
      <c r="D13" s="2" t="s">
        <v>72</v>
      </c>
      <c r="E13" s="2" t="s">
        <v>39</v>
      </c>
      <c r="F13" s="2" t="s">
        <v>71</v>
      </c>
    </row>
    <row r="14" spans="1:6" x14ac:dyDescent="0.2">
      <c r="A14" s="2">
        <v>1</v>
      </c>
      <c r="B14" s="6" t="s">
        <v>10</v>
      </c>
      <c r="C14" s="6" t="s">
        <v>57</v>
      </c>
      <c r="D14" s="2" t="s">
        <v>56</v>
      </c>
      <c r="E14" s="4" t="s">
        <v>39</v>
      </c>
      <c r="F14" s="2" t="s">
        <v>55</v>
      </c>
    </row>
    <row r="15" spans="1:6" x14ac:dyDescent="0.2">
      <c r="A15" s="2">
        <v>1</v>
      </c>
      <c r="B15" s="2" t="s">
        <v>67</v>
      </c>
      <c r="C15" s="2" t="s">
        <v>61</v>
      </c>
      <c r="D15" s="2" t="s">
        <v>63</v>
      </c>
      <c r="E15" s="4" t="s">
        <v>39</v>
      </c>
      <c r="F15" s="2" t="s">
        <v>60</v>
      </c>
    </row>
    <row r="16" spans="1:6" x14ac:dyDescent="0.2">
      <c r="A16" s="2">
        <v>1</v>
      </c>
      <c r="B16" s="2" t="s">
        <v>66</v>
      </c>
      <c r="C16" s="2" t="s">
        <v>74</v>
      </c>
      <c r="D16" s="2" t="s">
        <v>64</v>
      </c>
      <c r="E16" s="4" t="s">
        <v>39</v>
      </c>
      <c r="F16" s="2" t="s">
        <v>62</v>
      </c>
    </row>
    <row r="17" spans="1:6" x14ac:dyDescent="0.2">
      <c r="A17" s="2">
        <v>1</v>
      </c>
      <c r="B17" s="2" t="s">
        <v>65</v>
      </c>
      <c r="C17" s="2" t="s">
        <v>91</v>
      </c>
      <c r="D17" s="2" t="s">
        <v>90</v>
      </c>
      <c r="E17" s="4" t="s">
        <v>39</v>
      </c>
      <c r="F17" s="2" t="s">
        <v>89</v>
      </c>
    </row>
    <row r="18" spans="1:6" x14ac:dyDescent="0.2">
      <c r="A18" s="2" t="s">
        <v>84</v>
      </c>
      <c r="B18" s="2" t="s">
        <v>145</v>
      </c>
      <c r="C18" s="2" t="s">
        <v>147</v>
      </c>
      <c r="D18" s="2" t="s">
        <v>144</v>
      </c>
      <c r="E18" s="4" t="s">
        <v>39</v>
      </c>
      <c r="F18" s="2" t="s">
        <v>150</v>
      </c>
    </row>
    <row r="19" spans="1:6" x14ac:dyDescent="0.2">
      <c r="A19" s="2" t="s">
        <v>84</v>
      </c>
      <c r="B19" s="2" t="s">
        <v>146</v>
      </c>
      <c r="C19" s="2" t="s">
        <v>148</v>
      </c>
      <c r="E19" s="4" t="s">
        <v>39</v>
      </c>
      <c r="F19" s="2" t="s">
        <v>149</v>
      </c>
    </row>
    <row r="20" spans="1:6" x14ac:dyDescent="0.2">
      <c r="A20" s="2">
        <v>1</v>
      </c>
      <c r="B20" s="2" t="s">
        <v>78</v>
      </c>
      <c r="C20" s="2" t="s">
        <v>75</v>
      </c>
      <c r="D20" s="2" t="s">
        <v>47</v>
      </c>
      <c r="E20" s="2" t="s">
        <v>39</v>
      </c>
      <c r="F20" s="2" t="s">
        <v>44</v>
      </c>
    </row>
    <row r="21" spans="1:6" x14ac:dyDescent="0.2">
      <c r="A21" s="2">
        <v>1</v>
      </c>
      <c r="B21" s="2" t="s">
        <v>45</v>
      </c>
      <c r="C21" s="2" t="s">
        <v>76</v>
      </c>
      <c r="D21" s="2" t="s">
        <v>46</v>
      </c>
      <c r="E21" s="2" t="s">
        <v>39</v>
      </c>
      <c r="F21" s="2" t="s">
        <v>48</v>
      </c>
    </row>
    <row r="22" spans="1:6" x14ac:dyDescent="0.2">
      <c r="A22" s="2">
        <v>1</v>
      </c>
      <c r="B22" s="2" t="s">
        <v>79</v>
      </c>
    </row>
    <row r="23" spans="1:6" x14ac:dyDescent="0.2">
      <c r="A23" s="2">
        <v>1</v>
      </c>
      <c r="B23" s="2" t="s">
        <v>80</v>
      </c>
    </row>
    <row r="24" spans="1:6" x14ac:dyDescent="0.2">
      <c r="A24" s="2">
        <v>1</v>
      </c>
      <c r="B24" s="2" t="s">
        <v>81</v>
      </c>
    </row>
    <row r="25" spans="1:6" x14ac:dyDescent="0.2">
      <c r="A25" s="2">
        <v>1</v>
      </c>
      <c r="B25" s="2" t="s">
        <v>82</v>
      </c>
    </row>
    <row r="26" spans="1:6" x14ac:dyDescent="0.2">
      <c r="A26" s="2">
        <v>1</v>
      </c>
      <c r="B26" s="2" t="s">
        <v>83</v>
      </c>
    </row>
    <row r="27" spans="1:6" x14ac:dyDescent="0.2">
      <c r="A27" s="2">
        <v>2</v>
      </c>
      <c r="B27" s="2" t="s">
        <v>92</v>
      </c>
    </row>
    <row r="28" spans="1:6" x14ac:dyDescent="0.2">
      <c r="A28" s="2">
        <v>2</v>
      </c>
      <c r="B28" s="2" t="s">
        <v>93</v>
      </c>
    </row>
    <row r="29" spans="1:6" x14ac:dyDescent="0.2">
      <c r="A29" s="2">
        <v>2</v>
      </c>
      <c r="B29" s="2" t="s">
        <v>94</v>
      </c>
    </row>
    <row r="110" spans="6:6" x14ac:dyDescent="0.2">
      <c r="F110" s="3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3"/>
  <sheetViews>
    <sheetView workbookViewId="0">
      <selection activeCell="C40" sqref="C40"/>
    </sheetView>
  </sheetViews>
  <sheetFormatPr baseColWidth="10" defaultRowHeight="16" x14ac:dyDescent="0.2"/>
  <cols>
    <col min="1" max="1" width="4" style="2" bestFit="1" customWidth="1"/>
    <col min="2" max="2" width="25.1640625" bestFit="1" customWidth="1"/>
    <col min="3" max="3" width="56.6640625" bestFit="1" customWidth="1"/>
    <col min="4" max="4" width="100.6640625" bestFit="1" customWidth="1"/>
    <col min="5" max="5" width="11.33203125" bestFit="1" customWidth="1"/>
    <col min="6" max="6" width="12" bestFit="1" customWidth="1"/>
    <col min="7" max="7" width="16.33203125" bestFit="1" customWidth="1"/>
    <col min="8" max="8" width="5.83203125" bestFit="1" customWidth="1"/>
  </cols>
  <sheetData>
    <row r="1" spans="1:4" x14ac:dyDescent="0.2">
      <c r="A1" s="2" t="s">
        <v>0</v>
      </c>
      <c r="B1" t="s">
        <v>1</v>
      </c>
      <c r="C1" t="s">
        <v>2</v>
      </c>
      <c r="D1" t="s">
        <v>23</v>
      </c>
    </row>
    <row r="2" spans="1:4" x14ac:dyDescent="0.2">
      <c r="A2" s="2">
        <f>cerebro_data!A2</f>
        <v>1</v>
      </c>
      <c r="B2" s="2" t="str">
        <f>implant_data!B2</f>
        <v>Implant PCB</v>
      </c>
      <c r="C2" t="str">
        <f>IF(ISBLANK(implant_data!D2),implant_data!C2,CONCATENATE(" :download:`",implant_data!C2,"&lt;Datasheets/",implant_data!D2,"&gt;`"))</f>
        <v xml:space="preserve"> :download:`Implant 5.3&lt;Datasheets/implant_5.3.pdf&gt;`</v>
      </c>
      <c r="D2" t="str">
        <f>IF(ISBLANK(implant_data!F2),"",CONCATENATE("`",implant_data!E2," &lt;",implant_data!F2,"&gt;`_"))</f>
        <v>`OSH Park &lt;https://oshpark.com/shared_projects/k8Ikpli6&gt;`_</v>
      </c>
    </row>
    <row r="3" spans="1:4" x14ac:dyDescent="0.2">
      <c r="A3" s="2">
        <f>cerebro_data!A3</f>
        <v>1</v>
      </c>
      <c r="B3" s="2" t="str">
        <f>implant_data!B3</f>
        <v>Laser Diode</v>
      </c>
      <c r="C3" t="str">
        <f>IF(ISBLANK(implant_data!D3),implant_data!C3,CONCATENATE(" :download:`",implant_data!C3,"&lt;Datasheets/",implant_data!D3,"&gt;`"))</f>
        <v xml:space="preserve"> :download:`PLT5 520_B1_2_3&lt;Datasheets/green_laser_diode.pdf&gt;`</v>
      </c>
      <c r="D3" t="str">
        <f>IF(ISBLANK(implant_data!F3),"",CONCATENATE("`",implant_data!E3," &lt;",implant_data!F3,"&gt;`_"))</f>
        <v>`World Star Tech &lt;http://www.worldstartech.com/products/laser-diodes/green-laser-diode-osram/&gt;`_</v>
      </c>
    </row>
    <row r="4" spans="1:4" x14ac:dyDescent="0.2">
      <c r="A4" s="2">
        <f>cerebro_data!A4</f>
        <v>1</v>
      </c>
      <c r="B4" s="2" t="str">
        <f>implant_data!B4</f>
        <v>Fiber</v>
      </c>
      <c r="C4" t="str">
        <f>IF(ISBLANK(implant_data!D4),implant_data!C4,CONCATENATE(" :download:`",implant_data!C4,"&lt;Datasheets/",implant_data!D4,"&gt;`"))</f>
        <v>F-MBB</v>
      </c>
      <c r="D4" t="str">
        <f>IF(ISBLANK(implant_data!F4),"",CONCATENATE("`",implant_data!E4," &lt;",implant_data!F4,"&gt;`_"))</f>
        <v>`Newport &lt;https://www.newport.com/p/F-MBB&gt;`_</v>
      </c>
    </row>
    <row r="5" spans="1:4" x14ac:dyDescent="0.2">
      <c r="A5" s="2">
        <f>cerebro_data!A5</f>
        <v>1</v>
      </c>
      <c r="B5" s="2" t="str">
        <f>implant_data!B5</f>
        <v>UV curing adhesive</v>
      </c>
      <c r="C5" t="str">
        <f>IF(ISBLANK(implant_data!D5),implant_data!C5,CONCATENATE(" :download:`",implant_data!C5,"&lt;Datasheets/",implant_data!D5,"&gt;`"))</f>
        <v xml:space="preserve"> :download:`NOA 68&lt;Datasheets/uv_adhesive.pdf&gt;`</v>
      </c>
      <c r="D5" t="str">
        <f>IF(ISBLANK(implant_data!F5),"",CONCATENATE("`",implant_data!E5," &lt;",implant_data!F5,"&gt;`_"))</f>
        <v>`Norland Products &lt;https://www.norlandproducts2.com/adhesives/adproductsdetail_header_removed.asp?Prdid=68&gt;`_</v>
      </c>
    </row>
    <row r="6" spans="1:4" x14ac:dyDescent="0.2">
      <c r="A6" s="2" t="str">
        <f>cerebro_data!A6</f>
        <v>1</v>
      </c>
      <c r="B6" s="2" t="str">
        <f>implant_data!B6</f>
        <v>Ferrule</v>
      </c>
      <c r="C6" t="str">
        <f>IF(ISBLANK(implant_data!D6),implant_data!C6,CONCATENATE(" :download:`",implant_data!C6,"&lt;Datasheets/",implant_data!D6,"&gt;`"))</f>
        <v xml:space="preserve"> :download:`MM-FER2007C&lt;Datasheets/ferrule.pdf&gt;`</v>
      </c>
      <c r="D6" t="str">
        <f>IF(ISBLANK(implant_data!F6),"",CONCATENATE("`",implant_data!E6," &lt;",implant_data!F6,"&gt;`_"))</f>
        <v>`Precision Fiber Products &lt;https://precisionfiberproducts.com/pfp-lc-1-25mm-od-multimode-ceramic-zirconia-ferrules/&gt;`_</v>
      </c>
    </row>
    <row r="7" spans="1:4" x14ac:dyDescent="0.2">
      <c r="A7" s="2" t="str">
        <f>cerebro_data!A7</f>
        <v>1</v>
      </c>
      <c r="B7" s="2" t="str">
        <f>implant_data!B7</f>
        <v>Epoxy</v>
      </c>
      <c r="C7" t="str">
        <f>IF(ISBLANK(implant_data!D7),implant_data!C7,CONCATENATE(" :download:`",implant_data!C7,"&lt;Datasheets/",implant_data!D7,"&gt;`"))</f>
        <v xml:space="preserve"> :download:`T120023C&lt;Datasheets/epoxy.pdf&gt;`</v>
      </c>
      <c r="D7" t="str">
        <f>IF(ISBLANK(implant_data!F7),"",CONCATENATE("`",implant_data!E7," &lt;",implant_data!F7,"&gt;`_"))</f>
        <v>`Fiber Instrument Sales &lt;http://www.fiberinstrumentsales.com/fis-room-cure-epoxy-2-grams.html&gt;`_</v>
      </c>
    </row>
    <row r="8" spans="1:4" x14ac:dyDescent="0.2">
      <c r="A8" s="2">
        <f>cerebro_data!A8</f>
        <v>2</v>
      </c>
      <c r="B8" s="2" t="str">
        <f>implant_data!B8</f>
        <v>Micro USB vertical socket</v>
      </c>
      <c r="C8" t="str">
        <f>IF(ISBLANK(implant_data!D8),implant_data!C8,CONCATENATE(" :download:`",implant_data!C8,"&lt;Datasheets/",implant_data!D8,"&gt;`"))</f>
        <v xml:space="preserve"> :download:`1051330011&lt;Datasheets/usb_socket_vertical.pdf&gt;`</v>
      </c>
      <c r="D8" t="str">
        <f>IF(ISBLANK(implant_data!F8),"",CONCATENATE("`",implant_data!E8," &lt;",implant_data!F8,"&gt;`_"))</f>
        <v>`Digi-Key &lt;https://www.digikey.com/products/en?keywords=WM10134CT-ND&gt;`_</v>
      </c>
    </row>
    <row r="9" spans="1:4" x14ac:dyDescent="0.2">
      <c r="A9" s="2">
        <f>cerebro_data!A9</f>
        <v>2</v>
      </c>
      <c r="B9" s="2" t="str">
        <f>implant_data!B9</f>
        <v>Heat shrink tubing</v>
      </c>
      <c r="C9" t="str">
        <f>IF(ISBLANK(implant_data!D9),implant_data!C9,CONCATENATE(" :download:`",implant_data!C9,"&lt;Datasheets/",implant_data!D9,"&gt;`"))</f>
        <v xml:space="preserve"> :download:`HSTTV12-Y&lt;Datasheets/heatshrink.pdf&gt;`</v>
      </c>
      <c r="D9" t="str">
        <f>IF(ISBLANK(implant_data!F9),"",CONCATENATE("`",implant_data!E9," &lt;",implant_data!F9,"&gt;`_"))</f>
        <v>`Digi-Key &lt;https://www.digikey.com/products/en?x=0&amp;y=0&amp;lang=en&amp;site=us&amp;keywords=298-11559-ND&gt;`_</v>
      </c>
    </row>
    <row r="10" spans="1:4" x14ac:dyDescent="0.2">
      <c r="A10" s="2">
        <f>cerebro_data!A10</f>
        <v>2</v>
      </c>
      <c r="B10" s="2" t="str">
        <f>implant_data!B10</f>
        <v xml:space="preserve">0603 10 k\ |OHgr| Resistor </v>
      </c>
      <c r="C10" t="str">
        <f>IF(ISBLANK(implant_data!D10),implant_data!C10,CONCATENATE(" :download:`",implant_data!C10,"&lt;Datasheets/",implant_data!D10,"&gt;`"))</f>
        <v xml:space="preserve"> </v>
      </c>
      <c r="D10" t="str">
        <f>IF(ISBLANK(implant_data!F10),"",CONCATENATE("`",implant_data!E10," &lt;",implant_data!F10,"&gt;`_"))</f>
        <v/>
      </c>
    </row>
    <row r="11" spans="1:4" x14ac:dyDescent="0.2">
      <c r="A11" s="2">
        <f>cerebro_data!A11</f>
        <v>1</v>
      </c>
      <c r="B11" s="2" t="str">
        <f>implant_data!B11</f>
        <v xml:space="preserve">0603 20 k\ |OHgr| Resistor </v>
      </c>
      <c r="C11" t="str">
        <f>IF(ISBLANK(implant_data!D11),implant_data!C11,CONCATENATE(" :download:`",implant_data!C11,"&lt;Datasheets/",implant_data!D11,"&gt;`"))</f>
        <v xml:space="preserve"> </v>
      </c>
      <c r="D11" t="str">
        <f>IF(ISBLANK(implant_data!F11),"",CONCATENATE("`",implant_data!E11," &lt;",implant_data!F11,"&gt;`_"))</f>
        <v/>
      </c>
    </row>
    <row r="54" spans="2:4" s="2" customFormat="1" hidden="1" x14ac:dyDescent="0.2">
      <c r="B54"/>
      <c r="C54"/>
      <c r="D54"/>
    </row>
    <row r="63" spans="2:4" x14ac:dyDescent="0.2">
      <c r="D6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1"/>
  <sheetViews>
    <sheetView workbookViewId="0">
      <selection activeCell="B12" sqref="B12"/>
    </sheetView>
  </sheetViews>
  <sheetFormatPr baseColWidth="10" defaultRowHeight="16" x14ac:dyDescent="0.2"/>
  <cols>
    <col min="1" max="1" width="4" style="2" bestFit="1" customWidth="1"/>
    <col min="2" max="2" width="25.1640625" style="2" bestFit="1" customWidth="1"/>
    <col min="3" max="3" width="16" style="2" bestFit="1" customWidth="1"/>
    <col min="4" max="4" width="20.5" style="2" bestFit="1" customWidth="1"/>
    <col min="5" max="5" width="20.6640625" style="2" bestFit="1" customWidth="1"/>
    <col min="6" max="6" width="80.664062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4" t="s">
        <v>0</v>
      </c>
      <c r="B1" s="4" t="s">
        <v>1</v>
      </c>
      <c r="C1" s="4" t="s">
        <v>18</v>
      </c>
      <c r="D1" s="4" t="s">
        <v>2</v>
      </c>
      <c r="E1" s="4" t="s">
        <v>19</v>
      </c>
      <c r="F1" s="4" t="s">
        <v>3</v>
      </c>
    </row>
    <row r="2" spans="1:6" x14ac:dyDescent="0.2">
      <c r="A2" s="4" t="s">
        <v>84</v>
      </c>
      <c r="B2" s="4" t="s">
        <v>13</v>
      </c>
      <c r="C2" s="4" t="s">
        <v>99</v>
      </c>
      <c r="D2" s="4" t="s">
        <v>121</v>
      </c>
      <c r="E2" s="4" t="s">
        <v>14</v>
      </c>
      <c r="F2" s="4" t="s">
        <v>122</v>
      </c>
    </row>
    <row r="3" spans="1:6" x14ac:dyDescent="0.2">
      <c r="A3" s="4" t="s">
        <v>98</v>
      </c>
      <c r="B3" s="4" t="s">
        <v>120</v>
      </c>
      <c r="C3" s="4" t="s">
        <v>100</v>
      </c>
      <c r="D3" s="4" t="s">
        <v>97</v>
      </c>
      <c r="E3" s="4" t="s">
        <v>96</v>
      </c>
      <c r="F3" s="4" t="s">
        <v>95</v>
      </c>
    </row>
    <row r="4" spans="1:6" x14ac:dyDescent="0.2">
      <c r="A4" s="4" t="s">
        <v>84</v>
      </c>
      <c r="B4" s="4" t="s">
        <v>15</v>
      </c>
      <c r="C4" s="4" t="s">
        <v>101</v>
      </c>
      <c r="D4" s="4"/>
      <c r="E4" s="4" t="s">
        <v>103</v>
      </c>
      <c r="F4" s="4" t="s">
        <v>102</v>
      </c>
    </row>
    <row r="5" spans="1:6" x14ac:dyDescent="0.2">
      <c r="A5" s="4" t="s">
        <v>84</v>
      </c>
      <c r="B5" s="4" t="s">
        <v>108</v>
      </c>
      <c r="C5" s="4" t="s">
        <v>105</v>
      </c>
      <c r="D5" s="4" t="s">
        <v>107</v>
      </c>
      <c r="E5" s="4" t="s">
        <v>106</v>
      </c>
      <c r="F5" s="4" t="s">
        <v>104</v>
      </c>
    </row>
    <row r="6" spans="1:6" x14ac:dyDescent="0.2">
      <c r="A6" s="4" t="s">
        <v>98</v>
      </c>
      <c r="B6" s="4" t="s">
        <v>16</v>
      </c>
      <c r="C6" s="4" t="s">
        <v>112</v>
      </c>
      <c r="D6" s="4" t="s">
        <v>111</v>
      </c>
      <c r="E6" s="4" t="s">
        <v>110</v>
      </c>
      <c r="F6" s="4" t="s">
        <v>109</v>
      </c>
    </row>
    <row r="7" spans="1:6" x14ac:dyDescent="0.2">
      <c r="A7" s="4" t="s">
        <v>84</v>
      </c>
      <c r="B7" s="4" t="s">
        <v>17</v>
      </c>
      <c r="C7" s="4" t="s">
        <v>114</v>
      </c>
      <c r="D7" s="4" t="s">
        <v>116</v>
      </c>
      <c r="E7" s="4" t="s">
        <v>115</v>
      </c>
      <c r="F7" s="4" t="s">
        <v>113</v>
      </c>
    </row>
    <row r="8" spans="1:6" x14ac:dyDescent="0.2">
      <c r="A8" s="4" t="s">
        <v>84</v>
      </c>
      <c r="B8" s="4" t="s">
        <v>117</v>
      </c>
      <c r="C8" s="4" t="s">
        <v>119</v>
      </c>
      <c r="D8" s="4" t="s">
        <v>27</v>
      </c>
      <c r="E8" s="4" t="s">
        <v>39</v>
      </c>
      <c r="F8" s="4" t="s">
        <v>118</v>
      </c>
    </row>
    <row r="9" spans="1:6" x14ac:dyDescent="0.2">
      <c r="A9" s="4" t="s">
        <v>84</v>
      </c>
      <c r="B9" s="4" t="s">
        <v>139</v>
      </c>
      <c r="C9" s="4" t="s">
        <v>136</v>
      </c>
      <c r="D9" s="4" t="s">
        <v>137</v>
      </c>
      <c r="E9" s="4" t="s">
        <v>39</v>
      </c>
      <c r="F9" s="4" t="s">
        <v>138</v>
      </c>
    </row>
    <row r="10" spans="1:6" x14ac:dyDescent="0.2">
      <c r="A10" s="4" t="s">
        <v>98</v>
      </c>
      <c r="B10" s="4" t="s">
        <v>140</v>
      </c>
      <c r="C10" s="8" t="str">
        <f>" "</f>
        <v xml:space="preserve"> </v>
      </c>
      <c r="D10" s="8"/>
      <c r="E10" s="8"/>
      <c r="F10" s="4"/>
    </row>
    <row r="11" spans="1:6" x14ac:dyDescent="0.2">
      <c r="A11" s="4" t="s">
        <v>98</v>
      </c>
      <c r="B11" s="4" t="s">
        <v>94</v>
      </c>
      <c r="C11" s="8" t="str">
        <f>" "</f>
        <v xml:space="preserve"> </v>
      </c>
      <c r="D11" s="8"/>
      <c r="E11" s="8"/>
      <c r="F11" s="4"/>
    </row>
    <row r="13" spans="1:6" x14ac:dyDescent="0.2">
      <c r="C13" s="8" t="str">
        <f>" "</f>
        <v xml:space="preserve"> </v>
      </c>
    </row>
    <row r="15" spans="1:6" x14ac:dyDescent="0.2">
      <c r="B15" s="6"/>
      <c r="C15" s="6"/>
      <c r="E15" s="4"/>
    </row>
    <row r="16" spans="1:6" x14ac:dyDescent="0.2">
      <c r="E16" s="4"/>
    </row>
    <row r="17" spans="5:5" x14ac:dyDescent="0.2">
      <c r="E17" s="4"/>
    </row>
    <row r="18" spans="5:5" x14ac:dyDescent="0.2">
      <c r="E18" s="4"/>
    </row>
    <row r="19" spans="5:5" x14ac:dyDescent="0.2">
      <c r="E19" s="4"/>
    </row>
    <row r="20" spans="5:5" x14ac:dyDescent="0.2">
      <c r="E20" s="4"/>
    </row>
    <row r="111" spans="6:6" x14ac:dyDescent="0.2">
      <c r="F11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1"/>
  <sheetViews>
    <sheetView tabSelected="1" workbookViewId="0">
      <selection activeCell="A8" sqref="A8:XFD8"/>
    </sheetView>
  </sheetViews>
  <sheetFormatPr baseColWidth="10" defaultRowHeight="16" x14ac:dyDescent="0.2"/>
  <cols>
    <col min="1" max="1" width="4" style="2" bestFit="1" customWidth="1"/>
    <col min="2" max="2" width="25.1640625" bestFit="1" customWidth="1"/>
    <col min="3" max="3" width="62.33203125" bestFit="1" customWidth="1"/>
    <col min="4" max="4" width="100.6640625" bestFit="1" customWidth="1"/>
    <col min="5" max="5" width="11.33203125" bestFit="1" customWidth="1"/>
    <col min="6" max="6" width="12" bestFit="1" customWidth="1"/>
    <col min="7" max="7" width="16.33203125" bestFit="1" customWidth="1"/>
    <col min="8" max="8" width="5.83203125" bestFit="1" customWidth="1"/>
  </cols>
  <sheetData>
    <row r="1" spans="1:4" x14ac:dyDescent="0.2">
      <c r="A1" s="2" t="s">
        <v>0</v>
      </c>
      <c r="B1" t="s">
        <v>1</v>
      </c>
      <c r="C1" t="s">
        <v>2</v>
      </c>
      <c r="D1" t="s">
        <v>23</v>
      </c>
    </row>
    <row r="2" spans="1:4" x14ac:dyDescent="0.2">
      <c r="A2" s="2" t="str">
        <f>base_data!A2</f>
        <v>1</v>
      </c>
      <c r="B2" s="2" t="str">
        <f>base_data!B2</f>
        <v>Base Station PCB</v>
      </c>
      <c r="C2" t="str">
        <f>IF(ISBLANK(base_data!C2),"",CONCATENATE(" :download:`",base_data!C2,"&lt;Datasheets/",base_data!D2,"&gt;`"))</f>
        <v xml:space="preserve"> :download:`Base Station 2.2&lt;Datasheets/base_station_2.2.pdf&gt;`</v>
      </c>
      <c r="D2" t="str">
        <f>IF(ISBLANK(base_data!F2),"",CONCATENATE("`",base_data!E2," &lt;",base_data!F2,"&gt;`_"))</f>
        <v>`OSH Park &lt;https://oshpark.com/shared_projects/Ed6Ntbb1&gt;`_</v>
      </c>
    </row>
    <row r="3" spans="1:4" x14ac:dyDescent="0.2">
      <c r="A3" s="2" t="str">
        <f>base_data!A3</f>
        <v>1</v>
      </c>
      <c r="B3" s="2" t="str">
        <f>base_data!B3</f>
        <v>Feather 32u4 RFM69HCW</v>
      </c>
      <c r="C3" t="str">
        <f>IF(ISBLANK(base_data!C3),"",CONCATENATE(" :download:`",base_data!C3,"&lt;Datasheets/",base_data!D3,"&gt;`"))</f>
        <v xml:space="preserve"> :download:`3076&lt;Datasheets/feather_radio.pdf&gt;`</v>
      </c>
      <c r="D3" t="str">
        <f>IF(ISBLANK(base_data!F3),"",CONCATENATE("`",base_data!E3," &lt;",base_data!F3,"&gt;`_"))</f>
        <v>`Digi-Key &lt;https://www.digikey.com/products/en?keywords=1528-1663-ND&gt;`_</v>
      </c>
    </row>
    <row r="4" spans="1:4" x14ac:dyDescent="0.2">
      <c r="A4" s="2" t="str">
        <f>base_data!A4</f>
        <v>1</v>
      </c>
      <c r="B4" s="2" t="str">
        <f>base_data!B4</f>
        <v>USB to Serial Converter</v>
      </c>
      <c r="C4" t="str">
        <f>IF(ISBLANK(base_data!C4),"",CONCATENATE(" :download:`",base_data!C4,"&lt;Datasheets/",base_data!D4,"&gt;`"))</f>
        <v xml:space="preserve"> :download:`CY7C65213-28PVXI&lt;Datasheets/usb_to_serial_converter.pdf&gt;`</v>
      </c>
      <c r="D4" t="str">
        <f>IF(ISBLANK(base_data!F4),"",CONCATENATE("`",base_data!E4," &lt;",base_data!F4,"&gt;`_"))</f>
        <v>`Digi-Key &lt;https://www.digikey.com/products/en?keywords=%09CY7C65213-28PVXI-ND&gt;`_</v>
      </c>
    </row>
    <row r="5" spans="1:4" x14ac:dyDescent="0.2">
      <c r="A5" s="2" t="str">
        <f>base_data!A5</f>
        <v>1</v>
      </c>
      <c r="B5" s="2" t="str">
        <f>base_data!B5</f>
        <v>Voltage Level Translator</v>
      </c>
      <c r="C5" t="str">
        <f>IF(ISBLANK(base_data!C5),"",CONCATENATE(" :download:`",base_data!C5,"&lt;Datasheets/",base_data!D5,"&gt;`"))</f>
        <v xml:space="preserve"> :download:`TXB0104PWR&lt;Datasheets/voltage_translator.pdf&gt;`</v>
      </c>
      <c r="D5" t="str">
        <f>IF(ISBLANK(base_data!F5),"",CONCATENATE("`",base_data!E5," &lt;",base_data!F5,"&gt;`_"))</f>
        <v>`Digi-Key &lt;https://www.digikey.com/products/en?keywords=296-21929-1-nd&gt;`_</v>
      </c>
    </row>
    <row r="6" spans="1:4" x14ac:dyDescent="0.2">
      <c r="A6" s="2">
        <f>base_data!A6</f>
        <v>1</v>
      </c>
      <c r="B6" s="2" t="str">
        <f>base_data!B6</f>
        <v>Micro USB horizontal socket</v>
      </c>
      <c r="C6" t="str">
        <f>IF(ISBLANK(base_data!C6),"",CONCATENATE(" :download:`",base_data!C6,"&lt;Datasheets/",base_data!D6,"&gt;`"))</f>
        <v xml:space="preserve"> :download:`10118194-0001LF&lt;Datasheets/usb_plug_horizontal.pdf&gt;`</v>
      </c>
      <c r="D6" t="str">
        <f>IF(ISBLANK(base_data!F6),"",CONCATENATE("`",base_data!E6," &lt;",base_data!F6,"&gt;`_"))</f>
        <v>`Digi-Key &lt;https://www.digikey.com/products/en?keywords=609-4618-1-ND&gt;`_</v>
      </c>
    </row>
    <row r="7" spans="1:4" x14ac:dyDescent="0.2">
      <c r="A7" s="2" t="str">
        <f>base_data!A7</f>
        <v>2</v>
      </c>
      <c r="B7" s="2" t="str">
        <f>base_data!B7</f>
        <v xml:space="preserve">0603 10 k\ |OHgr| Resistor </v>
      </c>
      <c r="C7" t="str">
        <f>IF(ISBLANK(base_data!C7),"",CONCATENATE(" :download:`",base_data!C7,"&lt;Datasheets/",base_data!D7,"&gt;`"))</f>
        <v/>
      </c>
      <c r="D7" t="str">
        <f>IF(ISBLANK(base_data!F7),"",CONCATENATE("`",base_data!E7," &lt;",base_data!F7,"&gt;`_"))</f>
        <v/>
      </c>
    </row>
    <row r="8" spans="1:4" x14ac:dyDescent="0.2">
      <c r="B8" s="2"/>
      <c r="C8" s="2"/>
      <c r="D8" s="2"/>
    </row>
    <row r="9" spans="1:4" x14ac:dyDescent="0.2">
      <c r="B9" s="2"/>
      <c r="C9" s="2"/>
      <c r="D9" s="2"/>
    </row>
    <row r="10" spans="1:4" x14ac:dyDescent="0.2">
      <c r="B10" s="2"/>
      <c r="C10" s="2"/>
      <c r="D10" s="2"/>
    </row>
    <row r="11" spans="1:4" x14ac:dyDescent="0.2">
      <c r="B11" s="2"/>
      <c r="C11" s="2"/>
      <c r="D11" s="2"/>
    </row>
    <row r="12" spans="1:4" x14ac:dyDescent="0.2">
      <c r="B12" s="2"/>
      <c r="C12" s="2"/>
      <c r="D12" s="2"/>
    </row>
    <row r="13" spans="1:4" x14ac:dyDescent="0.2">
      <c r="B13" s="2"/>
      <c r="C13" s="2"/>
      <c r="D13" s="2"/>
    </row>
    <row r="14" spans="1:4" x14ac:dyDescent="0.2">
      <c r="B14" s="2"/>
      <c r="C14" s="2"/>
      <c r="D14" s="2"/>
    </row>
    <row r="15" spans="1:4" x14ac:dyDescent="0.2">
      <c r="B15" s="2"/>
      <c r="C15" s="2"/>
      <c r="D15" s="2"/>
    </row>
    <row r="16" spans="1:4" x14ac:dyDescent="0.2">
      <c r="B16" s="2"/>
      <c r="C16" s="2"/>
      <c r="D16" s="2"/>
    </row>
    <row r="17" spans="2:4" x14ac:dyDescent="0.2">
      <c r="B17" s="2"/>
      <c r="C17" s="2"/>
      <c r="D17" s="2"/>
    </row>
    <row r="52" spans="2:4" s="2" customFormat="1" hidden="1" x14ac:dyDescent="0.2">
      <c r="B52"/>
      <c r="C52"/>
      <c r="D52"/>
    </row>
    <row r="61" spans="2:4" x14ac:dyDescent="0.2">
      <c r="D61" s="1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1"/>
  <sheetViews>
    <sheetView workbookViewId="0">
      <selection activeCell="B9" sqref="B9"/>
    </sheetView>
  </sheetViews>
  <sheetFormatPr baseColWidth="10" defaultRowHeight="16" x14ac:dyDescent="0.2"/>
  <cols>
    <col min="1" max="1" width="4" style="2" bestFit="1" customWidth="1"/>
    <col min="2" max="2" width="25.1640625" style="2" bestFit="1" customWidth="1"/>
    <col min="3" max="3" width="16.6640625" style="2" bestFit="1" customWidth="1"/>
    <col min="4" max="4" width="24.1640625" style="2" bestFit="1" customWidth="1"/>
    <col min="5" max="5" width="20.6640625" style="2" bestFit="1" customWidth="1"/>
    <col min="6" max="6" width="80.664062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4" t="s">
        <v>0</v>
      </c>
      <c r="B1" s="4" t="s">
        <v>1</v>
      </c>
      <c r="C1" s="4" t="s">
        <v>18</v>
      </c>
      <c r="D1" s="4" t="s">
        <v>2</v>
      </c>
      <c r="E1" s="4" t="s">
        <v>19</v>
      </c>
      <c r="F1" s="4" t="s">
        <v>3</v>
      </c>
    </row>
    <row r="2" spans="1:6" x14ac:dyDescent="0.2">
      <c r="A2" s="4" t="s">
        <v>84</v>
      </c>
      <c r="B2" s="4" t="s">
        <v>127</v>
      </c>
      <c r="C2" s="4" t="s">
        <v>152</v>
      </c>
      <c r="D2" s="4" t="s">
        <v>153</v>
      </c>
      <c r="E2" s="4" t="s">
        <v>14</v>
      </c>
      <c r="F2" s="4" t="s">
        <v>151</v>
      </c>
    </row>
    <row r="3" spans="1:6" x14ac:dyDescent="0.2">
      <c r="A3" s="4" t="s">
        <v>84</v>
      </c>
      <c r="B3" s="4" t="s">
        <v>123</v>
      </c>
      <c r="C3" s="4" t="s">
        <v>124</v>
      </c>
      <c r="D3" s="4" t="s">
        <v>125</v>
      </c>
      <c r="E3" s="4" t="s">
        <v>39</v>
      </c>
      <c r="F3" s="4" t="s">
        <v>126</v>
      </c>
    </row>
    <row r="4" spans="1:6" x14ac:dyDescent="0.2">
      <c r="A4" s="4" t="s">
        <v>84</v>
      </c>
      <c r="B4" s="4" t="s">
        <v>129</v>
      </c>
      <c r="C4" s="4" t="s">
        <v>130</v>
      </c>
      <c r="D4" s="4" t="s">
        <v>131</v>
      </c>
      <c r="E4" s="4" t="s">
        <v>39</v>
      </c>
      <c r="F4" s="4" t="s">
        <v>128</v>
      </c>
    </row>
    <row r="5" spans="1:6" x14ac:dyDescent="0.2">
      <c r="A5" s="4" t="s">
        <v>84</v>
      </c>
      <c r="B5" s="4" t="s">
        <v>132</v>
      </c>
      <c r="C5" s="4" t="s">
        <v>134</v>
      </c>
      <c r="D5" s="4" t="s">
        <v>135</v>
      </c>
      <c r="E5" s="4" t="s">
        <v>39</v>
      </c>
      <c r="F5" s="4" t="s">
        <v>133</v>
      </c>
    </row>
    <row r="6" spans="1:6" x14ac:dyDescent="0.2">
      <c r="A6" s="2">
        <v>1</v>
      </c>
      <c r="B6" s="2" t="s">
        <v>65</v>
      </c>
      <c r="C6" s="2" t="s">
        <v>91</v>
      </c>
      <c r="D6" s="2" t="s">
        <v>90</v>
      </c>
      <c r="E6" s="4" t="s">
        <v>39</v>
      </c>
      <c r="F6" s="2" t="s">
        <v>89</v>
      </c>
    </row>
    <row r="7" spans="1:6" x14ac:dyDescent="0.2">
      <c r="A7" s="4" t="s">
        <v>98</v>
      </c>
      <c r="B7" s="2" t="s">
        <v>140</v>
      </c>
      <c r="C7" s="4"/>
      <c r="D7" s="4"/>
      <c r="E7" s="4"/>
      <c r="F7" s="4"/>
    </row>
    <row r="8" spans="1:6" x14ac:dyDescent="0.2">
      <c r="A8" s="4"/>
      <c r="B8" s="4"/>
      <c r="C8" s="4"/>
      <c r="D8" s="4"/>
      <c r="E8" s="4"/>
      <c r="F8" s="4"/>
    </row>
    <row r="9" spans="1:6" x14ac:dyDescent="0.2">
      <c r="A9" s="4"/>
      <c r="B9" s="4"/>
      <c r="C9" s="4"/>
      <c r="D9" s="4"/>
      <c r="E9" s="4"/>
      <c r="F9" s="4"/>
    </row>
    <row r="10" spans="1:6" x14ac:dyDescent="0.2">
      <c r="A10" s="4"/>
      <c r="B10" s="4"/>
      <c r="C10" s="4"/>
      <c r="D10" s="4"/>
      <c r="E10" s="4"/>
      <c r="F10" s="4"/>
    </row>
    <row r="11" spans="1:6" x14ac:dyDescent="0.2">
      <c r="A11" s="4"/>
      <c r="B11" s="4"/>
      <c r="C11" s="4"/>
      <c r="D11" s="4"/>
      <c r="E11" s="4"/>
      <c r="F11" s="4"/>
    </row>
    <row r="15" spans="1:6" x14ac:dyDescent="0.2">
      <c r="B15" s="6"/>
      <c r="C15" s="6"/>
      <c r="E15" s="4"/>
    </row>
    <row r="16" spans="1:6" x14ac:dyDescent="0.2">
      <c r="E16" s="4"/>
    </row>
    <row r="17" spans="5:5" x14ac:dyDescent="0.2">
      <c r="E17" s="4"/>
    </row>
    <row r="18" spans="5:5" x14ac:dyDescent="0.2">
      <c r="E18" s="4"/>
    </row>
    <row r="19" spans="5:5" x14ac:dyDescent="0.2">
      <c r="E19" s="4"/>
    </row>
    <row r="20" spans="5:5" x14ac:dyDescent="0.2">
      <c r="E20" s="4"/>
    </row>
    <row r="111" spans="6:6" x14ac:dyDescent="0.2">
      <c r="F1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cerebro</vt:lpstr>
      <vt:lpstr>cerebro_data</vt:lpstr>
      <vt:lpstr>implant</vt:lpstr>
      <vt:lpstr>implant_data</vt:lpstr>
      <vt:lpstr>base</vt:lpstr>
      <vt:lpstr>base_data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Lustig, Andy</cp:lastModifiedBy>
  <dcterms:created xsi:type="dcterms:W3CDTF">2016-05-26T21:06:58Z</dcterms:created>
  <dcterms:modified xsi:type="dcterms:W3CDTF">2018-03-02T18:30:13Z</dcterms:modified>
</cp:coreProperties>
</file>