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1500" yWindow="8340" windowWidth="21480" windowHeight="13260" tabRatio="500" firstSheet="9" activeTab="9" autoFilterDateGrouping="1"/>
    <workbookView visibility="visible" minimized="0" showHorizontalScroll="1" showVerticalScroll="1" showSheetTabs="1" xWindow="1620" yWindow="4080" windowWidth="35880" windowHeight="16800" tabRatio="500" firstSheet="7" activeTab="14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Species trajectories" sheetId="10" state="visible" r:id="rId10"/>
    <sheet xmlns:r="http://schemas.openxmlformats.org/officeDocument/2006/relationships" name="!!Aggregate trajectories" sheetId="11" state="visible" r:id="rId11"/>
    <sheet xmlns:r="http://schemas.openxmlformats.org/officeDocument/2006/relationships" name="Compartment accounted masses" sheetId="12" state="visible" r:id="rId12"/>
    <sheet xmlns:r="http://schemas.openxmlformats.org/officeDocument/2006/relationships" name="!!Observables" sheetId="13" state="visible" r:id="rId13"/>
    <sheet xmlns:r="http://schemas.openxmlformats.org/officeDocument/2006/relationships" name="!!Functions" sheetId="14" state="visible" r:id="rId14"/>
    <sheet xmlns:r="http://schemas.openxmlformats.org/officeDocument/2006/relationships" name="!!Reactions" sheetId="15" state="visible" r:id="rId15"/>
    <sheet xmlns:r="http://schemas.openxmlformats.org/officeDocument/2006/relationships" name="!!Rate laws" sheetId="16" state="visible" r:id="rId16"/>
    <sheet xmlns:r="http://schemas.openxmlformats.org/officeDocument/2006/relationships" name="!!dFBA objectives" sheetId="17" state="visible" r:id="rId17"/>
    <sheet xmlns:r="http://schemas.openxmlformats.org/officeDocument/2006/relationships" name="!!dFBA objective reactions" sheetId="18" state="visible" r:id="rId18"/>
    <sheet xmlns:r="http://schemas.openxmlformats.org/officeDocument/2006/relationships" name="!!dFBA objective species" sheetId="19" state="visible" r:id="rId19"/>
    <sheet xmlns:r="http://schemas.openxmlformats.org/officeDocument/2006/relationships" name="!!Parameters" sheetId="20" state="visible" r:id="rId20"/>
    <sheet xmlns:r="http://schemas.openxmlformats.org/officeDocument/2006/relationships" name="!!Stop conditions" sheetId="21" state="visible" r:id="rId21"/>
    <sheet xmlns:r="http://schemas.openxmlformats.org/officeDocument/2006/relationships" name="!!Observations" sheetId="22" state="visible" r:id="rId22"/>
    <sheet xmlns:r="http://schemas.openxmlformats.org/officeDocument/2006/relationships" name="!!Observation sets" sheetId="23" state="visible" r:id="rId23"/>
    <sheet xmlns:r="http://schemas.openxmlformats.org/officeDocument/2006/relationships" name="!!Conclusions" sheetId="24" state="visible" r:id="rId24"/>
    <sheet xmlns:r="http://schemas.openxmlformats.org/officeDocument/2006/relationships" name="!!References" sheetId="25" state="visible" r:id="rId25"/>
    <sheet xmlns:r="http://schemas.openxmlformats.org/officeDocument/2006/relationships" name="!!Authors" sheetId="26" state="visible" r:id="rId26"/>
    <sheet xmlns:r="http://schemas.openxmlformats.org/officeDocument/2006/relationships" name="!!Changes" sheetId="27" state="visible" r:id="rId27"/>
  </sheets>
  <externalReferences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types'!$A$2:$K$5</definedName>
    <definedName name="_xlnm._FilterDatabase" localSheetId="14" hidden="1">'!!Reactions'!$A$2:$D$4</definedName>
    <definedName name="_xlnm._FilterDatabase" localSheetId="19" hidden="1">'!!Parameters'!$A$1:$F$6</definedName>
    <definedName name="_xlnm._FilterDatabase" localSheetId="24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0.0E+00"/>
    <numFmt numFmtId="165" formatCode="0.000E+00"/>
    <numFmt numFmtId="166" formatCode="&quot;TRUE&quot;;&quot;TRUE&quot;;&quot;FALSE&quot;"/>
  </numFmts>
  <fonts count="12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b val="1"/>
      <color rgb="FF000000"/>
      <sz val="10"/>
    </font>
    <font>
      <name val="Calibri"/>
      <b val="1"/>
      <color rgb="FF000000"/>
      <sz val="10"/>
    </font>
    <font>
      <name val="Calibri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6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164" fontId="1" fillId="0" borderId="0" applyAlignment="1" pivotButton="0" quotePrefix="0" xfId="0">
      <alignment horizontal="left" vertical="top" wrapText="1"/>
    </xf>
    <xf numFmtId="0" fontId="0" fillId="0" borderId="1" pivotButton="0" quotePrefix="0" xfId="0"/>
    <xf numFmtId="0" fontId="1" fillId="0" borderId="1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vertical="top" wrapText="1"/>
    </xf>
    <xf numFmtId="164" fontId="2" fillId="2" borderId="1" applyAlignment="1" pivotButton="0" quotePrefix="0" xfId="0">
      <alignment vertical="top" wrapText="1"/>
    </xf>
    <xf numFmtId="11" fontId="1" fillId="0" borderId="1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wrapText="1"/>
    </xf>
    <xf numFmtId="0" fontId="2" fillId="2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9" fillId="2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right" vertical="top" wrapText="1"/>
    </xf>
    <xf numFmtId="11" fontId="1" fillId="0" borderId="0" applyAlignment="1" pivotButton="0" quotePrefix="0" xfId="0">
      <alignment horizontal="right" vertical="top" wrapText="1"/>
    </xf>
    <xf numFmtId="0" fontId="11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wrapText="1"/>
    </xf>
    <xf numFmtId="0" fontId="2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164" fontId="1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2" borderId="1" applyAlignment="1" pivotButton="0" quotePrefix="0" xfId="0">
      <alignment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externalLink" Target="/xl/externalLinks/externalLink1.xml" Id="rId28"/><Relationship Type="http://schemas.openxmlformats.org/officeDocument/2006/relationships/externalLink" Target="/xl/externalLinks/externalLink2.xml" Id="rId29"/><Relationship Type="http://schemas.openxmlformats.org/officeDocument/2006/relationships/externalLink" Target="/xl/externalLinks/externalLink3.xml" Id="rId30"/><Relationship Type="http://schemas.openxmlformats.org/officeDocument/2006/relationships/externalLink" Target="/xl/externalLinks/externalLink4.xml" Id="rId31"/><Relationship Type="http://schemas.openxmlformats.org/officeDocument/2006/relationships/externalLink" Target="/xl/externalLinks/externalLink5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>
      <selection activeCell="A1" sqref="A1"/>
    </sheetView>
  </sheetViews>
  <sheetFormatPr baseColWidth="10" defaultColWidth="0" defaultRowHeight="15" customHeight="1" zeroHeight="1"/>
  <cols>
    <col width="15.6640625" customWidth="1" style="12" min="1" max="3"/>
    <col hidden="1" width="9" customWidth="1" style="12" min="4" max="5"/>
    <col hidden="1" width="9" customWidth="1" style="12" min="6" max="16384"/>
  </cols>
  <sheetData>
    <row r="1">
      <c r="A1" t="inlineStr">
        <is>
          <t>!!!ObjTables objTablesVersion='0.0.8'</t>
        </is>
      </c>
    </row>
    <row r="2" ht="28" customHeight="1">
      <c r="A2" t="inlineStr">
        <is>
          <t>!!ObjTables type='Schema' objTablesVersion='0.0.8' tableFormat='row'</t>
        </is>
      </c>
    </row>
    <row r="3" ht="28" customHeight="1">
      <c r="A3" s="13" t="inlineStr">
        <is>
          <t>!Table</t>
        </is>
      </c>
      <c r="B3" s="13" t="inlineStr">
        <is>
          <t>!Description</t>
        </is>
      </c>
      <c r="C3" s="13" t="inlineStr">
        <is>
          <t>!Number of objects</t>
        </is>
      </c>
    </row>
    <row r="4">
      <c r="A4" s="14" t="inlineStr">
        <is>
          <t>Model</t>
        </is>
      </c>
      <c r="B4" s="14" t="n"/>
      <c r="C4" s="14" t="n">
        <v>1</v>
      </c>
    </row>
    <row r="5">
      <c r="A5" s="14" t="inlineStr">
        <is>
          <t>Taxon</t>
        </is>
      </c>
      <c r="B5" s="14" t="n"/>
      <c r="C5" s="14" t="n">
        <v>1</v>
      </c>
    </row>
    <row r="6">
      <c r="A6" s="14" t="inlineStr">
        <is>
          <t>Environment</t>
        </is>
      </c>
      <c r="B6" s="14" t="n"/>
      <c r="C6" s="14" t="n">
        <v>1</v>
      </c>
    </row>
    <row r="7">
      <c r="A7" s="14" t="inlineStr">
        <is>
          <t>Submodels</t>
        </is>
      </c>
      <c r="B7" s="14" t="n"/>
      <c r="C7" s="14" t="n">
        <v>1</v>
      </c>
    </row>
    <row r="8">
      <c r="A8" s="14" t="inlineStr">
        <is>
          <t>Compartments</t>
        </is>
      </c>
      <c r="B8" s="14" t="n"/>
      <c r="C8" s="14" t="n">
        <v>2</v>
      </c>
    </row>
    <row r="9">
      <c r="A9" s="14" t="inlineStr">
        <is>
          <t>Species types</t>
        </is>
      </c>
      <c r="B9" s="14" t="n"/>
      <c r="C9" s="14" t="n">
        <v>2</v>
      </c>
    </row>
    <row r="10" ht="28" customHeight="1">
      <c r="A10" s="14" t="inlineStr">
        <is>
          <t>Species</t>
        </is>
      </c>
      <c r="B10" s="14" t="n"/>
      <c r="C10" s="14" t="n">
        <v>2</v>
      </c>
    </row>
    <row r="11" ht="28" customHeight="1">
      <c r="A11" s="14" t="inlineStr">
        <is>
          <t>Initial species concentrations</t>
        </is>
      </c>
      <c r="B11" s="14" t="n"/>
      <c r="C11" s="14" t="n">
        <v>2</v>
      </c>
    </row>
    <row r="12">
      <c r="A12" s="14" t="inlineStr">
        <is>
          <t>Observables</t>
        </is>
      </c>
      <c r="B12" s="14" t="n"/>
      <c r="C12" s="14" t="n">
        <v>0</v>
      </c>
    </row>
    <row r="13">
      <c r="A13" s="14" t="inlineStr">
        <is>
          <t>Functions</t>
        </is>
      </c>
      <c r="B13" s="14" t="n"/>
      <c r="C13" s="14" t="n">
        <v>2</v>
      </c>
    </row>
    <row r="14">
      <c r="A14" s="14" t="inlineStr">
        <is>
          <t>Reactions</t>
        </is>
      </c>
      <c r="B14" s="14" t="n"/>
      <c r="C14" s="14" t="n">
        <v>1</v>
      </c>
    </row>
    <row r="15">
      <c r="A15" s="14" t="inlineStr">
        <is>
          <t>Rate laws</t>
        </is>
      </c>
      <c r="B15" s="14" t="n"/>
      <c r="C15" s="14" t="n">
        <v>1</v>
      </c>
    </row>
    <row r="16" ht="28" customHeight="1">
      <c r="A16" s="14" t="inlineStr">
        <is>
          <t>dFBA objectives</t>
        </is>
      </c>
      <c r="B16" s="14" t="n"/>
      <c r="C16" s="14" t="n">
        <v>0</v>
      </c>
    </row>
    <row r="17" ht="28" customHeight="1">
      <c r="A17" s="14" t="inlineStr">
        <is>
          <t>dFBA objective reactions</t>
        </is>
      </c>
      <c r="B17" s="14" t="n"/>
      <c r="C17" s="14" t="n">
        <v>0</v>
      </c>
    </row>
    <row r="18" ht="28" customHeight="1">
      <c r="A18" s="14" t="inlineStr">
        <is>
          <t>dFBA objective species</t>
        </is>
      </c>
      <c r="B18" s="14" t="n"/>
      <c r="C18" s="14" t="n">
        <v>0</v>
      </c>
    </row>
    <row r="19">
      <c r="A19" s="14" t="inlineStr">
        <is>
          <t>Parameters</t>
        </is>
      </c>
      <c r="B19" s="14" t="n"/>
      <c r="C19" s="14" t="n">
        <v>7</v>
      </c>
    </row>
    <row r="20">
      <c r="A20" s="14" t="inlineStr">
        <is>
          <t>Stop conditions</t>
        </is>
      </c>
      <c r="B20" s="14" t="n"/>
      <c r="C20" s="14" t="n">
        <v>0</v>
      </c>
    </row>
    <row r="21">
      <c r="A21" s="14" t="inlineStr">
        <is>
          <t>Observations</t>
        </is>
      </c>
      <c r="B21" s="14" t="n"/>
      <c r="C21" s="14" t="n">
        <v>0</v>
      </c>
    </row>
    <row r="22">
      <c r="A22" s="14" t="inlineStr">
        <is>
          <t>Observation sets</t>
        </is>
      </c>
      <c r="B22" s="14" t="n"/>
      <c r="C22" s="14" t="n">
        <v>0</v>
      </c>
    </row>
    <row r="23">
      <c r="A23" s="14" t="inlineStr">
        <is>
          <t>Conclusions</t>
        </is>
      </c>
      <c r="B23" s="14" t="n"/>
      <c r="C23" s="14" t="n">
        <v>0</v>
      </c>
    </row>
    <row r="24">
      <c r="A24" s="14" t="inlineStr">
        <is>
          <t>References</t>
        </is>
      </c>
      <c r="B24" s="14" t="n"/>
      <c r="C24" s="14" t="n">
        <v>0</v>
      </c>
    </row>
    <row r="25">
      <c r="A25" s="14" t="inlineStr">
        <is>
          <t>Authors</t>
        </is>
      </c>
      <c r="B25" s="14" t="n"/>
      <c r="C25" s="14" t="n">
        <v>0</v>
      </c>
    </row>
    <row r="26">
      <c r="A26" s="14" t="inlineStr">
        <is>
          <t>Changes</t>
        </is>
      </c>
      <c r="B26" s="14" t="n"/>
      <c r="C26" s="1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zoomScale="130" zoomScaleNormal="130" zoomScalePageLayoutView="130" workbookViewId="0">
      <selection activeCell="B7" sqref="B7"/>
    </sheetView>
    <sheetView zoomScale="130" zoomScaleNormal="130" zoomScalePageLayoutView="130" workbookViewId="1">
      <pane ySplit="2" topLeftCell="A3" activePane="bottomLeft" state="frozen"/>
      <selection pane="bottomLeft" activeCell="B4" sqref="B4"/>
    </sheetView>
  </sheetViews>
  <sheetFormatPr baseColWidth="10" defaultRowHeight="15"/>
  <cols>
    <col width="30.5" customWidth="1" min="1" max="5"/>
    <col width="25.6640625" customWidth="1" min="6" max="6"/>
    <col width="12.5" bestFit="1" customWidth="1" min="9" max="9"/>
    <col width="11.83203125" bestFit="1" customWidth="1" min="12" max="12"/>
  </cols>
  <sheetData>
    <row r="1" customFormat="1" s="7">
      <c r="A1" s="21" t="inlineStr">
        <is>
          <t>!!ObjTables type='Data' id='SpeciesTrajectory' objTablesVersion='0.0.8' schema='wc_lang' tableFormat='row'</t>
        </is>
      </c>
      <c r="B1" s="22" t="n"/>
      <c r="C1" s="22" t="n"/>
      <c r="D1" s="22" t="n"/>
      <c r="E1" s="60" t="n"/>
      <c r="F1" s="22" t="n"/>
      <c r="G1" s="24" t="n"/>
      <c r="H1" s="55" t="n"/>
      <c r="I1" s="55" t="n"/>
      <c r="J1" s="55" t="n"/>
      <c r="K1" s="55" t="n"/>
      <c r="L1" s="55" t="n"/>
    </row>
    <row r="2">
      <c r="A2" s="9" t="inlineStr">
        <is>
          <t>!Time</t>
        </is>
      </c>
      <c r="B2" s="9" t="inlineStr">
        <is>
          <t>!Pop_A_c_</t>
        </is>
      </c>
      <c r="C2" s="9" t="inlineStr">
        <is>
          <t>!Pop_B_c_</t>
        </is>
      </c>
      <c r="D2" s="9" t="inlineStr">
        <is>
          <t>Computation for Pop_A_c_</t>
        </is>
      </c>
      <c r="E2" s="9" t="inlineStr">
        <is>
          <t>Computation for Pop_B_c_</t>
        </is>
      </c>
      <c r="F2" s="9" t="inlineStr">
        <is>
          <t>Comments</t>
        </is>
      </c>
    </row>
    <row r="3">
      <c r="A3" t="n">
        <v>0</v>
      </c>
      <c r="B3" t="n">
        <v>900</v>
      </c>
      <c r="C3" t="n">
        <v>100</v>
      </c>
      <c r="D3">
        <f>MAX(0, initial_pop_a - k_cat_1_for*$A3)</f>
        <v/>
      </c>
      <c r="E3">
        <f>initial_pop_b + initial_pop_a - D3</f>
        <v/>
      </c>
    </row>
    <row r="4">
      <c r="A4" t="n">
        <v>100</v>
      </c>
      <c r="B4" t="n">
        <v>800</v>
      </c>
      <c r="C4" t="n">
        <v>200</v>
      </c>
      <c r="D4">
        <f>MAX(0, initial_pop_a - k_cat_1_for*$A4)</f>
        <v/>
      </c>
      <c r="E4">
        <f>initial_pop_b + initial_pop_a - D4</f>
        <v/>
      </c>
    </row>
    <row r="5">
      <c r="A5" t="n">
        <v>200</v>
      </c>
      <c r="B5" t="n">
        <v>700</v>
      </c>
      <c r="C5" t="n">
        <v>300</v>
      </c>
      <c r="D5">
        <f>MAX(0, initial_pop_a - k_cat_1_for*$A5)</f>
        <v/>
      </c>
      <c r="E5">
        <f>initial_pop_b + initial_pop_a - D5</f>
        <v/>
      </c>
    </row>
    <row r="6">
      <c r="A6" t="n">
        <v>300</v>
      </c>
      <c r="B6" t="n">
        <v>600</v>
      </c>
      <c r="C6" t="n">
        <v>400</v>
      </c>
      <c r="D6">
        <f>MAX(0, initial_pop_a - k_cat_1_for*$A6)</f>
        <v/>
      </c>
      <c r="E6">
        <f>initial_pop_b + initial_pop_a - D6</f>
        <v/>
      </c>
    </row>
    <row r="7">
      <c r="A7" t="n">
        <v>400</v>
      </c>
      <c r="B7" t="n">
        <v>500</v>
      </c>
      <c r="C7" t="n">
        <v>500</v>
      </c>
      <c r="D7">
        <f>MAX(0, initial_pop_a - k_cat_1_for*$A7)</f>
        <v/>
      </c>
      <c r="E7">
        <f>initial_pop_b + initial_pop_a - D7</f>
        <v/>
      </c>
    </row>
    <row r="8">
      <c r="A8" t="n">
        <v>500</v>
      </c>
      <c r="B8" t="n">
        <v>400</v>
      </c>
      <c r="C8" t="n">
        <v>600</v>
      </c>
      <c r="D8">
        <f>MAX(0, initial_pop_a - k_cat_1_for*$A8)</f>
        <v/>
      </c>
      <c r="E8">
        <f>initial_pop_b + initial_pop_a - D8</f>
        <v/>
      </c>
    </row>
    <row r="9">
      <c r="A9" t="n">
        <v>600</v>
      </c>
      <c r="B9" t="n">
        <v>300</v>
      </c>
      <c r="C9" t="n">
        <v>700</v>
      </c>
      <c r="D9">
        <f>MAX(0, initial_pop_a - k_cat_1_for*$A9)</f>
        <v/>
      </c>
      <c r="E9">
        <f>initial_pop_b + initial_pop_a - D9</f>
        <v/>
      </c>
    </row>
    <row r="10">
      <c r="A10" t="n">
        <v>700</v>
      </c>
      <c r="B10" t="n">
        <v>200</v>
      </c>
      <c r="C10" t="n">
        <v>800</v>
      </c>
      <c r="D10">
        <f>MAX(0, initial_pop_a - k_cat_1_for*$A10)</f>
        <v/>
      </c>
      <c r="E10">
        <f>initial_pop_b + initial_pop_a - D10</f>
        <v/>
      </c>
    </row>
    <row r="11">
      <c r="A11" t="n">
        <v>800</v>
      </c>
      <c r="B11" t="n">
        <v>100</v>
      </c>
      <c r="C11" t="n">
        <v>900</v>
      </c>
      <c r="D11">
        <f>MAX(0, initial_pop_a - k_cat_1_for*$A11)</f>
        <v/>
      </c>
      <c r="E11">
        <f>initial_pop_b + initial_pop_a - D11</f>
        <v/>
      </c>
    </row>
    <row r="12">
      <c r="A12" t="n">
        <v>900</v>
      </c>
      <c r="B12" t="n">
        <v>0</v>
      </c>
      <c r="C12" t="n">
        <v>1000</v>
      </c>
      <c r="D12">
        <f>MAX(0, initial_pop_a - k_cat_1_for*$A12)</f>
        <v/>
      </c>
      <c r="E12">
        <f>initial_pop_b + initial_pop_a - D12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selection activeCell="A1" sqref="A1"/>
    </sheetView>
    <sheetView zoomScale="130" zoomScaleNormal="130" zoomScalePageLayoutView="130" workbookViewId="1">
      <selection activeCell="S1" sqref="S1:S1048576"/>
    </sheetView>
  </sheetViews>
  <sheetFormatPr baseColWidth="10" defaultColWidth="12" defaultRowHeight="15"/>
  <cols>
    <col hidden="1" min="2" max="9"/>
    <col width="16" customWidth="1" min="10" max="17"/>
    <col width="29.5" bestFit="1" customWidth="1" min="18" max="18"/>
  </cols>
  <sheetData>
    <row r="1" customFormat="1" s="7">
      <c r="A1" s="21" t="inlineStr">
        <is>
          <t>!!ObjTables type='Data' id='AggregateTrajectory' objTablesVersion='0.0.8' schema='wc_lang' tableFormat='row'</t>
        </is>
      </c>
      <c r="B1" s="22" t="n"/>
      <c r="C1" s="22" t="n"/>
      <c r="D1" s="22" t="n"/>
      <c r="E1" s="60" t="n"/>
      <c r="F1" s="22" t="n"/>
      <c r="G1" s="24" t="n"/>
      <c r="H1" s="55" t="n"/>
      <c r="I1" s="55" t="n"/>
      <c r="J1" s="55" t="n"/>
      <c r="K1" s="55" t="n"/>
      <c r="L1" s="55" t="n"/>
    </row>
    <row r="2" ht="52" customFormat="1" customHeight="1" s="41">
      <c r="A2" s="40" t="inlineStr">
        <is>
          <t>!Time</t>
        </is>
      </c>
      <c r="B2" s="40" t="inlineStr">
        <is>
          <t>!Cell mass</t>
        </is>
      </c>
      <c r="C2" s="40" t="inlineStr">
        <is>
          <t>!Cell volume</t>
        </is>
      </c>
      <c r="D2" s="40" t="inlineStr">
        <is>
          <t>!Cell accounted mass</t>
        </is>
      </c>
      <c r="E2" s="40" t="inlineStr">
        <is>
          <t>!Cell accounted volume</t>
        </is>
      </c>
      <c r="F2" s="40" t="inlineStr">
        <is>
          <t>Computation for cell mass</t>
        </is>
      </c>
      <c r="G2" s="40" t="inlineStr">
        <is>
          <t>Computation for cell volume</t>
        </is>
      </c>
      <c r="H2" s="40" t="inlineStr">
        <is>
          <t>Computation for cell accounted mass</t>
        </is>
      </c>
      <c r="I2" s="40" t="inlineStr">
        <is>
          <t>Computation for cell accounted volume</t>
        </is>
      </c>
      <c r="J2" s="40" t="inlineStr">
        <is>
          <t>!Compartment c mass</t>
        </is>
      </c>
      <c r="K2" s="40" t="inlineStr">
        <is>
          <t>!Compartment c volume</t>
        </is>
      </c>
      <c r="L2" s="40" t="inlineStr">
        <is>
          <t>!Compartment c accounted mass</t>
        </is>
      </c>
      <c r="M2" s="40" t="inlineStr">
        <is>
          <t>!Compartment c accounted volume</t>
        </is>
      </c>
      <c r="N2" s="40" t="inlineStr">
        <is>
          <t>Computation for compartment c mass</t>
        </is>
      </c>
      <c r="O2" s="40" t="inlineStr">
        <is>
          <t>Computation for compartment c volume</t>
        </is>
      </c>
      <c r="P2" s="40" t="inlineStr">
        <is>
          <t>Computation for compartment c accounted mass</t>
        </is>
      </c>
      <c r="Q2" s="40" t="inlineStr">
        <is>
          <t>Computation for compartment c accounted volume</t>
        </is>
      </c>
      <c r="R2" s="40" t="inlineStr">
        <is>
          <t>Comments</t>
        </is>
      </c>
    </row>
    <row r="3">
      <c r="A3" t="n">
        <v>0</v>
      </c>
      <c r="J3" t="n">
        <v>1.1e-18</v>
      </c>
      <c r="K3" t="n">
        <v>9.999999999999999e-22</v>
      </c>
      <c r="L3" t="n">
        <v>3.321078080854328e-19</v>
      </c>
      <c r="M3" t="n">
        <v>3.019161891685753e-22</v>
      </c>
      <c r="N3">
        <f>density_c * volume_c</f>
        <v/>
      </c>
      <c r="O3">
        <f>volume_c</f>
        <v/>
      </c>
      <c r="P3">
        <f>(Molecular_weight_A* '!!Species trajectories'!D3 + Molecular_weight_B * '!!Species trajectories'!E3)/avogadros_constant</f>
        <v/>
      </c>
      <c r="Q3">
        <f>P3/density_c</f>
        <v/>
      </c>
      <c r="R3" t="inlineStr">
        <is>
          <t>See formulas in Computation columns</t>
        </is>
      </c>
    </row>
    <row r="4">
      <c r="A4" t="n">
        <v>100</v>
      </c>
      <c r="J4" t="n">
        <v>1.1e-18</v>
      </c>
      <c r="K4" t="n">
        <v>9.999999999999999e-22</v>
      </c>
      <c r="L4" t="n">
        <v>3.321078080854328e-19</v>
      </c>
      <c r="M4" t="n">
        <v>3.019161891685753e-22</v>
      </c>
      <c r="N4">
        <f>density_c * volume_c</f>
        <v/>
      </c>
      <c r="O4">
        <f>volume_c</f>
        <v/>
      </c>
      <c r="P4">
        <f>(Molecular_weight_A* '!!Species trajectories'!D4 + Molecular_weight_B * '!!Species trajectories'!E4)/avogadros_constant</f>
        <v/>
      </c>
      <c r="Q4">
        <f>P4/density_c</f>
        <v/>
      </c>
    </row>
    <row r="5">
      <c r="A5" t="n">
        <v>200</v>
      </c>
      <c r="J5" t="n">
        <v>1.1e-18</v>
      </c>
      <c r="K5" t="n">
        <v>9.999999999999999e-22</v>
      </c>
      <c r="L5" t="n">
        <v>3.321078080854328e-19</v>
      </c>
      <c r="M5" t="n">
        <v>3.019161891685753e-22</v>
      </c>
      <c r="N5">
        <f>density_c * volume_c</f>
        <v/>
      </c>
      <c r="O5">
        <f>volume_c</f>
        <v/>
      </c>
      <c r="P5">
        <f>(Molecular_weight_A* '!!Species trajectories'!D5 + Molecular_weight_B * '!!Species trajectories'!E5)/avogadros_constant</f>
        <v/>
      </c>
      <c r="Q5">
        <f>P5/density_c</f>
        <v/>
      </c>
    </row>
    <row r="6">
      <c r="A6" t="n">
        <v>300</v>
      </c>
      <c r="J6" t="n">
        <v>1.1e-18</v>
      </c>
      <c r="K6" t="n">
        <v>9.999999999999999e-22</v>
      </c>
      <c r="L6" t="n">
        <v>3.321078080854328e-19</v>
      </c>
      <c r="M6" t="n">
        <v>3.019161891685753e-22</v>
      </c>
      <c r="N6">
        <f>density_c * volume_c</f>
        <v/>
      </c>
      <c r="O6">
        <f>volume_c</f>
        <v/>
      </c>
      <c r="P6">
        <f>(Molecular_weight_A* '!!Species trajectories'!D6 + Molecular_weight_B * '!!Species trajectories'!E6)/avogadros_constant</f>
        <v/>
      </c>
      <c r="Q6">
        <f>P6/density_c</f>
        <v/>
      </c>
    </row>
    <row r="7">
      <c r="A7" t="n">
        <v>400</v>
      </c>
      <c r="J7" t="n">
        <v>1.1e-18</v>
      </c>
      <c r="K7" t="n">
        <v>9.999999999999999e-22</v>
      </c>
      <c r="L7" t="n">
        <v>3.321078080854328e-19</v>
      </c>
      <c r="M7" t="n">
        <v>3.019161891685753e-22</v>
      </c>
      <c r="N7">
        <f>density_c * volume_c</f>
        <v/>
      </c>
      <c r="O7">
        <f>volume_c</f>
        <v/>
      </c>
      <c r="P7">
        <f>(Molecular_weight_A* '!!Species trajectories'!D7 + Molecular_weight_B * '!!Species trajectories'!E7)/avogadros_constant</f>
        <v/>
      </c>
      <c r="Q7">
        <f>P7/density_c</f>
        <v/>
      </c>
    </row>
    <row r="8">
      <c r="A8" t="n">
        <v>500</v>
      </c>
      <c r="J8" t="n">
        <v>1.1e-18</v>
      </c>
      <c r="K8" t="n">
        <v>9.999999999999999e-22</v>
      </c>
      <c r="L8" t="n">
        <v>3.321078080854328e-19</v>
      </c>
      <c r="M8" t="n">
        <v>3.019161891685753e-22</v>
      </c>
      <c r="N8">
        <f>density_c * volume_c</f>
        <v/>
      </c>
      <c r="O8">
        <f>volume_c</f>
        <v/>
      </c>
      <c r="P8">
        <f>(Molecular_weight_A* '!!Species trajectories'!D8 + Molecular_weight_B * '!!Species trajectories'!E8)/avogadros_constant</f>
        <v/>
      </c>
      <c r="Q8">
        <f>P8/density_c</f>
        <v/>
      </c>
    </row>
    <row r="9">
      <c r="A9" t="n">
        <v>600</v>
      </c>
      <c r="J9" t="n">
        <v>1.1e-18</v>
      </c>
      <c r="K9" t="n">
        <v>9.999999999999999e-22</v>
      </c>
      <c r="L9" t="n">
        <v>3.321078080854328e-19</v>
      </c>
      <c r="M9" t="n">
        <v>3.019161891685753e-22</v>
      </c>
      <c r="N9">
        <f>density_c * volume_c</f>
        <v/>
      </c>
      <c r="O9">
        <f>volume_c</f>
        <v/>
      </c>
      <c r="P9">
        <f>(Molecular_weight_A* '!!Species trajectories'!D9 + Molecular_weight_B * '!!Species trajectories'!E9)/avogadros_constant</f>
        <v/>
      </c>
      <c r="Q9">
        <f>P9/density_c</f>
        <v/>
      </c>
    </row>
    <row r="10">
      <c r="A10" t="n">
        <v>700</v>
      </c>
      <c r="J10" t="n">
        <v>1.1e-18</v>
      </c>
      <c r="K10" t="n">
        <v>9.999999999999999e-22</v>
      </c>
      <c r="L10" t="n">
        <v>3.321078080854328e-19</v>
      </c>
      <c r="M10" t="n">
        <v>3.019161891685753e-22</v>
      </c>
      <c r="N10">
        <f>density_c * volume_c</f>
        <v/>
      </c>
      <c r="O10">
        <f>volume_c</f>
        <v/>
      </c>
      <c r="P10">
        <f>(Molecular_weight_A* '!!Species trajectories'!D10 + Molecular_weight_B * '!!Species trajectories'!E10)/avogadros_constant</f>
        <v/>
      </c>
      <c r="Q10">
        <f>P10/density_c</f>
        <v/>
      </c>
    </row>
    <row r="11">
      <c r="A11" t="n">
        <v>800</v>
      </c>
      <c r="J11" t="n">
        <v>1.1e-18</v>
      </c>
      <c r="K11" t="n">
        <v>9.999999999999999e-22</v>
      </c>
      <c r="L11" t="n">
        <v>3.321078080854328e-19</v>
      </c>
      <c r="M11" t="n">
        <v>3.019161891685753e-22</v>
      </c>
      <c r="N11">
        <f>density_c * volume_c</f>
        <v/>
      </c>
      <c r="O11">
        <f>volume_c</f>
        <v/>
      </c>
      <c r="P11">
        <f>(Molecular_weight_A* '!!Species trajectories'!D11 + Molecular_weight_B * '!!Species trajectories'!E11)/avogadros_constant</f>
        <v/>
      </c>
      <c r="Q11">
        <f>P11/density_c</f>
        <v/>
      </c>
    </row>
    <row r="12">
      <c r="A12" t="n">
        <v>900</v>
      </c>
      <c r="J12" t="n">
        <v>1.1e-18</v>
      </c>
      <c r="K12" t="n">
        <v>9.999999999999999e-22</v>
      </c>
      <c r="L12" t="n">
        <v>3.321078080854328e-19</v>
      </c>
      <c r="M12" t="n">
        <v>3.019161891685753e-22</v>
      </c>
      <c r="N12">
        <f>density_c * volume_c</f>
        <v/>
      </c>
      <c r="O12">
        <f>volume_c</f>
        <v/>
      </c>
      <c r="P12">
        <f>(Molecular_weight_A* '!!Species trajectories'!D12 + Molecular_weight_B * '!!Species trajectories'!E12)/avogadros_constant</f>
        <v/>
      </c>
      <c r="Q12">
        <f>P12/density_c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4"/>
  <sheetViews>
    <sheetView zoomScale="120" zoomScaleNormal="120" zoomScalePageLayoutView="120" workbookViewId="0">
      <selection activeCell="D9" sqref="D9"/>
    </sheetView>
    <sheetView zoomScale="140" zoomScaleNormal="140" zoomScalePageLayoutView="140" workbookViewId="1">
      <selection activeCell="E2" sqref="E2"/>
    </sheetView>
  </sheetViews>
  <sheetFormatPr baseColWidth="10" defaultColWidth="12.1640625" defaultRowHeight="15"/>
  <sheetData>
    <row r="1" ht="45" customFormat="1" customHeight="1" s="41">
      <c r="A1" s="48" t="inlineStr">
        <is>
          <t>species</t>
        </is>
      </c>
      <c r="B1" s="48" t="inlineStr">
        <is>
          <t>mw (g/mol)</t>
        </is>
      </c>
      <c r="C1" s="48" t="inlineStr">
        <is>
          <t>initial mean copy number (molecule)</t>
        </is>
      </c>
      <c r="D1" s="49" t="inlineStr">
        <is>
          <t>compartment</t>
        </is>
      </c>
      <c r="E1" s="48" t="inlineStr">
        <is>
          <t>mass (g)</t>
        </is>
      </c>
    </row>
    <row r="2">
      <c r="A2">
        <f>'!!Species'!A3</f>
        <v/>
      </c>
      <c r="B2">
        <f>'!!Species types'!G4</f>
        <v/>
      </c>
      <c r="C2">
        <f>initial_pop_a</f>
        <v/>
      </c>
      <c r="D2" t="inlineStr">
        <is>
          <t>c</t>
        </is>
      </c>
      <c r="E2">
        <f>B2*C2/avogadros_constant</f>
        <v/>
      </c>
    </row>
    <row r="3">
      <c r="A3">
        <f>'!!Species'!A4</f>
        <v/>
      </c>
      <c r="B3">
        <f>'!!Species types'!G5</f>
        <v/>
      </c>
      <c r="C3">
        <f>initial_pop_b</f>
        <v/>
      </c>
      <c r="D3" t="inlineStr">
        <is>
          <t>c</t>
        </is>
      </c>
      <c r="E3">
        <f>B3*C3/avogadros_constant</f>
        <v/>
      </c>
    </row>
    <row r="4">
      <c r="E4">
        <f>SUM(E2:E3)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2"/>
  <sheetViews>
    <sheetView zoomScale="130" zoomScaleNormal="130" zoomScalePageLayoutView="130" workbookViewId="0">
      <selection activeCell="C1" sqref="C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5" min="1" max="1026"/>
    <col width="9" customWidth="1" style="55" min="1027" max="1028"/>
    <col width="9" customWidth="1" style="55" min="1029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2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4"/>
  <sheetViews>
    <sheetView zoomScale="130" zoomScaleNormal="130" zoomScalePageLayoutView="130" workbookViewId="0">
      <selection activeCell="C3" sqref="C3"/>
    </sheetView>
    <sheetView workbookViewId="1">
      <selection activeCell="A4" sqref="A4:D4"/>
    </sheetView>
  </sheetViews>
  <sheetFormatPr baseColWidth="10" defaultColWidth="9" defaultRowHeight="15" customHeight="1"/>
  <cols>
    <col width="8.83203125" customWidth="1" style="55" min="1" max="2"/>
    <col width="11.5" bestFit="1" customWidth="1" style="55" min="3" max="3"/>
    <col width="8.83203125" customWidth="1" style="55" min="4" max="1026"/>
    <col width="9" customWidth="1" style="55" min="1027" max="1028"/>
    <col width="9" customWidth="1" style="55" min="1029" max="16384"/>
  </cols>
  <sheetData>
    <row r="1">
      <c r="A1" t="inlineStr">
        <is>
          <t>!!ObjTables type='Data' id='Function'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r="3" ht="15" customHeight="1">
      <c r="A3" s="6" t="inlineStr">
        <is>
          <t>volume_c</t>
        </is>
      </c>
      <c r="B3" s="6" t="n"/>
      <c r="C3" s="6" t="inlineStr">
        <is>
          <t>c / density_c</t>
        </is>
      </c>
      <c r="D3" s="6" t="inlineStr">
        <is>
          <t>l</t>
        </is>
      </c>
    </row>
    <row r="4" ht="15" customHeight="1">
      <c r="A4" s="6" t="n"/>
      <c r="B4" s="6" t="n"/>
      <c r="C4" s="6" t="n"/>
      <c r="D4" s="6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MM5"/>
  <sheetViews>
    <sheetView zoomScale="130" zoomScaleNormal="130" zoomScalePageLayoutView="130" workbookViewId="0">
      <selection activeCell="F4" sqref="F4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12.1640625" customWidth="1" style="55" min="1" max="1"/>
    <col hidden="1" width="19" customWidth="1" style="55" min="2" max="2"/>
    <col width="13.1640625" customWidth="1" style="55" min="3" max="3"/>
    <col width="14.33203125" customWidth="1" style="55" min="4" max="4"/>
    <col width="6.83203125" customWidth="1" style="55" min="5" max="5"/>
    <col width="8.83203125" customWidth="1" style="55" min="6" max="6"/>
    <col width="9.6640625" bestFit="1" customWidth="1" style="55" min="7" max="7"/>
    <col width="10.1640625" customWidth="1" style="55" min="8" max="8"/>
    <col width="6.33203125" customWidth="1" style="55" min="9" max="9"/>
    <col width="10.5" customWidth="1" style="55" min="10" max="10"/>
    <col width="9.6640625" customWidth="1" style="1" min="11" max="11"/>
    <col width="12.6640625" customWidth="1" style="1" min="12" max="12"/>
    <col width="11.1640625" customWidth="1" style="1" min="13" max="13"/>
    <col width="11.5" customWidth="1" style="1" min="14" max="14"/>
    <col width="8.83203125" customWidth="1" style="1" min="15" max="1027"/>
    <col width="9" customWidth="1" style="1" min="1028" max="1029"/>
    <col width="9" customWidth="1" style="1" min="1030" max="16384"/>
  </cols>
  <sheetData>
    <row r="1" ht="13.5" customHeight="1">
      <c r="A1" t="inlineStr">
        <is>
          <t>!!ObjTables type='Data' id='Reaction' objTablesVersion='0.0.8' schema='wc_lang' tableFormat='row'</t>
        </is>
      </c>
    </row>
    <row r="2" ht="15" customFormat="1" customHeight="1" s="54">
      <c r="A2" s="6" t="n"/>
      <c r="B2" s="6" t="n"/>
      <c r="C2" s="6" t="n"/>
      <c r="D2" s="6" t="n"/>
      <c r="E2" s="6" t="n"/>
      <c r="F2" s="6" t="n"/>
      <c r="G2" s="56" t="inlineStr">
        <is>
          <t>!Flux bounds</t>
        </is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</row>
    <row r="3" ht="28" customHeight="1">
      <c r="A3" s="9" t="inlineStr">
        <is>
          <t>!Id</t>
        </is>
      </c>
      <c r="B3" s="9" t="inlineStr">
        <is>
          <t>!Name</t>
        </is>
      </c>
      <c r="C3" s="9" t="inlineStr">
        <is>
          <t>!Submodel</t>
        </is>
      </c>
      <c r="D3" s="9" t="inlineStr">
        <is>
          <t>!Participants</t>
        </is>
      </c>
      <c r="E3" s="9" t="inlineStr">
        <is>
          <t>!Reversible</t>
        </is>
      </c>
      <c r="F3" s="9" t="inlineStr">
        <is>
          <t>!Rate units</t>
        </is>
      </c>
      <c r="G3" s="42" t="inlineStr">
        <is>
          <t>!Minimum</t>
        </is>
      </c>
      <c r="H3" s="42" t="inlineStr">
        <is>
          <t>!Maximum</t>
        </is>
      </c>
      <c r="I3" s="42" t="inlineStr">
        <is>
          <t>!Units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6" t="n"/>
      <c r="EA3" s="6" t="n"/>
      <c r="EB3" s="6" t="n"/>
      <c r="EC3" s="6" t="n"/>
      <c r="ED3" s="6" t="n"/>
      <c r="EE3" s="6" t="n"/>
      <c r="EF3" s="6" t="n"/>
      <c r="EG3" s="6" t="n"/>
      <c r="EH3" s="6" t="n"/>
      <c r="EI3" s="6" t="n"/>
      <c r="EJ3" s="6" t="n"/>
      <c r="EK3" s="6" t="n"/>
      <c r="EL3" s="6" t="n"/>
      <c r="EM3" s="6" t="n"/>
      <c r="EN3" s="6" t="n"/>
      <c r="EO3" s="6" t="n"/>
      <c r="EP3" s="6" t="n"/>
      <c r="EQ3" s="6" t="n"/>
      <c r="ER3" s="6" t="n"/>
      <c r="ES3" s="6" t="n"/>
      <c r="ET3" s="6" t="n"/>
      <c r="EU3" s="6" t="n"/>
      <c r="EV3" s="6" t="n"/>
      <c r="EW3" s="6" t="n"/>
      <c r="EX3" s="6" t="n"/>
      <c r="EY3" s="6" t="n"/>
      <c r="EZ3" s="6" t="n"/>
      <c r="FA3" s="6" t="n"/>
      <c r="FB3" s="6" t="n"/>
      <c r="FC3" s="6" t="n"/>
      <c r="FD3" s="6" t="n"/>
      <c r="FE3" s="6" t="n"/>
      <c r="FF3" s="6" t="n"/>
      <c r="FG3" s="6" t="n"/>
      <c r="FH3" s="6" t="n"/>
      <c r="FI3" s="6" t="n"/>
      <c r="FJ3" s="6" t="n"/>
      <c r="FK3" s="6" t="n"/>
      <c r="FL3" s="6" t="n"/>
      <c r="FM3" s="6" t="n"/>
      <c r="FN3" s="6" t="n"/>
      <c r="FO3" s="6" t="n"/>
      <c r="FP3" s="6" t="n"/>
      <c r="FQ3" s="6" t="n"/>
      <c r="FR3" s="6" t="n"/>
      <c r="FS3" s="6" t="n"/>
      <c r="FT3" s="6" t="n"/>
      <c r="FU3" s="6" t="n"/>
      <c r="FV3" s="6" t="n"/>
      <c r="FW3" s="6" t="n"/>
      <c r="FX3" s="6" t="n"/>
      <c r="FY3" s="6" t="n"/>
      <c r="FZ3" s="6" t="n"/>
      <c r="GA3" s="6" t="n"/>
      <c r="GB3" s="6" t="n"/>
      <c r="GC3" s="6" t="n"/>
      <c r="GD3" s="6" t="n"/>
      <c r="GE3" s="6" t="n"/>
      <c r="GF3" s="6" t="n"/>
      <c r="GG3" s="6" t="n"/>
      <c r="GH3" s="6" t="n"/>
      <c r="GI3" s="6" t="n"/>
      <c r="GJ3" s="6" t="n"/>
      <c r="GK3" s="6" t="n"/>
      <c r="GL3" s="6" t="n"/>
      <c r="GM3" s="6" t="n"/>
      <c r="GN3" s="6" t="n"/>
      <c r="GO3" s="6" t="n"/>
      <c r="GP3" s="6" t="n"/>
      <c r="GQ3" s="6" t="n"/>
      <c r="GR3" s="6" t="n"/>
      <c r="GS3" s="6" t="n"/>
      <c r="GT3" s="6" t="n"/>
      <c r="GU3" s="6" t="n"/>
      <c r="GV3" s="6" t="n"/>
      <c r="GW3" s="6" t="n"/>
      <c r="GX3" s="6" t="n"/>
      <c r="GY3" s="6" t="n"/>
      <c r="GZ3" s="6" t="n"/>
      <c r="HA3" s="6" t="n"/>
      <c r="HB3" s="6" t="n"/>
      <c r="HC3" s="6" t="n"/>
      <c r="HD3" s="6" t="n"/>
      <c r="HE3" s="6" t="n"/>
      <c r="HF3" s="6" t="n"/>
      <c r="HG3" s="6" t="n"/>
      <c r="HH3" s="6" t="n"/>
      <c r="HI3" s="6" t="n"/>
      <c r="HJ3" s="6" t="n"/>
      <c r="HK3" s="6" t="n"/>
      <c r="HL3" s="6" t="n"/>
      <c r="HM3" s="6" t="n"/>
      <c r="HN3" s="6" t="n"/>
      <c r="HO3" s="6" t="n"/>
      <c r="HP3" s="6" t="n"/>
      <c r="HQ3" s="6" t="n"/>
      <c r="HR3" s="6" t="n"/>
      <c r="HS3" s="6" t="n"/>
      <c r="HT3" s="6" t="n"/>
      <c r="HU3" s="6" t="n"/>
      <c r="HV3" s="6" t="n"/>
      <c r="HW3" s="6" t="n"/>
      <c r="HX3" s="6" t="n"/>
      <c r="HY3" s="6" t="n"/>
      <c r="HZ3" s="6" t="n"/>
      <c r="IA3" s="6" t="n"/>
      <c r="IB3" s="6" t="n"/>
      <c r="IC3" s="6" t="n"/>
      <c r="ID3" s="6" t="n"/>
      <c r="IE3" s="6" t="n"/>
      <c r="IF3" s="6" t="n"/>
      <c r="IG3" s="6" t="n"/>
      <c r="IH3" s="6" t="n"/>
      <c r="II3" s="6" t="n"/>
      <c r="IJ3" s="6" t="n"/>
      <c r="IK3" s="6" t="n"/>
      <c r="IL3" s="6" t="n"/>
      <c r="IM3" s="6" t="n"/>
      <c r="IN3" s="6" t="n"/>
      <c r="IO3" s="6" t="n"/>
      <c r="IP3" s="6" t="n"/>
      <c r="IQ3" s="6" t="n"/>
      <c r="IR3" s="6" t="n"/>
      <c r="IS3" s="6" t="n"/>
      <c r="IT3" s="6" t="n"/>
      <c r="IU3" s="6" t="n"/>
      <c r="IV3" s="6" t="n"/>
      <c r="IW3" s="6" t="n"/>
      <c r="IX3" s="6" t="n"/>
      <c r="IY3" s="6" t="n"/>
      <c r="IZ3" s="6" t="n"/>
      <c r="JA3" s="6" t="n"/>
      <c r="JB3" s="6" t="n"/>
      <c r="JC3" s="6" t="n"/>
      <c r="JD3" s="6" t="n"/>
      <c r="JE3" s="6" t="n"/>
      <c r="JF3" s="6" t="n"/>
      <c r="JG3" s="6" t="n"/>
      <c r="JH3" s="6" t="n"/>
      <c r="JI3" s="6" t="n"/>
      <c r="JJ3" s="6" t="n"/>
      <c r="JK3" s="6" t="n"/>
      <c r="JL3" s="6" t="n"/>
      <c r="JM3" s="6" t="n"/>
      <c r="JN3" s="6" t="n"/>
      <c r="JO3" s="6" t="n"/>
      <c r="JP3" s="6" t="n"/>
      <c r="JQ3" s="6" t="n"/>
      <c r="JR3" s="6" t="n"/>
      <c r="JS3" s="6" t="n"/>
      <c r="JT3" s="6" t="n"/>
      <c r="JU3" s="6" t="n"/>
      <c r="JV3" s="6" t="n"/>
      <c r="JW3" s="6" t="n"/>
      <c r="JX3" s="6" t="n"/>
      <c r="JY3" s="6" t="n"/>
      <c r="JZ3" s="6" t="n"/>
      <c r="KA3" s="6" t="n"/>
      <c r="KB3" s="6" t="n"/>
      <c r="KC3" s="6" t="n"/>
      <c r="KD3" s="6" t="n"/>
      <c r="KE3" s="6" t="n"/>
      <c r="KF3" s="6" t="n"/>
      <c r="KG3" s="6" t="n"/>
      <c r="KH3" s="6" t="n"/>
      <c r="KI3" s="6" t="n"/>
      <c r="KJ3" s="6" t="n"/>
      <c r="KK3" s="6" t="n"/>
      <c r="KL3" s="6" t="n"/>
      <c r="KM3" s="6" t="n"/>
      <c r="KN3" s="6" t="n"/>
      <c r="KO3" s="6" t="n"/>
      <c r="KP3" s="6" t="n"/>
      <c r="KQ3" s="6" t="n"/>
      <c r="KR3" s="6" t="n"/>
      <c r="KS3" s="6" t="n"/>
      <c r="KT3" s="6" t="n"/>
      <c r="KU3" s="6" t="n"/>
      <c r="KV3" s="6" t="n"/>
      <c r="KW3" s="6" t="n"/>
      <c r="KX3" s="6" t="n"/>
      <c r="KY3" s="6" t="n"/>
      <c r="KZ3" s="6" t="n"/>
      <c r="LA3" s="6" t="n"/>
      <c r="LB3" s="6" t="n"/>
      <c r="LC3" s="6" t="n"/>
      <c r="LD3" s="6" t="n"/>
      <c r="LE3" s="6" t="n"/>
      <c r="LF3" s="6" t="n"/>
      <c r="LG3" s="6" t="n"/>
      <c r="LH3" s="6" t="n"/>
      <c r="LI3" s="6" t="n"/>
      <c r="LJ3" s="6" t="n"/>
      <c r="LK3" s="6" t="n"/>
      <c r="LL3" s="6" t="n"/>
      <c r="LM3" s="6" t="n"/>
      <c r="LN3" s="6" t="n"/>
      <c r="LO3" s="6" t="n"/>
      <c r="LP3" s="6" t="n"/>
      <c r="LQ3" s="6" t="n"/>
      <c r="LR3" s="6" t="n"/>
      <c r="LS3" s="6" t="n"/>
      <c r="LT3" s="6" t="n"/>
      <c r="LU3" s="6" t="n"/>
      <c r="LV3" s="6" t="n"/>
      <c r="LW3" s="6" t="n"/>
      <c r="LX3" s="6" t="n"/>
      <c r="LY3" s="6" t="n"/>
      <c r="LZ3" s="6" t="n"/>
      <c r="MA3" s="6" t="n"/>
      <c r="MB3" s="6" t="n"/>
      <c r="MC3" s="6" t="n"/>
      <c r="MD3" s="6" t="n"/>
      <c r="ME3" s="6" t="n"/>
      <c r="MF3" s="6" t="n"/>
      <c r="MG3" s="6" t="n"/>
      <c r="MH3" s="6" t="n"/>
      <c r="MI3" s="6" t="n"/>
      <c r="MJ3" s="6" t="n"/>
      <c r="MK3" s="6" t="n"/>
      <c r="ML3" s="6" t="n"/>
      <c r="MM3" s="6" t="n"/>
      <c r="MN3" s="6" t="n"/>
      <c r="MO3" s="6" t="n"/>
      <c r="MP3" s="6" t="n"/>
      <c r="MQ3" s="6" t="n"/>
      <c r="MR3" s="6" t="n"/>
      <c r="MS3" s="6" t="n"/>
      <c r="MT3" s="6" t="n"/>
      <c r="MU3" s="6" t="n"/>
      <c r="MV3" s="6" t="n"/>
      <c r="MW3" s="6" t="n"/>
      <c r="MX3" s="6" t="n"/>
      <c r="MY3" s="6" t="n"/>
      <c r="MZ3" s="6" t="n"/>
      <c r="NA3" s="6" t="n"/>
      <c r="NB3" s="6" t="n"/>
      <c r="NC3" s="6" t="n"/>
      <c r="ND3" s="6" t="n"/>
      <c r="NE3" s="6" t="n"/>
      <c r="NF3" s="6" t="n"/>
      <c r="NG3" s="6" t="n"/>
      <c r="NH3" s="6" t="n"/>
      <c r="NI3" s="6" t="n"/>
      <c r="NJ3" s="6" t="n"/>
      <c r="NK3" s="6" t="n"/>
      <c r="NL3" s="6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</row>
    <row r="4">
      <c r="A4" t="inlineStr">
        <is>
          <t>reaction_1</t>
        </is>
      </c>
      <c r="B4" t="inlineStr">
        <is>
          <t>reaction_name_1</t>
        </is>
      </c>
      <c r="C4" t="inlineStr">
        <is>
          <t>submodel</t>
        </is>
      </c>
      <c r="D4" t="inlineStr">
        <is>
          <t>A[c] ==&gt; B[c]</t>
        </is>
      </c>
      <c r="E4" s="55" t="n">
        <v>0</v>
      </c>
      <c r="F4" s="55" t="inlineStr">
        <is>
          <t>s^-1</t>
        </is>
      </c>
      <c r="J4" s="63" t="n"/>
    </row>
    <row r="5" ht="15" customHeight="1"/>
  </sheetData>
  <autoFilter ref="A2:D4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3"/>
  <sheetViews>
    <sheetView zoomScale="130" zoomScaleNormal="130" zoomScalePageLayoutView="130" workbookViewId="0">
      <selection activeCell="F17" sqref="F17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23.6640625" customWidth="1" style="55" min="1" max="1"/>
    <col hidden="1" width="23.6640625" customWidth="1" style="55" min="2" max="2"/>
    <col width="8.83203125" customWidth="1" style="55" min="3" max="3"/>
    <col width="9.6640625" customWidth="1" style="55" min="4" max="4"/>
    <col width="9.1640625" customWidth="1" style="55" min="5" max="5"/>
    <col width="28" customWidth="1" style="55" min="6" max="6"/>
    <col width="8.83203125" customWidth="1" style="55" min="7" max="7"/>
    <col width="9.1640625" customWidth="1" style="55" min="8" max="10"/>
    <col width="8.83203125" customWidth="1" style="55" min="11" max="1026"/>
    <col width="9" customWidth="1" style="55" min="1027" max="1028"/>
    <col width="9" customWidth="1" style="55" min="1029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!Reaction</t>
        </is>
      </c>
      <c r="D2" s="9" t="inlineStr">
        <is>
          <t>!Direction</t>
        </is>
      </c>
      <c r="E2" s="9" t="inlineStr">
        <is>
          <t>!Type</t>
        </is>
      </c>
      <c r="F2" s="9" t="inlineStr">
        <is>
          <t>!Expression</t>
        </is>
      </c>
      <c r="G2" s="9" t="inlineStr">
        <is>
          <t>!Units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  <row r="3">
      <c r="A3" t="inlineStr">
        <is>
          <t>reaction_1-forward</t>
        </is>
      </c>
      <c r="C3" t="inlineStr">
        <is>
          <t>reaction_1</t>
        </is>
      </c>
      <c r="D3" t="inlineStr">
        <is>
          <t>forward</t>
        </is>
      </c>
      <c r="F3" t="inlineStr">
        <is>
          <t>k_cat_1_for</t>
        </is>
      </c>
      <c r="G3" s="55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A3" sqref="A3:XFD3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17.6640625" customWidth="1" style="55" min="1" max="1"/>
    <col hidden="1" width="9" customWidth="1" style="55" min="2" max="2"/>
    <col width="9" customWidth="1" style="55" min="3" max="3"/>
    <col width="10.5" customWidth="1" style="55" min="4" max="4"/>
    <col width="9" customWidth="1" style="55" min="5" max="6"/>
    <col width="9" customWidth="1" style="55" min="7" max="16384"/>
  </cols>
  <sheetData>
    <row r="1" ht="15" customHeight="1">
      <c r="A1" t="inlineStr">
        <is>
          <t>!!ObjTables type='Data' id='DfbaObjective' objTablesVersion='0.0.8' schema='wc_lang' tableFormat='row'</t>
        </is>
      </c>
    </row>
    <row r="2" ht="42" customHeight="1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!Expression</t>
        </is>
      </c>
      <c r="E2" s="9" t="inlineStr">
        <is>
          <t>!Units</t>
        </is>
      </c>
      <c r="F2" s="9" t="inlineStr">
        <is>
          <t>!Reaction rate units</t>
        </is>
      </c>
      <c r="G2" s="9" t="inlineStr">
        <is>
          <t>!Coefficient 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2"/>
  <sheetViews>
    <sheetView zoomScale="130" zoomScaleNormal="130" zoomScalePageLayoutView="130" workbookViewId="0">
      <selection activeCell="A3" sqref="A3:XFD3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17.6640625" customWidth="1" style="4" min="1" max="1"/>
    <col hidden="1" width="8.83203125" customWidth="1" style="4" min="2" max="2"/>
    <col width="10.5" customWidth="1" style="4" min="3" max="3"/>
    <col width="8.83203125" customWidth="1" style="4" min="4" max="5"/>
    <col width="8.83203125" customWidth="1" style="55" min="6" max="1026"/>
    <col width="9" customWidth="1" style="55" min="1027" max="1028"/>
    <col width="9" customWidth="1" style="55" min="1029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!Units</t>
        </is>
      </c>
      <c r="E2" s="9" t="inlineStr">
        <is>
          <t>!Cell size 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"/>
  <sheetViews>
    <sheetView zoomScale="130" zoomScaleNormal="130" zoomScalePageLayoutView="130" workbookViewId="0">
      <selection activeCell="A3" sqref="A3:XFD5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43" customWidth="1" style="4" min="1" max="1"/>
    <col hidden="1" width="15" customWidth="1" style="4" min="2" max="2"/>
    <col width="17.6640625" customWidth="1" style="4" min="3" max="3"/>
    <col width="11" customWidth="1" style="4" min="4" max="4"/>
    <col width="9.83203125" customWidth="1" style="4" min="5" max="5"/>
    <col width="8.83203125" customWidth="1" style="4" min="6" max="7"/>
    <col width="8.83203125" customWidth="1" style="55" min="8" max="1026"/>
    <col width="9" customWidth="1" style="55" min="1027" max="1028"/>
    <col width="9" customWidth="1" style="55" min="1029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zoomScale="130" zoomScaleNormal="130" zoomScalePageLayoutView="130" workbookViewId="0">
      <selection activeCell="B4" sqref="B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3.6640625" customWidth="1" style="55" min="1" max="1"/>
    <col width="22.83203125" bestFit="1" customWidth="1" style="55" min="2" max="2"/>
    <col width="8.83203125" customWidth="1" style="55" min="3" max="1025"/>
    <col width="9" customWidth="1" style="55" min="1026" max="1027"/>
    <col width="9" customWidth="1" style="55" min="1028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9" t="inlineStr">
        <is>
          <t>!Id</t>
        </is>
      </c>
      <c r="B2" t="inlineStr">
        <is>
          <t>Linear</t>
        </is>
      </c>
    </row>
    <row r="3">
      <c r="A3" s="9" t="inlineStr">
        <is>
          <t>!Name</t>
        </is>
      </c>
      <c r="B3" t="inlineStr">
        <is>
          <t>Linear populations, static aggregates</t>
        </is>
      </c>
    </row>
    <row r="4">
      <c r="A4" s="9" t="inlineStr">
        <is>
          <t>!Version</t>
        </is>
      </c>
      <c r="B4" s="55" t="inlineStr">
        <is>
          <t>0.0.1</t>
        </is>
      </c>
      <c r="F4" s="55" t="n"/>
    </row>
    <row r="5">
      <c r="A5" s="9" t="inlineStr">
        <is>
          <t>!URL</t>
        </is>
      </c>
      <c r="B5" s="55" t="inlineStr">
        <is>
          <t>https://github.com/org/repo</t>
        </is>
      </c>
    </row>
    <row r="6">
      <c r="A6" s="9" t="inlineStr">
        <is>
          <t>!Branch</t>
        </is>
      </c>
      <c r="B6" s="55" t="inlineStr">
        <is>
          <t>master</t>
        </is>
      </c>
    </row>
    <row r="7">
      <c r="A7" s="9" t="inlineStr">
        <is>
          <t>!Revision</t>
        </is>
      </c>
      <c r="B7" s="55" t="inlineStr">
        <is>
          <t>hash</t>
        </is>
      </c>
    </row>
    <row r="8">
      <c r="A8" s="9" t="inlineStr">
        <is>
          <t>!wc_lang version</t>
        </is>
      </c>
      <c r="B8" s="55" t="inlineStr">
        <is>
          <t>0.0.1</t>
        </is>
      </c>
    </row>
    <row r="9">
      <c r="A9" s="9" t="inlineStr">
        <is>
          <t>!Time units</t>
        </is>
      </c>
      <c r="B9" s="55" t="inlineStr">
        <is>
          <t>s</t>
        </is>
      </c>
    </row>
    <row r="10">
      <c r="A10" s="9" t="inlineStr">
        <is>
          <t>!Identifiers</t>
        </is>
      </c>
    </row>
    <row r="11">
      <c r="A11" s="9" t="inlineStr">
        <is>
          <t>!Comments</t>
        </is>
      </c>
    </row>
    <row r="12">
      <c r="A12" s="9" t="inlineStr">
        <is>
          <t>!Created</t>
        </is>
      </c>
    </row>
    <row r="13">
      <c r="A13" s="9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selection activeCell="D8" sqref="D8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/>
  <cols>
    <col width="14.6640625" customWidth="1" style="55" min="1" max="1"/>
    <col hidden="1" width="31.1640625" customWidth="1" style="55" min="2" max="2"/>
    <col width="14.83203125" customWidth="1" style="55" min="3" max="3"/>
    <col width="12.5" customWidth="1" style="55" min="4" max="4"/>
    <col width="8.1640625" customWidth="1" style="55" min="5" max="5"/>
    <col width="16.83203125" customWidth="1" style="55" min="6" max="6"/>
    <col width="11.83203125" customWidth="1" style="55" min="7" max="7"/>
    <col width="9.5" customWidth="1" style="55" min="8" max="8"/>
    <col width="14.1640625" customWidth="1" style="55" min="9" max="9"/>
    <col width="13.5" customWidth="1" style="43" min="10" max="10"/>
    <col width="8.83203125" customWidth="1" style="1" min="11" max="1026"/>
    <col width="9" customWidth="1" style="1" min="1027" max="1028"/>
    <col width="9" customWidth="1" style="1" min="1029" max="16384"/>
  </cols>
  <sheetData>
    <row r="1" customFormat="1" s="54">
      <c r="A1" t="inlineStr">
        <is>
          <t>!!ObjTables type='Data' id='Parameter' objTablesVersion='0.0.8' schema='wc_lang' tableFormat='row'</t>
        </is>
      </c>
      <c r="J1" s="54" t="n"/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!Value</t>
        </is>
      </c>
      <c r="E2" s="9" t="inlineStr">
        <is>
          <t>!Standard error</t>
        </is>
      </c>
      <c r="F2" s="9" t="inlineStr">
        <is>
          <t>!Units</t>
        </is>
      </c>
      <c r="G2" s="9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r="3" ht="28" customHeight="1">
      <c r="A3" s="55" t="inlineStr">
        <is>
          <t>fractionDryWeight</t>
        </is>
      </c>
      <c r="B3" s="55" t="inlineStr">
        <is>
          <t>Fraction of cell mass which is non water</t>
        </is>
      </c>
      <c r="D3" s="46" t="n">
        <v>0.3</v>
      </c>
      <c r="F3" s="55" t="inlineStr">
        <is>
          <t>dimensionless</t>
        </is>
      </c>
      <c r="J3" s="55" t="n"/>
    </row>
    <row r="4">
      <c r="A4" s="55" t="inlineStr">
        <is>
          <t>k_cat_1_for</t>
        </is>
      </c>
      <c r="C4" s="55" t="inlineStr">
        <is>
          <t>k_cat</t>
        </is>
      </c>
      <c r="D4" t="n">
        <v>1</v>
      </c>
      <c r="F4" s="55" t="inlineStr">
        <is>
          <t>s^-1</t>
        </is>
      </c>
    </row>
    <row r="5" ht="60" customHeight="1">
      <c r="A5" s="55" t="inlineStr">
        <is>
          <t>Avogadro</t>
        </is>
      </c>
      <c r="D5" s="47" t="n">
        <v>6.022140857e+23</v>
      </c>
      <c r="F5" s="55" t="inlineStr">
        <is>
          <t>molecule mol^-1</t>
        </is>
      </c>
      <c r="J5" s="44" t="inlineStr">
        <is>
          <t>From scipy 1.3.1; will be updated to 2019 SI value</t>
        </is>
      </c>
    </row>
    <row r="6">
      <c r="A6" s="55" t="inlineStr">
        <is>
          <t>density_c</t>
        </is>
      </c>
      <c r="D6" t="n">
        <v>1100</v>
      </c>
      <c r="F6" s="55" t="inlineStr">
        <is>
          <t>g l^-1</t>
        </is>
      </c>
      <c r="J6" s="7" t="n"/>
    </row>
    <row r="7">
      <c r="A7" s="55" t="inlineStr">
        <is>
          <t>end_time</t>
        </is>
      </c>
      <c r="D7" t="n">
        <v>900</v>
      </c>
      <c r="F7" s="55" t="inlineStr">
        <is>
          <t>s</t>
        </is>
      </c>
    </row>
    <row r="8" ht="15" customHeight="1">
      <c r="A8" s="55" t="inlineStr">
        <is>
          <t>checkpoint_period</t>
        </is>
      </c>
      <c r="B8" s="55" t="n"/>
      <c r="C8" s="55" t="n"/>
      <c r="D8" t="n">
        <v>100</v>
      </c>
      <c r="E8" s="55" t="n"/>
      <c r="F8" s="55" t="inlineStr">
        <is>
          <t>s</t>
        </is>
      </c>
    </row>
  </sheetData>
  <autoFilter ref="A1:F6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"/>
  <sheetViews>
    <sheetView zoomScale="130" zoomScaleNormal="130" zoomScalePageLayoutView="130" workbookViewId="0">
      <selection activeCell="C6" sqref="C6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5" min="1" max="2"/>
    <col width="13.33203125" customWidth="1" style="55" min="3" max="3"/>
    <col width="16" customWidth="1" style="55" min="4" max="4"/>
    <col width="8.83203125" customWidth="1" style="55" min="5" max="1026"/>
    <col width="9" customWidth="1" style="55" min="1027" max="1028"/>
    <col width="9" customWidth="1" style="55" min="1029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W3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5" min="1" max="2"/>
    <col width="9" customWidth="1" style="55" min="3" max="16384"/>
  </cols>
  <sheetData>
    <row r="1">
      <c r="A1" t="inlineStr">
        <is>
          <t>!!ObjTables type='Data' id='Observation' objTablesVersion='0.0.8' schema='wc_lang' tableFormat='row'</t>
        </is>
      </c>
    </row>
    <row r="2" ht="15" customHeight="1">
      <c r="G2" s="57" t="inlineStr">
        <is>
          <t>!Genotype</t>
        </is>
      </c>
      <c r="I2" s="57" t="inlineStr">
        <is>
          <t>!Environment</t>
        </is>
      </c>
      <c r="Q2" s="58" t="inlineStr">
        <is>
          <t>!Data generation process</t>
        </is>
      </c>
      <c r="S2" s="58" t="inlineStr">
        <is>
          <t>!Data analysis process</t>
        </is>
      </c>
    </row>
    <row r="3" ht="42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4" customWidth="1" style="55" min="1" max="1"/>
    <col width="13.33203125" customWidth="1" style="55" min="2" max="3"/>
    <col width="9.1640625" customWidth="1" style="55" min="4" max="6"/>
    <col width="9.1640625" customWidth="1" min="7" max="1017"/>
  </cols>
  <sheetData>
    <row r="1" ht="15" customHeight="1">
      <c r="A1" t="inlineStr">
        <is>
          <t>!!ObjTables type='Data' id='ObservationSet' objTablesVersion='0.0.8' schema='wc_lang' tableFormat='row'</t>
        </is>
      </c>
    </row>
    <row r="2" ht="15" customHeight="1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1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5.1640625" customWidth="1" style="55" min="1" max="1"/>
    <col width="14.6640625" customWidth="1" style="55" min="2" max="2"/>
    <col width="9.1640625" customWidth="1" style="55" min="3" max="14"/>
    <col width="9.1640625" customWidth="1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>
      <c r="G2" s="58" t="inlineStr">
        <is>
          <t>!Process</t>
        </is>
      </c>
    </row>
    <row r="3" ht="15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>
      <c r="C4" s="3" t="n"/>
      <c r="D4" s="3" t="n"/>
    </row>
    <row r="5" ht="15" customHeight="1">
      <c r="C5" s="3" t="n"/>
      <c r="D5" s="3" t="n"/>
    </row>
    <row r="6" ht="15" customHeight="1">
      <c r="C6" s="3" t="n"/>
      <c r="D6" s="3" t="n"/>
    </row>
    <row r="7" ht="15" customHeight="1">
      <c r="C7" s="3" t="n"/>
      <c r="D7" s="3" t="n"/>
    </row>
    <row r="8" ht="15" customHeight="1">
      <c r="C8" s="3" t="n"/>
      <c r="D8" s="3" t="n"/>
    </row>
    <row r="9" ht="15" customHeight="1">
      <c r="C9" s="3" t="n"/>
      <c r="D9" s="3" t="n"/>
    </row>
    <row r="10" ht="15" customHeight="1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5" min="1" max="17"/>
    <col width="8.83203125" customWidth="1" style="1" min="18" max="1025"/>
    <col width="9" customWidth="1" style="1" min="1026" max="1027"/>
    <col width="9" customWidth="1" style="1" min="1028" max="16384"/>
  </cols>
  <sheetData>
    <row r="1" customFormat="1" s="54">
      <c r="A1" t="inlineStr">
        <is>
          <t>!!ObjTables type='Data' id='Reference'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!Title</t>
        </is>
      </c>
      <c r="D2" s="9" t="inlineStr">
        <is>
          <t>!Author</t>
        </is>
      </c>
      <c r="E2" s="9" t="inlineStr">
        <is>
          <t>!Editor</t>
        </is>
      </c>
      <c r="F2" s="9" t="inlineStr">
        <is>
          <t>!Year</t>
        </is>
      </c>
      <c r="G2" s="9" t="inlineStr">
        <is>
          <t>!Type</t>
        </is>
      </c>
      <c r="H2" s="9" t="inlineStr">
        <is>
          <t>!Publication</t>
        </is>
      </c>
      <c r="I2" s="9" t="inlineStr">
        <is>
          <t>!Publisher</t>
        </is>
      </c>
      <c r="J2" s="9" t="inlineStr">
        <is>
          <t>!Series</t>
        </is>
      </c>
      <c r="K2" s="9" t="inlineStr">
        <is>
          <t>!Volume</t>
        </is>
      </c>
      <c r="L2" s="9" t="inlineStr">
        <is>
          <t>!Number</t>
        </is>
      </c>
      <c r="M2" s="9" t="inlineStr">
        <is>
          <t>!Issue</t>
        </is>
      </c>
      <c r="N2" s="9" t="inlineStr">
        <is>
          <t>!Edition</t>
        </is>
      </c>
      <c r="O2" s="9" t="inlineStr">
        <is>
          <t>!Chapter</t>
        </is>
      </c>
      <c r="P2" s="9" t="inlineStr">
        <is>
          <t>!Pages</t>
        </is>
      </c>
      <c r="Q2" s="9" t="inlineStr">
        <is>
          <t>!Identifiers</t>
        </is>
      </c>
      <c r="R2" s="9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5" min="1" max="2"/>
    <col width="9" customWidth="1" style="55" min="3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!Last name</t>
        </is>
      </c>
      <c r="D2" s="9" t="inlineStr">
        <is>
          <t>!First name</t>
        </is>
      </c>
      <c r="E2" s="9" t="inlineStr">
        <is>
          <t>!Middle name</t>
        </is>
      </c>
      <c r="F2" s="9" t="inlineStr">
        <is>
          <t>!Title</t>
        </is>
      </c>
      <c r="G2" s="9" t="inlineStr">
        <is>
          <t>!Organization</t>
        </is>
      </c>
      <c r="H2" s="9" t="inlineStr">
        <is>
          <t>!Email</t>
        </is>
      </c>
      <c r="I2" s="9" t="inlineStr">
        <is>
          <t>!Website</t>
        </is>
      </c>
      <c r="J2" s="9" t="inlineStr">
        <is>
          <t>!Address</t>
        </is>
      </c>
      <c r="K2" s="9" t="inlineStr">
        <is>
          <t>!Identifiers</t>
        </is>
      </c>
      <c r="L2" s="9" t="inlineStr">
        <is>
          <t>!Comments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5" min="1" max="2"/>
    <col width="9" customWidth="1" style="55" min="3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!Target</t>
        </is>
      </c>
      <c r="E2" s="9" t="inlineStr">
        <is>
          <t>!Target submodel</t>
        </is>
      </c>
      <c r="F2" s="9" t="inlineStr">
        <is>
          <t>!Target type</t>
        </is>
      </c>
      <c r="G2" s="9" t="inlineStr">
        <is>
          <t>!Reason</t>
        </is>
      </c>
      <c r="H2" s="9" t="inlineStr">
        <is>
          <t>!Reason type</t>
        </is>
      </c>
      <c r="I2" s="9" t="inlineStr">
        <is>
          <t>!Intention</t>
        </is>
      </c>
      <c r="J2" s="9" t="inlineStr">
        <is>
          <t>!Intention type</t>
        </is>
      </c>
      <c r="K2" s="9" t="inlineStr">
        <is>
          <t>!Identifiers</t>
        </is>
      </c>
      <c r="L2" s="9" t="inlineStr">
        <is>
          <t>!Evidence</t>
        </is>
      </c>
      <c r="M2" s="9" t="inlineStr">
        <is>
          <t>!Conclusions</t>
        </is>
      </c>
      <c r="N2" s="9" t="inlineStr">
        <is>
          <t>!Comments</t>
        </is>
      </c>
      <c r="O2" s="9" t="inlineStr">
        <is>
          <t>!References</t>
        </is>
      </c>
      <c r="P2" s="9" t="inlineStr">
        <is>
          <t>!Authors</t>
        </is>
      </c>
      <c r="Q2" s="9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5" min="1" max="1"/>
    <col width="31" bestFit="1" customWidth="1" style="55" min="2" max="2"/>
    <col width="8.83203125" customWidth="1" style="55" min="3" max="1025"/>
    <col width="9" customWidth="1" style="55" min="1026" max="1027"/>
    <col width="9" customWidth="1" style="55" min="1028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9" t="inlineStr">
        <is>
          <t>!Id</t>
        </is>
      </c>
      <c r="B2" s="55" t="inlineStr">
        <is>
          <t>taxon</t>
        </is>
      </c>
    </row>
    <row r="3">
      <c r="A3" s="9" t="inlineStr">
        <is>
          <t>!Name</t>
        </is>
      </c>
      <c r="B3" s="55" t="inlineStr">
        <is>
          <t>Test model</t>
        </is>
      </c>
    </row>
    <row r="4">
      <c r="A4" s="9" t="inlineStr">
        <is>
          <t>!Rank</t>
        </is>
      </c>
      <c r="B4" s="55" t="inlineStr">
        <is>
          <t>domain</t>
        </is>
      </c>
      <c r="F4" s="55" t="n"/>
    </row>
    <row r="5">
      <c r="A5" s="9" t="inlineStr">
        <is>
          <t>!Identifiers</t>
        </is>
      </c>
    </row>
    <row r="6">
      <c r="A6" s="9" t="inlineStr">
        <is>
          <t>!Comments</t>
        </is>
      </c>
      <c r="B6" s="55" t="inlineStr">
        <is>
          <t>Rank not used</t>
        </is>
      </c>
    </row>
    <row r="7">
      <c r="A7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8.5" customWidth="1" style="55" min="1" max="1"/>
    <col width="5.33203125" customWidth="1" style="55" min="2" max="2"/>
    <col width="8.83203125" customWidth="1" style="11" min="3" max="1019"/>
    <col width="9" customWidth="1" style="11" min="1020" max="1021"/>
    <col width="9" customWidth="1" style="11" min="1022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9" t="inlineStr">
        <is>
          <t>!Id</t>
        </is>
      </c>
      <c r="B2" s="55" t="inlineStr">
        <is>
          <t>env</t>
        </is>
      </c>
    </row>
    <row r="3">
      <c r="A3" s="9" t="inlineStr">
        <is>
          <t>!Name</t>
        </is>
      </c>
    </row>
    <row r="4">
      <c r="A4" s="9" t="inlineStr">
        <is>
          <t>!Temperature</t>
        </is>
      </c>
      <c r="B4" s="55" t="n">
        <v>37</v>
      </c>
    </row>
    <row r="5">
      <c r="A5" s="9" t="inlineStr">
        <is>
          <t>!Temperature units</t>
        </is>
      </c>
      <c r="B5" s="55" t="inlineStr">
        <is>
          <t>degC</t>
        </is>
      </c>
    </row>
    <row r="6">
      <c r="A6" s="9" t="inlineStr">
        <is>
          <t>!Identifiers</t>
        </is>
      </c>
    </row>
    <row r="7">
      <c r="A7" s="9" t="inlineStr">
        <is>
          <t>!Comments</t>
        </is>
      </c>
    </row>
    <row r="8">
      <c r="A8" s="9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0.5" customWidth="1" style="55" min="1" max="1"/>
    <col width="16.1640625" customWidth="1" style="55" min="2" max="2"/>
    <col width="32.33203125" customWidth="1" style="55" min="3" max="3"/>
    <col width="8.83203125" customWidth="1" style="55" min="4" max="6"/>
    <col width="11.1640625" bestFit="1" customWidth="1" style="55" min="7" max="7"/>
    <col width="8.83203125" customWidth="1" style="1" min="8" max="1026"/>
    <col width="9" customWidth="1" style="1" min="1027" max="1028"/>
    <col width="9" customWidth="1" style="1" min="1029" max="16384"/>
  </cols>
  <sheetData>
    <row r="1" customFormat="1" s="54">
      <c r="A1" t="inlineStr">
        <is>
          <t>!!ObjTables type='Data' id='Submodel'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!Framework</t>
        </is>
      </c>
      <c r="D2" s="9" t="inlineStr">
        <is>
          <t>!Identifiers</t>
        </is>
      </c>
      <c r="E2" s="9" t="inlineStr">
        <is>
          <t>!Evidence</t>
        </is>
      </c>
      <c r="F2" s="9" t="inlineStr">
        <is>
          <t>!Conclusions</t>
        </is>
      </c>
      <c r="G2" s="9" t="inlineStr">
        <is>
          <t>!Comments</t>
        </is>
      </c>
      <c r="H2" s="9" t="inlineStr">
        <is>
          <t>!References</t>
        </is>
      </c>
    </row>
    <row r="3">
      <c r="A3" t="inlineStr">
        <is>
          <t>submodel</t>
        </is>
      </c>
      <c r="B3" t="inlineStr">
        <is>
          <t>Test submodel</t>
        </is>
      </c>
      <c r="C3" t="inlineStr">
        <is>
          <t>deterministic_simulation_algorithm</t>
        </is>
      </c>
      <c r="D3" s="10" t="n"/>
    </row>
    <row r="4">
      <c r="F4" s="55" t="n"/>
    </row>
    <row r="5" ht="15" customHeight="1"/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zoomScale="130" zoomScaleNormal="130" zoomScalePageLayoutView="130" workbookViewId="0">
      <selection activeCell="L16" sqref="L16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5" min="1" max="1"/>
    <col width="12" customWidth="1" style="55" min="2" max="2"/>
    <col width="23" customWidth="1" style="55" min="3" max="3"/>
    <col width="20" customWidth="1" style="55" min="4" max="4"/>
    <col width="8.83203125" customWidth="1" style="55" min="5" max="6"/>
    <col width="8.33203125" customWidth="1" style="55" min="7" max="7"/>
    <col width="16.5" bestFit="1" customWidth="1" style="55" min="8" max="8"/>
    <col width="8.5" bestFit="1" customWidth="1" style="8" min="9" max="9"/>
    <col width="10.5" customWidth="1" style="8" min="10" max="10"/>
    <col width="6.33203125" bestFit="1" customWidth="1" style="8" min="11" max="11"/>
    <col width="9.33203125" customWidth="1" style="8" min="12" max="12"/>
    <col width="18.33203125" customWidth="1" style="8" min="13" max="13"/>
    <col width="8.83203125" customWidth="1" style="8" min="14" max="14"/>
    <col width="10.1640625" customWidth="1" style="8" min="15" max="15"/>
    <col width="15.1640625" customWidth="1" style="8" min="16" max="16"/>
    <col hidden="1" width="8.83203125" customWidth="1" style="8" min="17" max="19"/>
    <col width="39" customWidth="1" style="8" min="20" max="20"/>
    <col width="8.83203125" customWidth="1" style="8" min="21" max="1035"/>
    <col width="9" customWidth="1" style="8" min="1036" max="1037"/>
    <col width="9" customWidth="1" style="8" min="1038" max="16384"/>
  </cols>
  <sheetData>
    <row r="1">
      <c r="A1" t="inlineStr">
        <is>
          <t>!!ObjTables type='Data' id='Compartment' objTablesVersion='0.0.8' schema='wc_lang' tableFormat='row'</t>
        </is>
      </c>
    </row>
    <row r="2" ht="14" customFormat="1" customHeight="1" s="54">
      <c r="A2" s="6" t="n"/>
      <c r="B2" s="31" t="n"/>
      <c r="C2" s="31" t="n"/>
      <c r="D2" s="31" t="n"/>
      <c r="E2" s="31" t="n"/>
      <c r="F2" s="31" t="n"/>
      <c r="G2" s="31" t="n"/>
      <c r="H2" s="50" t="inlineStr">
        <is>
          <t>!Initial volume</t>
        </is>
      </c>
      <c r="I2" s="51" t="n"/>
      <c r="J2" s="51" t="n"/>
      <c r="K2" s="52" t="n"/>
      <c r="L2" s="31" t="n"/>
      <c r="M2" s="53" t="inlineStr">
        <is>
          <t>!pH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  <c r="AMN2" s="6" t="n"/>
      <c r="AMO2" s="6" t="n"/>
      <c r="AMP2" s="6" t="n"/>
      <c r="AMQ2" s="6" t="n"/>
      <c r="AMR2" s="6" t="n"/>
    </row>
    <row r="3" ht="30" customFormat="1" customHeight="1" s="30">
      <c r="A3" s="28" t="inlineStr">
        <is>
          <t>!Id</t>
        </is>
      </c>
      <c r="B3" s="32" t="inlineStr">
        <is>
          <t>!Name</t>
        </is>
      </c>
      <c r="C3" s="32" t="inlineStr">
        <is>
          <t>!Biological type</t>
        </is>
      </c>
      <c r="D3" s="32" t="inlineStr">
        <is>
          <t>!Physical type</t>
        </is>
      </c>
      <c r="E3" s="32" t="inlineStr">
        <is>
          <t>!Geometry</t>
        </is>
      </c>
      <c r="F3" s="37" t="inlineStr">
        <is>
          <t>!Parent compartment</t>
        </is>
      </c>
      <c r="G3" s="32" t="inlineStr">
        <is>
          <t>!Mass units</t>
        </is>
      </c>
      <c r="H3" s="32" t="inlineStr">
        <is>
          <t>!Distribution</t>
        </is>
      </c>
      <c r="I3" s="32" t="inlineStr">
        <is>
          <t>!Mean</t>
        </is>
      </c>
      <c r="J3" s="32" t="inlineStr">
        <is>
          <t>!Standard deviation</t>
        </is>
      </c>
      <c r="K3" s="32" t="inlineStr">
        <is>
          <t>!Units</t>
        </is>
      </c>
      <c r="L3" s="32" t="inlineStr">
        <is>
          <t>!Initial density</t>
        </is>
      </c>
      <c r="M3" s="28" t="inlineStr">
        <is>
          <t>!Distribution</t>
        </is>
      </c>
      <c r="N3" s="28" t="inlineStr">
        <is>
          <t>!Mean</t>
        </is>
      </c>
      <c r="O3" s="28" t="inlineStr">
        <is>
          <t>!Standard deviation</t>
        </is>
      </c>
      <c r="P3" s="28" t="inlineStr">
        <is>
          <t>!Units</t>
        </is>
      </c>
      <c r="Q3" s="28" t="inlineStr">
        <is>
          <t>!Identifiers</t>
        </is>
      </c>
      <c r="R3" s="28" t="inlineStr">
        <is>
          <t>!Evidence</t>
        </is>
      </c>
      <c r="S3" s="28" t="inlineStr">
        <is>
          <t>!Conclusions</t>
        </is>
      </c>
      <c r="T3" s="28" t="inlineStr">
        <is>
          <t>!Comments</t>
        </is>
      </c>
      <c r="U3" s="28" t="inlineStr">
        <is>
          <t>!References</t>
        </is>
      </c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  <c r="BK3" s="29" t="n"/>
      <c r="BL3" s="29" t="n"/>
      <c r="BM3" s="29" t="n"/>
      <c r="BN3" s="29" t="n"/>
      <c r="BO3" s="29" t="n"/>
      <c r="BP3" s="29" t="n"/>
      <c r="BQ3" s="29" t="n"/>
      <c r="BR3" s="29" t="n"/>
      <c r="BS3" s="29" t="n"/>
      <c r="BT3" s="29" t="n"/>
      <c r="BU3" s="29" t="n"/>
      <c r="BV3" s="29" t="n"/>
      <c r="BW3" s="29" t="n"/>
      <c r="BX3" s="29" t="n"/>
      <c r="BY3" s="29" t="n"/>
      <c r="BZ3" s="29" t="n"/>
      <c r="CA3" s="29" t="n"/>
      <c r="CB3" s="29" t="n"/>
      <c r="CC3" s="29" t="n"/>
      <c r="CD3" s="29" t="n"/>
      <c r="CE3" s="29" t="n"/>
      <c r="CF3" s="29" t="n"/>
      <c r="CG3" s="29" t="n"/>
      <c r="CH3" s="29" t="n"/>
      <c r="CI3" s="29" t="n"/>
      <c r="CJ3" s="29" t="n"/>
      <c r="CK3" s="29" t="n"/>
      <c r="CL3" s="29" t="n"/>
      <c r="CM3" s="29" t="n"/>
      <c r="CN3" s="29" t="n"/>
      <c r="CO3" s="29" t="n"/>
      <c r="CP3" s="29" t="n"/>
      <c r="CQ3" s="29" t="n"/>
      <c r="CR3" s="29" t="n"/>
      <c r="CS3" s="29" t="n"/>
      <c r="CT3" s="29" t="n"/>
      <c r="CU3" s="29" t="n"/>
      <c r="CV3" s="29" t="n"/>
      <c r="CW3" s="29" t="n"/>
      <c r="CX3" s="29" t="n"/>
      <c r="CY3" s="29" t="n"/>
      <c r="CZ3" s="29" t="n"/>
      <c r="DA3" s="29" t="n"/>
      <c r="DB3" s="29" t="n"/>
      <c r="DC3" s="29" t="n"/>
      <c r="DD3" s="29" t="n"/>
      <c r="DE3" s="29" t="n"/>
      <c r="DF3" s="29" t="n"/>
      <c r="DG3" s="29" t="n"/>
      <c r="DH3" s="29" t="n"/>
      <c r="DI3" s="29" t="n"/>
      <c r="DJ3" s="29" t="n"/>
      <c r="DK3" s="29" t="n"/>
      <c r="DL3" s="29" t="n"/>
      <c r="DM3" s="29" t="n"/>
      <c r="DN3" s="29" t="n"/>
      <c r="DO3" s="29" t="n"/>
      <c r="DP3" s="29" t="n"/>
      <c r="DQ3" s="29" t="n"/>
      <c r="DR3" s="29" t="n"/>
      <c r="DS3" s="29" t="n"/>
      <c r="DT3" s="29" t="n"/>
      <c r="DU3" s="29" t="n"/>
      <c r="DV3" s="29" t="n"/>
      <c r="DW3" s="29" t="n"/>
      <c r="DX3" s="29" t="n"/>
      <c r="DY3" s="29" t="n"/>
      <c r="DZ3" s="29" t="n"/>
      <c r="EA3" s="29" t="n"/>
      <c r="EB3" s="29" t="n"/>
      <c r="EC3" s="29" t="n"/>
      <c r="ED3" s="29" t="n"/>
      <c r="EE3" s="29" t="n"/>
      <c r="EF3" s="29" t="n"/>
      <c r="EG3" s="29" t="n"/>
      <c r="EH3" s="29" t="n"/>
      <c r="EI3" s="29" t="n"/>
      <c r="EJ3" s="29" t="n"/>
      <c r="EK3" s="29" t="n"/>
      <c r="EL3" s="29" t="n"/>
      <c r="EM3" s="29" t="n"/>
      <c r="EN3" s="29" t="n"/>
      <c r="EO3" s="29" t="n"/>
      <c r="EP3" s="29" t="n"/>
      <c r="EQ3" s="29" t="n"/>
      <c r="ER3" s="29" t="n"/>
      <c r="ES3" s="29" t="n"/>
      <c r="ET3" s="29" t="n"/>
      <c r="EU3" s="29" t="n"/>
      <c r="EV3" s="29" t="n"/>
      <c r="EW3" s="29" t="n"/>
      <c r="EX3" s="29" t="n"/>
      <c r="EY3" s="29" t="n"/>
      <c r="EZ3" s="29" t="n"/>
      <c r="FA3" s="29" t="n"/>
      <c r="FB3" s="29" t="n"/>
      <c r="FC3" s="29" t="n"/>
      <c r="FD3" s="29" t="n"/>
      <c r="FE3" s="29" t="n"/>
      <c r="FF3" s="29" t="n"/>
      <c r="FG3" s="29" t="n"/>
      <c r="FH3" s="29" t="n"/>
      <c r="FI3" s="29" t="n"/>
      <c r="FJ3" s="29" t="n"/>
      <c r="FK3" s="29" t="n"/>
      <c r="FL3" s="29" t="n"/>
      <c r="FM3" s="29" t="n"/>
      <c r="FN3" s="29" t="n"/>
      <c r="FO3" s="29" t="n"/>
      <c r="FP3" s="29" t="n"/>
      <c r="FQ3" s="29" t="n"/>
      <c r="FR3" s="29" t="n"/>
      <c r="FS3" s="29" t="n"/>
      <c r="FT3" s="29" t="n"/>
      <c r="FU3" s="29" t="n"/>
      <c r="FV3" s="29" t="n"/>
      <c r="FW3" s="29" t="n"/>
      <c r="FX3" s="29" t="n"/>
      <c r="FY3" s="29" t="n"/>
      <c r="FZ3" s="29" t="n"/>
      <c r="GA3" s="29" t="n"/>
      <c r="GB3" s="29" t="n"/>
      <c r="GC3" s="29" t="n"/>
      <c r="GD3" s="29" t="n"/>
      <c r="GE3" s="29" t="n"/>
      <c r="GF3" s="29" t="n"/>
      <c r="GG3" s="29" t="n"/>
      <c r="GH3" s="29" t="n"/>
      <c r="GI3" s="29" t="n"/>
      <c r="GJ3" s="29" t="n"/>
      <c r="GK3" s="29" t="n"/>
      <c r="GL3" s="29" t="n"/>
      <c r="GM3" s="29" t="n"/>
      <c r="GN3" s="29" t="n"/>
      <c r="GO3" s="29" t="n"/>
      <c r="GP3" s="29" t="n"/>
      <c r="GQ3" s="29" t="n"/>
      <c r="GR3" s="29" t="n"/>
      <c r="GS3" s="29" t="n"/>
      <c r="GT3" s="29" t="n"/>
      <c r="GU3" s="29" t="n"/>
      <c r="GV3" s="29" t="n"/>
      <c r="GW3" s="29" t="n"/>
      <c r="GX3" s="29" t="n"/>
      <c r="GY3" s="29" t="n"/>
      <c r="GZ3" s="29" t="n"/>
      <c r="HA3" s="29" t="n"/>
      <c r="HB3" s="29" t="n"/>
      <c r="HC3" s="29" t="n"/>
      <c r="HD3" s="29" t="n"/>
      <c r="HE3" s="29" t="n"/>
      <c r="HF3" s="29" t="n"/>
      <c r="HG3" s="29" t="n"/>
      <c r="HH3" s="29" t="n"/>
      <c r="HI3" s="29" t="n"/>
      <c r="HJ3" s="29" t="n"/>
      <c r="HK3" s="29" t="n"/>
      <c r="HL3" s="29" t="n"/>
      <c r="HM3" s="29" t="n"/>
      <c r="HN3" s="29" t="n"/>
      <c r="HO3" s="29" t="n"/>
      <c r="HP3" s="29" t="n"/>
      <c r="HQ3" s="29" t="n"/>
      <c r="HR3" s="29" t="n"/>
      <c r="HS3" s="29" t="n"/>
      <c r="HT3" s="29" t="n"/>
      <c r="HU3" s="29" t="n"/>
      <c r="HV3" s="29" t="n"/>
      <c r="HW3" s="29" t="n"/>
      <c r="HX3" s="29" t="n"/>
      <c r="HY3" s="29" t="n"/>
      <c r="HZ3" s="29" t="n"/>
      <c r="IA3" s="29" t="n"/>
      <c r="IB3" s="29" t="n"/>
      <c r="IC3" s="29" t="n"/>
      <c r="ID3" s="29" t="n"/>
      <c r="IE3" s="29" t="n"/>
      <c r="IF3" s="29" t="n"/>
      <c r="IG3" s="29" t="n"/>
      <c r="IH3" s="29" t="n"/>
      <c r="II3" s="29" t="n"/>
      <c r="IJ3" s="29" t="n"/>
      <c r="IK3" s="29" t="n"/>
      <c r="IL3" s="29" t="n"/>
      <c r="IM3" s="29" t="n"/>
      <c r="IN3" s="29" t="n"/>
      <c r="IO3" s="29" t="n"/>
      <c r="IP3" s="29" t="n"/>
      <c r="IQ3" s="29" t="n"/>
      <c r="IR3" s="29" t="n"/>
      <c r="IS3" s="29" t="n"/>
      <c r="IT3" s="29" t="n"/>
      <c r="IU3" s="29" t="n"/>
      <c r="IV3" s="29" t="n"/>
      <c r="IW3" s="29" t="n"/>
      <c r="IX3" s="29" t="n"/>
      <c r="IY3" s="29" t="n"/>
      <c r="IZ3" s="29" t="n"/>
      <c r="JA3" s="29" t="n"/>
      <c r="JB3" s="29" t="n"/>
      <c r="JC3" s="29" t="n"/>
      <c r="JD3" s="29" t="n"/>
      <c r="JE3" s="29" t="n"/>
      <c r="JF3" s="29" t="n"/>
      <c r="JG3" s="29" t="n"/>
      <c r="JH3" s="29" t="n"/>
      <c r="JI3" s="29" t="n"/>
      <c r="JJ3" s="29" t="n"/>
      <c r="JK3" s="29" t="n"/>
      <c r="JL3" s="29" t="n"/>
      <c r="JM3" s="29" t="n"/>
      <c r="JN3" s="29" t="n"/>
      <c r="JO3" s="29" t="n"/>
      <c r="JP3" s="29" t="n"/>
      <c r="JQ3" s="29" t="n"/>
      <c r="JR3" s="29" t="n"/>
      <c r="JS3" s="29" t="n"/>
      <c r="JT3" s="29" t="n"/>
      <c r="JU3" s="29" t="n"/>
      <c r="JV3" s="29" t="n"/>
      <c r="JW3" s="29" t="n"/>
      <c r="JX3" s="29" t="n"/>
      <c r="JY3" s="29" t="n"/>
      <c r="JZ3" s="29" t="n"/>
      <c r="KA3" s="29" t="n"/>
      <c r="KB3" s="29" t="n"/>
      <c r="KC3" s="29" t="n"/>
      <c r="KD3" s="29" t="n"/>
      <c r="KE3" s="29" t="n"/>
      <c r="KF3" s="29" t="n"/>
      <c r="KG3" s="29" t="n"/>
      <c r="KH3" s="29" t="n"/>
      <c r="KI3" s="29" t="n"/>
      <c r="KJ3" s="29" t="n"/>
      <c r="KK3" s="29" t="n"/>
      <c r="KL3" s="29" t="n"/>
      <c r="KM3" s="29" t="n"/>
      <c r="KN3" s="29" t="n"/>
      <c r="KO3" s="29" t="n"/>
      <c r="KP3" s="29" t="n"/>
      <c r="KQ3" s="29" t="n"/>
      <c r="KR3" s="29" t="n"/>
      <c r="KS3" s="29" t="n"/>
      <c r="KT3" s="29" t="n"/>
      <c r="KU3" s="29" t="n"/>
      <c r="KV3" s="29" t="n"/>
      <c r="KW3" s="29" t="n"/>
      <c r="KX3" s="29" t="n"/>
      <c r="KY3" s="29" t="n"/>
      <c r="KZ3" s="29" t="n"/>
      <c r="LA3" s="29" t="n"/>
      <c r="LB3" s="29" t="n"/>
      <c r="LC3" s="29" t="n"/>
      <c r="LD3" s="29" t="n"/>
      <c r="LE3" s="29" t="n"/>
      <c r="LF3" s="29" t="n"/>
      <c r="LG3" s="29" t="n"/>
      <c r="LH3" s="29" t="n"/>
      <c r="LI3" s="29" t="n"/>
      <c r="LJ3" s="29" t="n"/>
      <c r="LK3" s="29" t="n"/>
      <c r="LL3" s="29" t="n"/>
      <c r="LM3" s="29" t="n"/>
      <c r="LN3" s="29" t="n"/>
      <c r="LO3" s="29" t="n"/>
      <c r="LP3" s="29" t="n"/>
      <c r="LQ3" s="29" t="n"/>
      <c r="LR3" s="29" t="n"/>
      <c r="LS3" s="29" t="n"/>
      <c r="LT3" s="29" t="n"/>
      <c r="LU3" s="29" t="n"/>
      <c r="LV3" s="29" t="n"/>
      <c r="LW3" s="29" t="n"/>
      <c r="LX3" s="29" t="n"/>
      <c r="LY3" s="29" t="n"/>
      <c r="LZ3" s="29" t="n"/>
      <c r="MA3" s="29" t="n"/>
      <c r="MB3" s="29" t="n"/>
      <c r="MC3" s="29" t="n"/>
      <c r="MD3" s="29" t="n"/>
      <c r="ME3" s="29" t="n"/>
      <c r="MF3" s="29" t="n"/>
      <c r="MG3" s="29" t="n"/>
      <c r="MH3" s="29" t="n"/>
      <c r="MI3" s="29" t="n"/>
      <c r="MJ3" s="29" t="n"/>
      <c r="MK3" s="29" t="n"/>
      <c r="ML3" s="29" t="n"/>
      <c r="MM3" s="29" t="n"/>
      <c r="MN3" s="29" t="n"/>
      <c r="MO3" s="29" t="n"/>
      <c r="MP3" s="29" t="n"/>
      <c r="MQ3" s="29" t="n"/>
      <c r="MR3" s="29" t="n"/>
      <c r="MS3" s="29" t="n"/>
      <c r="MT3" s="29" t="n"/>
      <c r="MU3" s="29" t="n"/>
      <c r="MV3" s="29" t="n"/>
      <c r="MW3" s="29" t="n"/>
      <c r="MX3" s="29" t="n"/>
      <c r="MY3" s="29" t="n"/>
      <c r="MZ3" s="29" t="n"/>
      <c r="NA3" s="29" t="n"/>
      <c r="NB3" s="29" t="n"/>
      <c r="NC3" s="29" t="n"/>
      <c r="ND3" s="29" t="n"/>
      <c r="NE3" s="29" t="n"/>
      <c r="NF3" s="29" t="n"/>
      <c r="NG3" s="29" t="n"/>
      <c r="NH3" s="29" t="n"/>
      <c r="NI3" s="29" t="n"/>
      <c r="NJ3" s="29" t="n"/>
      <c r="NK3" s="29" t="n"/>
      <c r="NL3" s="29" t="n"/>
      <c r="NM3" s="29" t="n"/>
      <c r="NN3" s="29" t="n"/>
      <c r="NO3" s="29" t="n"/>
      <c r="NP3" s="29" t="n"/>
      <c r="NQ3" s="29" t="n"/>
      <c r="NR3" s="29" t="n"/>
      <c r="NS3" s="29" t="n"/>
      <c r="NT3" s="29" t="n"/>
      <c r="NU3" s="29" t="n"/>
      <c r="NV3" s="29" t="n"/>
      <c r="NW3" s="29" t="n"/>
      <c r="NX3" s="29" t="n"/>
      <c r="NY3" s="29" t="n"/>
      <c r="NZ3" s="29" t="n"/>
      <c r="OA3" s="29" t="n"/>
      <c r="OB3" s="29" t="n"/>
      <c r="OC3" s="29" t="n"/>
      <c r="OD3" s="29" t="n"/>
      <c r="OE3" s="29" t="n"/>
      <c r="OF3" s="29" t="n"/>
      <c r="OG3" s="29" t="n"/>
      <c r="OH3" s="29" t="n"/>
      <c r="OI3" s="29" t="n"/>
      <c r="OJ3" s="29" t="n"/>
      <c r="OK3" s="29" t="n"/>
      <c r="OL3" s="29" t="n"/>
      <c r="OM3" s="29" t="n"/>
      <c r="ON3" s="29" t="n"/>
      <c r="OO3" s="29" t="n"/>
      <c r="OP3" s="29" t="n"/>
      <c r="OQ3" s="29" t="n"/>
      <c r="OR3" s="29" t="n"/>
      <c r="OS3" s="29" t="n"/>
      <c r="OT3" s="29" t="n"/>
      <c r="OU3" s="29" t="n"/>
      <c r="OV3" s="29" t="n"/>
      <c r="OW3" s="29" t="n"/>
      <c r="OX3" s="29" t="n"/>
      <c r="OY3" s="29" t="n"/>
      <c r="OZ3" s="29" t="n"/>
      <c r="PA3" s="29" t="n"/>
      <c r="PB3" s="29" t="n"/>
      <c r="PC3" s="29" t="n"/>
      <c r="PD3" s="29" t="n"/>
      <c r="PE3" s="29" t="n"/>
      <c r="PF3" s="29" t="n"/>
      <c r="PG3" s="29" t="n"/>
      <c r="PH3" s="29" t="n"/>
      <c r="PI3" s="29" t="n"/>
      <c r="PJ3" s="29" t="n"/>
      <c r="PK3" s="29" t="n"/>
      <c r="PL3" s="29" t="n"/>
      <c r="PM3" s="29" t="n"/>
      <c r="PN3" s="29" t="n"/>
      <c r="PO3" s="29" t="n"/>
      <c r="PP3" s="29" t="n"/>
      <c r="PQ3" s="29" t="n"/>
      <c r="PR3" s="29" t="n"/>
      <c r="PS3" s="29" t="n"/>
      <c r="PT3" s="29" t="n"/>
      <c r="PU3" s="29" t="n"/>
      <c r="PV3" s="29" t="n"/>
      <c r="PW3" s="29" t="n"/>
      <c r="PX3" s="29" t="n"/>
      <c r="PY3" s="29" t="n"/>
      <c r="PZ3" s="29" t="n"/>
      <c r="QA3" s="29" t="n"/>
      <c r="QB3" s="29" t="n"/>
      <c r="QC3" s="29" t="n"/>
      <c r="QD3" s="29" t="n"/>
      <c r="QE3" s="29" t="n"/>
      <c r="QF3" s="29" t="n"/>
      <c r="QG3" s="29" t="n"/>
      <c r="QH3" s="29" t="n"/>
      <c r="QI3" s="29" t="n"/>
      <c r="QJ3" s="29" t="n"/>
      <c r="QK3" s="29" t="n"/>
      <c r="QL3" s="29" t="n"/>
      <c r="QM3" s="29" t="n"/>
      <c r="QN3" s="29" t="n"/>
      <c r="QO3" s="29" t="n"/>
      <c r="QP3" s="29" t="n"/>
      <c r="QQ3" s="29" t="n"/>
      <c r="QR3" s="29" t="n"/>
      <c r="QS3" s="29" t="n"/>
      <c r="QT3" s="29" t="n"/>
      <c r="QU3" s="29" t="n"/>
      <c r="QV3" s="29" t="n"/>
      <c r="QW3" s="29" t="n"/>
      <c r="QX3" s="29" t="n"/>
      <c r="QY3" s="29" t="n"/>
      <c r="QZ3" s="29" t="n"/>
      <c r="RA3" s="29" t="n"/>
      <c r="RB3" s="29" t="n"/>
      <c r="RC3" s="29" t="n"/>
      <c r="RD3" s="29" t="n"/>
      <c r="RE3" s="29" t="n"/>
      <c r="RF3" s="29" t="n"/>
      <c r="RG3" s="29" t="n"/>
      <c r="RH3" s="29" t="n"/>
      <c r="RI3" s="29" t="n"/>
      <c r="RJ3" s="29" t="n"/>
      <c r="RK3" s="29" t="n"/>
      <c r="RL3" s="29" t="n"/>
      <c r="RM3" s="29" t="n"/>
      <c r="RN3" s="29" t="n"/>
      <c r="RO3" s="29" t="n"/>
      <c r="RP3" s="29" t="n"/>
      <c r="RQ3" s="29" t="n"/>
      <c r="RR3" s="29" t="n"/>
      <c r="RS3" s="29" t="n"/>
      <c r="RT3" s="29" t="n"/>
      <c r="RU3" s="29" t="n"/>
      <c r="RV3" s="29" t="n"/>
      <c r="RW3" s="29" t="n"/>
      <c r="RX3" s="29" t="n"/>
      <c r="RY3" s="29" t="n"/>
      <c r="RZ3" s="29" t="n"/>
      <c r="SA3" s="29" t="n"/>
      <c r="SB3" s="29" t="n"/>
      <c r="SC3" s="29" t="n"/>
      <c r="SD3" s="29" t="n"/>
      <c r="SE3" s="29" t="n"/>
      <c r="SF3" s="29" t="n"/>
      <c r="SG3" s="29" t="n"/>
      <c r="SH3" s="29" t="n"/>
      <c r="SI3" s="29" t="n"/>
      <c r="SJ3" s="29" t="n"/>
      <c r="SK3" s="29" t="n"/>
      <c r="SL3" s="29" t="n"/>
      <c r="SM3" s="29" t="n"/>
      <c r="SN3" s="29" t="n"/>
      <c r="SO3" s="29" t="n"/>
      <c r="SP3" s="29" t="n"/>
      <c r="SQ3" s="29" t="n"/>
      <c r="SR3" s="29" t="n"/>
      <c r="SS3" s="29" t="n"/>
      <c r="ST3" s="29" t="n"/>
      <c r="SU3" s="29" t="n"/>
      <c r="SV3" s="29" t="n"/>
      <c r="SW3" s="29" t="n"/>
      <c r="SX3" s="29" t="n"/>
      <c r="SY3" s="29" t="n"/>
      <c r="SZ3" s="29" t="n"/>
      <c r="TA3" s="29" t="n"/>
      <c r="TB3" s="29" t="n"/>
      <c r="TC3" s="29" t="n"/>
      <c r="TD3" s="29" t="n"/>
      <c r="TE3" s="29" t="n"/>
      <c r="TF3" s="29" t="n"/>
      <c r="TG3" s="29" t="n"/>
      <c r="TH3" s="29" t="n"/>
      <c r="TI3" s="29" t="n"/>
      <c r="TJ3" s="29" t="n"/>
      <c r="TK3" s="29" t="n"/>
      <c r="TL3" s="29" t="n"/>
      <c r="TM3" s="29" t="n"/>
      <c r="TN3" s="29" t="n"/>
      <c r="TO3" s="29" t="n"/>
      <c r="TP3" s="29" t="n"/>
      <c r="TQ3" s="29" t="n"/>
      <c r="TR3" s="29" t="n"/>
      <c r="TS3" s="29" t="n"/>
      <c r="TT3" s="29" t="n"/>
      <c r="TU3" s="29" t="n"/>
      <c r="TV3" s="29" t="n"/>
      <c r="TW3" s="29" t="n"/>
      <c r="TX3" s="29" t="n"/>
      <c r="TY3" s="29" t="n"/>
      <c r="TZ3" s="29" t="n"/>
      <c r="UA3" s="29" t="n"/>
      <c r="UB3" s="29" t="n"/>
      <c r="UC3" s="29" t="n"/>
      <c r="UD3" s="29" t="n"/>
      <c r="UE3" s="29" t="n"/>
      <c r="UF3" s="29" t="n"/>
      <c r="UG3" s="29" t="n"/>
      <c r="UH3" s="29" t="n"/>
      <c r="UI3" s="29" t="n"/>
      <c r="UJ3" s="29" t="n"/>
      <c r="UK3" s="29" t="n"/>
      <c r="UL3" s="29" t="n"/>
      <c r="UM3" s="29" t="n"/>
      <c r="UN3" s="29" t="n"/>
      <c r="UO3" s="29" t="n"/>
      <c r="UP3" s="29" t="n"/>
      <c r="UQ3" s="29" t="n"/>
      <c r="UR3" s="29" t="n"/>
      <c r="US3" s="29" t="n"/>
      <c r="UT3" s="29" t="n"/>
      <c r="UU3" s="29" t="n"/>
      <c r="UV3" s="29" t="n"/>
      <c r="UW3" s="29" t="n"/>
      <c r="UX3" s="29" t="n"/>
      <c r="UY3" s="29" t="n"/>
      <c r="UZ3" s="29" t="n"/>
      <c r="VA3" s="29" t="n"/>
      <c r="VB3" s="29" t="n"/>
      <c r="VC3" s="29" t="n"/>
      <c r="VD3" s="29" t="n"/>
      <c r="VE3" s="29" t="n"/>
      <c r="VF3" s="29" t="n"/>
      <c r="VG3" s="29" t="n"/>
      <c r="VH3" s="29" t="n"/>
      <c r="VI3" s="29" t="n"/>
      <c r="VJ3" s="29" t="n"/>
      <c r="VK3" s="29" t="n"/>
      <c r="VL3" s="29" t="n"/>
      <c r="VM3" s="29" t="n"/>
      <c r="VN3" s="29" t="n"/>
      <c r="VO3" s="29" t="n"/>
      <c r="VP3" s="29" t="n"/>
      <c r="VQ3" s="29" t="n"/>
      <c r="VR3" s="29" t="n"/>
      <c r="VS3" s="29" t="n"/>
      <c r="VT3" s="29" t="n"/>
      <c r="VU3" s="29" t="n"/>
      <c r="VV3" s="29" t="n"/>
      <c r="VW3" s="29" t="n"/>
      <c r="VX3" s="29" t="n"/>
      <c r="VY3" s="29" t="n"/>
      <c r="VZ3" s="29" t="n"/>
      <c r="WA3" s="29" t="n"/>
      <c r="WB3" s="29" t="n"/>
      <c r="WC3" s="29" t="n"/>
      <c r="WD3" s="29" t="n"/>
      <c r="WE3" s="29" t="n"/>
      <c r="WF3" s="29" t="n"/>
      <c r="WG3" s="29" t="n"/>
      <c r="WH3" s="29" t="n"/>
      <c r="WI3" s="29" t="n"/>
      <c r="WJ3" s="29" t="n"/>
      <c r="WK3" s="29" t="n"/>
      <c r="WL3" s="29" t="n"/>
      <c r="WM3" s="29" t="n"/>
      <c r="WN3" s="29" t="n"/>
      <c r="WO3" s="29" t="n"/>
      <c r="WP3" s="29" t="n"/>
      <c r="WQ3" s="29" t="n"/>
      <c r="WR3" s="29" t="n"/>
      <c r="WS3" s="29" t="n"/>
      <c r="WT3" s="29" t="n"/>
      <c r="WU3" s="29" t="n"/>
      <c r="WV3" s="29" t="n"/>
      <c r="WW3" s="29" t="n"/>
      <c r="WX3" s="29" t="n"/>
      <c r="WY3" s="29" t="n"/>
      <c r="WZ3" s="29" t="n"/>
      <c r="XA3" s="29" t="n"/>
      <c r="XB3" s="29" t="n"/>
      <c r="XC3" s="29" t="n"/>
      <c r="XD3" s="29" t="n"/>
      <c r="XE3" s="29" t="n"/>
      <c r="XF3" s="29" t="n"/>
      <c r="XG3" s="29" t="n"/>
      <c r="XH3" s="29" t="n"/>
      <c r="XI3" s="29" t="n"/>
      <c r="XJ3" s="29" t="n"/>
      <c r="XK3" s="29" t="n"/>
      <c r="XL3" s="29" t="n"/>
      <c r="XM3" s="29" t="n"/>
      <c r="XN3" s="29" t="n"/>
      <c r="XO3" s="29" t="n"/>
      <c r="XP3" s="29" t="n"/>
      <c r="XQ3" s="29" t="n"/>
      <c r="XR3" s="29" t="n"/>
      <c r="XS3" s="29" t="n"/>
      <c r="XT3" s="29" t="n"/>
      <c r="XU3" s="29" t="n"/>
      <c r="XV3" s="29" t="n"/>
      <c r="XW3" s="29" t="n"/>
      <c r="XX3" s="29" t="n"/>
      <c r="XY3" s="29" t="n"/>
      <c r="XZ3" s="29" t="n"/>
      <c r="YA3" s="29" t="n"/>
      <c r="YB3" s="29" t="n"/>
      <c r="YC3" s="29" t="n"/>
      <c r="YD3" s="29" t="n"/>
      <c r="YE3" s="29" t="n"/>
      <c r="YF3" s="29" t="n"/>
      <c r="YG3" s="29" t="n"/>
      <c r="YH3" s="29" t="n"/>
      <c r="YI3" s="29" t="n"/>
      <c r="YJ3" s="29" t="n"/>
      <c r="YK3" s="29" t="n"/>
      <c r="YL3" s="29" t="n"/>
      <c r="YM3" s="29" t="n"/>
      <c r="YN3" s="29" t="n"/>
      <c r="YO3" s="29" t="n"/>
      <c r="YP3" s="29" t="n"/>
      <c r="YQ3" s="29" t="n"/>
      <c r="YR3" s="29" t="n"/>
      <c r="YS3" s="29" t="n"/>
      <c r="YT3" s="29" t="n"/>
      <c r="YU3" s="29" t="n"/>
      <c r="YV3" s="29" t="n"/>
      <c r="YW3" s="29" t="n"/>
      <c r="YX3" s="29" t="n"/>
      <c r="YY3" s="29" t="n"/>
      <c r="YZ3" s="29" t="n"/>
      <c r="ZA3" s="29" t="n"/>
      <c r="ZB3" s="29" t="n"/>
      <c r="ZC3" s="29" t="n"/>
      <c r="ZD3" s="29" t="n"/>
      <c r="ZE3" s="29" t="n"/>
      <c r="ZF3" s="29" t="n"/>
      <c r="ZG3" s="29" t="n"/>
      <c r="ZH3" s="29" t="n"/>
      <c r="ZI3" s="29" t="n"/>
      <c r="ZJ3" s="29" t="n"/>
      <c r="ZK3" s="29" t="n"/>
      <c r="ZL3" s="29" t="n"/>
      <c r="ZM3" s="29" t="n"/>
      <c r="ZN3" s="29" t="n"/>
      <c r="ZO3" s="29" t="n"/>
      <c r="ZP3" s="29" t="n"/>
      <c r="ZQ3" s="29" t="n"/>
      <c r="ZR3" s="29" t="n"/>
      <c r="ZS3" s="29" t="n"/>
      <c r="ZT3" s="29" t="n"/>
      <c r="ZU3" s="29" t="n"/>
      <c r="ZV3" s="29" t="n"/>
      <c r="ZW3" s="29" t="n"/>
      <c r="ZX3" s="29" t="n"/>
      <c r="ZY3" s="29" t="n"/>
      <c r="ZZ3" s="29" t="n"/>
      <c r="AAA3" s="29" t="n"/>
      <c r="AAB3" s="29" t="n"/>
      <c r="AAC3" s="29" t="n"/>
      <c r="AAD3" s="29" t="n"/>
      <c r="AAE3" s="29" t="n"/>
      <c r="AAF3" s="29" t="n"/>
      <c r="AAG3" s="29" t="n"/>
      <c r="AAH3" s="29" t="n"/>
      <c r="AAI3" s="29" t="n"/>
      <c r="AAJ3" s="29" t="n"/>
      <c r="AAK3" s="29" t="n"/>
      <c r="AAL3" s="29" t="n"/>
      <c r="AAM3" s="29" t="n"/>
      <c r="AAN3" s="29" t="n"/>
      <c r="AAO3" s="29" t="n"/>
      <c r="AAP3" s="29" t="n"/>
      <c r="AAQ3" s="29" t="n"/>
      <c r="AAR3" s="29" t="n"/>
      <c r="AAS3" s="29" t="n"/>
      <c r="AAT3" s="29" t="n"/>
      <c r="AAU3" s="29" t="n"/>
      <c r="AAV3" s="29" t="n"/>
      <c r="AAW3" s="29" t="n"/>
      <c r="AAX3" s="29" t="n"/>
      <c r="AAY3" s="29" t="n"/>
      <c r="AAZ3" s="29" t="n"/>
      <c r="ABA3" s="29" t="n"/>
      <c r="ABB3" s="29" t="n"/>
      <c r="ABC3" s="29" t="n"/>
      <c r="ABD3" s="29" t="n"/>
      <c r="ABE3" s="29" t="n"/>
      <c r="ABF3" s="29" t="n"/>
      <c r="ABG3" s="29" t="n"/>
      <c r="ABH3" s="29" t="n"/>
      <c r="ABI3" s="29" t="n"/>
      <c r="ABJ3" s="29" t="n"/>
      <c r="ABK3" s="29" t="n"/>
      <c r="ABL3" s="29" t="n"/>
      <c r="ABM3" s="29" t="n"/>
      <c r="ABN3" s="29" t="n"/>
      <c r="ABO3" s="29" t="n"/>
      <c r="ABP3" s="29" t="n"/>
      <c r="ABQ3" s="29" t="n"/>
      <c r="ABR3" s="29" t="n"/>
      <c r="ABS3" s="29" t="n"/>
      <c r="ABT3" s="29" t="n"/>
      <c r="ABU3" s="29" t="n"/>
      <c r="ABV3" s="29" t="n"/>
      <c r="ABW3" s="29" t="n"/>
      <c r="ABX3" s="29" t="n"/>
      <c r="ABY3" s="29" t="n"/>
      <c r="ABZ3" s="29" t="n"/>
      <c r="ACA3" s="29" t="n"/>
      <c r="ACB3" s="29" t="n"/>
      <c r="ACC3" s="29" t="n"/>
      <c r="ACD3" s="29" t="n"/>
      <c r="ACE3" s="29" t="n"/>
      <c r="ACF3" s="29" t="n"/>
      <c r="ACG3" s="29" t="n"/>
      <c r="ACH3" s="29" t="n"/>
      <c r="ACI3" s="29" t="n"/>
      <c r="ACJ3" s="29" t="n"/>
      <c r="ACK3" s="29" t="n"/>
      <c r="ACL3" s="29" t="n"/>
      <c r="ACM3" s="29" t="n"/>
      <c r="ACN3" s="29" t="n"/>
      <c r="ACO3" s="29" t="n"/>
      <c r="ACP3" s="29" t="n"/>
      <c r="ACQ3" s="29" t="n"/>
      <c r="ACR3" s="29" t="n"/>
      <c r="ACS3" s="29" t="n"/>
      <c r="ACT3" s="29" t="n"/>
      <c r="ACU3" s="29" t="n"/>
      <c r="ACV3" s="29" t="n"/>
      <c r="ACW3" s="29" t="n"/>
      <c r="ACX3" s="29" t="n"/>
      <c r="ACY3" s="29" t="n"/>
      <c r="ACZ3" s="29" t="n"/>
      <c r="ADA3" s="29" t="n"/>
      <c r="ADB3" s="29" t="n"/>
      <c r="ADC3" s="29" t="n"/>
      <c r="ADD3" s="29" t="n"/>
      <c r="ADE3" s="29" t="n"/>
      <c r="ADF3" s="29" t="n"/>
      <c r="ADG3" s="29" t="n"/>
      <c r="ADH3" s="29" t="n"/>
      <c r="ADI3" s="29" t="n"/>
      <c r="ADJ3" s="29" t="n"/>
      <c r="ADK3" s="29" t="n"/>
      <c r="ADL3" s="29" t="n"/>
      <c r="ADM3" s="29" t="n"/>
      <c r="ADN3" s="29" t="n"/>
      <c r="ADO3" s="29" t="n"/>
      <c r="ADP3" s="29" t="n"/>
      <c r="ADQ3" s="29" t="n"/>
      <c r="ADR3" s="29" t="n"/>
      <c r="ADS3" s="29" t="n"/>
      <c r="ADT3" s="29" t="n"/>
      <c r="ADU3" s="29" t="n"/>
      <c r="ADV3" s="29" t="n"/>
      <c r="ADW3" s="29" t="n"/>
      <c r="ADX3" s="29" t="n"/>
      <c r="ADY3" s="29" t="n"/>
      <c r="ADZ3" s="29" t="n"/>
      <c r="AEA3" s="29" t="n"/>
      <c r="AEB3" s="29" t="n"/>
      <c r="AEC3" s="29" t="n"/>
      <c r="AED3" s="29" t="n"/>
      <c r="AEE3" s="29" t="n"/>
      <c r="AEF3" s="29" t="n"/>
      <c r="AEG3" s="29" t="n"/>
      <c r="AEH3" s="29" t="n"/>
      <c r="AEI3" s="29" t="n"/>
      <c r="AEJ3" s="29" t="n"/>
      <c r="AEK3" s="29" t="n"/>
      <c r="AEL3" s="29" t="n"/>
      <c r="AEM3" s="29" t="n"/>
      <c r="AEN3" s="29" t="n"/>
      <c r="AEO3" s="29" t="n"/>
      <c r="AEP3" s="29" t="n"/>
      <c r="AEQ3" s="29" t="n"/>
      <c r="AER3" s="29" t="n"/>
      <c r="AES3" s="29" t="n"/>
      <c r="AET3" s="29" t="n"/>
      <c r="AEU3" s="29" t="n"/>
      <c r="AEV3" s="29" t="n"/>
      <c r="AEW3" s="29" t="n"/>
      <c r="AEX3" s="29" t="n"/>
      <c r="AEY3" s="29" t="n"/>
      <c r="AEZ3" s="29" t="n"/>
      <c r="AFA3" s="29" t="n"/>
      <c r="AFB3" s="29" t="n"/>
      <c r="AFC3" s="29" t="n"/>
      <c r="AFD3" s="29" t="n"/>
      <c r="AFE3" s="29" t="n"/>
      <c r="AFF3" s="29" t="n"/>
      <c r="AFG3" s="29" t="n"/>
      <c r="AFH3" s="29" t="n"/>
      <c r="AFI3" s="29" t="n"/>
      <c r="AFJ3" s="29" t="n"/>
      <c r="AFK3" s="29" t="n"/>
      <c r="AFL3" s="29" t="n"/>
      <c r="AFM3" s="29" t="n"/>
      <c r="AFN3" s="29" t="n"/>
      <c r="AFO3" s="29" t="n"/>
      <c r="AFP3" s="29" t="n"/>
      <c r="AFQ3" s="29" t="n"/>
      <c r="AFR3" s="29" t="n"/>
      <c r="AFS3" s="29" t="n"/>
      <c r="AFT3" s="29" t="n"/>
      <c r="AFU3" s="29" t="n"/>
      <c r="AFV3" s="29" t="n"/>
      <c r="AFW3" s="29" t="n"/>
      <c r="AFX3" s="29" t="n"/>
      <c r="AFY3" s="29" t="n"/>
      <c r="AFZ3" s="29" t="n"/>
      <c r="AGA3" s="29" t="n"/>
      <c r="AGB3" s="29" t="n"/>
      <c r="AGC3" s="29" t="n"/>
      <c r="AGD3" s="29" t="n"/>
      <c r="AGE3" s="29" t="n"/>
      <c r="AGF3" s="29" t="n"/>
      <c r="AGG3" s="29" t="n"/>
      <c r="AGH3" s="29" t="n"/>
      <c r="AGI3" s="29" t="n"/>
      <c r="AGJ3" s="29" t="n"/>
      <c r="AGK3" s="29" t="n"/>
      <c r="AGL3" s="29" t="n"/>
      <c r="AGM3" s="29" t="n"/>
      <c r="AGN3" s="29" t="n"/>
      <c r="AGO3" s="29" t="n"/>
      <c r="AGP3" s="29" t="n"/>
      <c r="AGQ3" s="29" t="n"/>
      <c r="AGR3" s="29" t="n"/>
      <c r="AGS3" s="29" t="n"/>
      <c r="AGT3" s="29" t="n"/>
      <c r="AGU3" s="29" t="n"/>
      <c r="AGV3" s="29" t="n"/>
      <c r="AGW3" s="29" t="n"/>
      <c r="AGX3" s="29" t="n"/>
      <c r="AGY3" s="29" t="n"/>
      <c r="AGZ3" s="29" t="n"/>
      <c r="AHA3" s="29" t="n"/>
      <c r="AHB3" s="29" t="n"/>
      <c r="AHC3" s="29" t="n"/>
      <c r="AHD3" s="29" t="n"/>
      <c r="AHE3" s="29" t="n"/>
      <c r="AHF3" s="29" t="n"/>
      <c r="AHG3" s="29" t="n"/>
      <c r="AHH3" s="29" t="n"/>
      <c r="AHI3" s="29" t="n"/>
      <c r="AHJ3" s="29" t="n"/>
      <c r="AHK3" s="29" t="n"/>
      <c r="AHL3" s="29" t="n"/>
      <c r="AHM3" s="29" t="n"/>
      <c r="AHN3" s="29" t="n"/>
      <c r="AHO3" s="29" t="n"/>
      <c r="AHP3" s="29" t="n"/>
      <c r="AHQ3" s="29" t="n"/>
      <c r="AHR3" s="29" t="n"/>
      <c r="AHS3" s="29" t="n"/>
      <c r="AHT3" s="29" t="n"/>
      <c r="AHU3" s="29" t="n"/>
      <c r="AHV3" s="29" t="n"/>
      <c r="AHW3" s="29" t="n"/>
      <c r="AHX3" s="29" t="n"/>
      <c r="AHY3" s="29" t="n"/>
      <c r="AHZ3" s="29" t="n"/>
      <c r="AIA3" s="29" t="n"/>
      <c r="AIB3" s="29" t="n"/>
      <c r="AIC3" s="29" t="n"/>
      <c r="AID3" s="29" t="n"/>
      <c r="AIE3" s="29" t="n"/>
      <c r="AIF3" s="29" t="n"/>
      <c r="AIG3" s="29" t="n"/>
      <c r="AIH3" s="29" t="n"/>
      <c r="AII3" s="29" t="n"/>
      <c r="AIJ3" s="29" t="n"/>
      <c r="AIK3" s="29" t="n"/>
      <c r="AIL3" s="29" t="n"/>
      <c r="AIM3" s="29" t="n"/>
      <c r="AIN3" s="29" t="n"/>
      <c r="AIO3" s="29" t="n"/>
      <c r="AIP3" s="29" t="n"/>
      <c r="AIQ3" s="29" t="n"/>
      <c r="AIR3" s="29" t="n"/>
      <c r="AIS3" s="29" t="n"/>
      <c r="AIT3" s="29" t="n"/>
      <c r="AIU3" s="29" t="n"/>
      <c r="AIV3" s="29" t="n"/>
      <c r="AIW3" s="29" t="n"/>
      <c r="AIX3" s="29" t="n"/>
      <c r="AIY3" s="29" t="n"/>
      <c r="AIZ3" s="29" t="n"/>
      <c r="AJA3" s="29" t="n"/>
      <c r="AJB3" s="29" t="n"/>
      <c r="AJC3" s="29" t="n"/>
      <c r="AJD3" s="29" t="n"/>
      <c r="AJE3" s="29" t="n"/>
      <c r="AJF3" s="29" t="n"/>
      <c r="AJG3" s="29" t="n"/>
      <c r="AJH3" s="29" t="n"/>
      <c r="AJI3" s="29" t="n"/>
      <c r="AJJ3" s="29" t="n"/>
      <c r="AJK3" s="29" t="n"/>
      <c r="AJL3" s="29" t="n"/>
      <c r="AJM3" s="29" t="n"/>
      <c r="AJN3" s="29" t="n"/>
      <c r="AJO3" s="29" t="n"/>
      <c r="AJP3" s="29" t="n"/>
      <c r="AJQ3" s="29" t="n"/>
      <c r="AJR3" s="29" t="n"/>
      <c r="AJS3" s="29" t="n"/>
      <c r="AJT3" s="29" t="n"/>
      <c r="AJU3" s="29" t="n"/>
      <c r="AJV3" s="29" t="n"/>
      <c r="AJW3" s="29" t="n"/>
      <c r="AJX3" s="29" t="n"/>
      <c r="AJY3" s="29" t="n"/>
      <c r="AJZ3" s="29" t="n"/>
      <c r="AKA3" s="29" t="n"/>
      <c r="AKB3" s="29" t="n"/>
      <c r="AKC3" s="29" t="n"/>
      <c r="AKD3" s="29" t="n"/>
      <c r="AKE3" s="29" t="n"/>
      <c r="AKF3" s="29" t="n"/>
      <c r="AKG3" s="29" t="n"/>
      <c r="AKH3" s="29" t="n"/>
      <c r="AKI3" s="29" t="n"/>
      <c r="AKJ3" s="29" t="n"/>
      <c r="AKK3" s="29" t="n"/>
      <c r="AKL3" s="29" t="n"/>
      <c r="AKM3" s="29" t="n"/>
      <c r="AKN3" s="29" t="n"/>
      <c r="AKO3" s="29" t="n"/>
      <c r="AKP3" s="29" t="n"/>
      <c r="AKQ3" s="29" t="n"/>
      <c r="AKR3" s="29" t="n"/>
      <c r="AKS3" s="29" t="n"/>
      <c r="AKT3" s="29" t="n"/>
      <c r="AKU3" s="29" t="n"/>
      <c r="AKV3" s="29" t="n"/>
      <c r="AKW3" s="29" t="n"/>
      <c r="AKX3" s="29" t="n"/>
      <c r="AKY3" s="29" t="n"/>
      <c r="AKZ3" s="29" t="n"/>
      <c r="ALA3" s="29" t="n"/>
      <c r="ALB3" s="29" t="n"/>
      <c r="ALC3" s="29" t="n"/>
      <c r="ALD3" s="29" t="n"/>
      <c r="ALE3" s="29" t="n"/>
      <c r="ALF3" s="29" t="n"/>
      <c r="ALG3" s="29" t="n"/>
      <c r="ALH3" s="29" t="n"/>
      <c r="ALI3" s="29" t="n"/>
      <c r="ALJ3" s="29" t="n"/>
      <c r="ALK3" s="29" t="n"/>
      <c r="ALL3" s="29" t="n"/>
      <c r="ALM3" s="29" t="n"/>
      <c r="ALN3" s="29" t="n"/>
      <c r="ALO3" s="29" t="n"/>
      <c r="ALP3" s="29" t="n"/>
      <c r="ALQ3" s="29" t="n"/>
      <c r="ALR3" s="29" t="n"/>
      <c r="ALS3" s="29" t="n"/>
      <c r="ALT3" s="29" t="n"/>
      <c r="ALU3" s="29" t="n"/>
      <c r="ALV3" s="29" t="n"/>
      <c r="ALW3" s="29" t="n"/>
      <c r="ALX3" s="29" t="n"/>
      <c r="ALY3" s="29" t="n"/>
      <c r="ALZ3" s="29" t="n"/>
      <c r="AMA3" s="29" t="n"/>
      <c r="AMB3" s="29" t="n"/>
      <c r="AMC3" s="29" t="n"/>
      <c r="AMD3" s="29" t="n"/>
      <c r="AME3" s="29" t="n"/>
      <c r="AMF3" s="29" t="n"/>
      <c r="AMG3" s="29" t="n"/>
      <c r="AMH3" s="29" t="n"/>
      <c r="AMI3" s="29" t="n"/>
      <c r="AMJ3" s="29" t="n"/>
      <c r="AMK3" s="29" t="n"/>
      <c r="AML3" s="29" t="n"/>
      <c r="AMM3" s="29" t="n"/>
      <c r="AMN3" s="29" t="n"/>
      <c r="AMO3" s="29" t="n"/>
      <c r="AMP3" s="29" t="n"/>
      <c r="AMQ3" s="29" t="n"/>
      <c r="AMR3" s="29" t="n"/>
    </row>
    <row r="4" ht="15" customHeight="1">
      <c r="A4" t="inlineStr">
        <is>
          <t>c</t>
        </is>
      </c>
      <c r="B4" t="inlineStr">
        <is>
          <t>Cell</t>
        </is>
      </c>
      <c r="C4" t="inlineStr">
        <is>
          <t>cellular_compartment</t>
        </is>
      </c>
      <c r="D4" t="inlineStr">
        <is>
          <t>fluid_compartment</t>
        </is>
      </c>
      <c r="E4" t="inlineStr">
        <is>
          <t>3D_compartment</t>
        </is>
      </c>
      <c r="G4" t="inlineStr">
        <is>
          <t>g</t>
        </is>
      </c>
      <c r="H4" t="inlineStr">
        <is>
          <t>normal_distribution</t>
        </is>
      </c>
      <c r="I4" t="n">
        <v>9.999999999999999e-22</v>
      </c>
      <c r="K4" t="inlineStr">
        <is>
          <t>l</t>
        </is>
      </c>
      <c r="L4" t="inlineStr">
        <is>
          <t>density_c</t>
        </is>
      </c>
      <c r="M4" t="inlineStr">
        <is>
          <t>normal_distribution</t>
        </is>
      </c>
      <c r="N4" t="n">
        <v>7.75</v>
      </c>
      <c r="O4" t="n">
        <v>0.775</v>
      </c>
      <c r="P4" t="inlineStr">
        <is>
          <t>dimensionless</t>
        </is>
      </c>
      <c r="T4" t="inlineStr">
        <is>
          <t>Average volume of Mycoplasma pneumoniae is 66 aL [Ref-0001]. This equates to 45.8 aL at the beginning of the cell cycle (66 aL * ln(2)).</t>
        </is>
      </c>
    </row>
    <row r="8" ht="14" customHeight="1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/>
  <cols>
    <col width="9" customWidth="1" style="55" min="1" max="1"/>
    <col width="15" bestFit="1" customWidth="1" style="55" min="2" max="2"/>
    <col width="8.83203125" customWidth="1" style="55" min="3" max="5"/>
    <col width="17.1640625" bestFit="1" customWidth="1" style="55" min="6" max="6"/>
    <col width="16.5" bestFit="1" customWidth="1" style="55" min="7" max="7"/>
    <col width="8.83203125" customWidth="1" style="55" min="8" max="8"/>
    <col width="14.33203125" bestFit="1" customWidth="1" style="55" min="9" max="9"/>
    <col width="8.83203125" customWidth="1" style="55" min="10" max="12"/>
    <col width="18.6640625" bestFit="1" customWidth="1" style="55" min="13" max="13"/>
    <col width="8.83203125" customWidth="1" style="55" min="14" max="1028"/>
    <col width="9" customWidth="1" style="55" min="1029" max="1030"/>
    <col width="9" customWidth="1" style="55" min="1031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53" t="inlineStr">
        <is>
          <t>!Structure</t>
        </is>
      </c>
    </row>
    <row r="3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!Format</t>
        </is>
      </c>
      <c r="E3" s="9" t="inlineStr">
        <is>
          <t>!Alphabet</t>
        </is>
      </c>
      <c r="F3" s="9" t="inlineStr">
        <is>
          <t>!Empirical formula</t>
        </is>
      </c>
      <c r="G3" s="9" t="inlineStr">
        <is>
          <t>!Molecular weight</t>
        </is>
      </c>
      <c r="H3" s="9" t="inlineStr">
        <is>
          <t>!Charge</t>
        </is>
      </c>
      <c r="I3" s="9" t="inlineStr">
        <is>
          <t>!Type</t>
        </is>
      </c>
      <c r="J3" s="9" t="inlineStr">
        <is>
          <t>!Identifiers</t>
        </is>
      </c>
      <c r="K3" s="9" t="inlineStr">
        <is>
          <t>!Evidence</t>
        </is>
      </c>
      <c r="L3" s="9" t="inlineStr">
        <is>
          <t>!Conclusions</t>
        </is>
      </c>
      <c r="M3" s="9" t="inlineStr">
        <is>
          <t>!Comments</t>
        </is>
      </c>
      <c r="N3" s="9" t="inlineStr">
        <is>
          <t>!References</t>
        </is>
      </c>
    </row>
    <row r="4">
      <c r="A4" t="inlineStr">
        <is>
          <t>A</t>
        </is>
      </c>
      <c r="B4" t="inlineStr">
        <is>
          <t>Species A</t>
        </is>
      </c>
      <c r="G4" t="n">
        <v>200</v>
      </c>
      <c r="H4" t="n">
        <v>0</v>
      </c>
      <c r="I4" t="inlineStr">
        <is>
          <t>pseudo_species</t>
        </is>
      </c>
    </row>
    <row r="5">
      <c r="A5" t="inlineStr">
        <is>
          <t>B</t>
        </is>
      </c>
      <c r="B5" t="inlineStr">
        <is>
          <t>Species B</t>
        </is>
      </c>
      <c r="G5" t="n">
        <v>200</v>
      </c>
      <c r="H5" t="n">
        <v>0</v>
      </c>
      <c r="I5" t="inlineStr">
        <is>
          <t>pseudo_species</t>
        </is>
      </c>
    </row>
  </sheetData>
  <autoFilter ref="A2:K5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zoomScale="130" zoomScaleNormal="130" zoomScalePageLayoutView="130" workbookViewId="0">
      <selection activeCell="E4" sqref="A3:E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5.5" customWidth="1" style="55" min="1" max="5"/>
    <col hidden="1" width="15.5" customWidth="1" style="55" min="6" max="6"/>
    <col hidden="1" width="9.1640625" customWidth="1" style="55" min="7" max="10"/>
    <col width="9.1640625" customWidth="1" style="55" min="11" max="1026"/>
    <col width="9" customWidth="1" style="55" min="1027" max="1028"/>
    <col width="9" customWidth="1" style="55" min="1029" max="16384"/>
  </cols>
  <sheetData>
    <row r="1">
      <c r="A1" t="inlineStr">
        <is>
          <t>!!ObjTables type='Data' id='Species'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!Species type</t>
        </is>
      </c>
      <c r="D2" s="9" t="inlineStr">
        <is>
          <t>!Compartment</t>
        </is>
      </c>
      <c r="E2" s="9" t="inlineStr">
        <is>
          <t>!Units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  <row r="3">
      <c r="A3" t="inlineStr">
        <is>
          <t>A[c]</t>
        </is>
      </c>
      <c r="C3" t="inlineStr">
        <is>
          <t>A</t>
        </is>
      </c>
      <c r="D3" t="inlineStr">
        <is>
          <t>c</t>
        </is>
      </c>
      <c r="E3" t="inlineStr">
        <is>
          <t>molecule</t>
        </is>
      </c>
    </row>
    <row r="4" ht="15" customHeight="1">
      <c r="A4" t="inlineStr">
        <is>
          <t>B[c]</t>
        </is>
      </c>
      <c r="C4" t="inlineStr">
        <is>
          <t>B</t>
        </is>
      </c>
      <c r="D4" t="inlineStr">
        <is>
          <t>c</t>
        </is>
      </c>
      <c r="E4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60" zoomScaleNormal="160" zoomScalePageLayoutView="160" workbookViewId="0">
      <selection activeCell="H4" sqref="H3:H4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/>
  <cols>
    <col width="17.1640625" customWidth="1" style="55" min="1" max="1"/>
    <col width="8.83203125" customWidth="1" style="55" min="2" max="2"/>
    <col width="11.5" customWidth="1" style="55" min="3" max="3"/>
    <col width="21.1640625" customWidth="1" style="55" min="4" max="4"/>
    <col width="8.1640625" customWidth="1" style="59" min="5" max="5"/>
    <col width="9.6640625" customWidth="1" style="55" min="6" max="6"/>
    <col width="8.5" bestFit="1" customWidth="1" style="57" min="7" max="7"/>
    <col width="8.83203125" customWidth="1" style="55" min="8" max="12"/>
    <col width="8.83203125" customWidth="1" style="7" min="13" max="1026"/>
    <col width="9" customWidth="1" style="7" min="1027" max="1028"/>
    <col width="9" customWidth="1" style="7" min="1029" max="16384"/>
  </cols>
  <sheetData>
    <row r="1">
      <c r="A1" s="21" t="inlineStr">
        <is>
          <t>!!ObjTables type='Data' id='DistributionInitConcentration' objTablesVersion='0.0.8' schema='wc_lang' tableFormat='row'</t>
        </is>
      </c>
      <c r="B1" s="22" t="n"/>
      <c r="C1" s="22" t="n"/>
      <c r="D1" s="22" t="n"/>
      <c r="E1" s="60" t="n"/>
      <c r="F1" s="22" t="n"/>
      <c r="G1" s="24" t="n"/>
    </row>
    <row r="2" customFormat="1" s="19">
      <c r="A2" s="25" t="inlineStr">
        <is>
          <t>!Id</t>
        </is>
      </c>
      <c r="B2" s="25" t="inlineStr">
        <is>
          <t>!Name</t>
        </is>
      </c>
      <c r="C2" s="25" t="inlineStr">
        <is>
          <t>!Species</t>
        </is>
      </c>
      <c r="D2" s="25" t="inlineStr">
        <is>
          <t>!Distribution</t>
        </is>
      </c>
      <c r="E2" s="61" t="inlineStr">
        <is>
          <t>!Mean</t>
        </is>
      </c>
      <c r="F2" s="25" t="inlineStr">
        <is>
          <t>!Standard deviation</t>
        </is>
      </c>
      <c r="G2" s="25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</row>
    <row r="3">
      <c r="A3" t="inlineStr">
        <is>
          <t>dist-init-conc-A[c]</t>
        </is>
      </c>
      <c r="C3" t="inlineStr">
        <is>
          <t>A[c]</t>
        </is>
      </c>
      <c r="D3" t="inlineStr">
        <is>
          <t>normal_distribution</t>
        </is>
      </c>
      <c r="E3" t="n">
        <v>900</v>
      </c>
      <c r="F3" s="27" t="n"/>
      <c r="G3" s="62" t="inlineStr">
        <is>
          <t>molecule</t>
        </is>
      </c>
    </row>
    <row r="4">
      <c r="A4" t="inlineStr">
        <is>
          <t>dist-init-conc-B[c]</t>
        </is>
      </c>
      <c r="C4" t="inlineStr">
        <is>
          <t>B[c]</t>
        </is>
      </c>
      <c r="D4" t="inlineStr">
        <is>
          <t>normal_distribution</t>
        </is>
      </c>
      <c r="E4" t="n">
        <v>100</v>
      </c>
      <c r="F4" s="27" t="n"/>
      <c r="G4" s="62" t="inlineStr">
        <is>
          <t>molecule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2019-12-19T14:55:03Z</dcterms:modified>
  <cp:lastModifiedBy>Arthur Goldberg</cp:lastModifiedBy>
  <cp:revision>23</cp:revision>
</cp:coreProperties>
</file>