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40" yWindow="600" windowWidth="26880" windowHeight="18180" tabRatio="993" firstSheet="9" activeTab="9" autoFilterDateGrouping="1"/>
    <workbookView visibility="visible" minimized="0" showHorizontalScroll="1" showVerticalScroll="1" showSheetTabs="1" xWindow="-20440" yWindow="2080" windowWidth="20600" windowHeight="15060" tabRatio="500" firstSheet="11" activeTab="17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Accounted mass" sheetId="10" state="visible" r:id="rId10"/>
    <sheet xmlns:r="http://schemas.openxmlformats.org/officeDocument/2006/relationships" name="!!Observables" sheetId="11" state="visible" r:id="rId11"/>
    <sheet xmlns:r="http://schemas.openxmlformats.org/officeDocument/2006/relationships" name="!!Functions" sheetId="12" state="visible" r:id="rId12"/>
    <sheet xmlns:r="http://schemas.openxmlformats.org/officeDocument/2006/relationships" name="!!Reactions" sheetId="13" state="visible" r:id="rId13"/>
    <sheet xmlns:r="http://schemas.openxmlformats.org/officeDocument/2006/relationships" name="!!Rate laws" sheetId="14" state="visible" r:id="rId14"/>
    <sheet xmlns:r="http://schemas.openxmlformats.org/officeDocument/2006/relationships" name="!!dFBA objectives" sheetId="15" state="visible" r:id="rId15"/>
    <sheet xmlns:r="http://schemas.openxmlformats.org/officeDocument/2006/relationships" name="!!dFBA objective reactions" sheetId="16" state="visible" r:id="rId16"/>
    <sheet xmlns:r="http://schemas.openxmlformats.org/officeDocument/2006/relationships" name="!!dFBA objective species" sheetId="17" state="visible" r:id="rId17"/>
    <sheet xmlns:r="http://schemas.openxmlformats.org/officeDocument/2006/relationships" name="!!Parameters" sheetId="18" state="visible" r:id="rId18"/>
    <sheet xmlns:r="http://schemas.openxmlformats.org/officeDocument/2006/relationships" name="!!Stop conditions" sheetId="19" state="visible" r:id="rId19"/>
    <sheet xmlns:r="http://schemas.openxmlformats.org/officeDocument/2006/relationships" name="!!Observations" sheetId="20" state="visible" r:id="rId20"/>
    <sheet xmlns:r="http://schemas.openxmlformats.org/officeDocument/2006/relationships" name="!!Observation sets" sheetId="21" state="visible" r:id="rId21"/>
    <sheet xmlns:r="http://schemas.openxmlformats.org/officeDocument/2006/relationships" name="!!Conclusions" sheetId="22" state="visible" r:id="rId22"/>
    <sheet xmlns:r="http://schemas.openxmlformats.org/officeDocument/2006/relationships" name="!!References" sheetId="23" state="visible" r:id="rId23"/>
    <sheet xmlns:r="http://schemas.openxmlformats.org/officeDocument/2006/relationships" name="!!Authors" sheetId="24" state="visible" r:id="rId24"/>
    <sheet xmlns:r="http://schemas.openxmlformats.org/officeDocument/2006/relationships" name="!!Changes" sheetId="25" state="visible" r:id="rId25"/>
  </sheets>
  <externalReferences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</externalReferences>
  <definedNames>
    <definedName name="_FilterDatabase_0" localSheetId="17">[1]Parameters!$A$1:$F$1</definedName>
    <definedName name="_FilterDatabase_0" localSheetId="12">[2]Reactions!$A$2:$D$6</definedName>
    <definedName name="_FilterDatabase_0" localSheetId="22">[3]References!$A$1:$D$1</definedName>
    <definedName name="_FilterDatabase_0_0" localSheetId="17">[1]Parameters!$A$1:$F$1</definedName>
    <definedName name="_FilterDatabase_0_0" localSheetId="12">[2]Reactions!$A$2:$D$6</definedName>
    <definedName name="_FilterDatabase_0_0" localSheetId="22">[3]References!$A$1:$D$1</definedName>
    <definedName name="_FilterDatabase_0_0_0" localSheetId="17">[1]Parameters!$A$1:$F$1</definedName>
    <definedName name="_FilterDatabase_0_0_0" localSheetId="12">[2]Reactions!$A$2:$D$6</definedName>
    <definedName name="_FilterDatabase_0_0_0" localSheetId="22">[3]References!$A$1:$D$1</definedName>
    <definedName name="_FilterDatabase_0_0_0_0" localSheetId="17">[1]Parameters!$A$1:$F$1</definedName>
    <definedName name="_FilterDatabase_0_0_0_0" localSheetId="12">[2]Reactions!$A$2:$D$6</definedName>
    <definedName name="_FilterDatabase_0_0_0_0" localSheetId="22">[3]References!$A$1:$D$1</definedName>
    <definedName name="avogadros_constant">'!!Parameters'!$D$10</definedName>
    <definedName name="density_c">'!!Parameters'!$D$8</definedName>
    <definedName name="density_e">'!!Parameters'!$D$9</definedName>
    <definedName name="mol_wt_species_type_1">'!!Species types'!$G$4</definedName>
    <definedName name="mol_wt_species_type_2">'!!Species types'!$G$5</definedName>
    <definedName name="mol_wt_species_type_3">'!!Species types'!$G$6</definedName>
    <definedName name="mol_wt_species_type_4">'!!Species types'!$G$7</definedName>
    <definedName name="mol_wt_species_type_5">'!!Species types'!$G$8</definedName>
    <definedName name="vol_cell">'!!Compartments'!$I$4</definedName>
    <definedName name="vol_extracellular_space">'!!Compartments'!$I$5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types'!$A$2:$K$7</definedName>
    <definedName name="_xlnm._FilterDatabase" localSheetId="12" hidden="1">'!!Reactions'!$A$2:$D$7</definedName>
    <definedName name="_xlnm._FilterDatabase" localSheetId="17" hidden="1">'!!Parameters'!$A$1:$F$9</definedName>
    <definedName name="_xlnm._FilterDatabase" localSheetId="22" hidden="1">'!!References'!$A$1:$D$1</definedName>
  </definedNames>
  <calcPr calcId="0" fullCalcOnLoad="1" concurrentCalc="0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0.0E+00"/>
    <numFmt numFmtId="166" formatCode="0.00000E+00"/>
  </numFmts>
  <fonts count="11">
    <font>
      <name val="Calibri"/>
      <charset val="1"/>
      <color rgb="FF000000"/>
      <sz val="11"/>
    </font>
    <font>
      <name val="Calibri"/>
      <family val="2"/>
      <color theme="1"/>
      <sz val="12"/>
      <scheme val="minor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"/>
      <b val="1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1"/>
      <color rgb="FF000000"/>
      <sz val="11"/>
    </font>
    <font>
      <name val="Calibri"/>
      <color theme="11"/>
      <sz val="11"/>
      <u val="single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4">
    <xf numFmtId="0" fontId="9" fillId="0" borderId="0"/>
    <xf numFmtId="0" fontId="9" fillId="0" borderId="0"/>
    <xf numFmtId="0" fontId="1" fillId="0" borderId="0"/>
    <xf numFmtId="0" fontId="10" fillId="0" borderId="0"/>
  </cellStyleXfs>
  <cellXfs count="34">
    <xf numFmtId="0" fontId="0" fillId="0" borderId="0" pivotButton="0" quotePrefix="0" xfId="0"/>
    <xf numFmtId="0" fontId="2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left" vertical="top" wrapText="1"/>
    </xf>
    <xf numFmtId="49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11" fontId="2" fillId="0" borderId="0" applyAlignment="1" pivotButton="0" quotePrefix="0" xfId="0">
      <alignment horizontal="left" vertical="top" wrapText="1"/>
    </xf>
    <xf numFmtId="0" fontId="3" fillId="2" borderId="0" applyAlignment="1" pivotButton="0" quotePrefix="0" xfId="1">
      <alignment horizontal="left" vertical="top" wrapText="1"/>
    </xf>
    <xf numFmtId="0" fontId="2" fillId="0" borderId="0" applyAlignment="1" pivotButton="0" quotePrefix="0" xfId="0">
      <alignment wrapText="1"/>
    </xf>
    <xf numFmtId="0" fontId="2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wrapText="1"/>
    </xf>
    <xf numFmtId="0" fontId="3" fillId="2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5" fillId="2" borderId="0" applyAlignment="1" pivotButton="0" quotePrefix="0" xfId="0">
      <alignment horizontal="left" vertical="top" wrapText="1"/>
    </xf>
    <xf numFmtId="0" fontId="6" fillId="0" borderId="0" pivotButton="0" quotePrefix="0" xfId="0"/>
    <xf numFmtId="0" fontId="7" fillId="3" borderId="0" applyAlignment="1" pivotButton="0" quotePrefix="0" xfId="0">
      <alignment horizontal="left" vertical="top" wrapText="1"/>
    </xf>
    <xf numFmtId="0" fontId="8" fillId="0" borderId="0" applyAlignment="1" applyProtection="1" pivotButton="0" quotePrefix="0" xfId="0">
      <alignment horizontal="left" vertical="top" wrapText="1"/>
      <protection locked="0" hidden="0"/>
    </xf>
    <xf numFmtId="164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8" fillId="0" borderId="2" applyAlignment="1" applyProtection="1" pivotButton="0" quotePrefix="0" xfId="0">
      <alignment horizontal="left" vertical="top" wrapText="1"/>
      <protection locked="0" hidden="0"/>
    </xf>
    <xf numFmtId="0" fontId="3" fillId="2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right" vertical="top" wrapText="1"/>
    </xf>
    <xf numFmtId="0" fontId="1" fillId="0" borderId="0" pivotButton="0" quotePrefix="0" xfId="2"/>
    <xf numFmtId="165" fontId="3" fillId="2" borderId="3" applyAlignment="1" pivotButton="0" quotePrefix="0" xfId="2">
      <alignment vertical="top" wrapText="1"/>
    </xf>
    <xf numFmtId="11" fontId="1" fillId="0" borderId="0" pivotButton="0" quotePrefix="0" xfId="2"/>
    <xf numFmtId="166" fontId="1" fillId="0" borderId="0" pivotButton="0" quotePrefix="0" xfId="2"/>
    <xf numFmtId="166" fontId="1" fillId="0" borderId="0" pivotButton="0" quotePrefix="0" xfId="2"/>
  </cellXfs>
  <cellStyles count="4">
    <cellStyle name="Normal" xfId="0" builtinId="0"/>
    <cellStyle name="Explanatory Text" xfId="1" builtinId="53"/>
    <cellStyle name="Normal 2" xfId="2"/>
    <cellStyle name="Followed Hyperlink" xfId="3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externalLink" Target="/xl/externalLinks/externalLink1.xml" Id="rId26"/><Relationship Type="http://schemas.openxmlformats.org/officeDocument/2006/relationships/externalLink" Target="/xl/externalLinks/externalLink2.xml" Id="rId27"/><Relationship Type="http://schemas.openxmlformats.org/officeDocument/2006/relationships/externalLink" Target="/xl/externalLinks/externalLink3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C2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16" min="1" max="3"/>
    <col hidden="1" width="9" customWidth="1" style="16" min="4" max="4"/>
    <col hidden="1" width="9" customWidth="1" style="16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17" t="inlineStr">
        <is>
          <t>!Table</t>
        </is>
      </c>
      <c r="B3" s="17" t="inlineStr">
        <is>
          <t>!Description</t>
        </is>
      </c>
      <c r="C3" s="17" t="inlineStr">
        <is>
          <t>!Number of objects</t>
        </is>
      </c>
    </row>
    <row r="4">
      <c r="A4" s="18" t="inlineStr">
        <is>
          <t>Model</t>
        </is>
      </c>
      <c r="B4" s="18" t="n"/>
      <c r="C4" s="18" t="n">
        <v>1</v>
      </c>
    </row>
    <row r="5">
      <c r="A5" s="18" t="inlineStr">
        <is>
          <t>Taxon</t>
        </is>
      </c>
      <c r="B5" s="18" t="n"/>
      <c r="C5" s="18" t="n">
        <v>1</v>
      </c>
    </row>
    <row r="6">
      <c r="A6" s="18" t="inlineStr">
        <is>
          <t>Environment</t>
        </is>
      </c>
      <c r="B6" s="18" t="n"/>
      <c r="C6" s="18" t="n">
        <v>1</v>
      </c>
    </row>
    <row r="7">
      <c r="A7" s="18" t="inlineStr">
        <is>
          <t>Submodels</t>
        </is>
      </c>
      <c r="B7" s="18" t="n"/>
      <c r="C7" s="18" t="n">
        <v>4</v>
      </c>
    </row>
    <row r="8">
      <c r="A8" s="18" t="inlineStr">
        <is>
          <t>Compartments</t>
        </is>
      </c>
      <c r="B8" s="18" t="n"/>
      <c r="C8" s="18" t="n">
        <v>2</v>
      </c>
    </row>
    <row r="9">
      <c r="A9" s="18" t="inlineStr">
        <is>
          <t>Species types</t>
        </is>
      </c>
      <c r="B9" s="18" t="n"/>
      <c r="C9" s="18" t="n">
        <v>143</v>
      </c>
    </row>
    <row r="10">
      <c r="A10" s="18" t="inlineStr">
        <is>
          <t>Species</t>
        </is>
      </c>
      <c r="B10" s="18" t="n"/>
      <c r="C10" s="18" t="n">
        <v>175</v>
      </c>
    </row>
    <row r="11" ht="28" customHeight="1">
      <c r="A11" s="18" t="inlineStr">
        <is>
          <t>Initial species concentrations</t>
        </is>
      </c>
      <c r="B11" s="18" t="n"/>
      <c r="C11" s="18" t="n">
        <v>125</v>
      </c>
    </row>
    <row r="12">
      <c r="A12" s="18" t="inlineStr">
        <is>
          <t>Observables</t>
        </is>
      </c>
      <c r="B12" s="18" t="n"/>
      <c r="C12" s="18" t="n">
        <v>4</v>
      </c>
    </row>
    <row r="13">
      <c r="A13" s="18" t="inlineStr">
        <is>
          <t>Functions</t>
        </is>
      </c>
      <c r="B13" s="18" t="n"/>
      <c r="C13" s="18" t="n">
        <v>5</v>
      </c>
    </row>
    <row r="14">
      <c r="A14" s="18" t="inlineStr">
        <is>
          <t>Reactions</t>
        </is>
      </c>
      <c r="B14" s="18" t="n"/>
      <c r="C14" s="18" t="n">
        <v>175</v>
      </c>
    </row>
    <row r="15">
      <c r="A15" s="18" t="inlineStr">
        <is>
          <t>Rate laws</t>
        </is>
      </c>
      <c r="B15" s="18" t="n"/>
      <c r="C15" s="18" t="n">
        <v>167</v>
      </c>
    </row>
    <row r="16">
      <c r="A16" s="18" t="inlineStr">
        <is>
          <t>dFBA objectives</t>
        </is>
      </c>
      <c r="B16" s="18" t="n"/>
      <c r="C16" s="18" t="n">
        <v>1</v>
      </c>
    </row>
    <row r="17" ht="28" customHeight="1">
      <c r="A17" s="18" t="inlineStr">
        <is>
          <t>dFBA objective reactions</t>
        </is>
      </c>
      <c r="B17" s="18" t="n"/>
      <c r="C17" s="18" t="n">
        <v>2</v>
      </c>
    </row>
    <row r="18" ht="28" customHeight="1">
      <c r="A18" s="18" t="inlineStr">
        <is>
          <t>dFBA objective species</t>
        </is>
      </c>
      <c r="B18" s="18" t="n"/>
      <c r="C18" s="18" t="n">
        <v>35</v>
      </c>
    </row>
    <row r="19">
      <c r="A19" s="21" t="inlineStr">
        <is>
          <t>Parameters</t>
        </is>
      </c>
      <c r="B19" s="18" t="n"/>
      <c r="C19" s="18" t="n">
        <v>95</v>
      </c>
    </row>
    <row r="20">
      <c r="A20" s="21" t="inlineStr">
        <is>
          <t>Stop conditions</t>
        </is>
      </c>
      <c r="B20" s="18" t="n"/>
      <c r="C20" s="18" t="n">
        <v>2</v>
      </c>
    </row>
    <row r="21">
      <c r="A21" s="21" t="inlineStr">
        <is>
          <t>Observations</t>
        </is>
      </c>
      <c r="B21" s="18" t="n"/>
      <c r="C21" s="18" t="n">
        <v>8</v>
      </c>
    </row>
    <row r="22">
      <c r="A22" s="18" t="inlineStr">
        <is>
          <t>Observation sets</t>
        </is>
      </c>
      <c r="B22" s="18" t="n"/>
      <c r="C22" s="18" t="n">
        <v>0</v>
      </c>
    </row>
    <row r="23">
      <c r="A23" s="18" t="inlineStr">
        <is>
          <t>Conclusions</t>
        </is>
      </c>
      <c r="B23" s="18" t="n"/>
      <c r="C23" s="18" t="n">
        <v>2</v>
      </c>
    </row>
    <row r="24">
      <c r="A24" s="18" t="inlineStr">
        <is>
          <t>References</t>
        </is>
      </c>
      <c r="B24" s="18" t="n"/>
      <c r="C24" s="18" t="n">
        <v>21</v>
      </c>
    </row>
    <row r="25">
      <c r="A25" s="18" t="inlineStr">
        <is>
          <t>Authors</t>
        </is>
      </c>
      <c r="B25" s="18" t="n"/>
      <c r="C25" s="18" t="n">
        <v>0</v>
      </c>
    </row>
    <row r="26">
      <c r="A26" s="18" t="inlineStr">
        <is>
          <t>Changes</t>
        </is>
      </c>
      <c r="B26" s="18" t="n"/>
      <c r="C26" s="18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zoomScale="130" zoomScaleNormal="130" zoomScalePageLayoutView="130" workbookViewId="0">
      <selection activeCell="K3" sqref="K3:K9"/>
    </sheetView>
    <sheetView zoomScale="110" zoomScaleNormal="110" zoomScalePageLayoutView="110" workbookViewId="1">
      <selection activeCell="A1" sqref="A1"/>
    </sheetView>
  </sheetViews>
  <sheetFormatPr baseColWidth="10" defaultRowHeight="16"/>
  <cols>
    <col width="10.5" customWidth="1" style="29" min="1" max="1"/>
    <col width="12.33203125" customWidth="1" style="29" min="2" max="2"/>
    <col width="15.1640625" customWidth="1" style="29" min="3" max="3"/>
    <col width="16.83203125" customWidth="1" style="29" min="4" max="4"/>
    <col width="17" customWidth="1" style="29" min="5" max="5"/>
    <col width="12.6640625" bestFit="1" customWidth="1" style="29" min="6" max="6"/>
    <col width="14.83203125" customWidth="1" style="29" min="7" max="7"/>
    <col width="12.1640625" bestFit="1" customWidth="1" style="29" min="8" max="8"/>
    <col width="10.5" customWidth="1" style="29" min="9" max="9"/>
    <col width="15.83203125" customWidth="1" style="29" min="10" max="10"/>
    <col width="11.33203125" bestFit="1" customWidth="1" style="29" min="11" max="11"/>
    <col width="10.83203125" customWidth="1" style="29" min="12" max="16384"/>
  </cols>
  <sheetData>
    <row r="1">
      <c r="A1" t="inlineStr">
        <is>
          <t>!!ObjTables Type='Data' Id='AccountedMass' ObjTablesVersion='0.0.8'</t>
        </is>
      </c>
    </row>
    <row r="2" ht="84" customHeight="1">
      <c r="A2" s="30" t="inlineStr">
        <is>
          <t>!Species</t>
        </is>
      </c>
      <c r="B2" s="30" t="inlineStr">
        <is>
          <t>Species type</t>
        </is>
      </c>
      <c r="C2" s="30" t="inlineStr">
        <is>
          <t>Mol. wt. species type</t>
        </is>
      </c>
      <c r="D2" s="30" t="inlineStr">
        <is>
          <t>Mean initial species concentration</t>
        </is>
      </c>
      <c r="E2" s="30" t="inlineStr">
        <is>
          <t>Compartment id</t>
        </is>
      </c>
      <c r="F2" s="30" t="inlineStr">
        <is>
          <t>Mean initial compartment volume (l)</t>
        </is>
      </c>
      <c r="G2" s="30" t="inlineStr">
        <is>
          <t>Mean initial compartment density (g/l)</t>
        </is>
      </c>
      <c r="H2" s="30" t="inlineStr">
        <is>
          <t>Mean initial compartment mass (g)</t>
        </is>
      </c>
      <c r="I2" s="30" t="inlineStr">
        <is>
          <t>Species population (molecule)</t>
        </is>
      </c>
      <c r="J2" s="30" t="inlineStr">
        <is>
          <t>Mean initial species mass (g)</t>
        </is>
      </c>
      <c r="K2" s="30" t="inlineStr">
        <is>
          <t>!Mean initial species accounted mass fraction (g)</t>
        </is>
      </c>
    </row>
    <row r="3">
      <c r="A3" s="26">
        <f>'!!Species'!A3</f>
        <v/>
      </c>
      <c r="B3" s="26">
        <f>'!!Species'!C3</f>
        <v/>
      </c>
      <c r="C3" s="29">
        <f>mol_wt_species_type_1</f>
        <v/>
      </c>
      <c r="D3" s="31">
        <f>'!!Initial species concentration'!E3</f>
        <v/>
      </c>
      <c r="E3" s="26">
        <f>'!!Species'!D3</f>
        <v/>
      </c>
      <c r="F3" s="29">
        <f>vol_cell</f>
        <v/>
      </c>
      <c r="G3" s="29">
        <f>density_c</f>
        <v/>
      </c>
      <c r="H3" s="29">
        <f>G3*F3</f>
        <v/>
      </c>
      <c r="I3" s="31">
        <f>D3*F3*avogadros_constant</f>
        <v/>
      </c>
      <c r="J3" s="31">
        <f>I3*C3/avogadros_constant</f>
        <v/>
      </c>
      <c r="K3" s="33">
        <f>J3/H3</f>
        <v/>
      </c>
    </row>
    <row r="4">
      <c r="A4" s="26">
        <f>'!!Species'!A4</f>
        <v/>
      </c>
      <c r="B4" s="26">
        <f>'!!Species'!C4</f>
        <v/>
      </c>
      <c r="C4" s="29">
        <f>mol_wt_species_type_2</f>
        <v/>
      </c>
      <c r="D4" s="31">
        <f>'!!Initial species concentration'!E4</f>
        <v/>
      </c>
      <c r="E4" s="26">
        <f>'!!Species'!D4</f>
        <v/>
      </c>
      <c r="F4" s="29">
        <f>vol_cell</f>
        <v/>
      </c>
      <c r="G4" s="29">
        <f>density_c</f>
        <v/>
      </c>
      <c r="H4" s="29">
        <f>G4*F4</f>
        <v/>
      </c>
      <c r="I4" s="31">
        <f>D4*F4*avogadros_constant</f>
        <v/>
      </c>
      <c r="J4" s="31">
        <f>I4*C4/avogadros_constant</f>
        <v/>
      </c>
      <c r="K4" s="33">
        <f>J4/H4</f>
        <v/>
      </c>
    </row>
    <row r="5">
      <c r="A5" s="26">
        <f>'!!Species'!A5</f>
        <v/>
      </c>
      <c r="B5" s="26">
        <f>'!!Species'!C5</f>
        <v/>
      </c>
      <c r="C5" s="29">
        <f>mol_wt_species_type_3</f>
        <v/>
      </c>
      <c r="D5" s="31">
        <f>'!!Initial species concentration'!E5</f>
        <v/>
      </c>
      <c r="E5" s="26">
        <f>'!!Species'!D5</f>
        <v/>
      </c>
      <c r="F5" s="29">
        <f>vol_cell</f>
        <v/>
      </c>
      <c r="G5" s="29">
        <f>density_c</f>
        <v/>
      </c>
      <c r="H5" s="29">
        <f>G5*F5</f>
        <v/>
      </c>
      <c r="I5" s="31">
        <f>D5*F5*avogadros_constant</f>
        <v/>
      </c>
      <c r="J5" s="31">
        <f>I5*C5/avogadros_constant</f>
        <v/>
      </c>
      <c r="K5" s="33">
        <f>J5/H5</f>
        <v/>
      </c>
    </row>
    <row r="6">
      <c r="A6" s="26">
        <f>'!!Species'!A6</f>
        <v/>
      </c>
      <c r="B6" s="26">
        <f>'!!Species'!C6</f>
        <v/>
      </c>
      <c r="C6" s="29">
        <f>mol_wt_species_type_2</f>
        <v/>
      </c>
      <c r="D6" s="31">
        <f>'!!Initial species concentration'!E6</f>
        <v/>
      </c>
      <c r="E6" s="26">
        <f>'!!Species'!D6</f>
        <v/>
      </c>
      <c r="F6" s="29">
        <f>vol_extracellular_space</f>
        <v/>
      </c>
      <c r="G6" s="29">
        <f>density_e</f>
        <v/>
      </c>
      <c r="H6" s="29">
        <f>G6*F6</f>
        <v/>
      </c>
      <c r="I6" s="31">
        <f>D6*F6*avogadros_constant</f>
        <v/>
      </c>
      <c r="J6" s="31">
        <f>I6*C6/avogadros_constant</f>
        <v/>
      </c>
      <c r="K6" s="33">
        <f>J6/H6</f>
        <v/>
      </c>
    </row>
    <row r="7">
      <c r="A7" s="26">
        <f>'!!Species'!A7</f>
        <v/>
      </c>
      <c r="B7" s="26">
        <f>'!!Species'!C7</f>
        <v/>
      </c>
      <c r="C7" s="29">
        <f>mol_wt_species_type_3</f>
        <v/>
      </c>
      <c r="D7" s="31">
        <f>'!!Initial species concentration'!E7</f>
        <v/>
      </c>
      <c r="E7" s="26">
        <f>'!!Species'!D7</f>
        <v/>
      </c>
      <c r="F7" s="29">
        <f>vol_extracellular_space</f>
        <v/>
      </c>
      <c r="G7" s="29">
        <f>density_e</f>
        <v/>
      </c>
      <c r="H7" s="29">
        <f>G7*F7</f>
        <v/>
      </c>
      <c r="I7" s="31">
        <f>D7*F7*avogadros_constant</f>
        <v/>
      </c>
      <c r="J7" s="31">
        <f>I7*C7/avogadros_constant</f>
        <v/>
      </c>
      <c r="K7" s="33">
        <f>J7/H7</f>
        <v/>
      </c>
    </row>
    <row r="8">
      <c r="A8" s="26">
        <f>'!!Species'!A8</f>
        <v/>
      </c>
      <c r="B8" s="26">
        <f>'!!Species'!C8</f>
        <v/>
      </c>
      <c r="C8" s="29">
        <f>mol_wt_species_type_4</f>
        <v/>
      </c>
      <c r="D8" s="31">
        <f>'!!Initial species concentration'!E8</f>
        <v/>
      </c>
      <c r="E8" s="26">
        <f>'!!Species'!D8</f>
        <v/>
      </c>
      <c r="F8" s="29">
        <f>vol_extracellular_space</f>
        <v/>
      </c>
      <c r="G8" s="29">
        <f>density_e</f>
        <v/>
      </c>
      <c r="H8" s="29">
        <f>G8*F8</f>
        <v/>
      </c>
      <c r="I8" s="31">
        <f>D8*F8*avogadros_constant</f>
        <v/>
      </c>
      <c r="J8" s="31">
        <f>I8*C8/avogadros_constant</f>
        <v/>
      </c>
      <c r="K8" s="33">
        <f>J8/H8</f>
        <v/>
      </c>
    </row>
    <row r="9">
      <c r="A9" s="26">
        <f>'!!Species'!A9</f>
        <v/>
      </c>
      <c r="B9" s="26">
        <f>'!!Species'!C9</f>
        <v/>
      </c>
      <c r="C9" s="29">
        <f>mol_wt_species_type_5</f>
        <v/>
      </c>
      <c r="D9" s="31">
        <f>'!!Initial species concentration'!E9</f>
        <v/>
      </c>
      <c r="E9" s="26">
        <f>'!!Species'!D9</f>
        <v/>
      </c>
      <c r="F9" s="29">
        <f>vol_extracellular_space</f>
        <v/>
      </c>
      <c r="G9" s="29">
        <f>density_e</f>
        <v/>
      </c>
      <c r="H9" s="29">
        <f>G9*F9</f>
        <v/>
      </c>
      <c r="I9" s="31">
        <f>D9*F9*avogadros_constant</f>
        <v/>
      </c>
      <c r="J9" s="31">
        <f>I9*C9/avogadros_constant</f>
        <v/>
      </c>
      <c r="K9" s="33">
        <f>J9/H9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3" t="inlineStr">
        <is>
          <t>!Comments</t>
        </is>
      </c>
      <c r="I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O21" sqref="O2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2"/>
    <col width="11" customWidth="1" style="26" min="3" max="3"/>
    <col width="9.1640625" customWidth="1" style="26" min="4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!Expression</t>
        </is>
      </c>
      <c r="D2" s="11" t="inlineStr">
        <is>
          <t>!Units</t>
        </is>
      </c>
      <c r="E2" s="11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11" t="inlineStr">
        <is>
          <t>!Comments</t>
        </is>
      </c>
      <c r="I2" s="11" t="inlineStr">
        <is>
          <t>!References</t>
        </is>
      </c>
    </row>
    <row r="3">
      <c r="A3" s="26" t="inlineStr">
        <is>
          <t>volume_c</t>
        </is>
      </c>
      <c r="C3" s="26" t="inlineStr">
        <is>
          <t>c / density_c</t>
        </is>
      </c>
      <c r="D3" s="26" t="inlineStr">
        <is>
          <t>l</t>
        </is>
      </c>
    </row>
    <row r="4">
      <c r="A4" s="26" t="inlineStr">
        <is>
          <t>volume_e</t>
        </is>
      </c>
      <c r="C4" s="26" t="inlineStr">
        <is>
          <t>e / density_e</t>
        </is>
      </c>
      <c r="D4" s="26" t="inlineStr">
        <is>
          <t>l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M8"/>
  <sheetViews>
    <sheetView workbookViewId="0">
      <pane xSplit="1" ySplit="2" topLeftCell="E2" activePane="bottomRight" state="frozen"/>
      <selection pane="topRight" activeCell="A1" sqref="A1"/>
      <selection pane="bottomLeft" activeCell="A1" sqref="A1"/>
      <selection pane="bottomRight" activeCell="G2" sqref="G2"/>
    </sheetView>
    <sheetView workbookViewId="1">
      <selection activeCell="A1" sqref="A1"/>
    </sheetView>
  </sheetViews>
  <sheetFormatPr baseColWidth="10" defaultColWidth="9" defaultRowHeight="15" customHeight="1"/>
  <cols>
    <col width="17.83203125" customWidth="1" style="26" min="1" max="1"/>
    <col width="25.6640625" customWidth="1" style="26" min="2" max="2"/>
    <col width="14.83203125" customWidth="1" style="26" min="3" max="3"/>
    <col width="45.33203125" customWidth="1" style="26" min="4" max="4"/>
    <col width="8.83203125" customWidth="1" style="26" min="5" max="1025"/>
    <col width="8.83203125" customWidth="1" style="2" min="1026" max="1027"/>
    <col width="9" customWidth="1" style="2" min="1028" max="1028"/>
    <col width="9" customWidth="1" style="2" min="1029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23">
      <c r="A2" s="8" t="n"/>
      <c r="B2" s="8" t="n"/>
      <c r="C2" s="8" t="n"/>
      <c r="D2" s="8" t="n"/>
      <c r="E2" s="8" t="n"/>
      <c r="F2" s="8" t="n"/>
      <c r="G2" s="24" t="inlineStr">
        <is>
          <t>!Flux bounds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</row>
    <row r="3" ht="28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!Submodel</t>
        </is>
      </c>
      <c r="D3" s="11" t="inlineStr">
        <is>
          <t>!Participants</t>
        </is>
      </c>
      <c r="E3" s="11" t="inlineStr">
        <is>
          <t>!Reversible</t>
        </is>
      </c>
      <c r="F3" s="11" t="inlineStr">
        <is>
          <t>!Rate units</t>
        </is>
      </c>
      <c r="G3" s="11" t="inlineStr">
        <is>
          <t>!Minimum</t>
        </is>
      </c>
      <c r="H3" s="11" t="inlineStr">
        <is>
          <t>!Maximum</t>
        </is>
      </c>
      <c r="I3" s="11" t="inlineStr">
        <is>
          <t>!Units</t>
        </is>
      </c>
      <c r="J3" s="11" t="inlineStr">
        <is>
          <t>!Identifiers</t>
        </is>
      </c>
      <c r="K3" s="11" t="inlineStr">
        <is>
          <t>!Evidence</t>
        </is>
      </c>
      <c r="L3" s="11" t="inlineStr">
        <is>
          <t>!Conclusions</t>
        </is>
      </c>
      <c r="M3" s="11" t="inlineStr">
        <is>
          <t>!Comments</t>
        </is>
      </c>
      <c r="N3" s="11" t="inlineStr">
        <is>
          <t>!References</t>
        </is>
      </c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  <c r="AML3" s="8" t="n"/>
      <c r="AMM3" s="8" t="n"/>
    </row>
    <row r="4">
      <c r="A4" s="26" t="inlineStr">
        <is>
          <t>reaction_1</t>
        </is>
      </c>
      <c r="B4" s="26" t="inlineStr">
        <is>
          <t>reaction_name_1</t>
        </is>
      </c>
      <c r="C4" s="26" t="inlineStr">
        <is>
          <t>submodel_1</t>
        </is>
      </c>
      <c r="D4" s="26" t="inlineStr">
        <is>
          <t>[c]: specie_1 + specie_2 ==&gt; specie_3</t>
        </is>
      </c>
      <c r="E4" s="26" t="b">
        <v>0</v>
      </c>
      <c r="F4" s="26" t="inlineStr">
        <is>
          <t>s^-1</t>
        </is>
      </c>
    </row>
    <row r="5">
      <c r="A5" s="26" t="inlineStr">
        <is>
          <t>reaction_2</t>
        </is>
      </c>
      <c r="B5" s="26" t="inlineStr">
        <is>
          <t>reaction_name_2</t>
        </is>
      </c>
      <c r="C5" s="26" t="inlineStr">
        <is>
          <t>submodel_2</t>
        </is>
      </c>
      <c r="D5" s="26" t="inlineStr">
        <is>
          <t>[e]: specie_4 + specie_3 ==&gt; specie_5</t>
        </is>
      </c>
      <c r="E5" s="26" t="b">
        <v>0</v>
      </c>
      <c r="F5" s="26" t="inlineStr">
        <is>
          <t>s^-1</t>
        </is>
      </c>
    </row>
    <row r="6">
      <c r="A6" s="26" t="inlineStr">
        <is>
          <t>reaction_3</t>
        </is>
      </c>
      <c r="B6" s="26" t="inlineStr">
        <is>
          <t>reaction_name_3</t>
        </is>
      </c>
      <c r="C6" s="26" t="inlineStr">
        <is>
          <t>submodel_1</t>
        </is>
      </c>
      <c r="D6" s="26" t="inlineStr">
        <is>
          <t>specie_2[c] ==&gt; specie_2[e]</t>
        </is>
      </c>
      <c r="E6" s="26" t="b">
        <v>0</v>
      </c>
      <c r="F6" s="26" t="inlineStr">
        <is>
          <t>s^-1</t>
        </is>
      </c>
    </row>
    <row r="7">
      <c r="A7" s="26" t="inlineStr">
        <is>
          <t>reaction_4</t>
        </is>
      </c>
      <c r="B7" s="26" t="inlineStr">
        <is>
          <t>reaction_name_4</t>
        </is>
      </c>
      <c r="C7" s="26" t="inlineStr">
        <is>
          <t>submodel_2</t>
        </is>
      </c>
      <c r="D7" s="9" t="inlineStr">
        <is>
          <t>specie_2[e] ==&gt; specie_2[c]</t>
        </is>
      </c>
      <c r="E7" s="26" t="b">
        <v>0</v>
      </c>
      <c r="F7" s="26" t="inlineStr">
        <is>
          <t>s^-1</t>
        </is>
      </c>
    </row>
    <row r="8">
      <c r="A8" s="26" t="inlineStr">
        <is>
          <t>reaction_5</t>
        </is>
      </c>
      <c r="B8" s="26" t="inlineStr">
        <is>
          <t>reaction_name_5</t>
        </is>
      </c>
      <c r="C8" s="26" t="inlineStr">
        <is>
          <t>submodel_2</t>
        </is>
      </c>
      <c r="D8" s="26" t="inlineStr">
        <is>
          <t>specie_3[e] ==&gt; specie_3[c]</t>
        </is>
      </c>
      <c r="E8" s="26" t="b">
        <v>0</v>
      </c>
      <c r="F8" s="26" t="inlineStr">
        <is>
          <t>s^-1</t>
        </is>
      </c>
    </row>
  </sheetData>
  <autoFilter ref="A2:D7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" sqref="E2:E7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26" min="1" max="5"/>
    <col width="29.33203125" customWidth="1" style="26" min="6" max="6"/>
    <col width="10.6640625" customWidth="1" style="26" min="7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!Reaction</t>
        </is>
      </c>
      <c r="D2" s="11" t="inlineStr">
        <is>
          <t>!Direction</t>
        </is>
      </c>
      <c r="E2" s="11" t="inlineStr">
        <is>
          <t>!Type</t>
        </is>
      </c>
      <c r="F2" s="11" t="inlineStr">
        <is>
          <t>!Expression</t>
        </is>
      </c>
      <c r="G2" s="11" t="inlineStr">
        <is>
          <t>!Units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  <row r="3">
      <c r="A3" s="26" t="inlineStr">
        <is>
          <t>reaction_1-forward</t>
        </is>
      </c>
      <c r="C3" s="26" t="inlineStr">
        <is>
          <t>reaction_1</t>
        </is>
      </c>
      <c r="D3" s="26" t="inlineStr">
        <is>
          <t>forward</t>
        </is>
      </c>
      <c r="F3" s="26" t="inlineStr">
        <is>
          <t>k_cat_1 * specie_1[c] * specie_2[c]</t>
        </is>
      </c>
      <c r="G3" s="26" t="inlineStr">
        <is>
          <t>s^-1</t>
        </is>
      </c>
    </row>
    <row r="4">
      <c r="A4" s="26" t="inlineStr">
        <is>
          <t>reaction_2-forward</t>
        </is>
      </c>
      <c r="C4" s="26" t="inlineStr">
        <is>
          <t>reaction_2</t>
        </is>
      </c>
      <c r="D4" s="26" t="inlineStr">
        <is>
          <t>forward</t>
        </is>
      </c>
      <c r="F4" s="26" t="inlineStr">
        <is>
          <t>k_cat_2 * specie_3[e] * specie_4[e]</t>
        </is>
      </c>
      <c r="G4" s="26" t="inlineStr">
        <is>
          <t>s^-1</t>
        </is>
      </c>
    </row>
    <row r="5">
      <c r="A5" s="26" t="inlineStr">
        <is>
          <t>reaction_3-forward</t>
        </is>
      </c>
      <c r="C5" s="26" t="inlineStr">
        <is>
          <t>reaction_3</t>
        </is>
      </c>
      <c r="D5" s="26" t="inlineStr">
        <is>
          <t>forward</t>
        </is>
      </c>
      <c r="F5" s="26" t="inlineStr">
        <is>
          <t>k_cat_3 * specie_2[c]</t>
        </is>
      </c>
      <c r="G5" s="26" t="inlineStr">
        <is>
          <t>s^-1</t>
        </is>
      </c>
    </row>
    <row r="6">
      <c r="A6" s="26" t="inlineStr">
        <is>
          <t>reaction_4-forward</t>
        </is>
      </c>
      <c r="C6" s="26" t="inlineStr">
        <is>
          <t>reaction_4</t>
        </is>
      </c>
      <c r="D6" s="26" t="inlineStr">
        <is>
          <t>forward</t>
        </is>
      </c>
      <c r="F6" s="26" t="inlineStr">
        <is>
          <t>k_cat_4 * specie_2[e]</t>
        </is>
      </c>
      <c r="G6" s="26" t="inlineStr">
        <is>
          <t>s^-1</t>
        </is>
      </c>
    </row>
    <row r="7">
      <c r="A7" s="26" t="inlineStr">
        <is>
          <t>reaction_5-forward</t>
        </is>
      </c>
      <c r="C7" s="26" t="inlineStr">
        <is>
          <t>reaction_5</t>
        </is>
      </c>
      <c r="D7" s="26" t="inlineStr">
        <is>
          <t>forward</t>
        </is>
      </c>
      <c r="F7" s="26" t="inlineStr">
        <is>
          <t>k_cat_5 * specie_3[e]</t>
        </is>
      </c>
      <c r="G7" s="26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!Submodel</t>
        </is>
      </c>
      <c r="D2" s="11" t="inlineStr">
        <is>
          <t>!Expression</t>
        </is>
      </c>
      <c r="E2" s="11" t="inlineStr">
        <is>
          <t>!Units</t>
        </is>
      </c>
      <c r="F2" s="11" t="inlineStr">
        <is>
          <t>!Reaction rate units</t>
        </is>
      </c>
      <c r="G2" s="11" t="inlineStr">
        <is>
          <t>!Coefficient 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!Submodel</t>
        </is>
      </c>
      <c r="D2" s="11" t="inlineStr">
        <is>
          <t>!Units</t>
        </is>
      </c>
      <c r="E2" s="11" t="inlineStr">
        <is>
          <t>!Cell size units</t>
        </is>
      </c>
      <c r="F2" s="11" t="inlineStr">
        <is>
          <t>!Identifiers</t>
        </is>
      </c>
      <c r="G2" s="11" t="inlineStr">
        <is>
          <t>!Evidence</t>
        </is>
      </c>
      <c r="H2" s="11" t="inlineStr">
        <is>
          <t>!Conclusions</t>
        </is>
      </c>
      <c r="I2" s="11" t="inlineStr">
        <is>
          <t>!Comments</t>
        </is>
      </c>
      <c r="J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7" t="inlineStr">
        <is>
          <t>!Id</t>
        </is>
      </c>
      <c r="B2" s="7" t="inlineStr">
        <is>
          <t>!Name</t>
        </is>
      </c>
      <c r="C2" s="7" t="inlineStr">
        <is>
          <t>!dFBA objective reaction</t>
        </is>
      </c>
      <c r="D2" s="7" t="inlineStr">
        <is>
          <t>!Species</t>
        </is>
      </c>
      <c r="E2" s="7" t="inlineStr">
        <is>
          <t>!Value</t>
        </is>
      </c>
      <c r="F2" s="7" t="inlineStr">
        <is>
          <t>!Units</t>
        </is>
      </c>
      <c r="G2" s="7" t="inlineStr">
        <is>
          <t>!Identifiers</t>
        </is>
      </c>
      <c r="H2" s="11" t="inlineStr">
        <is>
          <t>!Evidence</t>
        </is>
      </c>
      <c r="I2" s="11" t="inlineStr">
        <is>
          <t>!Conclusions</t>
        </is>
      </c>
      <c r="J2" s="7" t="inlineStr">
        <is>
          <t>!Comments</t>
        </is>
      </c>
      <c r="K2" s="7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50" zoomScaleNormal="150" zoomScalePageLayoutView="15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10" sqref="B10:C10"/>
    </sheetView>
    <sheetView tabSelected="1"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21.6640625" customWidth="1" style="26" min="1" max="1"/>
    <col width="6.6640625" bestFit="1" customWidth="1" style="26" min="2" max="2"/>
    <col width="6" bestFit="1" customWidth="1" style="26" min="3" max="3"/>
    <col width="9.1640625" bestFit="1" customWidth="1" style="26" min="4" max="4"/>
    <col width="14.6640625" bestFit="1" customWidth="1" style="26" min="5" max="5"/>
    <col width="15.1640625" bestFit="1" customWidth="1" style="26" min="6" max="6"/>
    <col width="10.6640625" bestFit="1" customWidth="1" style="26" min="7" max="7"/>
    <col width="10" bestFit="1" customWidth="1" style="26" min="8" max="8"/>
    <col width="13" bestFit="1" customWidth="1" style="26" min="9" max="9"/>
    <col width="11.33203125" bestFit="1" customWidth="1" style="26" min="10" max="10"/>
    <col width="11.83203125" bestFit="1" customWidth="1" style="26" min="11" max="11"/>
    <col width="8.83203125" customWidth="1" style="2" min="12" max="1026"/>
    <col width="9" customWidth="1" style="2" min="1027" max="1027"/>
    <col width="9" customWidth="1" style="2" min="1028" max="16384"/>
  </cols>
  <sheetData>
    <row r="1" customFormat="1" s="23">
      <c r="A1" t="inlineStr">
        <is>
          <t>!!ObjTables type='Data' id='Parameter'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!Type</t>
        </is>
      </c>
      <c r="D2" s="11" t="inlineStr">
        <is>
          <t>!Value</t>
        </is>
      </c>
      <c r="E2" s="11" t="inlineStr">
        <is>
          <t>!Standard error</t>
        </is>
      </c>
      <c r="F2" s="11" t="inlineStr">
        <is>
          <t>!Units</t>
        </is>
      </c>
      <c r="G2" s="11" t="inlineStr">
        <is>
          <t>!Identifiers</t>
        </is>
      </c>
      <c r="H2" s="11" t="inlineStr">
        <is>
          <t>!Evidence</t>
        </is>
      </c>
      <c r="I2" s="11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  <row r="3">
      <c r="A3" s="26" t="inlineStr">
        <is>
          <t>k_cat_1</t>
        </is>
      </c>
      <c r="C3" s="26" t="inlineStr">
        <is>
          <t>k_cat</t>
        </is>
      </c>
      <c r="D3" s="26" t="n">
        <v>1</v>
      </c>
      <c r="F3" s="26" t="inlineStr">
        <is>
          <t>molecule^-2 s^-1</t>
        </is>
      </c>
    </row>
    <row r="4">
      <c r="A4" s="26" t="inlineStr">
        <is>
          <t>k_cat_2</t>
        </is>
      </c>
      <c r="C4" s="26" t="inlineStr">
        <is>
          <t>k_cat</t>
        </is>
      </c>
      <c r="D4" s="26" t="n">
        <v>1</v>
      </c>
      <c r="F4" s="26" t="inlineStr">
        <is>
          <t>molecule^-2 s^-1</t>
        </is>
      </c>
    </row>
    <row r="5">
      <c r="A5" s="26" t="inlineStr">
        <is>
          <t>k_cat_3</t>
        </is>
      </c>
      <c r="C5" s="26" t="inlineStr">
        <is>
          <t>k_cat</t>
        </is>
      </c>
      <c r="D5" s="26" t="n">
        <v>1</v>
      </c>
      <c r="F5" s="26" t="inlineStr">
        <is>
          <t>molecule^-1 s^-1</t>
        </is>
      </c>
    </row>
    <row r="6">
      <c r="A6" s="26" t="inlineStr">
        <is>
          <t>k_cat_4</t>
        </is>
      </c>
      <c r="C6" s="26" t="inlineStr">
        <is>
          <t>k_cat</t>
        </is>
      </c>
      <c r="D6" s="26" t="n">
        <v>1</v>
      </c>
      <c r="F6" s="26" t="inlineStr">
        <is>
          <t>molecule^-1 s^-1</t>
        </is>
      </c>
    </row>
    <row r="7">
      <c r="A7" s="26" t="inlineStr">
        <is>
          <t>k_cat_5</t>
        </is>
      </c>
      <c r="C7" s="26" t="inlineStr">
        <is>
          <t>k_cat</t>
        </is>
      </c>
      <c r="D7" s="26" t="n">
        <v>1</v>
      </c>
      <c r="F7" s="26" t="inlineStr">
        <is>
          <t>molecule^-1 s^-1</t>
        </is>
      </c>
    </row>
    <row r="8">
      <c r="A8" s="26" t="inlineStr">
        <is>
          <t>density_c</t>
        </is>
      </c>
      <c r="C8" s="26" t="n"/>
      <c r="D8" s="26" t="n">
        <v>1100</v>
      </c>
      <c r="F8" s="26" t="inlineStr">
        <is>
          <t>g l^-1</t>
        </is>
      </c>
    </row>
    <row r="9">
      <c r="A9" s="26" t="inlineStr">
        <is>
          <t>density_e</t>
        </is>
      </c>
      <c r="C9" s="26" t="n"/>
      <c r="D9" s="26" t="n">
        <v>1000</v>
      </c>
      <c r="F9" s="26" t="inlineStr">
        <is>
          <t>g l^-1</t>
        </is>
      </c>
    </row>
    <row r="10">
      <c r="A10" s="26" t="inlineStr">
        <is>
          <t>Avogadro</t>
        </is>
      </c>
      <c r="D10" s="6" t="n">
        <v>6.02214075862e+23</v>
      </c>
      <c r="F10" s="26" t="inlineStr">
        <is>
          <t>molecule mol^-1</t>
        </is>
      </c>
    </row>
  </sheetData>
  <autoFilter ref="A1:F9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8" sqref="I8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!Expression</t>
        </is>
      </c>
      <c r="D2" s="11" t="inlineStr">
        <is>
          <t>!Units</t>
        </is>
      </c>
      <c r="E2" s="11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11" t="inlineStr">
        <is>
          <t>!Comments</t>
        </is>
      </c>
      <c r="I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H5" sqref="H5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26" min="1" max="1025"/>
    <col width="9" customWidth="1" style="26" min="1026" max="1026"/>
    <col width="9" customWidth="1" style="26" min="1027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1" t="inlineStr">
        <is>
          <t>!Id</t>
        </is>
      </c>
      <c r="B2" s="26" t="inlineStr">
        <is>
          <t>ASP_test_2016</t>
        </is>
      </c>
    </row>
    <row r="3">
      <c r="A3" s="11" t="inlineStr">
        <is>
          <t>!Name</t>
        </is>
      </c>
      <c r="B3" s="26" t="inlineStr">
        <is>
          <t>ASP test model</t>
        </is>
      </c>
    </row>
    <row r="4">
      <c r="A4" s="11" t="inlineStr">
        <is>
          <t>!Version</t>
        </is>
      </c>
      <c r="B4" s="26" t="inlineStr">
        <is>
          <t>0.0.1</t>
        </is>
      </c>
    </row>
    <row r="5">
      <c r="A5" s="11" t="inlineStr">
        <is>
          <t>!URL</t>
        </is>
      </c>
      <c r="B5" s="26" t="inlineStr">
        <is>
          <t>https://github.com/org/repo</t>
        </is>
      </c>
    </row>
    <row r="6">
      <c r="A6" s="11" t="inlineStr">
        <is>
          <t>!Branch</t>
        </is>
      </c>
      <c r="B6" s="26" t="inlineStr">
        <is>
          <t>master</t>
        </is>
      </c>
    </row>
    <row r="7">
      <c r="A7" s="11" t="inlineStr">
        <is>
          <t>!Revision</t>
        </is>
      </c>
      <c r="B7" s="26" t="inlineStr">
        <is>
          <t>hash</t>
        </is>
      </c>
    </row>
    <row r="8">
      <c r="A8" s="11" t="inlineStr">
        <is>
          <t>!wc_lang version</t>
        </is>
      </c>
      <c r="B8" s="26" t="inlineStr">
        <is>
          <t>0.0.1</t>
        </is>
      </c>
    </row>
    <row r="9">
      <c r="A9" s="11" t="inlineStr">
        <is>
          <t>!Time units</t>
        </is>
      </c>
      <c r="B9" s="26" t="inlineStr">
        <is>
          <t>s</t>
        </is>
      </c>
    </row>
    <row r="10">
      <c r="A10" s="11" t="inlineStr">
        <is>
          <t>!Identifiers</t>
        </is>
      </c>
    </row>
    <row r="11">
      <c r="A11" s="11" t="inlineStr">
        <is>
          <t>!Comments</t>
        </is>
      </c>
    </row>
    <row r="12">
      <c r="A12" s="11" t="inlineStr">
        <is>
          <t>!Created</t>
        </is>
      </c>
    </row>
    <row r="13">
      <c r="A13" s="11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V1" sqref="V1:V104857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25" t="inlineStr">
        <is>
          <t>!Genotype</t>
        </is>
      </c>
      <c r="I2" s="25" t="inlineStr">
        <is>
          <t>!Environment</t>
        </is>
      </c>
      <c r="Q2" s="27" t="inlineStr">
        <is>
          <t>!Data generation process</t>
        </is>
      </c>
      <c r="S2" s="27" t="inlineStr">
        <is>
          <t>!Data analysis process</t>
        </is>
      </c>
    </row>
    <row r="3" ht="42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2" sqref="A2"/>
    </sheetView>
    <sheetView workbookViewId="1">
      <selection activeCell="A1" sqref="A1"/>
    </sheetView>
  </sheetViews>
  <sheetFormatPr baseColWidth="10" defaultColWidth="9" defaultRowHeight="15"/>
  <cols>
    <col width="14" customWidth="1" style="26" min="1" max="1"/>
    <col width="13.33203125" customWidth="1" style="26" min="2" max="3"/>
    <col width="9.1640625" customWidth="1" style="26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N2" sqref="N2"/>
    </sheetView>
    <sheetView workbookViewId="1">
      <selection activeCell="A1" sqref="A1"/>
    </sheetView>
  </sheetViews>
  <sheetFormatPr baseColWidth="10" defaultColWidth="9" defaultRowHeight="15"/>
  <cols>
    <col width="15.1640625" customWidth="1" style="26" min="1" max="1"/>
    <col width="14.6640625" customWidth="1" style="26" min="2" max="2"/>
    <col width="9.1640625" customWidth="1" style="26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27" t="inlineStr">
        <is>
          <t>!Process</t>
        </is>
      </c>
    </row>
    <row r="3" ht="15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" customHeight="1">
      <c r="C4" s="4" t="n"/>
      <c r="D4" s="4" t="n"/>
    </row>
    <row r="5" ht="15" customHeight="1">
      <c r="C5" s="4" t="n"/>
      <c r="D5" s="4" t="n"/>
    </row>
    <row r="6" ht="15" customHeight="1">
      <c r="C6" s="4" t="n"/>
      <c r="D6" s="4" t="n"/>
    </row>
    <row r="7" ht="15" customHeight="1">
      <c r="C7" s="4" t="n"/>
      <c r="D7" s="4" t="n"/>
    </row>
    <row r="8" ht="15" customHeight="1">
      <c r="C8" s="4" t="n"/>
      <c r="D8" s="4" t="n"/>
    </row>
    <row r="9" ht="15" customHeight="1">
      <c r="C9" s="4" t="n"/>
      <c r="D9" s="4" t="n"/>
    </row>
    <row r="10" ht="15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T45" sqref="T45"/>
    </sheetView>
    <sheetView workbookViewId="1">
      <selection activeCell="A1" sqref="A1"/>
    </sheetView>
  </sheetViews>
  <sheetFormatPr baseColWidth="10" defaultColWidth="9" defaultRowHeight="15" customHeight="1"/>
  <cols>
    <col width="8.33203125" customWidth="1" style="26" min="1" max="1"/>
    <col width="16.1640625" customWidth="1" style="26" min="2" max="2"/>
    <col width="15.83203125" customWidth="1" style="26" min="3" max="3"/>
    <col width="31.6640625" customWidth="1" style="26" min="4" max="4"/>
    <col width="8.83203125" customWidth="1" style="26" min="5" max="18"/>
    <col width="8.83203125" customWidth="1" style="2" min="19" max="1025"/>
    <col width="9" customWidth="1" style="2" min="1026" max="1026"/>
    <col width="9" customWidth="1" style="2" min="1027" max="16384"/>
  </cols>
  <sheetData>
    <row r="1" customFormat="1" s="23">
      <c r="A1" t="inlineStr">
        <is>
          <t>!!ObjTables type='Data' id='Reference'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!Title</t>
        </is>
      </c>
      <c r="D2" s="11" t="inlineStr">
        <is>
          <t>!Author</t>
        </is>
      </c>
      <c r="E2" s="11" t="inlineStr">
        <is>
          <t>!Editor</t>
        </is>
      </c>
      <c r="F2" s="11" t="inlineStr">
        <is>
          <t>!Year</t>
        </is>
      </c>
      <c r="G2" s="11" t="inlineStr">
        <is>
          <t>!Type</t>
        </is>
      </c>
      <c r="H2" s="11" t="inlineStr">
        <is>
          <t>!Publication</t>
        </is>
      </c>
      <c r="I2" s="11" t="inlineStr">
        <is>
          <t>!Publisher</t>
        </is>
      </c>
      <c r="J2" s="11" t="inlineStr">
        <is>
          <t>!Series</t>
        </is>
      </c>
      <c r="K2" s="11" t="inlineStr">
        <is>
          <t>!Volume</t>
        </is>
      </c>
      <c r="L2" s="11" t="inlineStr">
        <is>
          <t>!Number</t>
        </is>
      </c>
      <c r="M2" s="11" t="inlineStr">
        <is>
          <t>!Issue</t>
        </is>
      </c>
      <c r="N2" s="11" t="inlineStr">
        <is>
          <t>!Edition</t>
        </is>
      </c>
      <c r="O2" s="11" t="inlineStr">
        <is>
          <t>!Chapter</t>
        </is>
      </c>
      <c r="P2" s="11" t="inlineStr">
        <is>
          <t>!Pages</t>
        </is>
      </c>
      <c r="Q2" s="11" t="inlineStr">
        <is>
          <t>!Identifiers</t>
        </is>
      </c>
      <c r="R2" s="11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L9" sqref="L9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!Last name</t>
        </is>
      </c>
      <c r="D2" s="11" t="inlineStr">
        <is>
          <t>!First name</t>
        </is>
      </c>
      <c r="E2" s="11" t="inlineStr">
        <is>
          <t>!Middle name</t>
        </is>
      </c>
      <c r="F2" s="11" t="inlineStr">
        <is>
          <t>!Title</t>
        </is>
      </c>
      <c r="G2" s="11" t="inlineStr">
        <is>
          <t>!Organization</t>
        </is>
      </c>
      <c r="H2" s="11" t="inlineStr">
        <is>
          <t>!Email</t>
        </is>
      </c>
      <c r="I2" s="11" t="inlineStr">
        <is>
          <t>!Website</t>
        </is>
      </c>
      <c r="J2" s="11" t="inlineStr">
        <is>
          <t>!Address</t>
        </is>
      </c>
      <c r="K2" s="11" t="inlineStr">
        <is>
          <t>!Identifiers</t>
        </is>
      </c>
      <c r="L2" s="11" t="inlineStr">
        <is>
          <t>!Comments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1" sqref="E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!Type</t>
        </is>
      </c>
      <c r="D2" s="11" t="inlineStr">
        <is>
          <t>!Target</t>
        </is>
      </c>
      <c r="E2" s="11" t="inlineStr">
        <is>
          <t>!Target submodel</t>
        </is>
      </c>
      <c r="F2" s="11" t="inlineStr">
        <is>
          <t>!Target type</t>
        </is>
      </c>
      <c r="G2" s="11" t="inlineStr">
        <is>
          <t>!Reason</t>
        </is>
      </c>
      <c r="H2" s="11" t="inlineStr">
        <is>
          <t>!Reason type</t>
        </is>
      </c>
      <c r="I2" s="11" t="inlineStr">
        <is>
          <t>!Intention</t>
        </is>
      </c>
      <c r="J2" s="11" t="inlineStr">
        <is>
          <t>!Intention type</t>
        </is>
      </c>
      <c r="K2" s="11" t="inlineStr">
        <is>
          <t>!Identifiers</t>
        </is>
      </c>
      <c r="L2" s="11" t="inlineStr">
        <is>
          <t>!Evidence</t>
        </is>
      </c>
      <c r="M2" s="11" t="inlineStr">
        <is>
          <t>!Conclusions</t>
        </is>
      </c>
      <c r="N2" s="11" t="inlineStr">
        <is>
          <t>!Comments</t>
        </is>
      </c>
      <c r="O2" s="11" t="inlineStr">
        <is>
          <t>!References</t>
        </is>
      </c>
      <c r="P2" s="11" t="inlineStr">
        <is>
          <t>!Authors</t>
        </is>
      </c>
      <c r="Q2" s="11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H2" sqref="A1:XFD1048576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14" min="1" max="1025"/>
    <col width="9" customWidth="1" style="14" min="1026" max="1026"/>
    <col width="9" customWidth="1" style="14" min="1027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5" t="inlineStr">
        <is>
          <t>!Id</t>
        </is>
      </c>
      <c r="B2" s="14" t="inlineStr">
        <is>
          <t>taxon</t>
        </is>
      </c>
    </row>
    <row r="3">
      <c r="A3" s="15" t="inlineStr">
        <is>
          <t>!Name</t>
        </is>
      </c>
      <c r="B3" s="14" t="inlineStr">
        <is>
          <t>Test model for AccessSpeciesPopulations</t>
        </is>
      </c>
    </row>
    <row r="4">
      <c r="A4" s="15" t="inlineStr">
        <is>
          <t>!Rank</t>
        </is>
      </c>
      <c r="B4" s="14" t="inlineStr">
        <is>
          <t>domain</t>
        </is>
      </c>
    </row>
    <row r="5">
      <c r="A5" s="11" t="inlineStr">
        <is>
          <t>!Identifiers</t>
        </is>
      </c>
    </row>
    <row r="6">
      <c r="A6" s="15" t="inlineStr">
        <is>
          <t>!Comments</t>
        </is>
      </c>
      <c r="B6" s="14" t="inlineStr">
        <is>
          <t>Rank not used</t>
        </is>
      </c>
    </row>
    <row r="7">
      <c r="A7" s="1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B5" sqref="A5:XFD6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26" min="1" max="1"/>
    <col width="5.33203125" customWidth="1" style="26" min="2" max="2"/>
    <col width="8.83203125" customWidth="1" style="13" min="3" max="1019"/>
    <col width="9" customWidth="1" style="13" min="1020" max="1020"/>
    <col width="9" customWidth="1" style="13" min="1021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1" t="inlineStr">
        <is>
          <t>!Id</t>
        </is>
      </c>
      <c r="B2" s="26" t="inlineStr">
        <is>
          <t>env</t>
        </is>
      </c>
    </row>
    <row r="3">
      <c r="A3" s="11" t="inlineStr">
        <is>
          <t>!Name</t>
        </is>
      </c>
    </row>
    <row r="4">
      <c r="A4" s="11" t="inlineStr">
        <is>
          <t>!Temperature</t>
        </is>
      </c>
      <c r="B4" s="26" t="n">
        <v>37</v>
      </c>
    </row>
    <row r="5">
      <c r="A5" s="11" t="inlineStr">
        <is>
          <t>!Temperature units</t>
        </is>
      </c>
      <c r="B5" s="26" t="inlineStr">
        <is>
          <t>degC</t>
        </is>
      </c>
    </row>
    <row r="6">
      <c r="A6" s="11" t="inlineStr">
        <is>
          <t>!Identifiers</t>
        </is>
      </c>
    </row>
    <row r="7">
      <c r="A7" s="11" t="inlineStr">
        <is>
          <t>!Comments</t>
        </is>
      </c>
    </row>
    <row r="8">
      <c r="A8" s="11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" sqref="C1:C3"/>
    </sheetView>
    <sheetView workbookViewId="1">
      <selection activeCell="A1" sqref="A1"/>
    </sheetView>
  </sheetViews>
  <sheetFormatPr baseColWidth="10" defaultColWidth="9" defaultRowHeight="15"/>
  <cols>
    <col width="10.33203125" customWidth="1" style="12" min="1" max="2"/>
    <col width="16.1640625" customWidth="1" style="12" min="3" max="3"/>
    <col width="9.5" customWidth="1" style="12" min="4" max="4"/>
    <col width="9.33203125" customWidth="1" style="12" min="5" max="6"/>
    <col width="9.5" customWidth="1" style="12" min="7" max="7"/>
    <col width="8.83203125" customWidth="1" style="12" min="8" max="8"/>
    <col width="8.83203125" customWidth="1" min="9" max="1026"/>
  </cols>
  <sheetData>
    <row r="1" ht="15" customFormat="1" customHeight="1" s="8">
      <c r="A1" t="inlineStr">
        <is>
          <t>!!ObjTables type='Data' id='Submodel' objTablesVersion='0.0.8' schema='wc_lang' tableFormat='row'</t>
        </is>
      </c>
    </row>
    <row r="2" ht="15" customHeight="1">
      <c r="A2" s="11" t="inlineStr">
        <is>
          <t>!Id</t>
        </is>
      </c>
      <c r="B2" s="11" t="inlineStr">
        <is>
          <t>!Name</t>
        </is>
      </c>
      <c r="C2" s="11" t="inlineStr">
        <is>
          <t>!Framework</t>
        </is>
      </c>
      <c r="D2" s="11" t="inlineStr">
        <is>
          <t>!Identifiers</t>
        </is>
      </c>
      <c r="E2" s="11" t="inlineStr">
        <is>
          <t>!Evidence</t>
        </is>
      </c>
      <c r="F2" s="11" t="inlineStr">
        <is>
          <t>!Conclusions</t>
        </is>
      </c>
      <c r="G2" s="11" t="inlineStr">
        <is>
          <t>!Comments</t>
        </is>
      </c>
      <c r="H2" s="11" t="inlineStr">
        <is>
          <t>!References</t>
        </is>
      </c>
    </row>
    <row r="3" ht="15" customHeight="1">
      <c r="A3" s="12" t="inlineStr">
        <is>
          <t>submodel_1</t>
        </is>
      </c>
      <c r="B3" s="12" t="inlineStr">
        <is>
          <t>submodel_1</t>
        </is>
      </c>
      <c r="C3" s="26" t="inlineStr">
        <is>
          <t>stochastic_simulation_algorithm</t>
        </is>
      </c>
      <c r="G3" s="12" t="inlineStr">
        <is>
          <t>Algorithm will be ignored</t>
        </is>
      </c>
    </row>
    <row r="4" ht="42" customHeight="1">
      <c r="A4" s="12" t="inlineStr">
        <is>
          <t>submodel_2</t>
        </is>
      </c>
      <c r="B4" s="12" t="inlineStr">
        <is>
          <t>submodel_2</t>
        </is>
      </c>
      <c r="C4" s="26" t="inlineStr">
        <is>
          <t>stochastic_simulation_algorithm</t>
        </is>
      </c>
      <c r="G4" s="12" t="inlineStr">
        <is>
          <t>Algorithm will be ignored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zoomScale="120" zoomScaleNormal="120" zoomScalePageLayoutView="120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I4" sqref="I4"/>
    </sheetView>
    <sheetView workbookViewId="1">
      <selection activeCell="I5" sqref="I5"/>
    </sheetView>
  </sheetViews>
  <sheetFormatPr baseColWidth="10" defaultColWidth="9" defaultRowHeight="15" customHeight="1"/>
  <cols>
    <col width="10.1640625" customWidth="1" style="26" min="1" max="1"/>
    <col width="17.5" customWidth="1" style="26" min="2" max="3"/>
    <col width="13.33203125" customWidth="1" style="26" min="4" max="5"/>
    <col width="8.33203125" customWidth="1" style="26" min="6" max="7"/>
    <col width="8.83203125" customWidth="1" style="26" min="8" max="9"/>
    <col width="9.33203125" customWidth="1" style="26" min="10" max="10"/>
    <col width="8.83203125" customWidth="1" style="26" min="11" max="1032"/>
    <col width="8.83203125" customWidth="1" style="2" min="1033" max="1035"/>
    <col width="9" customWidth="1" style="2" min="1036" max="1036"/>
    <col width="9" customWidth="1" style="2" min="1037" max="16384"/>
  </cols>
  <sheetData>
    <row r="1">
      <c r="A1" t="inlineStr">
        <is>
          <t>!!ObjTables type='Data' id='Compartment' objTablesVersion='0.0.8' schema='wc_lang' tableFormat='row'</t>
        </is>
      </c>
    </row>
    <row r="2" ht="15" customFormat="1" customHeight="1" s="23">
      <c r="A2" s="8" t="n"/>
      <c r="B2" s="8" t="n"/>
      <c r="C2" s="8" t="n"/>
      <c r="D2" s="8" t="n"/>
      <c r="E2" s="8" t="n"/>
      <c r="F2" s="8" t="n"/>
      <c r="G2" s="8" t="n"/>
      <c r="H2" s="22" t="inlineStr">
        <is>
          <t>!Initial volume</t>
        </is>
      </c>
      <c r="L2" s="8" t="n"/>
      <c r="M2" s="22" t="inlineStr">
        <is>
          <t>!pH</t>
        </is>
      </c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  <c r="AMN2" s="8" t="n"/>
      <c r="AMO2" s="8" t="n"/>
      <c r="AMP2" s="8" t="n"/>
      <c r="AMQ2" s="8" t="n"/>
      <c r="AMR2" s="8" t="n"/>
    </row>
    <row r="3" ht="56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!Biological type</t>
        </is>
      </c>
      <c r="D3" s="11" t="inlineStr">
        <is>
          <t>!Physical type</t>
        </is>
      </c>
      <c r="E3" s="11" t="inlineStr">
        <is>
          <t>!Geometry</t>
        </is>
      </c>
      <c r="F3" s="11" t="inlineStr">
        <is>
          <t>!Parent compartment</t>
        </is>
      </c>
      <c r="G3" s="11" t="inlineStr">
        <is>
          <t>!Mass units</t>
        </is>
      </c>
      <c r="H3" s="11" t="inlineStr">
        <is>
          <t>!Distribution</t>
        </is>
      </c>
      <c r="I3" s="11" t="inlineStr">
        <is>
          <t>!Mean</t>
        </is>
      </c>
      <c r="J3" s="11" t="inlineStr">
        <is>
          <t>!Standard deviation</t>
        </is>
      </c>
      <c r="K3" s="11" t="inlineStr">
        <is>
          <t>!Units</t>
        </is>
      </c>
      <c r="L3" s="11" t="inlineStr">
        <is>
          <t>!Initial density</t>
        </is>
      </c>
      <c r="M3" s="11" t="inlineStr">
        <is>
          <t>!Distribution</t>
        </is>
      </c>
      <c r="N3" s="11" t="inlineStr">
        <is>
          <t>!Mean</t>
        </is>
      </c>
      <c r="O3" s="11" t="inlineStr">
        <is>
          <t>!Standard deviation</t>
        </is>
      </c>
      <c r="P3" s="11" t="inlineStr">
        <is>
          <t>!Units</t>
        </is>
      </c>
      <c r="Q3" s="11" t="inlineStr">
        <is>
          <t>!Identifiers</t>
        </is>
      </c>
      <c r="R3" s="11" t="inlineStr">
        <is>
          <t>!Evidence</t>
        </is>
      </c>
      <c r="S3" s="11" t="inlineStr">
        <is>
          <t>!Conclusions</t>
        </is>
      </c>
      <c r="T3" s="11" t="inlineStr">
        <is>
          <t>!Comments</t>
        </is>
      </c>
      <c r="U3" s="11" t="inlineStr">
        <is>
          <t>!References</t>
        </is>
      </c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  <c r="AML3" s="8" t="n"/>
      <c r="AMM3" s="8" t="n"/>
      <c r="AMN3" s="8" t="n"/>
      <c r="AMO3" s="8" t="n"/>
      <c r="AMP3" s="8" t="n"/>
      <c r="AMQ3" s="8" t="n"/>
      <c r="AMR3" s="8" t="n"/>
    </row>
    <row r="4" ht="98" customHeight="1">
      <c r="A4" s="26" t="inlineStr">
        <is>
          <t>c</t>
        </is>
      </c>
      <c r="B4" s="26" t="inlineStr">
        <is>
          <t>Cell</t>
        </is>
      </c>
      <c r="C4" s="26" t="inlineStr">
        <is>
          <t>cellular_compartment</t>
        </is>
      </c>
      <c r="D4" s="26" t="inlineStr">
        <is>
          <t>fluid_compartment</t>
        </is>
      </c>
      <c r="E4" s="26" t="inlineStr">
        <is>
          <t>3D_compartment</t>
        </is>
      </c>
      <c r="F4" s="26" t="inlineStr">
        <is>
          <t>e</t>
        </is>
      </c>
      <c r="G4" s="26" t="inlineStr">
        <is>
          <t>g</t>
        </is>
      </c>
      <c r="H4" s="26" t="inlineStr">
        <is>
          <t>normal_distribution</t>
        </is>
      </c>
      <c r="I4" s="6" t="n">
        <v>4.58e-17</v>
      </c>
      <c r="J4" s="26" t="n">
        <v>4.58e-18</v>
      </c>
      <c r="K4" s="26" t="inlineStr">
        <is>
          <t>l</t>
        </is>
      </c>
      <c r="L4" s="26" t="inlineStr">
        <is>
          <t>density_c</t>
        </is>
      </c>
      <c r="M4" s="26" t="inlineStr">
        <is>
          <t>normal_distribution</t>
        </is>
      </c>
      <c r="N4" s="26" t="n">
        <v>7.75</v>
      </c>
      <c r="O4" s="26" t="n">
        <v>0.775</v>
      </c>
      <c r="P4" s="26" t="inlineStr">
        <is>
          <t>dimensionless</t>
        </is>
      </c>
      <c r="T4" s="26" t="inlineStr">
        <is>
          <t>Volume s.t. vol * Avogadro's num ~= an integer x En</t>
        </is>
      </c>
    </row>
    <row r="5" ht="98" customHeight="1">
      <c r="A5" s="26" t="inlineStr">
        <is>
          <t>e</t>
        </is>
      </c>
      <c r="B5" s="26" t="inlineStr">
        <is>
          <t>Extracellular space</t>
        </is>
      </c>
      <c r="C5" s="26" t="inlineStr">
        <is>
          <t>extracellular_compartment</t>
        </is>
      </c>
      <c r="D5" s="26" t="inlineStr">
        <is>
          <t>fluid_compartment</t>
        </is>
      </c>
      <c r="E5" s="26" t="inlineStr">
        <is>
          <t>3D_compartment</t>
        </is>
      </c>
      <c r="G5" s="26" t="inlineStr">
        <is>
          <t>g</t>
        </is>
      </c>
      <c r="H5" s="26" t="inlineStr">
        <is>
          <t>normal_distribution</t>
        </is>
      </c>
      <c r="I5" s="6" t="n">
        <v>1e-12</v>
      </c>
      <c r="J5" s="26" t="n">
        <v>0</v>
      </c>
      <c r="K5" s="26" t="inlineStr">
        <is>
          <t>l</t>
        </is>
      </c>
      <c r="L5" s="26" t="inlineStr">
        <is>
          <t>density_e</t>
        </is>
      </c>
      <c r="M5" s="26" t="inlineStr">
        <is>
          <t>normal_distribution</t>
        </is>
      </c>
      <c r="N5" s="26" t="n">
        <v>7.75</v>
      </c>
      <c r="O5" s="26" t="n">
        <v>0.775</v>
      </c>
      <c r="P5" s="26" t="inlineStr">
        <is>
          <t>dimensionless</t>
        </is>
      </c>
      <c r="T5" s="26" t="inlineStr">
        <is>
          <t>Volume s.t. vol * Avogadro's num ~= an integer x En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G4" sqref="G4:G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26" min="1" max="1"/>
    <col width="15" customWidth="1" style="26" min="2" max="2"/>
    <col width="11.5" customWidth="1" style="26" min="3" max="5"/>
    <col width="10.5" customWidth="1" style="26" min="6" max="6"/>
    <col width="10.33203125" customWidth="1" style="26" min="7" max="7"/>
    <col width="9.5" customWidth="1" style="26" min="8" max="8"/>
    <col width="18.83203125" customWidth="1" style="26" min="9" max="10"/>
    <col width="10.5" customWidth="1" style="26" min="11" max="12"/>
    <col width="8.83203125" customWidth="1" style="26" min="13" max="14"/>
    <col width="8.83203125" customWidth="1" style="10" min="15" max="1028"/>
    <col width="9" customWidth="1" style="10" min="1029" max="1029"/>
    <col width="9" customWidth="1" style="10" min="1030" max="16384"/>
  </cols>
  <sheetData>
    <row r="1">
      <c r="A1" t="inlineStr">
        <is>
          <t>!!ObjTables type='Data' id='SpeciesType' objTablesVersion='0.0.8' schema='wc_lang' tableFormat='row'</t>
        </is>
      </c>
    </row>
    <row r="2" ht="15" customFormat="1" customHeight="1" s="23">
      <c r="C2" s="22" t="inlineStr">
        <is>
          <t>!Structure</t>
        </is>
      </c>
    </row>
    <row r="3" ht="28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!Value</t>
        </is>
      </c>
      <c r="D3" s="11" t="inlineStr">
        <is>
          <t>!Format</t>
        </is>
      </c>
      <c r="E3" s="11" t="inlineStr">
        <is>
          <t>!Alphabet</t>
        </is>
      </c>
      <c r="F3" s="11" t="inlineStr">
        <is>
          <t>!Empirical formula</t>
        </is>
      </c>
      <c r="G3" s="11" t="inlineStr">
        <is>
          <t>!Molecular weight</t>
        </is>
      </c>
      <c r="H3" s="11" t="inlineStr">
        <is>
          <t>!Charge</t>
        </is>
      </c>
      <c r="I3" s="11" t="inlineStr">
        <is>
          <t>!Type</t>
        </is>
      </c>
      <c r="J3" s="11" t="inlineStr">
        <is>
          <t>!Identifiers</t>
        </is>
      </c>
      <c r="K3" s="11" t="inlineStr">
        <is>
          <t>!Evidence</t>
        </is>
      </c>
      <c r="L3" s="11" t="inlineStr">
        <is>
          <t>!Conclusions</t>
        </is>
      </c>
      <c r="M3" s="11" t="inlineStr">
        <is>
          <t>!Comments</t>
        </is>
      </c>
      <c r="N3" s="11" t="inlineStr">
        <is>
          <t>!References</t>
        </is>
      </c>
    </row>
    <row r="4">
      <c r="A4" s="26" t="inlineStr">
        <is>
          <t>specie_1</t>
        </is>
      </c>
      <c r="B4" s="26" t="inlineStr">
        <is>
          <t>species_type_1</t>
        </is>
      </c>
      <c r="F4" s="26" t="n"/>
      <c r="G4" s="28" t="n">
        <v>100</v>
      </c>
      <c r="H4" s="26" t="n">
        <v>0</v>
      </c>
      <c r="I4" s="19" t="inlineStr">
        <is>
          <t>pseudo_species</t>
        </is>
      </c>
      <c r="J4" s="19" t="n"/>
    </row>
    <row r="5">
      <c r="A5" s="26" t="inlineStr">
        <is>
          <t>specie_2</t>
        </is>
      </c>
      <c r="B5" s="26" t="inlineStr">
        <is>
          <t>species_type_2</t>
        </is>
      </c>
      <c r="F5" s="26" t="n"/>
      <c r="G5" s="28" t="n">
        <v>200</v>
      </c>
      <c r="H5" s="26" t="n">
        <v>0</v>
      </c>
      <c r="I5" s="19" t="inlineStr">
        <is>
          <t>pseudo_species</t>
        </is>
      </c>
      <c r="J5" s="19" t="n"/>
    </row>
    <row r="6">
      <c r="A6" s="26" t="inlineStr">
        <is>
          <t>specie_3</t>
        </is>
      </c>
      <c r="B6" s="26" t="inlineStr">
        <is>
          <t>species_type_3</t>
        </is>
      </c>
      <c r="F6" s="26" t="n"/>
      <c r="G6" s="28" t="n">
        <v>300</v>
      </c>
      <c r="H6" s="26" t="n">
        <v>0</v>
      </c>
      <c r="I6" s="19" t="inlineStr">
        <is>
          <t>pseudo_species</t>
        </is>
      </c>
      <c r="J6" s="19" t="n"/>
    </row>
    <row r="7">
      <c r="A7" s="26" t="inlineStr">
        <is>
          <t>specie_4</t>
        </is>
      </c>
      <c r="B7" s="26" t="inlineStr">
        <is>
          <t>species_type_4</t>
        </is>
      </c>
      <c r="F7" s="26" t="n"/>
      <c r="G7" s="28" t="n">
        <v>400</v>
      </c>
      <c r="H7" s="26" t="n">
        <v>0</v>
      </c>
      <c r="I7" s="19" t="inlineStr">
        <is>
          <t>pseudo_species</t>
        </is>
      </c>
      <c r="J7" s="19" t="n"/>
    </row>
    <row r="8">
      <c r="A8" s="26" t="inlineStr">
        <is>
          <t>specie_5</t>
        </is>
      </c>
      <c r="B8" s="26" t="inlineStr">
        <is>
          <t>species_type_5</t>
        </is>
      </c>
      <c r="F8" s="26" t="n"/>
      <c r="G8" s="28" t="n">
        <v>500</v>
      </c>
      <c r="H8" s="26" t="n">
        <v>0</v>
      </c>
      <c r="I8" s="19" t="inlineStr">
        <is>
          <t>pseudo_species</t>
        </is>
      </c>
      <c r="J8" s="19" t="n"/>
    </row>
    <row r="9" ht="15" customHeight="1">
      <c r="F9" s="26" t="n"/>
    </row>
  </sheetData>
  <autoFilter ref="A2:K7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2" sqref="C12"/>
    </sheetView>
    <sheetView workbookViewId="1">
      <selection activeCell="A1" sqref="A1"/>
    </sheetView>
  </sheetViews>
  <sheetFormatPr baseColWidth="10" defaultColWidth="9" defaultRowHeight="15" customHeight="1"/>
  <cols>
    <col width="15.5" customWidth="1" style="26" min="1" max="6"/>
    <col width="9.1640625" customWidth="1" style="26" min="7" max="1026"/>
    <col width="9" customWidth="1" style="26" min="1027" max="1027"/>
    <col width="9" customWidth="1" style="26" min="1028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!Species type</t>
        </is>
      </c>
      <c r="D2" s="11" t="inlineStr">
        <is>
          <t>!Compartment</t>
        </is>
      </c>
      <c r="E2" s="11" t="inlineStr">
        <is>
          <t>!Units</t>
        </is>
      </c>
      <c r="F2" s="11" t="inlineStr">
        <is>
          <t>!Identifiers</t>
        </is>
      </c>
      <c r="G2" s="11" t="inlineStr">
        <is>
          <t>!Evidence</t>
        </is>
      </c>
      <c r="H2" s="11" t="inlineStr">
        <is>
          <t>!Conclusions</t>
        </is>
      </c>
      <c r="I2" s="11" t="inlineStr">
        <is>
          <t>!Comments</t>
        </is>
      </c>
      <c r="J2" s="11" t="inlineStr">
        <is>
          <t>!References</t>
        </is>
      </c>
    </row>
    <row r="3">
      <c r="A3" s="26" t="inlineStr">
        <is>
          <t>specie_1[c]</t>
        </is>
      </c>
      <c r="C3" s="26" t="inlineStr">
        <is>
          <t>specie_1</t>
        </is>
      </c>
      <c r="D3" s="26" t="inlineStr">
        <is>
          <t>c</t>
        </is>
      </c>
      <c r="E3" s="26" t="inlineStr">
        <is>
          <t>molecule</t>
        </is>
      </c>
    </row>
    <row r="4">
      <c r="A4" s="26" t="inlineStr">
        <is>
          <t>specie_2[c]</t>
        </is>
      </c>
      <c r="C4" s="26" t="inlineStr">
        <is>
          <t>specie_2</t>
        </is>
      </c>
      <c r="D4" s="26" t="inlineStr">
        <is>
          <t>c</t>
        </is>
      </c>
      <c r="E4" s="26" t="inlineStr">
        <is>
          <t>molecule</t>
        </is>
      </c>
    </row>
    <row r="5">
      <c r="A5" s="26" t="inlineStr">
        <is>
          <t>specie_3[c]</t>
        </is>
      </c>
      <c r="C5" s="26" t="inlineStr">
        <is>
          <t>specie_3</t>
        </is>
      </c>
      <c r="D5" s="26" t="inlineStr">
        <is>
          <t>c</t>
        </is>
      </c>
      <c r="E5" s="26" t="inlineStr">
        <is>
          <t>molecule</t>
        </is>
      </c>
    </row>
    <row r="6">
      <c r="A6" s="26" t="inlineStr">
        <is>
          <t>specie_2[e]</t>
        </is>
      </c>
      <c r="C6" s="26" t="inlineStr">
        <is>
          <t>specie_2</t>
        </is>
      </c>
      <c r="D6" s="26" t="inlineStr">
        <is>
          <t>e</t>
        </is>
      </c>
      <c r="E6" s="26" t="inlineStr">
        <is>
          <t>molecule</t>
        </is>
      </c>
    </row>
    <row r="7">
      <c r="A7" s="26" t="inlineStr">
        <is>
          <t>specie_3[e]</t>
        </is>
      </c>
      <c r="C7" s="26" t="inlineStr">
        <is>
          <t>specie_3</t>
        </is>
      </c>
      <c r="D7" s="26" t="inlineStr">
        <is>
          <t>e</t>
        </is>
      </c>
      <c r="E7" s="26" t="inlineStr">
        <is>
          <t>molecule</t>
        </is>
      </c>
    </row>
    <row r="8">
      <c r="A8" s="26" t="inlineStr">
        <is>
          <t>specie_4[e]</t>
        </is>
      </c>
      <c r="C8" s="26" t="inlineStr">
        <is>
          <t>specie_4</t>
        </is>
      </c>
      <c r="D8" s="26" t="inlineStr">
        <is>
          <t>e</t>
        </is>
      </c>
      <c r="E8" s="26" t="inlineStr">
        <is>
          <t>molecule</t>
        </is>
      </c>
    </row>
    <row r="9">
      <c r="A9" s="26" t="inlineStr">
        <is>
          <t>specie_5[e]</t>
        </is>
      </c>
      <c r="C9" s="26" t="inlineStr">
        <is>
          <t>specie_5</t>
        </is>
      </c>
      <c r="D9" s="26" t="inlineStr">
        <is>
          <t>e</t>
        </is>
      </c>
      <c r="E9" s="26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22.6640625" customWidth="1" style="26" min="1" max="1"/>
    <col width="9.6640625" customWidth="1" style="26" min="2" max="2"/>
    <col width="10.5" customWidth="1" style="26" min="3" max="3"/>
    <col width="16.5" customWidth="1" style="26" min="4" max="4"/>
    <col width="9.5" customWidth="1" style="26" min="5" max="5"/>
    <col width="18.1640625" customWidth="1" style="26" min="6" max="6"/>
    <col width="6.33203125" customWidth="1" style="26" min="7" max="7"/>
    <col width="9.5" customWidth="1" style="26" min="8" max="8"/>
    <col width="18.83203125" customWidth="1" style="26" min="9" max="11"/>
    <col width="10.5" customWidth="1" style="26" min="12" max="12"/>
    <col width="10.5" customWidth="1" style="10" min="13" max="13"/>
    <col width="23.33203125" customWidth="1" style="10" min="14" max="14"/>
    <col width="8.83203125" customWidth="1" style="10" min="15" max="1026"/>
    <col width="9" customWidth="1" style="10" min="1027" max="1027"/>
    <col width="9" customWidth="1" style="10" min="1028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!Species</t>
        </is>
      </c>
      <c r="D2" s="11" t="inlineStr">
        <is>
          <t>!Distribution</t>
        </is>
      </c>
      <c r="E2" s="11" t="inlineStr">
        <is>
          <t>!Mean</t>
        </is>
      </c>
      <c r="F2" s="11" t="inlineStr">
        <is>
          <t>!Standard deviation</t>
        </is>
      </c>
      <c r="G2" s="11" t="inlineStr">
        <is>
          <t>!Units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  <row r="3">
      <c r="A3" s="26" t="inlineStr">
        <is>
          <t>dist-init-conc-specie_1[c]</t>
        </is>
      </c>
      <c r="C3" s="26" t="inlineStr">
        <is>
          <t>specie_1[c]</t>
        </is>
      </c>
      <c r="D3" s="26" t="inlineStr">
        <is>
          <t>normal_distribution</t>
        </is>
      </c>
      <c r="E3" s="19" t="n">
        <v>0.1</v>
      </c>
      <c r="G3" s="19" t="inlineStr">
        <is>
          <t>M</t>
        </is>
      </c>
    </row>
    <row r="4">
      <c r="A4" s="26" t="inlineStr">
        <is>
          <t>dist-init-conc-specie_2[c]</t>
        </is>
      </c>
      <c r="C4" s="26" t="inlineStr">
        <is>
          <t>specie_2[c]</t>
        </is>
      </c>
      <c r="D4" s="26" t="inlineStr">
        <is>
          <t>normal_distribution</t>
        </is>
      </c>
      <c r="E4" s="19" t="n">
        <v>0.2</v>
      </c>
      <c r="G4" s="19" t="inlineStr">
        <is>
          <t>M</t>
        </is>
      </c>
    </row>
    <row r="5">
      <c r="A5" s="26" t="inlineStr">
        <is>
          <t>dist-init-conc-specie_3[c]</t>
        </is>
      </c>
      <c r="C5" s="26" t="inlineStr">
        <is>
          <t>specie_3[c]</t>
        </is>
      </c>
      <c r="D5" s="26" t="inlineStr">
        <is>
          <t>normal_distribution</t>
        </is>
      </c>
      <c r="E5" s="19" t="n">
        <v>0.3</v>
      </c>
      <c r="G5" s="19" t="inlineStr">
        <is>
          <t>M</t>
        </is>
      </c>
    </row>
    <row r="6">
      <c r="A6" s="26" t="inlineStr">
        <is>
          <t>dist-init-conc-specie_2[e]</t>
        </is>
      </c>
      <c r="C6" s="26" t="inlineStr">
        <is>
          <t>specie_2[e]</t>
        </is>
      </c>
      <c r="D6" s="26" t="inlineStr">
        <is>
          <t>normal_distribution</t>
        </is>
      </c>
      <c r="E6" s="19" t="n">
        <v>4e-06</v>
      </c>
      <c r="G6" s="19" t="inlineStr">
        <is>
          <t>M</t>
        </is>
      </c>
    </row>
    <row r="7">
      <c r="A7" s="26" t="inlineStr">
        <is>
          <t>dist-init-conc-specie_3[e]</t>
        </is>
      </c>
      <c r="C7" s="26" t="inlineStr">
        <is>
          <t>specie_3[e]</t>
        </is>
      </c>
      <c r="D7" s="26" t="inlineStr">
        <is>
          <t>normal_distribution</t>
        </is>
      </c>
      <c r="E7" s="19" t="n">
        <v>5e-06</v>
      </c>
      <c r="G7" s="19" t="inlineStr">
        <is>
          <t>M</t>
        </is>
      </c>
    </row>
    <row r="8">
      <c r="A8" s="26" t="inlineStr">
        <is>
          <t>dist-init-conc-specie_4[e]</t>
        </is>
      </c>
      <c r="C8" s="26" t="inlineStr">
        <is>
          <t>specie_4[e]</t>
        </is>
      </c>
      <c r="D8" s="26" t="inlineStr">
        <is>
          <t>normal_distribution</t>
        </is>
      </c>
      <c r="E8" s="19" t="n">
        <v>6e-06</v>
      </c>
      <c r="G8" s="19" t="inlineStr">
        <is>
          <t>M</t>
        </is>
      </c>
    </row>
    <row r="9">
      <c r="A9" s="26" t="inlineStr">
        <is>
          <t>dist-init-conc-specie_5[e]</t>
        </is>
      </c>
      <c r="C9" s="26" t="inlineStr">
        <is>
          <t>specie_5[e]</t>
        </is>
      </c>
      <c r="D9" s="26" t="inlineStr">
        <is>
          <t>normal_distribution</t>
        </is>
      </c>
      <c r="E9" s="19" t="n">
        <v>7e-06</v>
      </c>
      <c r="G9" s="19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2016-02-17T09:40:00Z</dcterms:created>
  <dcterms:modified xmlns:dcterms="http://purl.org/dc/terms/" xmlns:xsi="http://www.w3.org/2001/XMLSchema-instance" xsi:type="dcterms:W3CDTF">2020-01-01T05:25:45Z</dcterms:modified>
  <cp:lastModifiedBy>Arthur Goldberg</cp:lastModifiedBy>
  <cp:revision>24</cp:revision>
</cp:coreProperties>
</file>