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295" windowHeight="6945" tabRatio="993" firstSheet="13" activeTab="21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5" hidden="1">Compartments!$A$2:$G$4</definedName>
    <definedName name="_xlnm._FilterDatabase" localSheetId="6" hidden="1">'Species types'!$A$1:$I$7</definedName>
    <definedName name="_xlnm._FilterDatabase" localSheetId="11" hidden="1">Reactions!$A$2:$D$6</definedName>
    <definedName name="_xlnm._FilterDatabase" localSheetId="16" hidden="1">Parameters!$A$1:$F$11</definedName>
    <definedName name="_xlnm._FilterDatabase" localSheetId="20" hidden="1">References!$A$1:$D$1</definedName>
    <definedName name="_xlnm._FilterDatabase" localSheetId="4">Submodels!#REF!</definedName>
    <definedName name="_FilterDatabase_0" localSheetId="5">Compartments!$A$2:$G$4</definedName>
    <definedName name="_FilterDatabase_0_0" localSheetId="5">Compartments!$A$2:$G$4</definedName>
    <definedName name="_FilterDatabase_0_0_0" localSheetId="5">Compartments!$A$2:$G$4</definedName>
    <definedName name="_FilterDatabase_0_0_0_0" localSheetId="5">Compartments!$A$2:$G$4</definedName>
    <definedName name="_FilterDatabase_0_0_0_0_0" localSheetId="5">Compartments!$A$2:$G$4</definedName>
    <definedName name="_FilterDatabase_0" localSheetId="6">'Species types'!$A$1:$I$6</definedName>
    <definedName name="_FilterDatabase_0_0" localSheetId="6">'Species types'!$A$1:$I$6</definedName>
    <definedName name="_FilterDatabase_0_0_0" localSheetId="6">'Species types'!$A$1:$I$6</definedName>
    <definedName name="_FilterDatabase_0_0_0_0" localSheetId="6">'Species types'!$A$1:$I$6</definedName>
    <definedName name="_FilterDatabase_0_0_0_0_0" localSheetId="6">'Species types'!$A$1:$I$6</definedName>
    <definedName name="_FilterDatabase_0" localSheetId="11">Reactions!$A$2:$D$6</definedName>
    <definedName name="_FilterDatabase_0_0" localSheetId="11">Reactions!$A$2:$D$6</definedName>
    <definedName name="_FilterDatabase_0_0_0" localSheetId="11">Reactions!$A$2:$D$6</definedName>
    <definedName name="_FilterDatabase_0_0_0_0" localSheetId="11">Reactions!$A$2:$D$6</definedName>
    <definedName name="_FilterDatabase_0_0_0_0_0" localSheetId="11">Reactions!$A$2:$D$6</definedName>
    <definedName name="_FilterDatabase_0" localSheetId="16">Parameters!$A$1:$F$1</definedName>
    <definedName name="_FilterDatabase_0_0" localSheetId="16">Parameters!$A$1:$F$1</definedName>
    <definedName name="_FilterDatabase_0_0_0" localSheetId="16">Parameters!$A$1:$F$1</definedName>
    <definedName name="_FilterDatabase_0_0_0_0" localSheetId="16">Parameters!$A$1:$F$1</definedName>
    <definedName name="_FilterDatabase_0_0_0_0_0" localSheetId="16">Parameters!$A$1:$F$1</definedName>
    <definedName name="_FilterDatabase_0" localSheetId="20">References!$A$1:$D$1</definedName>
    <definedName name="_FilterDatabase_0_0" localSheetId="20">References!$A$1:$D$1</definedName>
    <definedName name="_FilterDatabase_0_0_0" localSheetId="20">References!$A$1:$D$1</definedName>
    <definedName name="_FilterDatabase_0_0_0_0" localSheetId="20">References!$A$1:$D$1</definedName>
    <definedName name="_FilterDatabase_0_0_0_0_0" localSheetId="20">References!$A$1:$D$1</definedName>
  </definedNames>
  <calcPr calcId="144525"/>
</workbook>
</file>

<file path=xl/sharedStrings.xml><?xml version="1.0" encoding="utf-8"?>
<sst xmlns="http://schemas.openxmlformats.org/spreadsheetml/2006/main" count="543" uniqueCount="249">
  <si>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</si>
  <si>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</si>
  <si>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</si>
  <si>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</si>
  <si>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</si>
  <si>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</si>
  <si>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</si>
  <si>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</si>
  <si>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</si>
  <si>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</si>
  <si>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</si>
  <si>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</si>
  <si>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</si>
  <si>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</si>
  <si>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</si>
  <si>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</si>
  <si>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</si>
  <si>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</si>
  <si>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</si>
  <si>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</si>
  <si>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</si>
  <si>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</si>
  <si>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</si>
  <si>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</si>
  <si>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</si>
  <si>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</si>
  <si>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</si>
  <si>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</si>
  <si>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</si>
  <si>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</si>
  <si>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</si>
  <si>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</si>
  <si>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</si>
  <si>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</si>
  <si>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</si>
  <si>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</si>
  <si>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</si>
  <si>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</si>
  <si>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</si>
  <si>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</si>
  <si>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</si>
  <si>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</si>
  <si>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</si>
  <si>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</si>
  <si>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</si>
  <si>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</si>
  <si>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</si>
  <si>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</si>
  <si>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</si>
  <si>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env</t>
  </si>
  <si>
    <t>Temperature</t>
  </si>
  <si>
    <t>Temperature units</t>
  </si>
  <si>
    <t>degC</t>
  </si>
  <si>
    <t>pH</t>
  </si>
  <si>
    <t>pH units</t>
  </si>
  <si>
    <t>dimensionless</t>
  </si>
  <si>
    <t>Framework</t>
  </si>
  <si>
    <t>submodel_1</t>
  </si>
  <si>
    <t>Metabolism</t>
  </si>
  <si>
    <t>dynamic_flux_balance_analysis</t>
  </si>
  <si>
    <t>For testing</t>
  </si>
  <si>
    <t>submodel_2</t>
  </si>
  <si>
    <t>RNA degradation</t>
  </si>
  <si>
    <t>stochastic_simulation_algorithm</t>
  </si>
  <si>
    <t>Initial volume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</si>
  <si>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</si>
  <si>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</si>
  <si>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</si>
  <si>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</si>
  <si>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</si>
  <si>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</si>
  <si>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</si>
  <si>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</si>
  <si>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</si>
  <si>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</si>
  <si>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</si>
  <si>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Cell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</si>
  <si>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</si>
  <si>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</si>
  <si>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</si>
  <si>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</si>
  <si>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</si>
  <si>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</si>
  <si>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</si>
  <si>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</si>
  <si>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</si>
  <si>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</si>
  <si>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extracellular_compartment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</si>
  <si>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</si>
  <si>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</si>
  <si>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</si>
  <si>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</si>
  <si>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</si>
  <si>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</si>
  <si>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</si>
  <si>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</si>
  <si>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</si>
  <si>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CHO</t>
  </si>
  <si>
    <t>pseudo_species</t>
  </si>
  <si>
    <t>specie_2</t>
  </si>
  <si>
    <t>specie_name_2</t>
  </si>
  <si>
    <t>NOP3</t>
  </si>
  <si>
    <t>specie_3</t>
  </si>
  <si>
    <t>specie_name_3</t>
  </si>
  <si>
    <t>N2O2P6</t>
  </si>
  <si>
    <t>specie_4</t>
  </si>
  <si>
    <t>specie_name_4</t>
  </si>
  <si>
    <t>N5O5P15</t>
  </si>
  <si>
    <t>specie_5</t>
  </si>
  <si>
    <t>specie_name_5</t>
  </si>
  <si>
    <t>N2O2P7</t>
  </si>
  <si>
    <t>specie_6</t>
  </si>
  <si>
    <t>specie_name_6</t>
  </si>
  <si>
    <t>NOP</t>
  </si>
  <si>
    <t>Species type</t>
  </si>
  <si>
    <t>Compartment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</si>
  <si>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</si>
  <si>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</si>
  <si>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</si>
  <si>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</si>
  <si>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</si>
  <si>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</si>
  <si>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</si>
  <si>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specie_1[e]</t>
  </si>
  <si>
    <t>specie_2[e]</t>
  </si>
  <si>
    <t>Compartment volume</t>
  </si>
  <si>
    <t>Mass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</si>
  <si>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</si>
  <si>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</si>
  <si>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</si>
  <si>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</si>
  <si>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</si>
  <si>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</si>
  <si>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dist-init-conc-specie_1[e]</t>
  </si>
  <si>
    <t>dist-init-conc-specie_2[e]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</si>
  <si>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</si>
  <si>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</si>
  <si>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</si>
  <si>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</si>
  <si>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</si>
  <si>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</si>
  <si>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</si>
  <si>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</si>
  <si>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Flux</t>
  </si>
  <si>
    <t>Submodel</t>
  </si>
  <si>
    <t>Participants</t>
  </si>
  <si>
    <t>Reversible</t>
  </si>
  <si>
    <t>Rate units</t>
  </si>
  <si>
    <t>Minimum</t>
  </si>
  <si>
    <t>Maximum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</si>
  <si>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</si>
  <si>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</si>
  <si>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</si>
  <si>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</si>
  <si>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</si>
  <si>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</si>
  <si>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</si>
  <si>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</si>
  <si>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</si>
  <si>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</si>
  <si>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</si>
  <si>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</si>
  <si>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</si>
  <si>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</si>
  <si>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</si>
  <si>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</si>
  <si>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</si>
  <si>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</si>
  <si>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</si>
  <si>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</si>
  <si>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</si>
  <si>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</si>
  <si>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</si>
  <si>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</si>
  <si>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</si>
  <si>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</si>
  <si>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</si>
  <si>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</si>
  <si>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</si>
  <si>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</si>
  <si>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</si>
  <si>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</si>
  <si>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</si>
  <si>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</si>
  <si>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</si>
  <si>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</si>
  <si>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</si>
  <si>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</si>
  <si>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</si>
  <si>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</si>
  <si>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</si>
  <si>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</si>
  <si>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</si>
  <si>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</si>
  <si>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</si>
  <si>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</si>
  <si>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</si>
  <si>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</si>
  <si>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</si>
  <si>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</si>
  <si>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</si>
  <si>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</si>
  <si>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</si>
  <si>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</si>
  <si>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</si>
  <si>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</si>
  <si>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</si>
  <si>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</si>
  <si>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</si>
  <si>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</si>
  <si>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</si>
  <si>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</si>
  <si>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Genotype</t>
  </si>
  <si>
    <t>Variant</t>
  </si>
  <si>
    <t>Growth media</t>
  </si>
  <si>
    <t>Condition</t>
  </si>
  <si>
    <t>Experiment type</t>
  </si>
  <si>
    <t>Experiment design</t>
  </si>
  <si>
    <t>Measurement method</t>
  </si>
  <si>
    <t>Analysis method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</si>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</sst>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76" formatCode="&quot;TRUE&quot;;&quot;TRUE&quot;;&quot;FALSE&quot;"/>
    <numFmt numFmtId="44" formatCode="_(&quot;$&quot;* #,##0.00_);_(&quot;$&quot;* \(#,##0.00\);_(&quot;$&quot;* &quot;-&quot;??_);_(@_)"/>
    <numFmt numFmtId="177" formatCode="0.000E+00"/>
    <numFmt numFmtId="41" formatCode="_(* #,##0_);_(* \(#,##0\);_(* &quot;-&quot;_);_(@_)"/>
    <numFmt numFmtId="42" formatCode="_(&quot;$&quot;* #,##0_);_(&quot;$&quot;* \(#,##0\);_(&quot;$&quot;* &quot;-&quot;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b/>
      <sz val="11"/>
      <color rgb="FF000000"/>
      <name val="Calibri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0"/>
      <name val="Arial"/>
      <charset val="134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3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6" borderId="5" applyNumberFormat="0" applyAlignment="0" applyProtection="0">
      <alignment vertical="center"/>
    </xf>
    <xf numFmtId="44" fontId="8" fillId="0" borderId="0" applyBorder="0" applyAlignment="0" applyProtection="0"/>
    <xf numFmtId="0" fontId="18" fillId="10" borderId="0" applyNumberFormat="0" applyBorder="0" applyAlignment="0" applyProtection="0">
      <alignment vertical="center"/>
    </xf>
    <xf numFmtId="0" fontId="5" fillId="25" borderId="8" applyNumberFormat="0" applyFon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0" fillId="0" borderId="0"/>
    <xf numFmtId="0" fontId="12" fillId="0" borderId="2" applyNumberFormat="0" applyFill="0" applyAlignment="0" applyProtection="0">
      <alignment vertical="center"/>
    </xf>
    <xf numFmtId="41" fontId="8" fillId="0" borderId="0" applyBorder="0" applyAlignment="0" applyProtection="0"/>
    <xf numFmtId="0" fontId="18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Border="0" applyAlignment="0" applyProtection="0"/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43" fontId="8" fillId="0" borderId="0" applyBorder="0" applyAlignment="0" applyProtection="0"/>
    <xf numFmtId="0" fontId="26" fillId="28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9" fontId="8" fillId="0" borderId="0" applyBorder="0" applyAlignment="0" applyProtection="0"/>
    <xf numFmtId="0" fontId="23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35" applyFont="1" applyAlignment="1">
      <alignment horizontal="left"/>
    </xf>
    <xf numFmtId="176" fontId="1" fillId="0" borderId="0" xfId="35" applyNumberFormat="1" applyFont="1" applyAlignment="1">
      <alignment horizontal="left"/>
    </xf>
    <xf numFmtId="177" fontId="1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35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28" customWidth="1"/>
    <col min="4" max="16384" width="9" style="28" hidden="1" customWidth="1"/>
  </cols>
  <sheetData>
    <row r="1" customHeight="1" spans="1:3">
      <c r="A1" s="29" t="s">
        <v>0</v>
      </c>
      <c r="B1" s="29" t="s">
        <v>1</v>
      </c>
      <c r="C1" s="29" t="s">
        <v>2</v>
      </c>
    </row>
    <row r="2" customHeight="1" spans="1:3">
      <c r="A2" s="30" t="s">
        <v>3</v>
      </c>
      <c r="B2" s="30"/>
      <c r="C2" s="30">
        <v>1</v>
      </c>
    </row>
    <row r="3" customHeight="1" spans="1:3">
      <c r="A3" s="30" t="s">
        <v>4</v>
      </c>
      <c r="B3" s="30"/>
      <c r="C3" s="30">
        <v>1</v>
      </c>
    </row>
    <row r="4" customHeight="1" spans="1:3">
      <c r="A4" s="30" t="s">
        <v>5</v>
      </c>
      <c r="B4" s="30"/>
      <c r="C4" s="30">
        <v>1</v>
      </c>
    </row>
    <row r="5" customHeight="1" spans="1:3">
      <c r="A5" s="30" t="s">
        <v>6</v>
      </c>
      <c r="B5" s="30"/>
      <c r="C5" s="30">
        <v>4</v>
      </c>
    </row>
    <row r="6" customHeight="1" spans="1:3">
      <c r="A6" s="30" t="s">
        <v>7</v>
      </c>
      <c r="B6" s="30"/>
      <c r="C6" s="30">
        <v>2</v>
      </c>
    </row>
    <row r="7" customHeight="1" spans="1:3">
      <c r="A7" s="30" t="s">
        <v>8</v>
      </c>
      <c r="B7" s="30"/>
      <c r="C7" s="30">
        <v>143</v>
      </c>
    </row>
    <row r="8" customHeight="1" spans="1:3">
      <c r="A8" s="30" t="s">
        <v>9</v>
      </c>
      <c r="B8" s="30"/>
      <c r="C8" s="30">
        <v>175</v>
      </c>
    </row>
    <row r="9" customHeight="1" spans="1:3">
      <c r="A9" s="30" t="s">
        <v>10</v>
      </c>
      <c r="B9" s="30"/>
      <c r="C9" s="30">
        <v>125</v>
      </c>
    </row>
    <row r="10" customHeight="1" spans="1:3">
      <c r="A10" s="30" t="s">
        <v>11</v>
      </c>
      <c r="B10" s="30"/>
      <c r="C10" s="30">
        <v>4</v>
      </c>
    </row>
    <row r="11" customHeight="1" spans="1:3">
      <c r="A11" s="30" t="s">
        <v>12</v>
      </c>
      <c r="B11" s="30"/>
      <c r="C11" s="30">
        <v>5</v>
      </c>
    </row>
    <row r="12" customHeight="1" spans="1:3">
      <c r="A12" s="30" t="s">
        <v>13</v>
      </c>
      <c r="B12" s="30"/>
      <c r="C12" s="30">
        <v>175</v>
      </c>
    </row>
    <row r="13" customHeight="1" spans="1:3">
      <c r="A13" s="30" t="s">
        <v>14</v>
      </c>
      <c r="B13" s="30"/>
      <c r="C13" s="30">
        <v>167</v>
      </c>
    </row>
    <row r="14" customHeight="1" spans="1:3">
      <c r="A14" s="30" t="s">
        <v>15</v>
      </c>
      <c r="B14" s="30"/>
      <c r="C14" s="30">
        <v>1</v>
      </c>
    </row>
    <row r="15" customHeight="1" spans="1:3">
      <c r="A15" s="30" t="s">
        <v>16</v>
      </c>
      <c r="B15" s="30"/>
      <c r="C15" s="30">
        <v>2</v>
      </c>
    </row>
    <row r="16" customHeight="1" spans="1:3">
      <c r="A16" s="30" t="s">
        <v>17</v>
      </c>
      <c r="B16" s="30"/>
      <c r="C16" s="30">
        <v>35</v>
      </c>
    </row>
    <row r="17" customHeight="1" spans="1:3">
      <c r="A17" s="30" t="s">
        <v>18</v>
      </c>
      <c r="B17" s="30"/>
      <c r="C17" s="30">
        <v>95</v>
      </c>
    </row>
    <row r="18" customHeight="1" spans="1:3">
      <c r="A18" s="30" t="s">
        <v>19</v>
      </c>
      <c r="B18" s="30"/>
      <c r="C18" s="30">
        <v>2</v>
      </c>
    </row>
    <row r="19" customHeight="1" spans="1:3">
      <c r="A19" s="30" t="s">
        <v>20</v>
      </c>
      <c r="B19" s="30"/>
      <c r="C19" s="30">
        <v>8</v>
      </c>
    </row>
    <row r="20" customHeight="1" spans="1:3">
      <c r="A20" s="30" t="s">
        <v>21</v>
      </c>
      <c r="B20" s="30"/>
      <c r="C20" s="30">
        <v>2</v>
      </c>
    </row>
    <row r="21" customHeight="1" spans="1:3">
      <c r="A21" s="30" t="s">
        <v>22</v>
      </c>
      <c r="B21" s="30"/>
      <c r="C21" s="30">
        <v>21</v>
      </c>
    </row>
    <row r="22" customHeight="1" spans="1:3">
      <c r="A22" s="30" t="s">
        <v>23</v>
      </c>
      <c r="B22" s="30"/>
      <c r="C22" s="30">
        <v>0</v>
      </c>
    </row>
    <row r="23" customHeight="1" spans="1:3">
      <c r="A23" s="30" t="s">
        <v>24</v>
      </c>
      <c r="B23" s="30"/>
      <c r="C23" s="3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5" t="s">
        <v>25</v>
      </c>
      <c r="B1" s="5" t="s">
        <v>27</v>
      </c>
      <c r="C1" s="5" t="s">
        <v>138</v>
      </c>
      <c r="D1" s="5" t="s">
        <v>73</v>
      </c>
      <c r="E1" s="5" t="s">
        <v>40</v>
      </c>
      <c r="F1" s="2" t="s">
        <v>20</v>
      </c>
      <c r="G1" s="2" t="s">
        <v>21</v>
      </c>
      <c r="H1" s="5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138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3" t="s">
        <v>139</v>
      </c>
      <c r="B2" s="13"/>
      <c r="C2" s="13" t="s">
        <v>140</v>
      </c>
      <c r="D2" s="13" t="s">
        <v>83</v>
      </c>
    </row>
    <row r="3" customHeight="1" spans="1:4">
      <c r="A3" s="13" t="s">
        <v>141</v>
      </c>
      <c r="B3" s="13"/>
      <c r="C3" s="13" t="s">
        <v>142</v>
      </c>
      <c r="D3" s="13" t="s">
        <v>83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6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5"/>
  <cols>
    <col min="1" max="2" width="8.78333333333333" style="1"/>
    <col min="3" max="3" width="13.2833333333333" style="1"/>
    <col min="4" max="4" width="49.1666666666667" style="1"/>
    <col min="5" max="10" width="8.78333333333333" style="1"/>
    <col min="11" max="1027" width="8.78333333333333" style="12"/>
    <col min="1028" max="16384" width="9" style="12"/>
  </cols>
  <sheetData>
    <row r="1" ht="13.5" spans="1:16384">
      <c r="A1" s="13"/>
      <c r="B1" s="13"/>
      <c r="C1" s="13"/>
      <c r="D1" s="13"/>
      <c r="E1" s="13"/>
      <c r="F1" s="13"/>
      <c r="G1" s="15" t="s">
        <v>143</v>
      </c>
      <c r="H1" s="15"/>
      <c r="I1" s="15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3" customFormat="1" ht="15.1" customHeight="1" spans="1:16384">
      <c r="A2" s="2" t="s">
        <v>25</v>
      </c>
      <c r="B2" s="2" t="s">
        <v>27</v>
      </c>
      <c r="C2" s="2" t="s">
        <v>144</v>
      </c>
      <c r="D2" s="2" t="s">
        <v>145</v>
      </c>
      <c r="E2" s="2" t="s">
        <v>146</v>
      </c>
      <c r="F2" s="2" t="s">
        <v>147</v>
      </c>
      <c r="G2" s="2" t="s">
        <v>148</v>
      </c>
      <c r="H2" s="2" t="s">
        <v>149</v>
      </c>
      <c r="I2" s="2" t="s">
        <v>73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0">
      <c r="A3" s="1" t="s">
        <v>150</v>
      </c>
      <c r="B3" s="1" t="s">
        <v>151</v>
      </c>
      <c r="C3" s="1" t="s">
        <v>57</v>
      </c>
      <c r="D3" s="1" t="s">
        <v>152</v>
      </c>
      <c r="E3" s="16">
        <v>0</v>
      </c>
      <c r="F3" s="16" t="s">
        <v>153</v>
      </c>
      <c r="G3" s="16">
        <v>0</v>
      </c>
      <c r="H3" s="16">
        <v>1</v>
      </c>
      <c r="I3" s="17" t="s">
        <v>154</v>
      </c>
      <c r="J3" s="18"/>
    </row>
    <row r="4" customHeight="1" spans="1:10">
      <c r="A4" s="1" t="s">
        <v>155</v>
      </c>
      <c r="B4" s="1" t="s">
        <v>156</v>
      </c>
      <c r="C4" s="1" t="s">
        <v>57</v>
      </c>
      <c r="D4" s="1" t="s">
        <v>157</v>
      </c>
      <c r="E4" s="16">
        <v>1</v>
      </c>
      <c r="F4" s="16" t="s">
        <v>153</v>
      </c>
      <c r="G4" s="16"/>
      <c r="H4" s="16"/>
      <c r="I4" s="17"/>
      <c r="J4" s="18"/>
    </row>
    <row r="5" customHeight="1" spans="1:10">
      <c r="A5" s="1" t="s">
        <v>158</v>
      </c>
      <c r="B5" s="1" t="s">
        <v>159</v>
      </c>
      <c r="C5" s="1" t="s">
        <v>61</v>
      </c>
      <c r="D5" s="1" t="s">
        <v>160</v>
      </c>
      <c r="E5" s="16">
        <v>1</v>
      </c>
      <c r="F5" s="16" t="s">
        <v>153</v>
      </c>
      <c r="G5" s="17"/>
      <c r="H5" s="17"/>
      <c r="I5" s="17"/>
      <c r="J5" s="17"/>
    </row>
    <row r="6" customHeight="1" spans="1:10">
      <c r="A6" s="1" t="s">
        <v>161</v>
      </c>
      <c r="B6" s="1" t="s">
        <v>162</v>
      </c>
      <c r="C6" s="1" t="s">
        <v>61</v>
      </c>
      <c r="D6" s="14" t="s">
        <v>163</v>
      </c>
      <c r="E6" s="16">
        <v>0</v>
      </c>
      <c r="F6" s="16" t="s">
        <v>153</v>
      </c>
      <c r="G6" s="17"/>
      <c r="H6" s="17"/>
      <c r="I6" s="17"/>
      <c r="J6" s="17"/>
    </row>
  </sheetData>
  <autoFilter ref="A2:D6">
    <extLst/>
  </autoFilter>
  <mergeCells count="1">
    <mergeCell ref="G1:I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2" sqref="E2:E6"/>
    </sheetView>
  </sheetViews>
  <sheetFormatPr defaultColWidth="9" defaultRowHeight="15" customHeight="1" outlineLevelRow="6"/>
  <cols>
    <col min="1" max="3" width="8.78333333333333" style="1"/>
    <col min="4" max="4" width="9.25" style="1"/>
    <col min="5" max="5" width="8.78333333333333" style="1"/>
    <col min="6" max="6" width="60.625" style="1" customWidth="1"/>
    <col min="7" max="10" width="9.25" style="1"/>
    <col min="11" max="1026" width="8.78333333333333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164</v>
      </c>
      <c r="D1" s="2" t="s">
        <v>165</v>
      </c>
      <c r="E1" s="2" t="s">
        <v>94</v>
      </c>
      <c r="F1" s="2" t="s">
        <v>138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11">
      <c r="A2" s="1" t="s">
        <v>166</v>
      </c>
      <c r="C2" s="1" t="s">
        <v>150</v>
      </c>
      <c r="D2" s="9" t="s">
        <v>167</v>
      </c>
      <c r="F2" s="1" t="s">
        <v>168</v>
      </c>
      <c r="G2" s="1" t="s">
        <v>153</v>
      </c>
      <c r="H2"/>
      <c r="I2"/>
      <c r="J2"/>
      <c r="K2"/>
    </row>
    <row r="3" customHeight="1" spans="1:11">
      <c r="A3" s="1" t="s">
        <v>169</v>
      </c>
      <c r="C3" s="1" t="s">
        <v>155</v>
      </c>
      <c r="D3" s="9" t="s">
        <v>167</v>
      </c>
      <c r="F3" s="1" t="s">
        <v>170</v>
      </c>
      <c r="G3" s="1" t="s">
        <v>153</v>
      </c>
      <c r="H3"/>
      <c r="I3"/>
      <c r="J3"/>
      <c r="K3"/>
    </row>
    <row r="4" customHeight="1" spans="1:11">
      <c r="A4" s="1" t="s">
        <v>171</v>
      </c>
      <c r="C4" s="1" t="s">
        <v>158</v>
      </c>
      <c r="D4" s="9" t="s">
        <v>167</v>
      </c>
      <c r="F4" s="1" t="s">
        <v>172</v>
      </c>
      <c r="G4" s="1" t="s">
        <v>153</v>
      </c>
      <c r="H4"/>
      <c r="I4"/>
      <c r="J4"/>
      <c r="K4"/>
    </row>
    <row r="5" customHeight="1" spans="1:13">
      <c r="A5" s="1" t="s">
        <v>173</v>
      </c>
      <c r="C5" s="1" t="s">
        <v>158</v>
      </c>
      <c r="D5" s="9" t="s">
        <v>174</v>
      </c>
      <c r="F5" s="1" t="s">
        <v>175</v>
      </c>
      <c r="G5" s="1" t="s">
        <v>153</v>
      </c>
      <c r="H5"/>
      <c r="I5"/>
      <c r="J5"/>
      <c r="K5"/>
      <c r="M5" s="8"/>
    </row>
    <row r="6" customHeight="1" spans="1:13">
      <c r="A6" s="1" t="s">
        <v>176</v>
      </c>
      <c r="C6" s="1" t="s">
        <v>161</v>
      </c>
      <c r="D6" s="9" t="s">
        <v>167</v>
      </c>
      <c r="F6" s="1" t="s">
        <v>177</v>
      </c>
      <c r="G6" s="1" t="s">
        <v>153</v>
      </c>
      <c r="H6"/>
      <c r="I6"/>
      <c r="J6"/>
      <c r="K6"/>
      <c r="M6" s="8"/>
    </row>
    <row r="7" customHeight="1" spans="8:11">
      <c r="H7"/>
      <c r="I7"/>
      <c r="J7"/>
      <c r="K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3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 outlineLevelRow="2"/>
  <cols>
    <col min="1" max="16384" width="9" style="1"/>
  </cols>
  <sheetData>
    <row r="2" customHeight="1" spans="1:12">
      <c r="A2" s="2" t="s">
        <v>25</v>
      </c>
      <c r="B2" s="2" t="s">
        <v>27</v>
      </c>
      <c r="C2" s="2" t="s">
        <v>144</v>
      </c>
      <c r="D2" s="2" t="s">
        <v>138</v>
      </c>
      <c r="E2" s="2" t="s">
        <v>73</v>
      </c>
      <c r="F2" s="2" t="s">
        <v>178</v>
      </c>
      <c r="G2" s="2" t="s">
        <v>179</v>
      </c>
      <c r="H2" s="2" t="s">
        <v>40</v>
      </c>
      <c r="I2" s="2" t="s">
        <v>20</v>
      </c>
      <c r="J2" s="2" t="s">
        <v>21</v>
      </c>
      <c r="K2" s="2" t="s">
        <v>41</v>
      </c>
      <c r="L2" s="2" t="s">
        <v>22</v>
      </c>
    </row>
    <row r="3" customHeight="1" spans="1:7">
      <c r="A3" s="1" t="s">
        <v>180</v>
      </c>
      <c r="C3" s="1" t="s">
        <v>57</v>
      </c>
      <c r="D3" s="9" t="s">
        <v>181</v>
      </c>
      <c r="E3" s="1" t="s">
        <v>55</v>
      </c>
      <c r="F3" s="1" t="s">
        <v>153</v>
      </c>
      <c r="G3" s="1" t="s">
        <v>39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1"/>
  <cols>
    <col min="1" max="5" width="8.78333333333333" style="9"/>
    <col min="6" max="1026" width="8.783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144</v>
      </c>
      <c r="D1" s="2" t="s">
        <v>73</v>
      </c>
      <c r="E1" s="2" t="s">
        <v>182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9">
      <c r="A2" s="9" t="s">
        <v>181</v>
      </c>
      <c r="B2" s="9" t="s">
        <v>183</v>
      </c>
      <c r="C2" s="1" t="s">
        <v>57</v>
      </c>
      <c r="D2" s="9" t="s">
        <v>153</v>
      </c>
      <c r="E2" s="9" t="s">
        <v>83</v>
      </c>
      <c r="I2" s="9" t="s">
        <v>184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 outlineLevelRow="4"/>
  <cols>
    <col min="1" max="3" width="8.78333333333333" style="9"/>
    <col min="4" max="5" width="9.875" style="9"/>
    <col min="6" max="7" width="8.78333333333333" style="9"/>
    <col min="8" max="1026" width="8.78333333333333" style="1"/>
    <col min="1027" max="16384" width="9" style="1"/>
  </cols>
  <sheetData>
    <row r="1" customHeight="1" spans="1:11">
      <c r="A1" s="10" t="s">
        <v>25</v>
      </c>
      <c r="B1" s="10" t="s">
        <v>27</v>
      </c>
      <c r="C1" s="10" t="s">
        <v>185</v>
      </c>
      <c r="D1" s="10" t="s">
        <v>9</v>
      </c>
      <c r="E1" s="10" t="s">
        <v>186</v>
      </c>
      <c r="F1" s="10" t="s">
        <v>73</v>
      </c>
      <c r="G1" s="10" t="s">
        <v>40</v>
      </c>
      <c r="H1" s="2" t="s">
        <v>20</v>
      </c>
      <c r="I1" s="2" t="s">
        <v>21</v>
      </c>
      <c r="J1" s="10" t="s">
        <v>41</v>
      </c>
      <c r="K1" s="10" t="s">
        <v>22</v>
      </c>
    </row>
    <row r="2" customHeight="1" spans="1:10">
      <c r="A2" s="9" t="s">
        <v>187</v>
      </c>
      <c r="B2" s="9" t="s">
        <v>188</v>
      </c>
      <c r="C2" s="9" t="s">
        <v>181</v>
      </c>
      <c r="D2" s="1" t="s">
        <v>116</v>
      </c>
      <c r="E2" s="11">
        <v>-3</v>
      </c>
      <c r="F2" s="9" t="s">
        <v>154</v>
      </c>
      <c r="J2" s="9" t="s">
        <v>189</v>
      </c>
    </row>
    <row r="3" customHeight="1" spans="1:6">
      <c r="A3" s="9" t="s">
        <v>190</v>
      </c>
      <c r="B3" s="9" t="s">
        <v>191</v>
      </c>
      <c r="C3" s="9" t="s">
        <v>181</v>
      </c>
      <c r="D3" s="1" t="s">
        <v>118</v>
      </c>
      <c r="E3" s="11">
        <v>-4</v>
      </c>
      <c r="F3" s="9" t="s">
        <v>154</v>
      </c>
    </row>
    <row r="4" customHeight="1" spans="1:6">
      <c r="A4" s="9" t="s">
        <v>192</v>
      </c>
      <c r="B4" s="9" t="s">
        <v>193</v>
      </c>
      <c r="C4" s="9" t="s">
        <v>181</v>
      </c>
      <c r="D4" s="1" t="s">
        <v>119</v>
      </c>
      <c r="E4" s="11">
        <v>1</v>
      </c>
      <c r="F4" s="9" t="s">
        <v>154</v>
      </c>
    </row>
    <row r="5" customHeight="1" spans="1:6">
      <c r="A5" s="9" t="s">
        <v>194</v>
      </c>
      <c r="B5" s="9" t="s">
        <v>195</v>
      </c>
      <c r="C5" s="9" t="s">
        <v>181</v>
      </c>
      <c r="D5" s="9" t="s">
        <v>120</v>
      </c>
      <c r="E5" s="11">
        <v>2</v>
      </c>
      <c r="F5" s="9" t="s">
        <v>154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3" width="8.78333333333333" style="1"/>
    <col min="4" max="4" width="9.25" style="1"/>
    <col min="5" max="9" width="8.78333333333333" style="1"/>
    <col min="10" max="1026" width="8.78333333333333" style="4"/>
    <col min="1027" max="16384" width="9" style="4"/>
  </cols>
  <sheetData>
    <row r="1" s="3" customFormat="1" customHeight="1" spans="1:11">
      <c r="A1" s="2" t="s">
        <v>25</v>
      </c>
      <c r="B1" s="2" t="s">
        <v>27</v>
      </c>
      <c r="C1" s="2" t="s">
        <v>94</v>
      </c>
      <c r="D1" s="2" t="s">
        <v>186</v>
      </c>
      <c r="E1" s="2" t="s">
        <v>196</v>
      </c>
      <c r="F1" s="2" t="s">
        <v>73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10">
      <c r="A2" s="1" t="s">
        <v>197</v>
      </c>
      <c r="B2" s="1" t="s">
        <v>198</v>
      </c>
      <c r="D2" s="1">
        <v>0</v>
      </c>
      <c r="F2" s="1" t="s">
        <v>55</v>
      </c>
      <c r="J2" s="1" t="s">
        <v>199</v>
      </c>
    </row>
    <row r="3" customHeight="1" spans="1:6">
      <c r="A3" s="1" t="s">
        <v>200</v>
      </c>
      <c r="C3" s="1" t="s">
        <v>201</v>
      </c>
      <c r="D3" s="1">
        <v>1</v>
      </c>
      <c r="F3" s="1" t="s">
        <v>202</v>
      </c>
    </row>
    <row r="4" customHeight="1" spans="1:6">
      <c r="A4" s="1" t="s">
        <v>203</v>
      </c>
      <c r="C4" s="1" t="s">
        <v>201</v>
      </c>
      <c r="D4" s="8">
        <v>2000</v>
      </c>
      <c r="F4" s="1" t="s">
        <v>202</v>
      </c>
    </row>
    <row r="5" customHeight="1" spans="1:6">
      <c r="A5" s="1" t="s">
        <v>204</v>
      </c>
      <c r="C5" s="1" t="s">
        <v>201</v>
      </c>
      <c r="D5" s="8">
        <v>0.0003</v>
      </c>
      <c r="F5" s="1" t="s">
        <v>153</v>
      </c>
    </row>
    <row r="6" customHeight="1" spans="1:6">
      <c r="A6" s="1" t="s">
        <v>205</v>
      </c>
      <c r="C6" s="1" t="s">
        <v>201</v>
      </c>
      <c r="D6" s="8">
        <v>0.0003</v>
      </c>
      <c r="F6" s="1" t="s">
        <v>202</v>
      </c>
    </row>
    <row r="7" customHeight="1" spans="1:6">
      <c r="A7" s="1" t="s">
        <v>206</v>
      </c>
      <c r="C7" s="1" t="s">
        <v>201</v>
      </c>
      <c r="D7" s="8">
        <v>0.0003</v>
      </c>
      <c r="F7" s="1" t="s">
        <v>202</v>
      </c>
    </row>
    <row r="8" customHeight="1" spans="1:6">
      <c r="A8" s="1" t="s">
        <v>207</v>
      </c>
      <c r="C8" s="1" t="s">
        <v>208</v>
      </c>
      <c r="D8" s="8">
        <v>0.001</v>
      </c>
      <c r="F8" s="1" t="s">
        <v>129</v>
      </c>
    </row>
    <row r="9" customHeight="1" spans="1:6">
      <c r="A9" s="1" t="s">
        <v>209</v>
      </c>
      <c r="D9" s="8">
        <v>6.02214075862e+23</v>
      </c>
      <c r="F9" s="1" t="s">
        <v>210</v>
      </c>
    </row>
    <row r="10" customHeight="1" spans="1:6">
      <c r="A10" s="1" t="s">
        <v>84</v>
      </c>
      <c r="D10" s="1">
        <v>1100</v>
      </c>
      <c r="F10" s="1" t="s">
        <v>211</v>
      </c>
    </row>
    <row r="11" customHeight="1" spans="1:6">
      <c r="A11" s="1" t="s">
        <v>88</v>
      </c>
      <c r="D11" s="1">
        <v>1000</v>
      </c>
      <c r="F11" s="1" t="s">
        <v>211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5" customHeight="1"/>
  <cols>
    <col min="1" max="1026" width="8.78333333333333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138</v>
      </c>
      <c r="D1" s="2" t="s">
        <v>73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7" t="s">
        <v>212</v>
      </c>
      <c r="H1" s="7"/>
      <c r="I1" s="7" t="s">
        <v>5</v>
      </c>
      <c r="J1" s="7"/>
      <c r="K1" s="7"/>
      <c r="L1" s="7"/>
      <c r="M1" s="7"/>
      <c r="N1" s="7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5" t="s">
        <v>25</v>
      </c>
      <c r="B2" s="5" t="s">
        <v>27</v>
      </c>
      <c r="C2" s="5" t="s">
        <v>186</v>
      </c>
      <c r="D2" s="5" t="s">
        <v>196</v>
      </c>
      <c r="E2" s="5" t="s">
        <v>73</v>
      </c>
      <c r="F2" s="5" t="s">
        <v>94</v>
      </c>
      <c r="G2" s="5" t="s">
        <v>4</v>
      </c>
      <c r="H2" s="5" t="s">
        <v>213</v>
      </c>
      <c r="I2" s="5" t="s">
        <v>50</v>
      </c>
      <c r="J2" s="5" t="s">
        <v>51</v>
      </c>
      <c r="K2" s="5" t="s">
        <v>53</v>
      </c>
      <c r="L2" s="5" t="s">
        <v>54</v>
      </c>
      <c r="M2" s="5" t="s">
        <v>214</v>
      </c>
      <c r="N2" s="5" t="s">
        <v>215</v>
      </c>
      <c r="O2" s="5" t="s">
        <v>216</v>
      </c>
      <c r="P2" s="5" t="s">
        <v>217</v>
      </c>
      <c r="Q2" s="5" t="s">
        <v>218</v>
      </c>
      <c r="R2" s="5" t="s">
        <v>219</v>
      </c>
      <c r="S2" s="5" t="s">
        <v>40</v>
      </c>
      <c r="T2" s="5" t="s">
        <v>20</v>
      </c>
      <c r="U2" s="5" t="s">
        <v>41</v>
      </c>
      <c r="V2" s="5" t="s">
        <v>22</v>
      </c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2">
    <mergeCell ref="G1:H1"/>
    <mergeCell ref="I1:N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F11" sqref="F11"/>
    </sheetView>
  </sheetViews>
  <sheetFormatPr defaultColWidth="9" defaultRowHeight="15" customHeight="1" outlineLevelCol="1"/>
  <cols>
    <col min="1" max="1025" width="8.78333333333333" style="1"/>
    <col min="1026" max="16384" width="9" style="1"/>
  </cols>
  <sheetData>
    <row r="1" customHeight="1" spans="1:2">
      <c r="A1" s="2" t="s">
        <v>25</v>
      </c>
      <c r="B1" s="1" t="s">
        <v>26</v>
      </c>
    </row>
    <row r="2" customHeight="1" spans="1:2">
      <c r="A2" s="2" t="s">
        <v>27</v>
      </c>
      <c r="B2" s="1" t="s">
        <v>28</v>
      </c>
    </row>
    <row r="3" customHeight="1" spans="1:2">
      <c r="A3" s="2" t="s">
        <v>29</v>
      </c>
      <c r="B3" s="1" t="s">
        <v>30</v>
      </c>
    </row>
    <row r="4" customHeight="1" spans="1:2">
      <c r="A4" s="2" t="s">
        <v>31</v>
      </c>
      <c r="B4" s="1" t="s">
        <v>32</v>
      </c>
    </row>
    <row r="5" customHeight="1" spans="1:2">
      <c r="A5" s="2" t="s">
        <v>33</v>
      </c>
      <c r="B5" s="1" t="s">
        <v>34</v>
      </c>
    </row>
    <row r="6" customHeight="1" spans="1:2">
      <c r="A6" s="2" t="s">
        <v>35</v>
      </c>
      <c r="B6" s="1" t="s">
        <v>36</v>
      </c>
    </row>
    <row r="7" customHeight="1" spans="1:2">
      <c r="A7" s="2" t="s">
        <v>37</v>
      </c>
      <c r="B7" s="1" t="s">
        <v>30</v>
      </c>
    </row>
    <row r="8" customHeight="1" spans="1:2">
      <c r="A8" s="2" t="s">
        <v>38</v>
      </c>
      <c r="B8" s="27" t="s">
        <v>39</v>
      </c>
    </row>
    <row r="9" customHeight="1" spans="1:2">
      <c r="A9" s="2" t="s">
        <v>40</v>
      </c>
      <c r="B9" s="27"/>
    </row>
    <row r="10" customHeight="1" spans="1:2">
      <c r="A10" s="2" t="s">
        <v>41</v>
      </c>
      <c r="B10" s="27"/>
    </row>
    <row r="11" customHeight="1" spans="1:2">
      <c r="A11" s="2" t="s">
        <v>42</v>
      </c>
      <c r="B11" s="27"/>
    </row>
    <row r="12" customHeight="1" spans="1:2">
      <c r="A12" s="2" t="s">
        <v>43</v>
      </c>
      <c r="B12" s="2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3.5"/>
  <cols>
    <col min="1" max="1" width="15.125" style="1" customWidth="1"/>
    <col min="2" max="2" width="14.75" style="1" customWidth="1"/>
    <col min="3" max="1022" width="9.10833333333333" style="1"/>
    <col min="1023" max="1023" width="9.10833333333333"/>
  </cols>
  <sheetData>
    <row r="1" ht="15.1" customHeight="1" spans="1:12">
      <c r="A1" s="5" t="s">
        <v>25</v>
      </c>
      <c r="B1" s="5" t="s">
        <v>27</v>
      </c>
      <c r="C1" s="5" t="s">
        <v>186</v>
      </c>
      <c r="D1" s="5" t="s">
        <v>196</v>
      </c>
      <c r="E1" s="5" t="s">
        <v>73</v>
      </c>
      <c r="F1" s="5" t="s">
        <v>94</v>
      </c>
      <c r="G1" s="5" t="s">
        <v>220</v>
      </c>
      <c r="H1" s="5" t="s">
        <v>40</v>
      </c>
      <c r="I1" s="5" t="s">
        <v>20</v>
      </c>
      <c r="J1" s="5" t="s">
        <v>41</v>
      </c>
      <c r="K1" s="5" t="s">
        <v>22</v>
      </c>
      <c r="L1" s="5" t="s">
        <v>23</v>
      </c>
    </row>
    <row r="2" ht="15.1" customHeight="1" spans="3:4">
      <c r="C2" s="6"/>
      <c r="D2" s="6"/>
    </row>
    <row r="3" ht="15.1" customHeight="1" spans="3:4">
      <c r="C3" s="6"/>
      <c r="D3" s="6"/>
    </row>
    <row r="4" ht="15.1" customHeight="1" spans="3:4">
      <c r="C4" s="6"/>
      <c r="D4" s="6"/>
    </row>
    <row r="5" ht="15.1" customHeight="1" spans="3:4">
      <c r="C5" s="6"/>
      <c r="D5" s="6"/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selection activeCell="G13" sqref="$A1:$XFD1048576"/>
    </sheetView>
  </sheetViews>
  <sheetFormatPr defaultColWidth="9" defaultRowHeight="15" customHeight="1"/>
  <cols>
    <col min="1" max="17" width="8.78333333333333" style="1"/>
    <col min="18" max="1025" width="8.78333333333333" style="4"/>
    <col min="1026" max="16384" width="9" style="4"/>
  </cols>
  <sheetData>
    <row r="1" s="3" customFormat="1" customHeight="1" spans="1:1024">
      <c r="A1" s="2" t="s">
        <v>25</v>
      </c>
      <c r="B1" s="2" t="s">
        <v>27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94</v>
      </c>
      <c r="H1" s="2" t="s">
        <v>225</v>
      </c>
      <c r="I1" s="2" t="s">
        <v>226</v>
      </c>
      <c r="J1" s="2" t="s">
        <v>227</v>
      </c>
      <c r="K1" s="2" t="s">
        <v>228</v>
      </c>
      <c r="L1" s="2" t="s">
        <v>229</v>
      </c>
      <c r="M1" s="2" t="s">
        <v>230</v>
      </c>
      <c r="N1" s="2" t="s">
        <v>231</v>
      </c>
      <c r="O1" s="2" t="s">
        <v>232</v>
      </c>
      <c r="P1" s="2" t="s">
        <v>233</v>
      </c>
      <c r="Q1" s="2" t="s">
        <v>40</v>
      </c>
      <c r="R1" s="2" t="s">
        <v>41</v>
      </c>
      <c r="AMJ1" s="4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234</v>
      </c>
      <c r="D1" s="2" t="s">
        <v>235</v>
      </c>
      <c r="E1" s="2" t="s">
        <v>236</v>
      </c>
      <c r="F1" s="2" t="s">
        <v>221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94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248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D12" sqref="$A1:$XFD1048576"/>
    </sheetView>
  </sheetViews>
  <sheetFormatPr defaultColWidth="9" defaultRowHeight="15" customHeight="1" outlineLevelRow="5" outlineLevelCol="1"/>
  <cols>
    <col min="1" max="1025" width="8.78333333333333" style="25"/>
    <col min="1026" max="16384" width="9" style="25"/>
  </cols>
  <sheetData>
    <row r="1" customHeight="1" spans="1:2">
      <c r="A1" s="26" t="s">
        <v>25</v>
      </c>
      <c r="B1" s="25" t="s">
        <v>44</v>
      </c>
    </row>
    <row r="2" customHeight="1" spans="1:2">
      <c r="A2" s="26" t="s">
        <v>27</v>
      </c>
      <c r="B2" s="25" t="s">
        <v>45</v>
      </c>
    </row>
    <row r="3" customHeight="1" spans="1:2">
      <c r="A3" s="26" t="s">
        <v>46</v>
      </c>
      <c r="B3" s="25" t="s">
        <v>47</v>
      </c>
    </row>
    <row r="4" customHeight="1" spans="1:1">
      <c r="A4" s="2" t="s">
        <v>40</v>
      </c>
    </row>
    <row r="5" customHeight="1" spans="1:2">
      <c r="A5" s="26" t="s">
        <v>41</v>
      </c>
      <c r="B5" s="25" t="s">
        <v>48</v>
      </c>
    </row>
    <row r="6" customHeight="1" spans="1:1">
      <c r="A6" s="26" t="s">
        <v>22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24"/>
    <col min="1020" max="16384" width="9" style="24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2">
      <c r="A5" s="2" t="s">
        <v>53</v>
      </c>
      <c r="B5" s="1">
        <v>7.75</v>
      </c>
    </row>
    <row r="6" customHeight="1" spans="1:2">
      <c r="A6" s="2" t="s">
        <v>54</v>
      </c>
      <c r="B6" s="1" t="s">
        <v>55</v>
      </c>
    </row>
    <row r="7" customHeight="1" spans="1:1">
      <c r="A7" s="2" t="s">
        <v>40</v>
      </c>
    </row>
    <row r="8" customHeight="1" spans="1:1">
      <c r="A8" s="2" t="s">
        <v>41</v>
      </c>
    </row>
    <row r="9" customHeight="1" spans="1:1">
      <c r="A9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3"/>
    </sheetView>
  </sheetViews>
  <sheetFormatPr defaultColWidth="9" defaultRowHeight="15" customHeight="1" outlineLevelRow="2"/>
  <cols>
    <col min="1" max="7" width="8.78333333333333" style="1"/>
    <col min="8" max="1026" width="8.78333333333333" style="4"/>
    <col min="1027" max="16384" width="9" style="4"/>
  </cols>
  <sheetData>
    <row r="1" s="3" customFormat="1" customHeight="1" spans="1:1025">
      <c r="A1" s="2" t="s">
        <v>25</v>
      </c>
      <c r="B1" s="2" t="s">
        <v>27</v>
      </c>
      <c r="C1" s="2" t="s">
        <v>56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  <c r="AMI1" s="4"/>
      <c r="AMJ1" s="4"/>
      <c r="AMK1" s="4"/>
    </row>
    <row r="2" customHeight="1" spans="1:7">
      <c r="A2" s="1" t="s">
        <v>57</v>
      </c>
      <c r="B2" s="1" t="s">
        <v>58</v>
      </c>
      <c r="C2" s="1" t="s">
        <v>59</v>
      </c>
      <c r="D2" s="23"/>
      <c r="G2" s="1" t="s">
        <v>60</v>
      </c>
    </row>
    <row r="3" customHeight="1" spans="1:3">
      <c r="A3" s="1" t="s">
        <v>61</v>
      </c>
      <c r="B3" s="1" t="s">
        <v>62</v>
      </c>
      <c r="C3" s="1" t="s">
        <v>63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A1" sqref="$A1:$XFD2"/>
    </sheetView>
  </sheetViews>
  <sheetFormatPr defaultColWidth="9" defaultRowHeight="15" customHeight="1" outlineLevelRow="3"/>
  <cols>
    <col min="1" max="9" width="8.78333333333333" style="1"/>
    <col min="10" max="10" width="9.375" style="1"/>
    <col min="11" max="1031" width="8.78333333333333" style="1"/>
    <col min="1032" max="16384" width="9" style="1"/>
  </cols>
  <sheetData>
    <row r="1" customHeight="1" spans="1:16384">
      <c r="A1" s="13"/>
      <c r="B1" s="13"/>
      <c r="C1" s="13"/>
      <c r="D1" s="13"/>
      <c r="E1" s="13"/>
      <c r="F1" s="13"/>
      <c r="G1" s="13"/>
      <c r="H1" s="22" t="s">
        <v>64</v>
      </c>
      <c r="I1" s="22"/>
      <c r="J1" s="22"/>
      <c r="K1" s="2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="1" customFormat="1" ht="15.1" customHeight="1" spans="1:16384">
      <c r="A2" s="21" t="s">
        <v>25</v>
      </c>
      <c r="B2" s="2" t="s">
        <v>27</v>
      </c>
      <c r="C2" s="2" t="s">
        <v>65</v>
      </c>
      <c r="D2" s="2" t="s">
        <v>66</v>
      </c>
      <c r="E2" s="2" t="s">
        <v>67</v>
      </c>
      <c r="F2" s="2" t="s">
        <v>68</v>
      </c>
      <c r="G2" s="2" t="s">
        <v>69</v>
      </c>
      <c r="H2" s="2" t="s">
        <v>70</v>
      </c>
      <c r="I2" s="2" t="s">
        <v>71</v>
      </c>
      <c r="J2" s="2" t="s">
        <v>72</v>
      </c>
      <c r="K2" s="2" t="s">
        <v>73</v>
      </c>
      <c r="L2" s="2" t="s">
        <v>74</v>
      </c>
      <c r="M2" s="2" t="s">
        <v>40</v>
      </c>
      <c r="N2" s="2" t="s">
        <v>20</v>
      </c>
      <c r="O2" s="2" t="s">
        <v>21</v>
      </c>
      <c r="P2" s="2" t="s">
        <v>41</v>
      </c>
      <c r="Q2" s="2" t="s">
        <v>22</v>
      </c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  <c r="IY2" s="13"/>
      <c r="IZ2" s="13"/>
      <c r="JA2" s="13"/>
      <c r="JB2" s="13"/>
      <c r="JC2" s="13"/>
      <c r="JD2" s="13"/>
      <c r="JE2" s="13"/>
      <c r="JF2" s="13"/>
      <c r="JG2" s="13"/>
      <c r="JH2" s="13"/>
      <c r="JI2" s="13"/>
      <c r="JJ2" s="13"/>
      <c r="JK2" s="13"/>
      <c r="JL2" s="13"/>
      <c r="JM2" s="13"/>
      <c r="JN2" s="13"/>
      <c r="JO2" s="13"/>
      <c r="JP2" s="13"/>
      <c r="JQ2" s="13"/>
      <c r="JR2" s="13"/>
      <c r="JS2" s="13"/>
      <c r="JT2" s="13"/>
      <c r="JU2" s="13"/>
      <c r="JV2" s="13"/>
      <c r="JW2" s="13"/>
      <c r="JX2" s="13"/>
      <c r="JY2" s="13"/>
      <c r="JZ2" s="13"/>
      <c r="KA2" s="13"/>
      <c r="KB2" s="13"/>
      <c r="KC2" s="13"/>
      <c r="KD2" s="13"/>
      <c r="KE2" s="13"/>
      <c r="KF2" s="13"/>
      <c r="KG2" s="13"/>
      <c r="KH2" s="13"/>
      <c r="KI2" s="13"/>
      <c r="KJ2" s="13"/>
      <c r="KK2" s="13"/>
      <c r="KL2" s="13"/>
      <c r="KM2" s="13"/>
      <c r="KN2" s="13"/>
      <c r="KO2" s="13"/>
      <c r="KP2" s="13"/>
      <c r="KQ2" s="13"/>
      <c r="KR2" s="13"/>
      <c r="KS2" s="13"/>
      <c r="KT2" s="13"/>
      <c r="KU2" s="13"/>
      <c r="KV2" s="13"/>
      <c r="KW2" s="13"/>
      <c r="KX2" s="13"/>
      <c r="KY2" s="13"/>
      <c r="KZ2" s="13"/>
      <c r="LA2" s="13"/>
      <c r="LB2" s="13"/>
      <c r="LC2" s="13"/>
      <c r="LD2" s="13"/>
      <c r="LE2" s="13"/>
      <c r="LF2" s="13"/>
      <c r="LG2" s="13"/>
      <c r="LH2" s="13"/>
      <c r="LI2" s="13"/>
      <c r="LJ2" s="13"/>
      <c r="LK2" s="13"/>
      <c r="LL2" s="13"/>
      <c r="LM2" s="13"/>
      <c r="LN2" s="13"/>
      <c r="LO2" s="13"/>
      <c r="LP2" s="13"/>
      <c r="LQ2" s="13"/>
      <c r="LR2" s="13"/>
      <c r="LS2" s="13"/>
      <c r="LT2" s="13"/>
      <c r="LU2" s="13"/>
      <c r="LV2" s="13"/>
      <c r="LW2" s="13"/>
      <c r="LX2" s="13"/>
      <c r="LY2" s="13"/>
      <c r="LZ2" s="13"/>
      <c r="MA2" s="13"/>
      <c r="MB2" s="13"/>
      <c r="MC2" s="13"/>
      <c r="MD2" s="13"/>
      <c r="ME2" s="13"/>
      <c r="MF2" s="13"/>
      <c r="MG2" s="13"/>
      <c r="MH2" s="13"/>
      <c r="MI2" s="13"/>
      <c r="MJ2" s="13"/>
      <c r="MK2" s="13"/>
      <c r="ML2" s="13"/>
      <c r="MM2" s="13"/>
      <c r="MN2" s="13"/>
      <c r="MO2" s="13"/>
      <c r="MP2" s="13"/>
      <c r="MQ2" s="13"/>
      <c r="MR2" s="13"/>
      <c r="MS2" s="13"/>
      <c r="MT2" s="13"/>
      <c r="MU2" s="13"/>
      <c r="MV2" s="13"/>
      <c r="MW2" s="13"/>
      <c r="MX2" s="13"/>
      <c r="MY2" s="13"/>
      <c r="MZ2" s="13"/>
      <c r="NA2" s="13"/>
      <c r="NB2" s="13"/>
      <c r="NC2" s="13"/>
      <c r="ND2" s="13"/>
      <c r="NE2" s="13"/>
      <c r="NF2" s="13"/>
      <c r="NG2" s="13"/>
      <c r="NH2" s="13"/>
      <c r="NI2" s="13"/>
      <c r="NJ2" s="13"/>
      <c r="NK2" s="13"/>
      <c r="NL2" s="13"/>
      <c r="NM2" s="13"/>
      <c r="NN2" s="13"/>
      <c r="NO2" s="13"/>
      <c r="NP2" s="13"/>
      <c r="NQ2" s="13"/>
      <c r="NR2" s="13"/>
      <c r="NS2" s="13"/>
      <c r="NT2" s="13"/>
      <c r="NU2" s="13"/>
      <c r="NV2" s="13"/>
      <c r="NW2" s="13"/>
      <c r="NX2" s="13"/>
      <c r="NY2" s="13"/>
      <c r="NZ2" s="13"/>
      <c r="OA2" s="13"/>
      <c r="OB2" s="13"/>
      <c r="OC2" s="13"/>
      <c r="OD2" s="13"/>
      <c r="OE2" s="13"/>
      <c r="OF2" s="13"/>
      <c r="OG2" s="13"/>
      <c r="OH2" s="13"/>
      <c r="OI2" s="13"/>
      <c r="OJ2" s="13"/>
      <c r="OK2" s="13"/>
      <c r="OL2" s="13"/>
      <c r="OM2" s="13"/>
      <c r="ON2" s="13"/>
      <c r="OO2" s="13"/>
      <c r="OP2" s="13"/>
      <c r="OQ2" s="13"/>
      <c r="OR2" s="13"/>
      <c r="OS2" s="13"/>
      <c r="OT2" s="13"/>
      <c r="OU2" s="13"/>
      <c r="OV2" s="13"/>
      <c r="OW2" s="13"/>
      <c r="OX2" s="13"/>
      <c r="OY2" s="13"/>
      <c r="OZ2" s="13"/>
      <c r="PA2" s="13"/>
      <c r="PB2" s="13"/>
      <c r="PC2" s="13"/>
      <c r="PD2" s="13"/>
      <c r="PE2" s="13"/>
      <c r="PF2" s="13"/>
      <c r="PG2" s="13"/>
      <c r="PH2" s="13"/>
      <c r="PI2" s="13"/>
      <c r="PJ2" s="13"/>
      <c r="PK2" s="13"/>
      <c r="PL2" s="13"/>
      <c r="PM2" s="13"/>
      <c r="PN2" s="13"/>
      <c r="PO2" s="13"/>
      <c r="PP2" s="13"/>
      <c r="PQ2" s="13"/>
      <c r="PR2" s="13"/>
      <c r="PS2" s="13"/>
      <c r="PT2" s="13"/>
      <c r="PU2" s="13"/>
      <c r="PV2" s="13"/>
      <c r="PW2" s="13"/>
      <c r="PX2" s="13"/>
      <c r="PY2" s="13"/>
      <c r="PZ2" s="13"/>
      <c r="QA2" s="13"/>
      <c r="QB2" s="13"/>
      <c r="QC2" s="13"/>
      <c r="QD2" s="13"/>
      <c r="QE2" s="13"/>
      <c r="QF2" s="13"/>
      <c r="QG2" s="13"/>
      <c r="QH2" s="13"/>
      <c r="QI2" s="13"/>
      <c r="QJ2" s="13"/>
      <c r="QK2" s="13"/>
      <c r="QL2" s="13"/>
      <c r="QM2" s="13"/>
      <c r="QN2" s="13"/>
      <c r="QO2" s="13"/>
      <c r="QP2" s="13"/>
      <c r="QQ2" s="13"/>
      <c r="QR2" s="13"/>
      <c r="QS2" s="13"/>
      <c r="QT2" s="13"/>
      <c r="QU2" s="13"/>
      <c r="QV2" s="13"/>
      <c r="QW2" s="13"/>
      <c r="QX2" s="13"/>
      <c r="QY2" s="13"/>
      <c r="QZ2" s="13"/>
      <c r="RA2" s="13"/>
      <c r="RB2" s="13"/>
      <c r="RC2" s="13"/>
      <c r="RD2" s="13"/>
      <c r="RE2" s="13"/>
      <c r="RF2" s="13"/>
      <c r="RG2" s="13"/>
      <c r="RH2" s="13"/>
      <c r="RI2" s="13"/>
      <c r="RJ2" s="13"/>
      <c r="RK2" s="13"/>
      <c r="RL2" s="13"/>
      <c r="RM2" s="13"/>
      <c r="RN2" s="13"/>
      <c r="RO2" s="13"/>
      <c r="RP2" s="13"/>
      <c r="RQ2" s="13"/>
      <c r="RR2" s="13"/>
      <c r="RS2" s="13"/>
      <c r="RT2" s="13"/>
      <c r="RU2" s="13"/>
      <c r="RV2" s="13"/>
      <c r="RW2" s="13"/>
      <c r="RX2" s="13"/>
      <c r="RY2" s="13"/>
      <c r="RZ2" s="13"/>
      <c r="SA2" s="13"/>
      <c r="SB2" s="13"/>
      <c r="SC2" s="13"/>
      <c r="SD2" s="13"/>
      <c r="SE2" s="13"/>
      <c r="SF2" s="13"/>
      <c r="SG2" s="13"/>
      <c r="SH2" s="13"/>
      <c r="SI2" s="13"/>
      <c r="SJ2" s="13"/>
      <c r="SK2" s="13"/>
      <c r="SL2" s="13"/>
      <c r="SM2" s="13"/>
      <c r="SN2" s="13"/>
      <c r="SO2" s="13"/>
      <c r="SP2" s="13"/>
      <c r="SQ2" s="13"/>
      <c r="SR2" s="13"/>
      <c r="SS2" s="13"/>
      <c r="ST2" s="13"/>
      <c r="SU2" s="13"/>
      <c r="SV2" s="13"/>
      <c r="SW2" s="13"/>
      <c r="SX2" s="13"/>
      <c r="SY2" s="13"/>
      <c r="SZ2" s="13"/>
      <c r="TA2" s="13"/>
      <c r="TB2" s="13"/>
      <c r="TC2" s="13"/>
      <c r="TD2" s="13"/>
      <c r="TE2" s="13"/>
      <c r="TF2" s="13"/>
      <c r="TG2" s="13"/>
      <c r="TH2" s="13"/>
      <c r="TI2" s="13"/>
      <c r="TJ2" s="13"/>
      <c r="TK2" s="13"/>
      <c r="TL2" s="13"/>
      <c r="TM2" s="13"/>
      <c r="TN2" s="13"/>
      <c r="TO2" s="13"/>
      <c r="TP2" s="13"/>
      <c r="TQ2" s="13"/>
      <c r="TR2" s="13"/>
      <c r="TS2" s="13"/>
      <c r="TT2" s="13"/>
      <c r="TU2" s="13"/>
      <c r="TV2" s="13"/>
      <c r="TW2" s="13"/>
      <c r="TX2" s="13"/>
      <c r="TY2" s="13"/>
      <c r="TZ2" s="13"/>
      <c r="UA2" s="13"/>
      <c r="UB2" s="13"/>
      <c r="UC2" s="13"/>
      <c r="UD2" s="13"/>
      <c r="UE2" s="13"/>
      <c r="UF2" s="13"/>
      <c r="UG2" s="13"/>
      <c r="UH2" s="13"/>
      <c r="UI2" s="13"/>
      <c r="UJ2" s="13"/>
      <c r="UK2" s="13"/>
      <c r="UL2" s="13"/>
      <c r="UM2" s="13"/>
      <c r="UN2" s="13"/>
      <c r="UO2" s="13"/>
      <c r="UP2" s="13"/>
      <c r="UQ2" s="13"/>
      <c r="UR2" s="13"/>
      <c r="US2" s="13"/>
      <c r="UT2" s="13"/>
      <c r="UU2" s="13"/>
      <c r="UV2" s="13"/>
      <c r="UW2" s="13"/>
      <c r="UX2" s="13"/>
      <c r="UY2" s="13"/>
      <c r="UZ2" s="13"/>
      <c r="VA2" s="13"/>
      <c r="VB2" s="13"/>
      <c r="VC2" s="13"/>
      <c r="VD2" s="13"/>
      <c r="VE2" s="13"/>
      <c r="VF2" s="13"/>
      <c r="VG2" s="13"/>
      <c r="VH2" s="13"/>
      <c r="VI2" s="13"/>
      <c r="VJ2" s="13"/>
      <c r="VK2" s="13"/>
      <c r="VL2" s="13"/>
      <c r="VM2" s="13"/>
      <c r="VN2" s="13"/>
      <c r="VO2" s="13"/>
      <c r="VP2" s="13"/>
      <c r="VQ2" s="13"/>
      <c r="VR2" s="13"/>
      <c r="VS2" s="13"/>
      <c r="VT2" s="13"/>
      <c r="VU2" s="13"/>
      <c r="VV2" s="13"/>
      <c r="VW2" s="13"/>
      <c r="VX2" s="13"/>
      <c r="VY2" s="13"/>
      <c r="VZ2" s="13"/>
      <c r="WA2" s="13"/>
      <c r="WB2" s="13"/>
      <c r="WC2" s="13"/>
      <c r="WD2" s="13"/>
      <c r="WE2" s="13"/>
      <c r="WF2" s="13"/>
      <c r="WG2" s="13"/>
      <c r="WH2" s="13"/>
      <c r="WI2" s="13"/>
      <c r="WJ2" s="13"/>
      <c r="WK2" s="13"/>
      <c r="WL2" s="13"/>
      <c r="WM2" s="13"/>
      <c r="WN2" s="13"/>
      <c r="WO2" s="13"/>
      <c r="WP2" s="13"/>
      <c r="WQ2" s="13"/>
      <c r="WR2" s="13"/>
      <c r="WS2" s="13"/>
      <c r="WT2" s="13"/>
      <c r="WU2" s="13"/>
      <c r="WV2" s="13"/>
      <c r="WW2" s="13"/>
      <c r="WX2" s="13"/>
      <c r="WY2" s="13"/>
      <c r="WZ2" s="13"/>
      <c r="XA2" s="13"/>
      <c r="XB2" s="13"/>
      <c r="XC2" s="13"/>
      <c r="XD2" s="13"/>
      <c r="XE2" s="13"/>
      <c r="XF2" s="13"/>
      <c r="XG2" s="13"/>
      <c r="XH2" s="13"/>
      <c r="XI2" s="13"/>
      <c r="XJ2" s="13"/>
      <c r="XK2" s="13"/>
      <c r="XL2" s="13"/>
      <c r="XM2" s="13"/>
      <c r="XN2" s="13"/>
      <c r="XO2" s="13"/>
      <c r="XP2" s="13"/>
      <c r="XQ2" s="13"/>
      <c r="XR2" s="13"/>
      <c r="XS2" s="13"/>
      <c r="XT2" s="13"/>
      <c r="XU2" s="13"/>
      <c r="XV2" s="13"/>
      <c r="XW2" s="13"/>
      <c r="XX2" s="13"/>
      <c r="XY2" s="13"/>
      <c r="XZ2" s="13"/>
      <c r="YA2" s="13"/>
      <c r="YB2" s="13"/>
      <c r="YC2" s="13"/>
      <c r="YD2" s="13"/>
      <c r="YE2" s="13"/>
      <c r="YF2" s="13"/>
      <c r="YG2" s="13"/>
      <c r="YH2" s="13"/>
      <c r="YI2" s="13"/>
      <c r="YJ2" s="13"/>
      <c r="YK2" s="13"/>
      <c r="YL2" s="13"/>
      <c r="YM2" s="13"/>
      <c r="YN2" s="13"/>
      <c r="YO2" s="13"/>
      <c r="YP2" s="13"/>
      <c r="YQ2" s="13"/>
      <c r="YR2" s="13"/>
      <c r="YS2" s="13"/>
      <c r="YT2" s="13"/>
      <c r="YU2" s="13"/>
      <c r="YV2" s="13"/>
      <c r="YW2" s="13"/>
      <c r="YX2" s="13"/>
      <c r="YY2" s="13"/>
      <c r="YZ2" s="13"/>
      <c r="ZA2" s="13"/>
      <c r="ZB2" s="13"/>
      <c r="ZC2" s="13"/>
      <c r="ZD2" s="13"/>
      <c r="ZE2" s="13"/>
      <c r="ZF2" s="13"/>
      <c r="ZG2" s="13"/>
      <c r="ZH2" s="13"/>
      <c r="ZI2" s="13"/>
      <c r="ZJ2" s="13"/>
      <c r="ZK2" s="13"/>
      <c r="ZL2" s="13"/>
      <c r="ZM2" s="13"/>
      <c r="ZN2" s="13"/>
      <c r="ZO2" s="13"/>
      <c r="ZP2" s="13"/>
      <c r="ZQ2" s="13"/>
      <c r="ZR2" s="13"/>
      <c r="ZS2" s="13"/>
      <c r="ZT2" s="13"/>
      <c r="ZU2" s="13"/>
      <c r="ZV2" s="13"/>
      <c r="ZW2" s="13"/>
      <c r="ZX2" s="13"/>
      <c r="ZY2" s="13"/>
      <c r="ZZ2" s="13"/>
      <c r="AAA2" s="13"/>
      <c r="AAB2" s="13"/>
      <c r="AAC2" s="13"/>
      <c r="AAD2" s="13"/>
      <c r="AAE2" s="13"/>
      <c r="AAF2" s="13"/>
      <c r="AAG2" s="13"/>
      <c r="AAH2" s="13"/>
      <c r="AAI2" s="13"/>
      <c r="AAJ2" s="13"/>
      <c r="AAK2" s="13"/>
      <c r="AAL2" s="13"/>
      <c r="AAM2" s="13"/>
      <c r="AAN2" s="13"/>
      <c r="AAO2" s="13"/>
      <c r="AAP2" s="13"/>
      <c r="AAQ2" s="13"/>
      <c r="AAR2" s="13"/>
      <c r="AAS2" s="13"/>
      <c r="AAT2" s="13"/>
      <c r="AAU2" s="13"/>
      <c r="AAV2" s="13"/>
      <c r="AAW2" s="13"/>
      <c r="AAX2" s="13"/>
      <c r="AAY2" s="13"/>
      <c r="AAZ2" s="13"/>
      <c r="ABA2" s="13"/>
      <c r="ABB2" s="13"/>
      <c r="ABC2" s="13"/>
      <c r="ABD2" s="13"/>
      <c r="ABE2" s="13"/>
      <c r="ABF2" s="13"/>
      <c r="ABG2" s="13"/>
      <c r="ABH2" s="13"/>
      <c r="ABI2" s="13"/>
      <c r="ABJ2" s="13"/>
      <c r="ABK2" s="13"/>
      <c r="ABL2" s="13"/>
      <c r="ABM2" s="13"/>
      <c r="ABN2" s="13"/>
      <c r="ABO2" s="13"/>
      <c r="ABP2" s="13"/>
      <c r="ABQ2" s="13"/>
      <c r="ABR2" s="13"/>
      <c r="ABS2" s="13"/>
      <c r="ABT2" s="13"/>
      <c r="ABU2" s="13"/>
      <c r="ABV2" s="13"/>
      <c r="ABW2" s="13"/>
      <c r="ABX2" s="13"/>
      <c r="ABY2" s="13"/>
      <c r="ABZ2" s="13"/>
      <c r="ACA2" s="13"/>
      <c r="ACB2" s="13"/>
      <c r="ACC2" s="13"/>
      <c r="ACD2" s="13"/>
      <c r="ACE2" s="13"/>
      <c r="ACF2" s="13"/>
      <c r="ACG2" s="13"/>
      <c r="ACH2" s="13"/>
      <c r="ACI2" s="13"/>
      <c r="ACJ2" s="13"/>
      <c r="ACK2" s="13"/>
      <c r="ACL2" s="13"/>
      <c r="ACM2" s="13"/>
      <c r="ACN2" s="13"/>
      <c r="ACO2" s="13"/>
      <c r="ACP2" s="13"/>
      <c r="ACQ2" s="13"/>
      <c r="ACR2" s="13"/>
      <c r="ACS2" s="13"/>
      <c r="ACT2" s="13"/>
      <c r="ACU2" s="13"/>
      <c r="ACV2" s="13"/>
      <c r="ACW2" s="13"/>
      <c r="ACX2" s="13"/>
      <c r="ACY2" s="13"/>
      <c r="ACZ2" s="13"/>
      <c r="ADA2" s="13"/>
      <c r="ADB2" s="13"/>
      <c r="ADC2" s="13"/>
      <c r="ADD2" s="13"/>
      <c r="ADE2" s="13"/>
      <c r="ADF2" s="13"/>
      <c r="ADG2" s="13"/>
      <c r="ADH2" s="13"/>
      <c r="ADI2" s="13"/>
      <c r="ADJ2" s="13"/>
      <c r="ADK2" s="13"/>
      <c r="ADL2" s="13"/>
      <c r="ADM2" s="13"/>
      <c r="ADN2" s="13"/>
      <c r="ADO2" s="13"/>
      <c r="ADP2" s="13"/>
      <c r="ADQ2" s="13"/>
      <c r="ADR2" s="13"/>
      <c r="ADS2" s="13"/>
      <c r="ADT2" s="13"/>
      <c r="ADU2" s="13"/>
      <c r="ADV2" s="13"/>
      <c r="ADW2" s="13"/>
      <c r="ADX2" s="13"/>
      <c r="ADY2" s="13"/>
      <c r="ADZ2" s="13"/>
      <c r="AEA2" s="13"/>
      <c r="AEB2" s="13"/>
      <c r="AEC2" s="13"/>
      <c r="AED2" s="13"/>
      <c r="AEE2" s="13"/>
      <c r="AEF2" s="13"/>
      <c r="AEG2" s="13"/>
      <c r="AEH2" s="13"/>
      <c r="AEI2" s="13"/>
      <c r="AEJ2" s="13"/>
      <c r="AEK2" s="13"/>
      <c r="AEL2" s="13"/>
      <c r="AEM2" s="13"/>
      <c r="AEN2" s="13"/>
      <c r="AEO2" s="13"/>
      <c r="AEP2" s="13"/>
      <c r="AEQ2" s="13"/>
      <c r="AER2" s="13"/>
      <c r="AES2" s="13"/>
      <c r="AET2" s="13"/>
      <c r="AEU2" s="13"/>
      <c r="AEV2" s="13"/>
      <c r="AEW2" s="13"/>
      <c r="AEX2" s="13"/>
      <c r="AEY2" s="13"/>
      <c r="AEZ2" s="13"/>
      <c r="AFA2" s="13"/>
      <c r="AFB2" s="13"/>
      <c r="AFC2" s="13"/>
      <c r="AFD2" s="13"/>
      <c r="AFE2" s="13"/>
      <c r="AFF2" s="13"/>
      <c r="AFG2" s="13"/>
      <c r="AFH2" s="13"/>
      <c r="AFI2" s="13"/>
      <c r="AFJ2" s="13"/>
      <c r="AFK2" s="13"/>
      <c r="AFL2" s="13"/>
      <c r="AFM2" s="13"/>
      <c r="AFN2" s="13"/>
      <c r="AFO2" s="13"/>
      <c r="AFP2" s="13"/>
      <c r="AFQ2" s="13"/>
      <c r="AFR2" s="13"/>
      <c r="AFS2" s="13"/>
      <c r="AFT2" s="13"/>
      <c r="AFU2" s="13"/>
      <c r="AFV2" s="13"/>
      <c r="AFW2" s="13"/>
      <c r="AFX2" s="13"/>
      <c r="AFY2" s="13"/>
      <c r="AFZ2" s="13"/>
      <c r="AGA2" s="13"/>
      <c r="AGB2" s="13"/>
      <c r="AGC2" s="13"/>
      <c r="AGD2" s="13"/>
      <c r="AGE2" s="13"/>
      <c r="AGF2" s="13"/>
      <c r="AGG2" s="13"/>
      <c r="AGH2" s="13"/>
      <c r="AGI2" s="13"/>
      <c r="AGJ2" s="13"/>
      <c r="AGK2" s="13"/>
      <c r="AGL2" s="13"/>
      <c r="AGM2" s="13"/>
      <c r="AGN2" s="13"/>
      <c r="AGO2" s="13"/>
      <c r="AGP2" s="13"/>
      <c r="AGQ2" s="13"/>
      <c r="AGR2" s="13"/>
      <c r="AGS2" s="13"/>
      <c r="AGT2" s="13"/>
      <c r="AGU2" s="13"/>
      <c r="AGV2" s="13"/>
      <c r="AGW2" s="13"/>
      <c r="AGX2" s="13"/>
      <c r="AGY2" s="13"/>
      <c r="AGZ2" s="13"/>
      <c r="AHA2" s="13"/>
      <c r="AHB2" s="13"/>
      <c r="AHC2" s="13"/>
      <c r="AHD2" s="13"/>
      <c r="AHE2" s="13"/>
      <c r="AHF2" s="13"/>
      <c r="AHG2" s="13"/>
      <c r="AHH2" s="13"/>
      <c r="AHI2" s="13"/>
      <c r="AHJ2" s="13"/>
      <c r="AHK2" s="13"/>
      <c r="AHL2" s="13"/>
      <c r="AHM2" s="13"/>
      <c r="AHN2" s="13"/>
      <c r="AHO2" s="13"/>
      <c r="AHP2" s="13"/>
      <c r="AHQ2" s="13"/>
      <c r="AHR2" s="13"/>
      <c r="AHS2" s="13"/>
      <c r="AHT2" s="13"/>
      <c r="AHU2" s="13"/>
      <c r="AHV2" s="13"/>
      <c r="AHW2" s="13"/>
      <c r="AHX2" s="13"/>
      <c r="AHY2" s="13"/>
      <c r="AHZ2" s="13"/>
      <c r="AIA2" s="13"/>
      <c r="AIB2" s="13"/>
      <c r="AIC2" s="13"/>
      <c r="AID2" s="13"/>
      <c r="AIE2" s="13"/>
      <c r="AIF2" s="13"/>
      <c r="AIG2" s="13"/>
      <c r="AIH2" s="13"/>
      <c r="AII2" s="13"/>
      <c r="AIJ2" s="13"/>
      <c r="AIK2" s="13"/>
      <c r="AIL2" s="13"/>
      <c r="AIM2" s="13"/>
      <c r="AIN2" s="13"/>
      <c r="AIO2" s="13"/>
      <c r="AIP2" s="13"/>
      <c r="AIQ2" s="13"/>
      <c r="AIR2" s="13"/>
      <c r="AIS2" s="13"/>
      <c r="AIT2" s="13"/>
      <c r="AIU2" s="13"/>
      <c r="AIV2" s="13"/>
      <c r="AIW2" s="13"/>
      <c r="AIX2" s="13"/>
      <c r="AIY2" s="13"/>
      <c r="AIZ2" s="13"/>
      <c r="AJA2" s="13"/>
      <c r="AJB2" s="13"/>
      <c r="AJC2" s="13"/>
      <c r="AJD2" s="13"/>
      <c r="AJE2" s="13"/>
      <c r="AJF2" s="13"/>
      <c r="AJG2" s="13"/>
      <c r="AJH2" s="13"/>
      <c r="AJI2" s="13"/>
      <c r="AJJ2" s="13"/>
      <c r="AJK2" s="13"/>
      <c r="AJL2" s="13"/>
      <c r="AJM2" s="13"/>
      <c r="AJN2" s="13"/>
      <c r="AJO2" s="13"/>
      <c r="AJP2" s="13"/>
      <c r="AJQ2" s="13"/>
      <c r="AJR2" s="13"/>
      <c r="AJS2" s="13"/>
      <c r="AJT2" s="13"/>
      <c r="AJU2" s="13"/>
      <c r="AJV2" s="13"/>
      <c r="AJW2" s="13"/>
      <c r="AJX2" s="13"/>
      <c r="AJY2" s="13"/>
      <c r="AJZ2" s="13"/>
      <c r="AKA2" s="13"/>
      <c r="AKB2" s="13"/>
      <c r="AKC2" s="13"/>
      <c r="AKD2" s="13"/>
      <c r="AKE2" s="13"/>
      <c r="AKF2" s="13"/>
      <c r="AKG2" s="13"/>
      <c r="AKH2" s="13"/>
      <c r="AKI2" s="13"/>
      <c r="AKJ2" s="13"/>
      <c r="AKK2" s="13"/>
      <c r="AKL2" s="13"/>
      <c r="AKM2" s="13"/>
      <c r="AKN2" s="13"/>
      <c r="AKO2" s="13"/>
      <c r="AKP2" s="13"/>
      <c r="AKQ2" s="13"/>
      <c r="AKR2" s="13"/>
      <c r="AKS2" s="13"/>
      <c r="AKT2" s="13"/>
      <c r="AKU2" s="13"/>
      <c r="AKV2" s="13"/>
      <c r="AKW2" s="13"/>
      <c r="AKX2" s="13"/>
      <c r="AKY2" s="13"/>
      <c r="AKZ2" s="13"/>
      <c r="ALA2" s="13"/>
      <c r="ALB2" s="13"/>
      <c r="ALC2" s="13"/>
      <c r="ALD2" s="13"/>
      <c r="ALE2" s="13"/>
      <c r="ALF2" s="13"/>
      <c r="ALG2" s="13"/>
      <c r="ALH2" s="13"/>
      <c r="ALI2" s="13"/>
      <c r="ALJ2" s="13"/>
      <c r="ALK2" s="13"/>
      <c r="ALL2" s="13"/>
      <c r="ALM2" s="13"/>
      <c r="ALN2" s="13"/>
      <c r="ALO2" s="13"/>
      <c r="ALP2" s="13"/>
      <c r="ALQ2" s="13"/>
      <c r="ALR2" s="13"/>
      <c r="ALS2" s="13"/>
      <c r="ALT2" s="13"/>
      <c r="ALU2" s="13"/>
      <c r="ALV2" s="13"/>
      <c r="ALW2" s="13"/>
      <c r="ALX2" s="13"/>
      <c r="ALY2" s="13"/>
      <c r="ALZ2" s="13"/>
      <c r="AMA2" s="13"/>
      <c r="AMB2" s="13"/>
      <c r="AMC2" s="13"/>
      <c r="AMD2" s="13"/>
      <c r="AME2" s="13"/>
      <c r="AMF2" s="13"/>
      <c r="AMG2" s="13"/>
      <c r="AMH2" s="13"/>
      <c r="AMI2" s="13"/>
      <c r="AMJ2" s="13"/>
      <c r="AMK2" s="13"/>
      <c r="AML2" s="13"/>
      <c r="AMM2" s="13"/>
      <c r="AMN2" s="13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1" t="s">
        <v>81</v>
      </c>
      <c r="H3" s="1" t="s">
        <v>82</v>
      </c>
      <c r="I3" s="8">
        <v>4.58e-17</v>
      </c>
      <c r="J3" s="1">
        <v>4.58e-18</v>
      </c>
      <c r="K3" s="1" t="s">
        <v>83</v>
      </c>
      <c r="L3" s="1" t="s">
        <v>84</v>
      </c>
      <c r="P3" s="1" t="s">
        <v>85</v>
      </c>
    </row>
    <row r="4" customHeight="1" spans="1:16">
      <c r="A4" s="1" t="s">
        <v>80</v>
      </c>
      <c r="B4" s="1" t="s">
        <v>86</v>
      </c>
      <c r="C4" s="1" t="s">
        <v>87</v>
      </c>
      <c r="D4" s="1" t="s">
        <v>78</v>
      </c>
      <c r="E4" s="1" t="s">
        <v>79</v>
      </c>
      <c r="G4" s="1" t="s">
        <v>81</v>
      </c>
      <c r="H4" s="1" t="s">
        <v>82</v>
      </c>
      <c r="I4" s="8">
        <v>1e-12</v>
      </c>
      <c r="J4" s="8">
        <v>1e-13</v>
      </c>
      <c r="K4" s="1" t="s">
        <v>83</v>
      </c>
      <c r="L4" s="1" t="s">
        <v>88</v>
      </c>
      <c r="P4" s="1" t="s">
        <v>89</v>
      </c>
    </row>
  </sheetData>
  <autoFilter ref="A2:G4">
    <extLst/>
  </autoFilter>
  <mergeCells count="1">
    <mergeCell ref="H1:K1"/>
  </mergeCell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78333333333333" style="1"/>
    <col min="4" max="5" width="10.8166666666667" style="1"/>
    <col min="6" max="6" width="8.78333333333333" style="1"/>
    <col min="7" max="7" width="15" style="1"/>
    <col min="8" max="1026" width="8.78333333333333" style="1"/>
    <col min="1027" max="16384" width="9" style="1"/>
  </cols>
  <sheetData>
    <row r="1" s="1" customFormat="1" customHeight="1" spans="1:12">
      <c r="A1" s="2" t="s">
        <v>25</v>
      </c>
      <c r="B1" s="2" t="s">
        <v>27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8">
      <c r="A2" s="1" t="s">
        <v>95</v>
      </c>
      <c r="B2" s="1" t="s">
        <v>96</v>
      </c>
      <c r="D2" s="1" t="s">
        <v>97</v>
      </c>
      <c r="E2" s="1">
        <v>1</v>
      </c>
      <c r="F2" s="1">
        <v>0</v>
      </c>
      <c r="G2" s="19" t="s">
        <v>98</v>
      </c>
      <c r="H2" s="19"/>
    </row>
    <row r="3" customHeight="1" spans="1:8">
      <c r="A3" s="1" t="s">
        <v>99</v>
      </c>
      <c r="B3" s="1" t="s">
        <v>100</v>
      </c>
      <c r="D3" s="1" t="s">
        <v>101</v>
      </c>
      <c r="E3" s="1">
        <v>2</v>
      </c>
      <c r="F3" s="1">
        <v>0</v>
      </c>
      <c r="G3" s="19" t="s">
        <v>98</v>
      </c>
      <c r="H3" s="19"/>
    </row>
    <row r="4" customHeight="1" spans="1:8">
      <c r="A4" s="1" t="s">
        <v>102</v>
      </c>
      <c r="B4" s="1" t="s">
        <v>103</v>
      </c>
      <c r="D4" s="1" t="s">
        <v>104</v>
      </c>
      <c r="E4" s="1">
        <v>3</v>
      </c>
      <c r="F4" s="1">
        <v>0</v>
      </c>
      <c r="G4" s="19" t="s">
        <v>98</v>
      </c>
      <c r="H4" s="19"/>
    </row>
    <row r="5" customHeight="1" spans="1:8">
      <c r="A5" s="1" t="s">
        <v>105</v>
      </c>
      <c r="B5" s="1" t="s">
        <v>106</v>
      </c>
      <c r="D5" s="1" t="s">
        <v>107</v>
      </c>
      <c r="E5" s="1">
        <v>4</v>
      </c>
      <c r="F5" s="1">
        <v>0</v>
      </c>
      <c r="G5" s="19" t="s">
        <v>98</v>
      </c>
      <c r="H5" s="19"/>
    </row>
    <row r="6" customHeight="1" spans="1:8">
      <c r="A6" s="1" t="s">
        <v>108</v>
      </c>
      <c r="B6" s="1" t="s">
        <v>109</v>
      </c>
      <c r="D6" s="1" t="s">
        <v>110</v>
      </c>
      <c r="E6" s="1">
        <v>5</v>
      </c>
      <c r="F6" s="1">
        <v>0</v>
      </c>
      <c r="G6" s="19" t="s">
        <v>98</v>
      </c>
      <c r="H6" s="19"/>
    </row>
    <row r="7" customHeight="1" spans="1:7">
      <c r="A7" s="1" t="s">
        <v>111</v>
      </c>
      <c r="B7" s="1" t="s">
        <v>112</v>
      </c>
      <c r="D7" s="1" t="s">
        <v>113</v>
      </c>
      <c r="E7" s="1">
        <v>6</v>
      </c>
      <c r="F7" s="1">
        <v>0</v>
      </c>
      <c r="G7" s="19" t="s">
        <v>98</v>
      </c>
    </row>
    <row r="13" customHeight="1" spans="8:8">
      <c r="H13" s="14"/>
    </row>
    <row r="14" customHeight="1" spans="6:6">
      <c r="F14" s="14"/>
    </row>
  </sheetData>
  <autoFilter ref="A1:I7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6" width="15.7416666666667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114</v>
      </c>
      <c r="D1" s="2" t="s">
        <v>115</v>
      </c>
      <c r="E1" s="2" t="s">
        <v>73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116</v>
      </c>
      <c r="C2" s="1" t="s">
        <v>95</v>
      </c>
      <c r="D2" s="1" t="s">
        <v>75</v>
      </c>
      <c r="E2" s="1" t="s">
        <v>117</v>
      </c>
    </row>
    <row r="3" customHeight="1" spans="1:5">
      <c r="A3" s="1" t="s">
        <v>118</v>
      </c>
      <c r="C3" s="1" t="s">
        <v>99</v>
      </c>
      <c r="D3" s="1" t="s">
        <v>75</v>
      </c>
      <c r="E3" s="1" t="s">
        <v>117</v>
      </c>
    </row>
    <row r="4" customHeight="1" spans="1:5">
      <c r="A4" s="1" t="s">
        <v>119</v>
      </c>
      <c r="C4" s="1" t="s">
        <v>102</v>
      </c>
      <c r="D4" s="1" t="s">
        <v>75</v>
      </c>
      <c r="E4" s="1" t="s">
        <v>117</v>
      </c>
    </row>
    <row r="5" customHeight="1" spans="1:5">
      <c r="A5" s="1" t="s">
        <v>120</v>
      </c>
      <c r="C5" s="1" t="s">
        <v>105</v>
      </c>
      <c r="D5" s="1" t="s">
        <v>75</v>
      </c>
      <c r="E5" s="1" t="s">
        <v>117</v>
      </c>
    </row>
    <row r="6" customHeight="1" spans="1:5">
      <c r="A6" s="1" t="s">
        <v>121</v>
      </c>
      <c r="C6" s="1" t="s">
        <v>108</v>
      </c>
      <c r="D6" s="1" t="s">
        <v>75</v>
      </c>
      <c r="E6" s="1" t="s">
        <v>117</v>
      </c>
    </row>
    <row r="7" customHeight="1" spans="1:5">
      <c r="A7" s="1" t="s">
        <v>122</v>
      </c>
      <c r="C7" s="1" t="s">
        <v>111</v>
      </c>
      <c r="D7" s="1" t="s">
        <v>75</v>
      </c>
      <c r="E7" s="1" t="s">
        <v>117</v>
      </c>
    </row>
    <row r="8" customHeight="1" spans="1:5">
      <c r="A8" s="1" t="s">
        <v>123</v>
      </c>
      <c r="C8" s="1" t="s">
        <v>95</v>
      </c>
      <c r="D8" s="1" t="s">
        <v>80</v>
      </c>
      <c r="E8" s="1" t="s">
        <v>117</v>
      </c>
    </row>
    <row r="9" customHeight="1" spans="1:5">
      <c r="A9" s="1" t="s">
        <v>124</v>
      </c>
      <c r="C9" s="1" t="s">
        <v>99</v>
      </c>
      <c r="D9" s="1" t="s">
        <v>80</v>
      </c>
      <c r="E9" s="1" t="s">
        <v>117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" sqref="D2:D7"/>
    </sheetView>
  </sheetViews>
  <sheetFormatPr defaultColWidth="9" defaultRowHeight="15" customHeight="1"/>
  <cols>
    <col min="1" max="1" width="21" style="1" customWidth="1"/>
    <col min="2" max="2" width="8.78333333333333" style="1"/>
    <col min="3" max="3" width="10" style="1" customWidth="1"/>
    <col min="4" max="4" width="11" style="1" customWidth="1"/>
    <col min="5" max="5" width="9.75" style="1" customWidth="1"/>
    <col min="6" max="16" width="8.78333333333333" style="1"/>
    <col min="17" max="17" width="10.25" style="1" customWidth="1"/>
    <col min="18" max="18" width="9.25" style="1"/>
    <col min="19" max="1026" width="8.78333333333333" style="1"/>
    <col min="1027" max="16384" width="9" style="1"/>
  </cols>
  <sheetData>
    <row r="1" customHeight="1" spans="1:18">
      <c r="A1" s="2" t="s">
        <v>25</v>
      </c>
      <c r="B1" s="2" t="s">
        <v>27</v>
      </c>
      <c r="C1" s="2" t="s">
        <v>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N1" s="2" t="s">
        <v>115</v>
      </c>
      <c r="O1" s="2" t="s">
        <v>125</v>
      </c>
      <c r="P1" s="2" t="s">
        <v>92</v>
      </c>
      <c r="Q1" s="2" t="s">
        <v>126</v>
      </c>
      <c r="R1" s="2" t="s">
        <v>127</v>
      </c>
    </row>
    <row r="2" customHeight="1" outlineLevel="2" spans="1:18">
      <c r="A2" s="1" t="s">
        <v>128</v>
      </c>
      <c r="C2" s="1" t="s">
        <v>118</v>
      </c>
      <c r="D2" s="1" t="s">
        <v>82</v>
      </c>
      <c r="E2" s="19">
        <v>0.0005</v>
      </c>
      <c r="G2" s="19" t="s">
        <v>129</v>
      </c>
      <c r="N2" s="1" t="s">
        <v>75</v>
      </c>
      <c r="O2" s="8">
        <f>VLOOKUP(N2,Compartments!A:I,9,FALSE)</f>
        <v>4.58e-17</v>
      </c>
      <c r="P2" s="1">
        <f>'Species types'!E3</f>
        <v>2</v>
      </c>
      <c r="Q2" s="19">
        <f t="shared" ref="Q2:Q7" si="0">P2*O2</f>
        <v>9.16e-17</v>
      </c>
      <c r="R2" s="8"/>
    </row>
    <row r="3" customHeight="1" outlineLevel="2" spans="1:18">
      <c r="A3" s="1" t="s">
        <v>130</v>
      </c>
      <c r="C3" s="1" t="s">
        <v>120</v>
      </c>
      <c r="D3" s="1" t="s">
        <v>82</v>
      </c>
      <c r="E3" s="19">
        <v>0.0005</v>
      </c>
      <c r="G3" s="19" t="s">
        <v>129</v>
      </c>
      <c r="N3" s="1" t="s">
        <v>75</v>
      </c>
      <c r="O3" s="8">
        <f>VLOOKUP(N3,Compartments!A:I,9,FALSE)</f>
        <v>4.58e-17</v>
      </c>
      <c r="P3" s="1">
        <f>'Species types'!E5</f>
        <v>4</v>
      </c>
      <c r="Q3" s="19">
        <f t="shared" si="0"/>
        <v>1.832e-16</v>
      </c>
      <c r="R3" s="8"/>
    </row>
    <row r="4" customHeight="1" outlineLevel="2" spans="1:18">
      <c r="A4" s="1" t="s">
        <v>131</v>
      </c>
      <c r="C4" s="1" t="s">
        <v>121</v>
      </c>
      <c r="D4" s="1" t="s">
        <v>82</v>
      </c>
      <c r="E4" s="19">
        <v>0.001</v>
      </c>
      <c r="G4" s="19" t="s">
        <v>129</v>
      </c>
      <c r="N4" s="1" t="s">
        <v>75</v>
      </c>
      <c r="O4" s="8">
        <f>VLOOKUP(N4,Compartments!A:I,9,FALSE)</f>
        <v>4.58e-17</v>
      </c>
      <c r="P4" s="1">
        <f>'Species types'!E6</f>
        <v>5</v>
      </c>
      <c r="Q4" s="19">
        <f t="shared" si="0"/>
        <v>2.29e-16</v>
      </c>
      <c r="R4" s="8"/>
    </row>
    <row r="5" customHeight="1" outlineLevel="2" spans="1:18">
      <c r="A5" s="1" t="s">
        <v>132</v>
      </c>
      <c r="C5" s="1" t="s">
        <v>122</v>
      </c>
      <c r="D5" s="1" t="s">
        <v>82</v>
      </c>
      <c r="E5" s="19">
        <v>0.002</v>
      </c>
      <c r="G5" s="19" t="s">
        <v>129</v>
      </c>
      <c r="N5" s="1" t="s">
        <v>75</v>
      </c>
      <c r="O5" s="8">
        <f>VLOOKUP(N5,Compartments!A:I,9,FALSE)</f>
        <v>4.58e-17</v>
      </c>
      <c r="P5" s="1">
        <v>6</v>
      </c>
      <c r="Q5" s="19">
        <f t="shared" si="0"/>
        <v>2.748e-16</v>
      </c>
      <c r="R5" s="8"/>
    </row>
    <row r="6" customHeight="1" outlineLevel="2" spans="1:18">
      <c r="A6" s="1" t="s">
        <v>133</v>
      </c>
      <c r="C6" s="1" t="s">
        <v>123</v>
      </c>
      <c r="D6" s="1" t="s">
        <v>82</v>
      </c>
      <c r="E6" s="19">
        <v>0.000148</v>
      </c>
      <c r="G6" s="19" t="s">
        <v>129</v>
      </c>
      <c r="N6" s="1" t="s">
        <v>80</v>
      </c>
      <c r="O6" s="8">
        <f>VLOOKUP(N6,Compartments!A:I,9,FALSE)</f>
        <v>1e-12</v>
      </c>
      <c r="P6" s="1">
        <f>'Species types'!E2</f>
        <v>1</v>
      </c>
      <c r="Q6" s="19">
        <f t="shared" si="0"/>
        <v>1e-12</v>
      </c>
      <c r="R6" s="8"/>
    </row>
    <row r="7" customHeight="1" outlineLevel="2" spans="1:18">
      <c r="A7" s="1" t="s">
        <v>134</v>
      </c>
      <c r="C7" s="1" t="s">
        <v>124</v>
      </c>
      <c r="D7" s="1" t="s">
        <v>82</v>
      </c>
      <c r="E7" s="19">
        <v>0.0002</v>
      </c>
      <c r="G7" s="19" t="s">
        <v>129</v>
      </c>
      <c r="N7" s="1" t="s">
        <v>80</v>
      </c>
      <c r="O7" s="8">
        <f>VLOOKUP(N7,Compartments!A:I,9,FALSE)</f>
        <v>1e-12</v>
      </c>
      <c r="P7" s="1">
        <f>'Species types'!E3</f>
        <v>2</v>
      </c>
      <c r="Q7" s="19">
        <f t="shared" si="0"/>
        <v>2e-12</v>
      </c>
      <c r="R7" s="8"/>
    </row>
    <row r="8" customHeight="1" spans="14:18">
      <c r="N8" s="20" t="s">
        <v>135</v>
      </c>
      <c r="O8" s="8"/>
      <c r="Q8" s="19">
        <f>SUMIF(N$2:N$7,"c",Q$2:Q$7)</f>
        <v>7.786e-16</v>
      </c>
      <c r="R8" s="8">
        <f>Q8*Parameters!D2</f>
        <v>0</v>
      </c>
    </row>
    <row r="9" customHeight="1" spans="14:18">
      <c r="N9" s="20" t="s">
        <v>136</v>
      </c>
      <c r="O9" s="8"/>
      <c r="Q9" s="19">
        <f>SUMIF(N$2:N$7,"e",Q$2:Q$7)</f>
        <v>3e-12</v>
      </c>
      <c r="R9" s="8"/>
    </row>
    <row r="10" customHeight="1" spans="14:18">
      <c r="N10" s="20" t="s">
        <v>137</v>
      </c>
      <c r="O10" s="8"/>
      <c r="Q10" s="19">
        <f>SUBTOTAL(9,Q2:Q7)</f>
        <v>3.0007786e-12</v>
      </c>
      <c r="R10" s="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24</cp:revision>
  <dcterms:created xsi:type="dcterms:W3CDTF">2016-02-18T15:40:00Z</dcterms:created>
  <dcterms:modified xsi:type="dcterms:W3CDTF">2019-03-27T20:40:07Z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