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2" activeTab="15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4" hidden="1">Compartments!$A$1:$G$3</definedName>
    <definedName name="_xlnm._FilterDatabase" localSheetId="5" hidden="1">'Species types'!$A$1:$I$7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9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9">References!$A$1:$D$1</definedName>
    <definedName name="_FilterDatabase_0_0" localSheetId="19">References!$A$1:$D$1</definedName>
    <definedName name="_FilterDatabase_0_0_0" localSheetId="19">References!$A$1:$D$1</definedName>
    <definedName name="_FilterDatabase_0_0_0_0" localSheetId="19">References!$A$1:$D$1</definedName>
    <definedName name="_FilterDatabase_0_0_0_0_0" localSheetId="19">References!$A$1:$D$1</definedName>
  </definedNames>
  <calcPr calcId="144525"/>
</workbook>
</file>

<file path=xl/sharedStrings.xml><?xml version="1.0" encoding="utf-8"?>
<sst xmlns="http://schemas.openxmlformats.org/spreadsheetml/2006/main" count="487" uniqueCount="218">
  <si>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</si>
  <si>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</si>
  <si>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</si>
  <si>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</si>
  <si>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</si>
  <si>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</si>
  <si>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</si>
  <si>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</si>
  <si>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</si>
  <si>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</si>
  <si>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</si>
  <si>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</si>
  <si>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</si>
  <si>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</si>
  <si>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</si>
  <si>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</si>
  <si>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</si>
  <si>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</si>
  <si>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</si>
  <si>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</si>
  <si>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</si>
  <si>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</si>
  <si>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</si>
  <si>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</si>
  <si>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</si>
  <si>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</si>
  <si>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</si>
  <si>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</si>
  <si>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</si>
  <si>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</si>
  <si>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</si>
  <si>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</si>
  <si>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</si>
  <si>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</si>
  <si>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</si>
  <si>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Framework</t>
  </si>
  <si>
    <t>Evidence</t>
  </si>
  <si>
    <t>Interpretations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</si>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</sst>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177" formatCode="0.000E+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44" fontId="8" fillId="0" borderId="0" applyBorder="0" applyAlignment="0" applyProtection="0"/>
    <xf numFmtId="0" fontId="10" fillId="10" borderId="0" applyNumberFormat="0" applyBorder="0" applyAlignment="0" applyProtection="0">
      <alignment vertical="center"/>
    </xf>
    <xf numFmtId="0" fontId="16" fillId="8" borderId="5" applyNumberFormat="0" applyFont="0" applyAlignment="0" applyProtection="0">
      <alignment vertical="center"/>
    </xf>
    <xf numFmtId="0" fontId="23" fillId="22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0" borderId="0"/>
    <xf numFmtId="0" fontId="13" fillId="0" borderId="3" applyNumberFormat="0" applyFill="0" applyAlignment="0" applyProtection="0">
      <alignment vertical="center"/>
    </xf>
    <xf numFmtId="41" fontId="8" fillId="0" borderId="0" applyBorder="0" applyAlignment="0" applyProtection="0"/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3" fontId="8" fillId="0" borderId="0" applyBorder="0" applyAlignment="0" applyProtection="0"/>
    <xf numFmtId="0" fontId="6" fillId="3" borderId="2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6" fontId="1" fillId="0" borderId="0" xfId="35" applyNumberFormat="1" applyFont="1" applyAlignment="1">
      <alignment horizontal="left"/>
    </xf>
    <xf numFmtId="0" fontId="1" fillId="0" borderId="0" xfId="0" applyFont="1" applyAlignment="1">
      <alignment wrapText="1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8" sqref="A8:B15"/>
    </sheetView>
  </sheetViews>
  <sheetFormatPr defaultColWidth="9" defaultRowHeight="13.5" outlineLevelCol="1"/>
  <cols>
    <col min="1" max="1025" width="8.78333333333333"/>
  </cols>
  <sheetData>
    <row r="1" spans="1:2">
      <c r="A1" s="23" t="s">
        <v>0</v>
      </c>
      <c r="B1" t="s">
        <v>1</v>
      </c>
    </row>
    <row r="2" spans="1:2">
      <c r="A2" s="23" t="s">
        <v>2</v>
      </c>
      <c r="B2" t="s">
        <v>3</v>
      </c>
    </row>
    <row r="3" spans="1:2">
      <c r="A3" s="23" t="s">
        <v>4</v>
      </c>
      <c r="B3" t="s">
        <v>5</v>
      </c>
    </row>
    <row r="4" spans="1:2">
      <c r="A4" s="23" t="s">
        <v>6</v>
      </c>
      <c r="B4" s="24" t="s">
        <v>7</v>
      </c>
    </row>
    <row r="5" spans="1:2">
      <c r="A5" s="23" t="s">
        <v>8</v>
      </c>
      <c r="B5" s="24" t="s">
        <v>9</v>
      </c>
    </row>
    <row r="6" spans="1:2">
      <c r="A6" s="23" t="s">
        <v>10</v>
      </c>
      <c r="B6" s="24" t="s">
        <v>11</v>
      </c>
    </row>
    <row r="7" ht="27" spans="1:2">
      <c r="A7" s="23" t="s">
        <v>12</v>
      </c>
      <c r="B7" t="s">
        <v>5</v>
      </c>
    </row>
    <row r="8" spans="1:2">
      <c r="A8" s="4" t="s">
        <v>13</v>
      </c>
      <c r="B8" s="25"/>
    </row>
    <row r="9" ht="40.5" spans="1:2">
      <c r="A9" s="4" t="s">
        <v>14</v>
      </c>
      <c r="B9" s="26"/>
    </row>
    <row r="10" ht="27" spans="1:2">
      <c r="A10" s="4" t="s">
        <v>15</v>
      </c>
      <c r="B10" s="26"/>
    </row>
    <row r="11" ht="27" spans="1:2">
      <c r="A11" s="4" t="s">
        <v>16</v>
      </c>
      <c r="B11" s="27" t="s">
        <v>17</v>
      </c>
    </row>
    <row r="12" ht="40.5" spans="1:2">
      <c r="A12" s="4" t="s">
        <v>18</v>
      </c>
      <c r="B12" s="27"/>
    </row>
    <row r="13" ht="27" spans="1:2">
      <c r="A13" s="4" t="s">
        <v>19</v>
      </c>
      <c r="B13" s="27"/>
    </row>
    <row r="14" spans="1:2">
      <c r="A14" s="4" t="s">
        <v>20</v>
      </c>
      <c r="B14" s="27"/>
    </row>
    <row r="15" spans="1:2">
      <c r="A15" s="4" t="s">
        <v>21</v>
      </c>
      <c r="B15" s="2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2"/>
    <col min="1027" max="16384" width="9" style="2"/>
  </cols>
  <sheetData>
    <row r="1" customHeight="1" spans="1:9">
      <c r="A1" s="4" t="s">
        <v>0</v>
      </c>
      <c r="B1" s="4" t="s">
        <v>2</v>
      </c>
      <c r="C1" s="4" t="s">
        <v>123</v>
      </c>
      <c r="D1" s="4" t="s">
        <v>96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  <row r="2" customHeight="1" spans="1:4">
      <c r="A2" s="16" t="s">
        <v>124</v>
      </c>
      <c r="B2" s="16"/>
      <c r="C2" s="16" t="s">
        <v>125</v>
      </c>
      <c r="D2" s="16" t="s">
        <v>63</v>
      </c>
    </row>
    <row r="3" customHeight="1" spans="1:4">
      <c r="A3" s="16" t="s">
        <v>126</v>
      </c>
      <c r="B3" s="16"/>
      <c r="C3" s="16" t="s">
        <v>127</v>
      </c>
      <c r="D3" s="16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4"/>
  <cols>
    <col min="1" max="2" width="8.78333333333333" style="2"/>
    <col min="3" max="3" width="13.2833333333333" style="2"/>
    <col min="4" max="4" width="49.1666666666667" style="2"/>
    <col min="5" max="10" width="8.78333333333333" style="2"/>
    <col min="11" max="1027" width="8.78333333333333" style="11"/>
    <col min="1028" max="16384" width="9" style="11"/>
  </cols>
  <sheetData>
    <row r="1" s="1" customFormat="1" customHeight="1" spans="1:14">
      <c r="A1" s="4" t="s">
        <v>0</v>
      </c>
      <c r="B1" s="4" t="s">
        <v>2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18</v>
      </c>
      <c r="K1" s="4" t="s">
        <v>36</v>
      </c>
      <c r="L1" s="4" t="s">
        <v>37</v>
      </c>
      <c r="M1" s="4" t="s">
        <v>19</v>
      </c>
      <c r="N1" s="4" t="s">
        <v>27</v>
      </c>
    </row>
    <row r="2" customHeight="1" spans="1:10">
      <c r="A2" s="2" t="s">
        <v>135</v>
      </c>
      <c r="B2" s="2" t="s">
        <v>136</v>
      </c>
      <c r="C2" s="2" t="s">
        <v>38</v>
      </c>
      <c r="D2" s="2" t="s">
        <v>137</v>
      </c>
      <c r="E2" s="13">
        <v>0</v>
      </c>
      <c r="F2" s="13" t="s">
        <v>138</v>
      </c>
      <c r="G2" s="13">
        <v>0</v>
      </c>
      <c r="H2" s="13">
        <v>1</v>
      </c>
      <c r="I2" s="14" t="s">
        <v>139</v>
      </c>
      <c r="J2" s="15"/>
    </row>
    <row r="3" customHeight="1" spans="1:10">
      <c r="A3" s="2" t="s">
        <v>140</v>
      </c>
      <c r="B3" s="2" t="s">
        <v>141</v>
      </c>
      <c r="C3" s="2" t="s">
        <v>38</v>
      </c>
      <c r="D3" s="2" t="s">
        <v>142</v>
      </c>
      <c r="E3" s="13">
        <v>1</v>
      </c>
      <c r="F3" s="13" t="s">
        <v>138</v>
      </c>
      <c r="G3" s="13"/>
      <c r="H3" s="13"/>
      <c r="I3" s="14"/>
      <c r="J3" s="15"/>
    </row>
    <row r="4" customHeight="1" spans="1:10">
      <c r="A4" s="2" t="s">
        <v>143</v>
      </c>
      <c r="B4" s="2" t="s">
        <v>144</v>
      </c>
      <c r="C4" s="2" t="s">
        <v>42</v>
      </c>
      <c r="D4" s="2" t="s">
        <v>145</v>
      </c>
      <c r="E4" s="13">
        <v>1</v>
      </c>
      <c r="F4" s="13" t="s">
        <v>138</v>
      </c>
      <c r="G4" s="14"/>
      <c r="H4" s="14"/>
      <c r="I4" s="14"/>
      <c r="J4" s="14"/>
    </row>
    <row r="5" customHeight="1" spans="1:10">
      <c r="A5" s="2" t="s">
        <v>146</v>
      </c>
      <c r="B5" s="2" t="s">
        <v>147</v>
      </c>
      <c r="C5" s="2" t="s">
        <v>42</v>
      </c>
      <c r="D5" s="12" t="s">
        <v>148</v>
      </c>
      <c r="E5" s="13">
        <v>0</v>
      </c>
      <c r="F5" s="13" t="s">
        <v>138</v>
      </c>
      <c r="G5" s="14"/>
      <c r="H5" s="14"/>
      <c r="I5" s="14"/>
      <c r="J5" s="14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2"/>
    <col min="4" max="4" width="9.25" style="2"/>
    <col min="5" max="5" width="8.78333333333333" style="2"/>
    <col min="6" max="6" width="60.625" style="2" customWidth="1"/>
    <col min="7" max="10" width="9.25" style="2"/>
    <col min="11" max="1026" width="8.78333333333333" style="2"/>
    <col min="1027" max="16384" width="9" style="2"/>
  </cols>
  <sheetData>
    <row r="1" customHeight="1" spans="1:12">
      <c r="A1" s="4" t="s">
        <v>0</v>
      </c>
      <c r="B1" s="4" t="s">
        <v>2</v>
      </c>
      <c r="C1" s="4" t="s">
        <v>149</v>
      </c>
      <c r="D1" s="4" t="s">
        <v>150</v>
      </c>
      <c r="E1" s="4" t="s">
        <v>74</v>
      </c>
      <c r="F1" s="4" t="s">
        <v>123</v>
      </c>
      <c r="G1" s="4" t="s">
        <v>96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11">
      <c r="A2" s="2" t="s">
        <v>151</v>
      </c>
      <c r="C2" s="2" t="s">
        <v>135</v>
      </c>
      <c r="D2" s="8" t="s">
        <v>152</v>
      </c>
      <c r="E2" s="2"/>
      <c r="F2" s="2" t="s">
        <v>153</v>
      </c>
      <c r="G2" s="2" t="s">
        <v>138</v>
      </c>
      <c r="H2"/>
      <c r="I2"/>
      <c r="J2"/>
      <c r="K2"/>
    </row>
    <row r="3" customHeight="1" spans="1:11">
      <c r="A3" s="2" t="s">
        <v>154</v>
      </c>
      <c r="C3" s="2" t="s">
        <v>140</v>
      </c>
      <c r="D3" s="8" t="s">
        <v>152</v>
      </c>
      <c r="E3" s="2"/>
      <c r="F3" s="2" t="s">
        <v>155</v>
      </c>
      <c r="G3" s="2" t="s">
        <v>138</v>
      </c>
      <c r="H3"/>
      <c r="I3"/>
      <c r="J3"/>
      <c r="K3"/>
    </row>
    <row r="4" customHeight="1" spans="1:11">
      <c r="A4" s="2" t="s">
        <v>156</v>
      </c>
      <c r="C4" s="2" t="s">
        <v>143</v>
      </c>
      <c r="D4" s="8" t="s">
        <v>152</v>
      </c>
      <c r="E4" s="2"/>
      <c r="F4" s="2" t="s">
        <v>157</v>
      </c>
      <c r="G4" s="2" t="s">
        <v>138</v>
      </c>
      <c r="H4"/>
      <c r="I4"/>
      <c r="J4"/>
      <c r="K4"/>
    </row>
    <row r="5" customHeight="1" spans="1:13">
      <c r="A5" s="2" t="s">
        <v>158</v>
      </c>
      <c r="C5" s="2" t="s">
        <v>143</v>
      </c>
      <c r="D5" s="8" t="s">
        <v>159</v>
      </c>
      <c r="E5" s="2"/>
      <c r="F5" s="2" t="s">
        <v>160</v>
      </c>
      <c r="G5" s="2" t="s">
        <v>138</v>
      </c>
      <c r="H5"/>
      <c r="I5"/>
      <c r="J5"/>
      <c r="K5"/>
      <c r="M5" s="7"/>
    </row>
    <row r="6" customHeight="1" spans="1:13">
      <c r="A6" s="2" t="s">
        <v>161</v>
      </c>
      <c r="C6" s="2" t="s">
        <v>146</v>
      </c>
      <c r="D6" s="8" t="s">
        <v>152</v>
      </c>
      <c r="E6" s="2"/>
      <c r="F6" s="2" t="s">
        <v>162</v>
      </c>
      <c r="G6" s="2" t="s">
        <v>138</v>
      </c>
      <c r="H6"/>
      <c r="I6"/>
      <c r="J6"/>
      <c r="K6"/>
      <c r="M6" s="7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2"/>
  </cols>
  <sheetData>
    <row r="1" customHeight="1" spans="1:12">
      <c r="A1" s="4" t="s">
        <v>0</v>
      </c>
      <c r="B1" s="4" t="s">
        <v>2</v>
      </c>
      <c r="C1" s="4" t="s">
        <v>128</v>
      </c>
      <c r="D1" s="4" t="s">
        <v>123</v>
      </c>
      <c r="E1" s="4" t="s">
        <v>96</v>
      </c>
      <c r="F1" s="4" t="s">
        <v>163</v>
      </c>
      <c r="G1" s="4" t="s">
        <v>164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7">
      <c r="A2" s="2" t="s">
        <v>165</v>
      </c>
      <c r="C2" s="2" t="s">
        <v>38</v>
      </c>
      <c r="D2" s="8" t="s">
        <v>166</v>
      </c>
      <c r="E2" s="2" t="s">
        <v>34</v>
      </c>
      <c r="F2" s="2" t="s">
        <v>138</v>
      </c>
      <c r="G2" s="2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8"/>
    <col min="6" max="1026" width="8.78333333333333" style="2"/>
    <col min="1027" max="16384" width="9" style="2"/>
  </cols>
  <sheetData>
    <row r="1" customHeight="1" spans="1:10">
      <c r="A1" s="4" t="s">
        <v>0</v>
      </c>
      <c r="B1" s="4" t="s">
        <v>2</v>
      </c>
      <c r="C1" s="4" t="s">
        <v>128</v>
      </c>
      <c r="D1" s="4" t="s">
        <v>96</v>
      </c>
      <c r="E1" s="4" t="s">
        <v>167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9">
      <c r="A2" s="8" t="s">
        <v>166</v>
      </c>
      <c r="B2" s="8" t="s">
        <v>168</v>
      </c>
      <c r="C2" s="2" t="s">
        <v>38</v>
      </c>
      <c r="D2" s="8" t="s">
        <v>138</v>
      </c>
      <c r="E2" s="8" t="s">
        <v>63</v>
      </c>
      <c r="I2" s="8" t="s">
        <v>169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6" width="8.78333333333333" style="2"/>
    <col min="1027" max="16384" width="9" style="2"/>
  </cols>
  <sheetData>
    <row r="1" customHeight="1" spans="1:11">
      <c r="A1" s="9" t="s">
        <v>0</v>
      </c>
      <c r="B1" s="9" t="s">
        <v>2</v>
      </c>
      <c r="C1" s="9" t="s">
        <v>170</v>
      </c>
      <c r="D1" s="9" t="s">
        <v>106</v>
      </c>
      <c r="E1" s="9" t="s">
        <v>171</v>
      </c>
      <c r="F1" s="9" t="s">
        <v>96</v>
      </c>
      <c r="G1" s="9" t="s">
        <v>18</v>
      </c>
      <c r="H1" s="4" t="s">
        <v>36</v>
      </c>
      <c r="I1" s="4" t="s">
        <v>37</v>
      </c>
      <c r="J1" s="9" t="s">
        <v>19</v>
      </c>
      <c r="K1" s="9" t="s">
        <v>27</v>
      </c>
    </row>
    <row r="2" customHeight="1" spans="1:10">
      <c r="A2" s="8" t="s">
        <v>172</v>
      </c>
      <c r="B2" s="8" t="s">
        <v>173</v>
      </c>
      <c r="C2" s="8" t="s">
        <v>166</v>
      </c>
      <c r="D2" s="2" t="s">
        <v>97</v>
      </c>
      <c r="E2" s="10">
        <v>-3</v>
      </c>
      <c r="F2" s="8" t="s">
        <v>139</v>
      </c>
      <c r="J2" s="8" t="s">
        <v>174</v>
      </c>
    </row>
    <row r="3" customHeight="1" spans="1:6">
      <c r="A3" s="8" t="s">
        <v>175</v>
      </c>
      <c r="B3" s="8" t="s">
        <v>176</v>
      </c>
      <c r="C3" s="8" t="s">
        <v>166</v>
      </c>
      <c r="D3" s="2" t="s">
        <v>99</v>
      </c>
      <c r="E3" s="10">
        <v>-4</v>
      </c>
      <c r="F3" s="8" t="s">
        <v>139</v>
      </c>
    </row>
    <row r="4" customHeight="1" spans="1:6">
      <c r="A4" s="8" t="s">
        <v>177</v>
      </c>
      <c r="B4" s="8" t="s">
        <v>178</v>
      </c>
      <c r="C4" s="8" t="s">
        <v>166</v>
      </c>
      <c r="D4" s="2" t="s">
        <v>100</v>
      </c>
      <c r="E4" s="10">
        <v>1</v>
      </c>
      <c r="F4" s="8" t="s">
        <v>139</v>
      </c>
    </row>
    <row r="5" customHeight="1" spans="1:6">
      <c r="A5" s="8" t="s">
        <v>179</v>
      </c>
      <c r="B5" s="8" t="s">
        <v>180</v>
      </c>
      <c r="C5" s="8" t="s">
        <v>166</v>
      </c>
      <c r="D5" s="8" t="s">
        <v>101</v>
      </c>
      <c r="E5" s="10">
        <v>2</v>
      </c>
      <c r="F5" s="8" t="s">
        <v>139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2"/>
    <col min="4" max="4" width="9.25" style="2"/>
    <col min="5" max="9" width="8.78333333333333" style="2"/>
    <col min="10" max="1026" width="8.78333333333333" style="3"/>
    <col min="1027" max="16384" width="9" style="3"/>
  </cols>
  <sheetData>
    <row r="1" s="1" customFormat="1" customHeight="1" spans="1:11">
      <c r="A1" s="4" t="s">
        <v>0</v>
      </c>
      <c r="B1" s="4" t="s">
        <v>2</v>
      </c>
      <c r="C1" s="4" t="s">
        <v>74</v>
      </c>
      <c r="D1" s="4" t="s">
        <v>171</v>
      </c>
      <c r="E1" s="4" t="s">
        <v>181</v>
      </c>
      <c r="F1" s="4" t="s">
        <v>96</v>
      </c>
      <c r="G1" s="4" t="s">
        <v>18</v>
      </c>
      <c r="H1" s="4" t="s">
        <v>36</v>
      </c>
      <c r="I1" s="4" t="s">
        <v>37</v>
      </c>
      <c r="J1" s="4" t="s">
        <v>19</v>
      </c>
      <c r="K1" s="4" t="s">
        <v>27</v>
      </c>
    </row>
    <row r="2" customHeight="1" spans="1:10">
      <c r="A2" s="2" t="s">
        <v>182</v>
      </c>
      <c r="B2" s="2" t="s">
        <v>183</v>
      </c>
      <c r="C2" s="2"/>
      <c r="D2" s="2">
        <v>0</v>
      </c>
      <c r="F2" s="2" t="s">
        <v>34</v>
      </c>
      <c r="J2" s="2" t="s">
        <v>184</v>
      </c>
    </row>
    <row r="3" customHeight="1" spans="1:6">
      <c r="A3" s="2" t="s">
        <v>185</v>
      </c>
      <c r="C3" s="2" t="s">
        <v>186</v>
      </c>
      <c r="D3" s="2">
        <v>1</v>
      </c>
      <c r="F3" s="2" t="s">
        <v>187</v>
      </c>
    </row>
    <row r="4" customHeight="1" spans="1:6">
      <c r="A4" s="2" t="s">
        <v>188</v>
      </c>
      <c r="C4" s="2" t="s">
        <v>186</v>
      </c>
      <c r="D4" s="7">
        <v>2000</v>
      </c>
      <c r="F4" s="2" t="s">
        <v>187</v>
      </c>
    </row>
    <row r="5" customHeight="1" spans="1:6">
      <c r="A5" s="2" t="s">
        <v>189</v>
      </c>
      <c r="C5" s="2" t="s">
        <v>186</v>
      </c>
      <c r="D5" s="7">
        <v>0.0003</v>
      </c>
      <c r="F5" s="2" t="s">
        <v>138</v>
      </c>
    </row>
    <row r="6" customHeight="1" spans="1:6">
      <c r="A6" s="2" t="s">
        <v>190</v>
      </c>
      <c r="C6" s="2" t="s">
        <v>186</v>
      </c>
      <c r="D6" s="7">
        <v>0.0003</v>
      </c>
      <c r="F6" s="2" t="s">
        <v>187</v>
      </c>
    </row>
    <row r="7" customHeight="1" spans="1:6">
      <c r="A7" s="2" t="s">
        <v>191</v>
      </c>
      <c r="C7" s="2" t="s">
        <v>186</v>
      </c>
      <c r="D7" s="7">
        <v>0.0003</v>
      </c>
      <c r="F7" s="2" t="s">
        <v>187</v>
      </c>
    </row>
    <row r="8" customHeight="1" spans="1:6">
      <c r="A8" s="2" t="s">
        <v>192</v>
      </c>
      <c r="C8" s="2" t="s">
        <v>193</v>
      </c>
      <c r="D8" s="7">
        <v>0.001</v>
      </c>
      <c r="F8" s="2" t="s">
        <v>114</v>
      </c>
    </row>
    <row r="9" customHeight="1" spans="1:6">
      <c r="A9" s="2" t="s">
        <v>194</v>
      </c>
      <c r="D9" s="7">
        <v>6.02214075862e+23</v>
      </c>
      <c r="F9" s="2" t="s">
        <v>195</v>
      </c>
    </row>
    <row r="10" customHeight="1" spans="1:6">
      <c r="A10" s="2" t="s">
        <v>64</v>
      </c>
      <c r="D10" s="2">
        <v>1100</v>
      </c>
      <c r="F10" s="2" t="s">
        <v>196</v>
      </c>
    </row>
    <row r="11" customHeight="1" spans="1:6">
      <c r="A11" s="2" t="s">
        <v>68</v>
      </c>
      <c r="D11" s="2">
        <v>1000</v>
      </c>
      <c r="F11" s="2" t="s">
        <v>196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2"/>
    <col min="1027" max="16384" width="9" style="2"/>
  </cols>
  <sheetData>
    <row r="1" customHeight="1" spans="1:9">
      <c r="A1" s="4" t="s">
        <v>0</v>
      </c>
      <c r="B1" s="4" t="s">
        <v>2</v>
      </c>
      <c r="C1" s="4" t="s">
        <v>123</v>
      </c>
      <c r="D1" s="4" t="s">
        <v>96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2"/>
  </cols>
  <sheetData>
    <row r="1" customHeight="1" spans="1:22">
      <c r="A1" s="5" t="s">
        <v>0</v>
      </c>
      <c r="B1" s="5" t="s">
        <v>2</v>
      </c>
      <c r="C1" s="5" t="s">
        <v>171</v>
      </c>
      <c r="D1" s="5" t="s">
        <v>181</v>
      </c>
      <c r="E1" s="5" t="s">
        <v>96</v>
      </c>
      <c r="F1" s="5" t="s">
        <v>74</v>
      </c>
      <c r="G1" s="5" t="s">
        <v>197</v>
      </c>
      <c r="H1" s="5" t="s">
        <v>198</v>
      </c>
      <c r="I1" s="5" t="s">
        <v>29</v>
      </c>
      <c r="J1" s="5" t="s">
        <v>30</v>
      </c>
      <c r="K1" s="5" t="s">
        <v>32</v>
      </c>
      <c r="L1" s="5" t="s">
        <v>33</v>
      </c>
      <c r="M1" s="5" t="s">
        <v>199</v>
      </c>
      <c r="N1" s="5" t="s">
        <v>200</v>
      </c>
      <c r="O1" s="5" t="s">
        <v>201</v>
      </c>
      <c r="P1" s="5" t="s">
        <v>202</v>
      </c>
      <c r="Q1" s="5" t="s">
        <v>203</v>
      </c>
      <c r="R1" s="5" t="s">
        <v>204</v>
      </c>
      <c r="S1" s="5" t="s">
        <v>18</v>
      </c>
      <c r="T1" s="5" t="s">
        <v>36</v>
      </c>
      <c r="U1" s="5" t="s">
        <v>19</v>
      </c>
      <c r="V1" s="5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2" customWidth="1"/>
    <col min="2" max="2" width="14.75" style="2" customWidth="1"/>
    <col min="3" max="1022" width="9.10833333333333" style="2"/>
    <col min="1023" max="1023" width="9.10833333333333"/>
  </cols>
  <sheetData>
    <row r="1" ht="15.1" customHeight="1" spans="1:11">
      <c r="A1" s="5" t="s">
        <v>0</v>
      </c>
      <c r="B1" s="5" t="s">
        <v>2</v>
      </c>
      <c r="C1" s="5" t="s">
        <v>171</v>
      </c>
      <c r="D1" s="5" t="s">
        <v>181</v>
      </c>
      <c r="E1" s="5" t="s">
        <v>96</v>
      </c>
      <c r="F1" s="5" t="s">
        <v>74</v>
      </c>
      <c r="G1" s="5" t="s">
        <v>205</v>
      </c>
      <c r="H1" s="5" t="s">
        <v>18</v>
      </c>
      <c r="I1" s="5" t="s">
        <v>36</v>
      </c>
      <c r="J1" s="5" t="s">
        <v>19</v>
      </c>
      <c r="K1" s="5" t="s">
        <v>27</v>
      </c>
    </row>
    <row r="2" ht="15.1" customHeight="1" spans="3:4">
      <c r="C2" s="6"/>
      <c r="D2" s="6"/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2"/>
    <col min="1026" max="16384" width="9" style="22"/>
  </cols>
  <sheetData>
    <row r="1" customHeight="1" spans="1:2">
      <c r="A1" s="23" t="s">
        <v>0</v>
      </c>
      <c r="B1" s="22" t="s">
        <v>22</v>
      </c>
    </row>
    <row r="2" customHeight="1" spans="1:2">
      <c r="A2" s="23" t="s">
        <v>2</v>
      </c>
      <c r="B2" s="22" t="s">
        <v>23</v>
      </c>
    </row>
    <row r="3" customHeight="1" spans="1:2">
      <c r="A3" s="23" t="s">
        <v>24</v>
      </c>
      <c r="B3" s="22" t="s">
        <v>25</v>
      </c>
    </row>
    <row r="4" customHeight="1" spans="1:1">
      <c r="A4" s="4" t="s">
        <v>18</v>
      </c>
    </row>
    <row r="5" customHeight="1" spans="1:2">
      <c r="A5" s="23" t="s">
        <v>19</v>
      </c>
      <c r="B5" s="22" t="s">
        <v>26</v>
      </c>
    </row>
    <row r="6" customHeight="1" spans="1:1">
      <c r="A6" s="23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206</v>
      </c>
      <c r="D1" s="4" t="s">
        <v>13</v>
      </c>
      <c r="E1" s="4" t="s">
        <v>207</v>
      </c>
      <c r="F1" s="4" t="s">
        <v>208</v>
      </c>
      <c r="G1" s="4" t="s">
        <v>74</v>
      </c>
      <c r="H1" s="4" t="s">
        <v>209</v>
      </c>
      <c r="I1" s="4" t="s">
        <v>210</v>
      </c>
      <c r="J1" s="4" t="s">
        <v>211</v>
      </c>
      <c r="K1" s="4" t="s">
        <v>212</v>
      </c>
      <c r="L1" s="4" t="s">
        <v>213</v>
      </c>
      <c r="M1" s="4" t="s">
        <v>214</v>
      </c>
      <c r="N1" s="4" t="s">
        <v>215</v>
      </c>
      <c r="O1" s="4" t="s">
        <v>216</v>
      </c>
      <c r="P1" s="4" t="s">
        <v>217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6" sqref="A6:B6"/>
    </sheetView>
  </sheetViews>
  <sheetFormatPr defaultColWidth="9" defaultRowHeight="15" customHeight="1" outlineLevelCol="1"/>
  <cols>
    <col min="1" max="1" width="18.5" style="2" customWidth="1"/>
    <col min="2" max="2" width="5.375" style="2" customWidth="1"/>
    <col min="3" max="1018" width="8.78333333333333" style="2"/>
    <col min="1019" max="1019" width="8.78333333333333" style="21"/>
    <col min="1020" max="16384" width="9" style="21"/>
  </cols>
  <sheetData>
    <row r="1" customHeight="1" spans="1:2">
      <c r="A1" s="4" t="s">
        <v>0</v>
      </c>
      <c r="B1" s="2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2">
        <v>37</v>
      </c>
    </row>
    <row r="4" customHeight="1" spans="1:2">
      <c r="A4" s="4" t="s">
        <v>30</v>
      </c>
      <c r="B4" s="2" t="s">
        <v>31</v>
      </c>
    </row>
    <row r="5" customHeight="1" spans="1:2">
      <c r="A5" s="4" t="s">
        <v>32</v>
      </c>
      <c r="B5" s="2">
        <v>7.75</v>
      </c>
    </row>
    <row r="6" customHeight="1" spans="1:2">
      <c r="A6" s="4" t="s">
        <v>33</v>
      </c>
      <c r="B6" s="2" t="s">
        <v>34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2"/>
    <col min="8" max="1026" width="8.78333333333333" style="3"/>
    <col min="1027" max="16384" width="9" style="3"/>
  </cols>
  <sheetData>
    <row r="1" s="1" customFormat="1" customHeight="1" spans="1:1025">
      <c r="A1" s="4" t="s">
        <v>0</v>
      </c>
      <c r="B1" s="4" t="s">
        <v>2</v>
      </c>
      <c r="C1" s="4" t="s">
        <v>35</v>
      </c>
      <c r="D1" s="4" t="s">
        <v>18</v>
      </c>
      <c r="E1" s="4" t="s">
        <v>36</v>
      </c>
      <c r="F1" s="4" t="s">
        <v>37</v>
      </c>
      <c r="G1" s="4" t="s">
        <v>19</v>
      </c>
      <c r="H1" s="4" t="s">
        <v>27</v>
      </c>
      <c r="AMI1" s="3"/>
      <c r="AMJ1" s="3"/>
      <c r="AMK1" s="3"/>
    </row>
    <row r="2" customHeight="1" spans="1:7">
      <c r="A2" s="2" t="s">
        <v>38</v>
      </c>
      <c r="B2" s="2" t="s">
        <v>39</v>
      </c>
      <c r="C2" s="2" t="s">
        <v>40</v>
      </c>
      <c r="D2" s="20"/>
      <c r="G2" s="2" t="s">
        <v>41</v>
      </c>
    </row>
    <row r="3" customHeight="1" spans="1:3">
      <c r="A3" s="2" t="s">
        <v>42</v>
      </c>
      <c r="B3" s="2" t="s">
        <v>43</v>
      </c>
      <c r="C3" s="2" t="s">
        <v>44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9" width="8.78333333333333" style="2"/>
    <col min="10" max="10" width="9.375" style="2"/>
    <col min="11" max="1031" width="8.78333333333333" style="2"/>
    <col min="1032" max="16384" width="9" style="2"/>
  </cols>
  <sheetData>
    <row r="1" s="2" customFormat="1" customHeight="1" spans="1:17">
      <c r="A1" s="19" t="s">
        <v>0</v>
      </c>
      <c r="B1" s="4" t="s">
        <v>2</v>
      </c>
      <c r="C1" s="5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18</v>
      </c>
      <c r="N1" s="4" t="s">
        <v>36</v>
      </c>
      <c r="O1" s="4" t="s">
        <v>37</v>
      </c>
      <c r="P1" s="4" t="s">
        <v>19</v>
      </c>
      <c r="Q1" s="4" t="s">
        <v>27</v>
      </c>
    </row>
    <row r="2" customHeight="1" spans="1:16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7">
        <v>4.58e-17</v>
      </c>
      <c r="J2" s="2">
        <v>4.58e-18</v>
      </c>
      <c r="K2" s="2" t="s">
        <v>63</v>
      </c>
      <c r="L2" s="2" t="s">
        <v>64</v>
      </c>
      <c r="P2" s="2" t="s">
        <v>65</v>
      </c>
    </row>
    <row r="3" customHeight="1" spans="1:16">
      <c r="A3" s="2" t="s">
        <v>60</v>
      </c>
      <c r="B3" s="2" t="s">
        <v>66</v>
      </c>
      <c r="C3" s="2" t="s">
        <v>67</v>
      </c>
      <c r="D3" s="2" t="s">
        <v>58</v>
      </c>
      <c r="E3" s="2" t="s">
        <v>59</v>
      </c>
      <c r="G3" s="2" t="s">
        <v>61</v>
      </c>
      <c r="H3" s="2" t="s">
        <v>62</v>
      </c>
      <c r="I3" s="7">
        <v>1e-12</v>
      </c>
      <c r="J3" s="7">
        <v>1e-13</v>
      </c>
      <c r="K3" s="2" t="s">
        <v>63</v>
      </c>
      <c r="L3" s="2" t="s">
        <v>68</v>
      </c>
      <c r="P3" s="2" t="s">
        <v>69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2"/>
    <col min="4" max="5" width="10.8166666666667" style="2"/>
    <col min="6" max="6" width="8.78333333333333" style="2"/>
    <col min="7" max="7" width="15" style="2"/>
    <col min="8" max="1026" width="8.78333333333333" style="2"/>
    <col min="1027" max="16384" width="9" style="2"/>
  </cols>
  <sheetData>
    <row r="1" s="2" customFormat="1" customHeight="1" spans="1:12">
      <c r="A1" s="4" t="s">
        <v>0</v>
      </c>
      <c r="B1" s="4" t="s">
        <v>2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8">
      <c r="A2" s="2" t="s">
        <v>75</v>
      </c>
      <c r="B2" s="2" t="s">
        <v>76</v>
      </c>
      <c r="D2" s="2" t="s">
        <v>77</v>
      </c>
      <c r="E2" s="2">
        <v>1</v>
      </c>
      <c r="F2" s="2">
        <v>0</v>
      </c>
      <c r="G2" s="17" t="s">
        <v>78</v>
      </c>
      <c r="H2" s="17"/>
    </row>
    <row r="3" customHeight="1" spans="1:8">
      <c r="A3" s="2" t="s">
        <v>79</v>
      </c>
      <c r="B3" s="2" t="s">
        <v>80</v>
      </c>
      <c r="D3" s="2" t="s">
        <v>81</v>
      </c>
      <c r="E3" s="2">
        <v>2</v>
      </c>
      <c r="F3" s="2">
        <v>0</v>
      </c>
      <c r="G3" s="17" t="s">
        <v>78</v>
      </c>
      <c r="H3" s="17"/>
    </row>
    <row r="4" customHeight="1" spans="1:8">
      <c r="A4" s="2" t="s">
        <v>82</v>
      </c>
      <c r="B4" s="2" t="s">
        <v>83</v>
      </c>
      <c r="D4" s="2" t="s">
        <v>84</v>
      </c>
      <c r="E4" s="2">
        <v>3</v>
      </c>
      <c r="F4" s="2">
        <v>0</v>
      </c>
      <c r="G4" s="17" t="s">
        <v>78</v>
      </c>
      <c r="H4" s="17"/>
    </row>
    <row r="5" customHeight="1" spans="1:8">
      <c r="A5" s="2" t="s">
        <v>85</v>
      </c>
      <c r="B5" s="2" t="s">
        <v>86</v>
      </c>
      <c r="D5" s="2" t="s">
        <v>87</v>
      </c>
      <c r="E5" s="2">
        <v>4</v>
      </c>
      <c r="F5" s="2">
        <v>0</v>
      </c>
      <c r="G5" s="17" t="s">
        <v>78</v>
      </c>
      <c r="H5" s="17"/>
    </row>
    <row r="6" customHeight="1" spans="1:8">
      <c r="A6" s="2" t="s">
        <v>88</v>
      </c>
      <c r="B6" s="2" t="s">
        <v>89</v>
      </c>
      <c r="D6" s="2" t="s">
        <v>90</v>
      </c>
      <c r="E6" s="2">
        <v>5</v>
      </c>
      <c r="F6" s="2">
        <v>0</v>
      </c>
      <c r="G6" s="17" t="s">
        <v>78</v>
      </c>
      <c r="H6" s="17"/>
    </row>
    <row r="7" customHeight="1" spans="1:7">
      <c r="A7" s="2" t="s">
        <v>91</v>
      </c>
      <c r="B7" s="2" t="s">
        <v>92</v>
      </c>
      <c r="D7" s="2" t="s">
        <v>93</v>
      </c>
      <c r="E7" s="2">
        <v>6</v>
      </c>
      <c r="F7" s="2">
        <v>0</v>
      </c>
      <c r="G7" s="17" t="s">
        <v>78</v>
      </c>
    </row>
    <row r="13" customHeight="1" spans="8:8">
      <c r="H13" s="12"/>
    </row>
    <row r="14" customHeight="1" spans="6:6">
      <c r="F14" s="12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2"/>
    <col min="7" max="1026" width="9.10833333333333" style="2"/>
    <col min="1027" max="16384" width="9" style="2"/>
  </cols>
  <sheetData>
    <row r="1" customHeight="1" spans="1:10">
      <c r="A1" s="4" t="s">
        <v>0</v>
      </c>
      <c r="B1" s="4" t="s">
        <v>2</v>
      </c>
      <c r="C1" s="4" t="s">
        <v>94</v>
      </c>
      <c r="D1" s="4" t="s">
        <v>95</v>
      </c>
      <c r="E1" s="4" t="s">
        <v>96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5">
      <c r="A2" s="2" t="s">
        <v>97</v>
      </c>
      <c r="C2" s="2" t="s">
        <v>75</v>
      </c>
      <c r="D2" s="2" t="s">
        <v>55</v>
      </c>
      <c r="E2" s="2" t="s">
        <v>98</v>
      </c>
    </row>
    <row r="3" customHeight="1" spans="1:5">
      <c r="A3" s="2" t="s">
        <v>99</v>
      </c>
      <c r="C3" s="2" t="s">
        <v>79</v>
      </c>
      <c r="D3" s="2" t="s">
        <v>55</v>
      </c>
      <c r="E3" s="2" t="s">
        <v>98</v>
      </c>
    </row>
    <row r="4" customHeight="1" spans="1:5">
      <c r="A4" s="2" t="s">
        <v>100</v>
      </c>
      <c r="C4" s="2" t="s">
        <v>82</v>
      </c>
      <c r="D4" s="2" t="s">
        <v>55</v>
      </c>
      <c r="E4" s="2" t="s">
        <v>98</v>
      </c>
    </row>
    <row r="5" customHeight="1" spans="1:5">
      <c r="A5" s="2" t="s">
        <v>101</v>
      </c>
      <c r="C5" s="2" t="s">
        <v>85</v>
      </c>
      <c r="D5" s="2" t="s">
        <v>55</v>
      </c>
      <c r="E5" s="2" t="s">
        <v>98</v>
      </c>
    </row>
    <row r="6" customHeight="1" spans="1:5">
      <c r="A6" s="2" t="s">
        <v>102</v>
      </c>
      <c r="C6" s="2" t="s">
        <v>88</v>
      </c>
      <c r="D6" s="2" t="s">
        <v>55</v>
      </c>
      <c r="E6" s="2" t="s">
        <v>98</v>
      </c>
    </row>
    <row r="7" customHeight="1" spans="1:5">
      <c r="A7" s="2" t="s">
        <v>103</v>
      </c>
      <c r="C7" s="2" t="s">
        <v>91</v>
      </c>
      <c r="D7" s="2" t="s">
        <v>55</v>
      </c>
      <c r="E7" s="2" t="s">
        <v>98</v>
      </c>
    </row>
    <row r="8" customHeight="1" spans="1:5">
      <c r="A8" s="2" t="s">
        <v>104</v>
      </c>
      <c r="C8" s="2" t="s">
        <v>75</v>
      </c>
      <c r="D8" s="2" t="s">
        <v>60</v>
      </c>
      <c r="E8" s="2" t="s">
        <v>98</v>
      </c>
    </row>
    <row r="9" customHeight="1" spans="1:5">
      <c r="A9" s="2" t="s">
        <v>105</v>
      </c>
      <c r="C9" s="2" t="s">
        <v>79</v>
      </c>
      <c r="D9" s="2" t="s">
        <v>60</v>
      </c>
      <c r="E9" s="2" t="s">
        <v>98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2" customWidth="1"/>
    <col min="2" max="2" width="8.78333333333333" style="2"/>
    <col min="3" max="3" width="10" style="2" customWidth="1"/>
    <col min="4" max="4" width="11" style="2" customWidth="1"/>
    <col min="5" max="5" width="9.75" style="2" customWidth="1"/>
    <col min="6" max="16" width="8.78333333333333" style="2"/>
    <col min="17" max="17" width="10.25" style="2" customWidth="1"/>
    <col min="18" max="18" width="9.25" style="2"/>
    <col min="19" max="1026" width="8.78333333333333" style="2"/>
    <col min="1027" max="16384" width="9" style="2"/>
  </cols>
  <sheetData>
    <row r="1" customHeight="1" spans="1:18">
      <c r="A1" s="4" t="s">
        <v>0</v>
      </c>
      <c r="B1" s="4" t="s">
        <v>2</v>
      </c>
      <c r="C1" s="4" t="s">
        <v>106</v>
      </c>
      <c r="D1" s="4" t="s">
        <v>107</v>
      </c>
      <c r="E1" s="4" t="s">
        <v>108</v>
      </c>
      <c r="F1" s="4" t="s">
        <v>109</v>
      </c>
      <c r="G1" s="4" t="s">
        <v>96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  <c r="N1" s="4" t="s">
        <v>95</v>
      </c>
      <c r="O1" s="4" t="s">
        <v>110</v>
      </c>
      <c r="P1" s="4" t="s">
        <v>72</v>
      </c>
      <c r="Q1" s="4" t="s">
        <v>111</v>
      </c>
      <c r="R1" s="4" t="s">
        <v>112</v>
      </c>
    </row>
    <row r="2" customHeight="1" outlineLevel="2" spans="1:18">
      <c r="A2" s="2" t="s">
        <v>113</v>
      </c>
      <c r="C2" s="2" t="s">
        <v>99</v>
      </c>
      <c r="D2" s="2" t="s">
        <v>62</v>
      </c>
      <c r="E2" s="17">
        <v>0.0005</v>
      </c>
      <c r="G2" s="17" t="s">
        <v>114</v>
      </c>
      <c r="N2" s="2" t="s">
        <v>55</v>
      </c>
      <c r="O2" s="7">
        <f>VLOOKUP(N2,Compartments!A:I,9,FALSE)</f>
        <v>4.58e-17</v>
      </c>
      <c r="P2" s="2">
        <f>'Species types'!E3</f>
        <v>2</v>
      </c>
      <c r="Q2" s="17">
        <f t="shared" ref="Q2:Q7" si="0">P2*O2</f>
        <v>9.16e-17</v>
      </c>
      <c r="R2" s="7"/>
    </row>
    <row r="3" customHeight="1" outlineLevel="2" spans="1:18">
      <c r="A3" s="2" t="s">
        <v>115</v>
      </c>
      <c r="C3" s="2" t="s">
        <v>101</v>
      </c>
      <c r="D3" s="2" t="s">
        <v>62</v>
      </c>
      <c r="E3" s="17">
        <v>0.0005</v>
      </c>
      <c r="G3" s="17" t="s">
        <v>114</v>
      </c>
      <c r="N3" s="2" t="s">
        <v>55</v>
      </c>
      <c r="O3" s="7">
        <f>VLOOKUP(N3,Compartments!A:I,9,FALSE)</f>
        <v>4.58e-17</v>
      </c>
      <c r="P3" s="2">
        <f>'Species types'!E5</f>
        <v>4</v>
      </c>
      <c r="Q3" s="17">
        <f t="shared" si="0"/>
        <v>1.832e-16</v>
      </c>
      <c r="R3" s="7"/>
    </row>
    <row r="4" customHeight="1" outlineLevel="2" spans="1:18">
      <c r="A4" s="2" t="s">
        <v>116</v>
      </c>
      <c r="C4" s="2" t="s">
        <v>102</v>
      </c>
      <c r="D4" s="2" t="s">
        <v>62</v>
      </c>
      <c r="E4" s="17">
        <v>0.001</v>
      </c>
      <c r="G4" s="17" t="s">
        <v>114</v>
      </c>
      <c r="N4" s="2" t="s">
        <v>55</v>
      </c>
      <c r="O4" s="7">
        <f>VLOOKUP(N4,Compartments!A:I,9,FALSE)</f>
        <v>4.58e-17</v>
      </c>
      <c r="P4" s="2">
        <f>'Species types'!E6</f>
        <v>5</v>
      </c>
      <c r="Q4" s="17">
        <f t="shared" si="0"/>
        <v>2.29e-16</v>
      </c>
      <c r="R4" s="7"/>
    </row>
    <row r="5" customHeight="1" outlineLevel="2" spans="1:18">
      <c r="A5" s="2" t="s">
        <v>117</v>
      </c>
      <c r="C5" s="2" t="s">
        <v>103</v>
      </c>
      <c r="D5" s="2" t="s">
        <v>62</v>
      </c>
      <c r="E5" s="17">
        <v>0.002</v>
      </c>
      <c r="G5" s="17" t="s">
        <v>114</v>
      </c>
      <c r="N5" s="2" t="s">
        <v>55</v>
      </c>
      <c r="O5" s="7">
        <f>VLOOKUP(N5,Compartments!A:I,9,FALSE)</f>
        <v>4.58e-17</v>
      </c>
      <c r="P5" s="2">
        <v>6</v>
      </c>
      <c r="Q5" s="17">
        <f t="shared" si="0"/>
        <v>2.748e-16</v>
      </c>
      <c r="R5" s="7"/>
    </row>
    <row r="6" customHeight="1" outlineLevel="2" spans="1:18">
      <c r="A6" s="2" t="s">
        <v>118</v>
      </c>
      <c r="C6" s="2" t="s">
        <v>104</v>
      </c>
      <c r="D6" s="2" t="s">
        <v>62</v>
      </c>
      <c r="E6" s="17">
        <v>0.000148</v>
      </c>
      <c r="G6" s="17" t="s">
        <v>114</v>
      </c>
      <c r="N6" s="2" t="s">
        <v>60</v>
      </c>
      <c r="O6" s="7">
        <f>VLOOKUP(N6,Compartments!A:I,9,FALSE)</f>
        <v>1e-12</v>
      </c>
      <c r="P6" s="2">
        <f>'Species types'!E2</f>
        <v>1</v>
      </c>
      <c r="Q6" s="17">
        <f t="shared" si="0"/>
        <v>1e-12</v>
      </c>
      <c r="R6" s="7"/>
    </row>
    <row r="7" customHeight="1" outlineLevel="2" spans="1:18">
      <c r="A7" s="2" t="s">
        <v>119</v>
      </c>
      <c r="C7" s="2" t="s">
        <v>105</v>
      </c>
      <c r="D7" s="2" t="s">
        <v>62</v>
      </c>
      <c r="E7" s="17">
        <v>0.0002</v>
      </c>
      <c r="G7" s="17" t="s">
        <v>114</v>
      </c>
      <c r="N7" s="2" t="s">
        <v>60</v>
      </c>
      <c r="O7" s="7">
        <f>VLOOKUP(N7,Compartments!A:I,9,FALSE)</f>
        <v>1e-12</v>
      </c>
      <c r="P7" s="2">
        <f>'Species types'!E3</f>
        <v>2</v>
      </c>
      <c r="Q7" s="17">
        <f t="shared" si="0"/>
        <v>2e-12</v>
      </c>
      <c r="R7" s="7"/>
    </row>
    <row r="8" customHeight="1" spans="14:18">
      <c r="N8" s="18" t="s">
        <v>120</v>
      </c>
      <c r="O8" s="7"/>
      <c r="Q8" s="17">
        <f>SUMIF(N$2:N$7,"c",Q$2:Q$7)</f>
        <v>7.786e-16</v>
      </c>
      <c r="R8" s="7">
        <f>Q8*Parameters!D2</f>
        <v>0</v>
      </c>
    </row>
    <row r="9" customHeight="1" spans="14:18">
      <c r="N9" s="18" t="s">
        <v>121</v>
      </c>
      <c r="O9" s="7"/>
      <c r="Q9" s="17">
        <f>SUMIF(N$2:N$7,"e",Q$2:Q$7)</f>
        <v>3e-12</v>
      </c>
      <c r="R9" s="7"/>
    </row>
    <row r="10" customHeight="1" spans="14:18">
      <c r="N10" s="18" t="s">
        <v>122</v>
      </c>
      <c r="O10" s="7"/>
      <c r="Q10" s="17">
        <f>SUBTOTAL(9,Q2:Q7)</f>
        <v>3.0007786e-12</v>
      </c>
      <c r="R10" s="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2"/>
    <col min="1027" max="16384" width="9" style="2"/>
  </cols>
  <sheetData>
    <row r="1" customHeight="1" spans="1:9">
      <c r="A1" s="5" t="s">
        <v>0</v>
      </c>
      <c r="B1" s="5" t="s">
        <v>2</v>
      </c>
      <c r="C1" s="5" t="s">
        <v>123</v>
      </c>
      <c r="D1" s="5" t="s">
        <v>96</v>
      </c>
      <c r="E1" s="5" t="s">
        <v>18</v>
      </c>
      <c r="F1" s="4" t="s">
        <v>36</v>
      </c>
      <c r="G1" s="4" t="s">
        <v>37</v>
      </c>
      <c r="H1" s="5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2016-02-19T21:40:00Z</dcterms:created>
  <dcterms:modified xsi:type="dcterms:W3CDTF">2019-01-15T15:28:38Z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