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activeTab="6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types'!$A$2:$K$9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<sst xmlns="http://schemas.openxmlformats.org/spreadsheetml/2006/main" count="573" uniqueCount="251">
  <si>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</si>
  <si>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</si>
  <si>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</si>
  <si>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</si>
  <si>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</si>
  <si>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</si>
  <si>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</si>
  <si>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</si>
  <si>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</si>
  <si>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</si>
  <si>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</si>
  <si>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</si>
  <si>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</si>
  <si>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</si>
  <si>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</si>
  <si>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</si>
  <si>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</si>
  <si>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</si>
  <si>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</si>
  <si>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</si>
  <si>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</si>
  <si>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</si>
  <si>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</si>
  <si>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</si>
  <si>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</si>
  <si>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</si>
  <si>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</si>
  <si>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</si>
  <si>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</si>
  <si>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</si>
  <si>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</si>
  <si>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</si>
  <si>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</si>
  <si>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</si>
  <si>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</si>
  <si>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</si>
  <si>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</si>
  <si>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</si>
  <si>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</si>
  <si>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</si>
  <si>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</si>
  <si>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</si>
  <si>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</si>
  <si>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</si>
  <si>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</si>
  <si>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</si>
  <si>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</si>
  <si>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</si>
  <si>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</si>
  <si>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</si>
  <si>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</si>
  <si>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</si>
  <si>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</si>
  <si>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</si>
  <si>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</si>
  <si>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</si>
  <si>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</si>
  <si>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</si>
  <si>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</si>
  <si>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</si>
  <si>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</si>
  <si>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</si>
  <si>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</si>
  <si>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</si>
  <si>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</si>
  <si>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</si>
  <si>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</si>
  <si>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</si>
  <si>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</si>
  <si>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</si>
  <si>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</si>
  <si>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</si>
  <si>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</si>
  <si>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</si>
  <si>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</si>
  <si>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</si>
  <si>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</si>
  <si>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</si>
  <si>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</si>
  <si>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</si>
  <si>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</si>
  <si>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</si>
  <si>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</si>
  <si>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</si>
  <si>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</si>
  <si>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</si>
  <si>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</si>
  <si>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</si>
  <si>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</si>
  <si>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</si>
  <si>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</si>
  <si>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</si>
  <si>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</si>
  <si>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</si>
  <si>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</si>
  <si>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</si>
  <si>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</si>
  <si>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</si>
  <si>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</si>
  <si>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</si>
  <si>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</si>
  <si>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</si>
  <si>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</si>
  <si>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</si>
  <si>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</si>
  <si>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</si>
  <si>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</si>
  <si>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</si>
  <si>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specie_6</t>
  </si>
  <si>
    <t>specie_name_6</t>
  </si>
  <si>
    <t>H2O</t>
  </si>
  <si>
    <t>metabolite</t>
  </si>
  <si>
    <t>Species type</t>
  </si>
  <si>
    <t>Compartment</t>
  </si>
  <si>
    <t>specie_1[c]</t>
  </si>
  <si>
    <t>molecule</t>
  </si>
  <si>
    <t>specie_2[c]</t>
  </si>
  <si>
    <t>specie_3[c]</t>
  </si>
  <si>
    <t>specie_4[c]</t>
  </si>
  <si>
    <t>specie_5[c]</t>
  </si>
  <si>
    <t>specie_6[c]</t>
  </si>
  <si>
    <t>H2O[c]</t>
  </si>
  <si>
    <t>specie_1[e]</t>
  </si>
  <si>
    <t>specie_2[e]</t>
  </si>
  <si>
    <t>H2O[e]</t>
  </si>
  <si>
    <t>Compartment volume</t>
  </si>
  <si>
    <t>Mass = Concentration * Compartment-volume * Molecular-weight</t>
  </si>
  <si>
    <t>Dry weight</t>
  </si>
  <si>
    <t>dist-init-conc-specie_2[c]</t>
  </si>
  <si>
    <t>M</t>
  </si>
  <si>
    <t>dist-init-conc-specie_4[c]</t>
  </si>
  <si>
    <t>dist-init-conc-specie_5[c]</t>
  </si>
  <si>
    <t>dist-init-conc-specie_6[c]</t>
  </si>
  <si>
    <t>dist-init-conc-H2O[c]</t>
  </si>
  <si>
    <t>dist-init-conc-specie_1[e]</t>
  </si>
  <si>
    <t>dist-init-conc-specie_2[e]</t>
  </si>
  <si>
    <t>dist-init-conc-H2O[e]</t>
  </si>
  <si>
    <t>c Total</t>
  </si>
  <si>
    <t>e Total</t>
  </si>
  <si>
    <t>Grand Total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</si>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</sst>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177" formatCode="0.000E+00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14" fillId="0" borderId="0" applyBorder="0" applyAlignment="0" applyProtection="0"/>
    <xf numFmtId="0" fontId="16" fillId="12" borderId="0" applyNumberFormat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/>
    <xf numFmtId="0" fontId="11" fillId="0" borderId="3" applyNumberFormat="0" applyFill="0" applyAlignment="0" applyProtection="0">
      <alignment vertical="center"/>
    </xf>
    <xf numFmtId="41" fontId="14" fillId="0" borderId="0" applyBorder="0" applyAlignment="0" applyProtection="0"/>
    <xf numFmtId="0" fontId="1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14" fillId="0" borderId="0" applyBorder="0" applyAlignment="0" applyProtection="0"/>
    <xf numFmtId="0" fontId="8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ont="1"/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wrapText="1"/>
    </xf>
    <xf numFmtId="176" fontId="0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177" fontId="1" fillId="0" borderId="0" xfId="0" applyNumberFormat="1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77" fontId="1" fillId="0" borderId="0" xfId="0" applyNumberFormat="1" applyFont="1" applyAlignment="1">
      <alignment horizontal="left" vertical="top"/>
    </xf>
    <xf numFmtId="11" fontId="1" fillId="0" borderId="0" xfId="0" applyNumberFormat="1" applyFont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32" customWidth="1"/>
    <col min="4" max="16384" width="9" style="32" hidden="1" customWidth="1"/>
  </cols>
  <sheetData>
    <row r="1" customHeight="1" spans="1:3">
      <c r="A1" s="33" t="s">
        <v>0</v>
      </c>
      <c r="B1" s="33" t="s">
        <v>1</v>
      </c>
      <c r="C1" s="33" t="s">
        <v>2</v>
      </c>
    </row>
    <row r="2" customHeight="1" spans="1:3">
      <c r="A2" s="34" t="s">
        <v>3</v>
      </c>
      <c r="B2" s="34"/>
      <c r="C2" s="34">
        <v>1</v>
      </c>
    </row>
    <row r="3" customHeight="1" spans="1:3">
      <c r="A3" s="34" t="s">
        <v>4</v>
      </c>
      <c r="B3" s="34"/>
      <c r="C3" s="34">
        <v>1</v>
      </c>
    </row>
    <row r="4" customHeight="1" spans="1:3">
      <c r="A4" s="34" t="s">
        <v>5</v>
      </c>
      <c r="B4" s="34"/>
      <c r="C4" s="34">
        <v>1</v>
      </c>
    </row>
    <row r="5" customHeight="1" spans="1:3">
      <c r="A5" s="34" t="s">
        <v>6</v>
      </c>
      <c r="B5" s="34"/>
      <c r="C5" s="34">
        <v>4</v>
      </c>
    </row>
    <row r="6" customHeight="1" spans="1:3">
      <c r="A6" s="34" t="s">
        <v>7</v>
      </c>
      <c r="B6" s="34"/>
      <c r="C6" s="34">
        <v>2</v>
      </c>
    </row>
    <row r="7" customHeight="1" spans="1:3">
      <c r="A7" s="34" t="s">
        <v>8</v>
      </c>
      <c r="B7" s="34"/>
      <c r="C7" s="34">
        <v>143</v>
      </c>
    </row>
    <row r="8" customHeight="1" spans="1:3">
      <c r="A8" s="34" t="s">
        <v>9</v>
      </c>
      <c r="B8" s="34"/>
      <c r="C8" s="34">
        <v>175</v>
      </c>
    </row>
    <row r="9" customHeight="1" spans="1:3">
      <c r="A9" s="34" t="s">
        <v>10</v>
      </c>
      <c r="B9" s="34"/>
      <c r="C9" s="34">
        <v>125</v>
      </c>
    </row>
    <row r="10" customHeight="1" spans="1:3">
      <c r="A10" s="34" t="s">
        <v>11</v>
      </c>
      <c r="B10" s="34"/>
      <c r="C10" s="34">
        <v>4</v>
      </c>
    </row>
    <row r="11" customHeight="1" spans="1:3">
      <c r="A11" s="34" t="s">
        <v>12</v>
      </c>
      <c r="B11" s="34"/>
      <c r="C11" s="34">
        <v>5</v>
      </c>
    </row>
    <row r="12" customHeight="1" spans="1:3">
      <c r="A12" s="34" t="s">
        <v>13</v>
      </c>
      <c r="B12" s="34"/>
      <c r="C12" s="34">
        <v>175</v>
      </c>
    </row>
    <row r="13" customHeight="1" spans="1:3">
      <c r="A13" s="34" t="s">
        <v>14</v>
      </c>
      <c r="B13" s="34"/>
      <c r="C13" s="34">
        <v>167</v>
      </c>
    </row>
    <row r="14" customHeight="1" spans="1:3">
      <c r="A14" s="34" t="s">
        <v>15</v>
      </c>
      <c r="B14" s="34"/>
      <c r="C14" s="34">
        <v>1</v>
      </c>
    </row>
    <row r="15" customHeight="1" spans="1:3">
      <c r="A15" s="34" t="s">
        <v>16</v>
      </c>
      <c r="B15" s="34"/>
      <c r="C15" s="34">
        <v>2</v>
      </c>
    </row>
    <row r="16" customHeight="1" spans="1:3">
      <c r="A16" s="34" t="s">
        <v>17</v>
      </c>
      <c r="B16" s="34"/>
      <c r="C16" s="34">
        <v>35</v>
      </c>
    </row>
    <row r="17" customHeight="1" spans="1:3">
      <c r="A17" s="34" t="s">
        <v>18</v>
      </c>
      <c r="B17" s="34"/>
      <c r="C17" s="34">
        <v>95</v>
      </c>
    </row>
    <row r="18" customHeight="1" spans="1:3">
      <c r="A18" s="34" t="s">
        <v>19</v>
      </c>
      <c r="B18" s="34"/>
      <c r="C18" s="34">
        <v>2</v>
      </c>
    </row>
    <row r="19" customHeight="1" spans="1:3">
      <c r="A19" s="34" t="s">
        <v>20</v>
      </c>
      <c r="B19" s="34"/>
      <c r="C19" s="34">
        <v>8</v>
      </c>
    </row>
    <row r="20" customHeight="1" spans="1:3">
      <c r="A20" s="34" t="s">
        <v>21</v>
      </c>
      <c r="B20" s="34"/>
      <c r="C20" s="34">
        <v>2</v>
      </c>
    </row>
    <row r="21" customHeight="1" spans="1:3">
      <c r="A21" s="34" t="s">
        <v>22</v>
      </c>
      <c r="B21" s="34"/>
      <c r="C21" s="34">
        <v>21</v>
      </c>
    </row>
    <row r="22" customHeight="1" spans="1:3">
      <c r="A22" s="34" t="s">
        <v>23</v>
      </c>
      <c r="B22" s="34"/>
      <c r="C22" s="34">
        <v>0</v>
      </c>
    </row>
    <row r="23" customHeight="1" spans="1:3">
      <c r="A23" s="34" t="s">
        <v>24</v>
      </c>
      <c r="B23" s="34"/>
      <c r="C23" s="34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1" t="s">
        <v>39</v>
      </c>
    </row>
    <row r="9" customHeight="1" spans="1:2">
      <c r="A9" s="2" t="s">
        <v>40</v>
      </c>
      <c r="B9" s="21"/>
    </row>
    <row r="10" customHeight="1" spans="1:2">
      <c r="A10" s="2" t="s">
        <v>41</v>
      </c>
      <c r="B10" s="21"/>
    </row>
    <row r="11" customHeight="1" spans="1:2">
      <c r="A11" s="2" t="s">
        <v>42</v>
      </c>
      <c r="B11" s="21"/>
    </row>
    <row r="12" customHeight="1" spans="1:2">
      <c r="A12" s="2" t="s">
        <v>43</v>
      </c>
      <c r="B12" s="21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7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7" width="8.78333333333333" style="4"/>
    <col min="8" max="1026" width="8.78333333333333" style="5"/>
    <col min="1027" max="16384" width="9" style="5"/>
  </cols>
  <sheetData>
    <row r="1" s="3" customFormat="1" ht="15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5"/>
      <c r="AMJ1" s="5"/>
      <c r="AMK1" s="5"/>
    </row>
    <row r="2" ht="15" customHeight="1" spans="1:7">
      <c r="A2" s="4" t="s">
        <v>54</v>
      </c>
      <c r="B2" s="4" t="s">
        <v>55</v>
      </c>
      <c r="C2" s="1" t="s">
        <v>56</v>
      </c>
      <c r="D2" s="31"/>
      <c r="G2" s="4" t="s">
        <v>57</v>
      </c>
    </row>
    <row r="3" ht="15" customHeight="1" spans="1:3">
      <c r="A3" s="4" t="s">
        <v>58</v>
      </c>
      <c r="B3" s="4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5" sqref="M5"/>
    </sheetView>
  </sheetViews>
  <sheetFormatPr defaultColWidth="9" defaultRowHeight="15" customHeight="1" outlineLevelRow="3"/>
  <cols>
    <col min="1" max="1035" width="8.78333333333333" style="1"/>
    <col min="1036" max="16384" width="9" style="1"/>
  </cols>
  <sheetData>
    <row r="1" customHeight="1" spans="1:16384">
      <c r="A1" s="3"/>
      <c r="B1" s="3"/>
      <c r="C1" s="3"/>
      <c r="D1" s="3"/>
      <c r="E1" s="3"/>
      <c r="F1" s="3"/>
      <c r="G1" s="3"/>
      <c r="H1" s="28" t="s">
        <v>61</v>
      </c>
      <c r="I1" s="28"/>
      <c r="J1" s="28"/>
      <c r="K1" s="28"/>
      <c r="L1" s="3"/>
      <c r="M1" s="28" t="s">
        <v>62</v>
      </c>
      <c r="N1" s="28"/>
      <c r="O1" s="28"/>
      <c r="P1" s="28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" customFormat="1" ht="15.1" customHeight="1" spans="1:16384">
      <c r="A2" s="30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0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  <c r="T3" s="1" t="s">
        <v>84</v>
      </c>
    </row>
    <row r="4" customHeight="1" spans="1:20">
      <c r="A4" s="1" t="s">
        <v>78</v>
      </c>
      <c r="B4" s="1" t="s">
        <v>85</v>
      </c>
      <c r="C4" s="1" t="s">
        <v>86</v>
      </c>
      <c r="D4" s="1" t="s">
        <v>76</v>
      </c>
      <c r="E4" s="1" t="s">
        <v>77</v>
      </c>
      <c r="G4" s="1" t="s">
        <v>79</v>
      </c>
      <c r="H4" s="1" t="s">
        <v>80</v>
      </c>
      <c r="I4" s="1">
        <v>1e-12</v>
      </c>
      <c r="J4" s="1">
        <v>1e-13</v>
      </c>
      <c r="K4" s="1" t="s">
        <v>81</v>
      </c>
      <c r="L4" s="1" t="s">
        <v>87</v>
      </c>
      <c r="M4" s="1" t="s">
        <v>80</v>
      </c>
      <c r="N4" s="1">
        <v>7.75</v>
      </c>
      <c r="O4" s="1">
        <v>0.775</v>
      </c>
      <c r="P4" s="1" t="s">
        <v>83</v>
      </c>
      <c r="T4" s="1" t="s">
        <v>88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9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F3" sqref="F3:F9"/>
    </sheetView>
  </sheetViews>
  <sheetFormatPr defaultColWidth="9" defaultRowHeight="15" customHeight="1"/>
  <cols>
    <col min="1" max="1" width="8.75" style="1" customWidth="1"/>
    <col min="2" max="2" width="14.75" style="1" customWidth="1"/>
    <col min="3" max="6" width="10.8166666666667" style="1"/>
    <col min="7" max="7" width="11.4583333333333" style="1"/>
    <col min="8" max="8" width="9" style="1"/>
    <col min="9" max="9" width="15" style="1"/>
    <col min="10" max="10" width="11.1416666666667" style="1"/>
    <col min="11" max="12" width="11.4583333333333" style="1"/>
    <col min="13" max="1028" width="8.78333333333333" style="16"/>
    <col min="1029" max="16384" width="9" style="16"/>
  </cols>
  <sheetData>
    <row r="1" customHeight="1" spans="3:8">
      <c r="C1" s="28" t="s">
        <v>89</v>
      </c>
      <c r="D1" s="28"/>
      <c r="E1" s="28"/>
      <c r="F1" s="28"/>
      <c r="G1" s="28"/>
      <c r="H1" s="28"/>
    </row>
    <row r="2" s="15" customFormat="1" customHeight="1" spans="1:1027">
      <c r="A2" s="2" t="s">
        <v>25</v>
      </c>
      <c r="B2" s="2" t="s">
        <v>27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AMM2" s="16"/>
    </row>
    <row r="3" customHeight="1" spans="1:10">
      <c r="A3" s="1" t="s">
        <v>97</v>
      </c>
      <c r="B3" s="1" t="s">
        <v>98</v>
      </c>
      <c r="C3" s="16"/>
      <c r="D3" s="16"/>
      <c r="E3" s="16"/>
      <c r="F3" s="1"/>
      <c r="G3" s="1">
        <v>1</v>
      </c>
      <c r="H3" s="1">
        <v>0</v>
      </c>
      <c r="I3" s="23" t="s">
        <v>99</v>
      </c>
      <c r="J3" s="23"/>
    </row>
    <row r="4" customHeight="1" spans="1:10">
      <c r="A4" s="1" t="s">
        <v>100</v>
      </c>
      <c r="B4" s="1" t="s">
        <v>101</v>
      </c>
      <c r="C4" s="16"/>
      <c r="D4" s="16"/>
      <c r="E4" s="16"/>
      <c r="F4" s="4"/>
      <c r="G4" s="1">
        <v>2</v>
      </c>
      <c r="H4" s="1">
        <v>0</v>
      </c>
      <c r="I4" s="23" t="s">
        <v>99</v>
      </c>
      <c r="J4" s="23"/>
    </row>
    <row r="5" customHeight="1" spans="1:10">
      <c r="A5" s="1" t="s">
        <v>102</v>
      </c>
      <c r="B5" s="1" t="s">
        <v>103</v>
      </c>
      <c r="C5" s="16"/>
      <c r="D5" s="16"/>
      <c r="E5" s="16"/>
      <c r="F5" s="4"/>
      <c r="G5" s="1">
        <v>3</v>
      </c>
      <c r="H5" s="1">
        <v>0</v>
      </c>
      <c r="I5" s="23" t="s">
        <v>99</v>
      </c>
      <c r="J5" s="23"/>
    </row>
    <row r="6" customHeight="1" spans="1:10">
      <c r="A6" s="16" t="s">
        <v>104</v>
      </c>
      <c r="B6" s="16" t="s">
        <v>105</v>
      </c>
      <c r="C6" s="16"/>
      <c r="D6" s="16"/>
      <c r="E6" s="16"/>
      <c r="F6" s="4"/>
      <c r="G6" s="16">
        <v>4</v>
      </c>
      <c r="H6" s="1">
        <v>0</v>
      </c>
      <c r="I6" s="23" t="s">
        <v>99</v>
      </c>
      <c r="J6" s="23"/>
    </row>
    <row r="7" customHeight="1" spans="1:10">
      <c r="A7" s="16" t="s">
        <v>106</v>
      </c>
      <c r="B7" s="16" t="s">
        <v>107</v>
      </c>
      <c r="C7" s="16"/>
      <c r="D7" s="16"/>
      <c r="E7" s="16"/>
      <c r="F7" s="4"/>
      <c r="G7" s="16">
        <v>5</v>
      </c>
      <c r="H7" s="1">
        <v>0</v>
      </c>
      <c r="I7" s="23" t="s">
        <v>99</v>
      </c>
      <c r="J7" s="23"/>
    </row>
    <row r="8" customHeight="1" spans="1:9">
      <c r="A8" s="16" t="s">
        <v>108</v>
      </c>
      <c r="B8" s="16" t="s">
        <v>109</v>
      </c>
      <c r="F8" s="4"/>
      <c r="G8" s="16">
        <v>6</v>
      </c>
      <c r="H8" s="1">
        <v>0</v>
      </c>
      <c r="I8" s="23" t="s">
        <v>99</v>
      </c>
    </row>
    <row r="9" customHeight="1" spans="1:9">
      <c r="A9" s="29" t="s">
        <v>110</v>
      </c>
      <c r="B9" s="29" t="s">
        <v>110</v>
      </c>
      <c r="G9" s="29">
        <v>18.0152</v>
      </c>
      <c r="H9" s="1">
        <v>0</v>
      </c>
      <c r="I9" s="1" t="s">
        <v>111</v>
      </c>
    </row>
  </sheetData>
  <autoFilter ref="A2:K9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74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112</v>
      </c>
      <c r="D1" s="2" t="s">
        <v>113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114</v>
      </c>
      <c r="C2" s="1" t="s">
        <v>97</v>
      </c>
      <c r="D2" s="1" t="s">
        <v>73</v>
      </c>
      <c r="E2" s="1" t="s">
        <v>115</v>
      </c>
    </row>
    <row r="3" customHeight="1" spans="1:5">
      <c r="A3" s="1" t="s">
        <v>116</v>
      </c>
      <c r="C3" s="1" t="s">
        <v>100</v>
      </c>
      <c r="D3" s="1" t="s">
        <v>73</v>
      </c>
      <c r="E3" s="1" t="s">
        <v>115</v>
      </c>
    </row>
    <row r="4" customHeight="1" spans="1:5">
      <c r="A4" s="1" t="s">
        <v>117</v>
      </c>
      <c r="C4" s="1" t="s">
        <v>102</v>
      </c>
      <c r="D4" s="1" t="s">
        <v>73</v>
      </c>
      <c r="E4" s="1" t="s">
        <v>115</v>
      </c>
    </row>
    <row r="5" customHeight="1" spans="1:5">
      <c r="A5" s="1" t="s">
        <v>118</v>
      </c>
      <c r="C5" s="1" t="s">
        <v>104</v>
      </c>
      <c r="D5" s="1" t="s">
        <v>73</v>
      </c>
      <c r="E5" s="1" t="s">
        <v>115</v>
      </c>
    </row>
    <row r="6" customHeight="1" spans="1:5">
      <c r="A6" s="1" t="s">
        <v>119</v>
      </c>
      <c r="C6" s="1" t="s">
        <v>106</v>
      </c>
      <c r="D6" s="1" t="s">
        <v>73</v>
      </c>
      <c r="E6" s="1" t="s">
        <v>115</v>
      </c>
    </row>
    <row r="7" customHeight="1" spans="1:5">
      <c r="A7" s="1" t="s">
        <v>120</v>
      </c>
      <c r="C7" s="1" t="s">
        <v>108</v>
      </c>
      <c r="D7" s="1" t="s">
        <v>73</v>
      </c>
      <c r="E7" s="1" t="s">
        <v>115</v>
      </c>
    </row>
    <row r="8" customHeight="1" spans="1:5">
      <c r="A8" s="1" t="s">
        <v>121</v>
      </c>
      <c r="C8" s="1" t="s">
        <v>110</v>
      </c>
      <c r="D8" s="1" t="s">
        <v>73</v>
      </c>
      <c r="E8" s="1" t="s">
        <v>115</v>
      </c>
    </row>
    <row r="9" customHeight="1" spans="1:5">
      <c r="A9" s="1" t="s">
        <v>122</v>
      </c>
      <c r="C9" s="1" t="s">
        <v>97</v>
      </c>
      <c r="D9" s="1" t="s">
        <v>78</v>
      </c>
      <c r="E9" s="1" t="s">
        <v>115</v>
      </c>
    </row>
    <row r="10" customHeight="1" spans="1:5">
      <c r="A10" s="1" t="s">
        <v>123</v>
      </c>
      <c r="C10" s="1" t="s">
        <v>100</v>
      </c>
      <c r="D10" s="1" t="s">
        <v>78</v>
      </c>
      <c r="E10" s="1" t="s">
        <v>115</v>
      </c>
    </row>
    <row r="11" customHeight="1" spans="1:5">
      <c r="A11" s="1" t="s">
        <v>124</v>
      </c>
      <c r="C11" s="1" t="s">
        <v>110</v>
      </c>
      <c r="D11" s="1" t="s">
        <v>78</v>
      </c>
      <c r="E11" s="1" t="s">
        <v>115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9"/>
    </sheetView>
  </sheetViews>
  <sheetFormatPr defaultColWidth="9" defaultRowHeight="15" customHeight="1"/>
  <cols>
    <col min="1" max="1" width="21" style="1" customWidth="1"/>
    <col min="2" max="2" width="5.625" style="1" customWidth="1"/>
    <col min="3" max="3" width="10" style="1" customWidth="1"/>
    <col min="4" max="4" width="11" style="1" customWidth="1"/>
    <col min="5" max="5" width="9.75" style="1" customWidth="1"/>
    <col min="6" max="6" width="17.125" style="1" customWidth="1"/>
    <col min="7" max="7" width="7.87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3" width="10.5" style="21" customWidth="1"/>
    <col min="14" max="15" width="12.25" style="17" customWidth="1"/>
    <col min="16" max="16" width="8.375" style="17" customWidth="1"/>
    <col min="17" max="17" width="11.5" style="17" customWidth="1"/>
    <col min="18" max="18" width="9.875" style="17" customWidth="1"/>
    <col min="19" max="1033" width="8.78333333333333" style="17"/>
    <col min="1034" max="16384" width="9" style="22"/>
  </cols>
  <sheetData>
    <row r="1" customHeight="1" spans="1:18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M1" s="24"/>
      <c r="N1" s="2" t="s">
        <v>113</v>
      </c>
      <c r="O1" s="2" t="s">
        <v>125</v>
      </c>
      <c r="P1" s="2" t="s">
        <v>94</v>
      </c>
      <c r="Q1" s="2" t="s">
        <v>126</v>
      </c>
      <c r="R1" s="2" t="s">
        <v>127</v>
      </c>
    </row>
    <row r="2" customHeight="1" outlineLevel="2" spans="1:18">
      <c r="A2" s="1" t="s">
        <v>128</v>
      </c>
      <c r="C2" s="1" t="s">
        <v>116</v>
      </c>
      <c r="D2" s="1" t="s">
        <v>80</v>
      </c>
      <c r="E2" s="23">
        <v>0.0005</v>
      </c>
      <c r="G2" s="23" t="s">
        <v>129</v>
      </c>
      <c r="N2" s="17" t="s">
        <v>73</v>
      </c>
      <c r="O2" s="17">
        <f>VLOOKUP(N2,Compartments!A:I,9,FALSE)</f>
        <v>4.58e-17</v>
      </c>
      <c r="P2" s="17">
        <f>VLOOKUP(VLOOKUP(C2,Species!A:C,3,FALSE),'Species types'!A:G,5,FALSE)</f>
        <v>0</v>
      </c>
      <c r="Q2" s="26">
        <f t="shared" ref="Q2:Q9" si="0">E2*O2*P2</f>
        <v>0</v>
      </c>
      <c r="R2" s="27"/>
    </row>
    <row r="3" customHeight="1" outlineLevel="2" spans="1:18">
      <c r="A3" s="1" t="s">
        <v>130</v>
      </c>
      <c r="C3" s="1" t="s">
        <v>118</v>
      </c>
      <c r="D3" s="1" t="s">
        <v>80</v>
      </c>
      <c r="E3" s="23">
        <v>0.0005</v>
      </c>
      <c r="G3" s="23" t="s">
        <v>129</v>
      </c>
      <c r="N3" s="17" t="s">
        <v>73</v>
      </c>
      <c r="O3" s="17">
        <f>VLOOKUP(N3,Compartments!A:I,9,FALSE)</f>
        <v>4.58e-17</v>
      </c>
      <c r="P3" s="17">
        <f>VLOOKUP(VLOOKUP(C3,Species!A:C,3,FALSE),'Species types'!A:G,5,FALSE)</f>
        <v>0</v>
      </c>
      <c r="Q3" s="26">
        <f t="shared" si="0"/>
        <v>0</v>
      </c>
      <c r="R3" s="27"/>
    </row>
    <row r="4" customHeight="1" outlineLevel="2" spans="1:18">
      <c r="A4" s="1" t="s">
        <v>131</v>
      </c>
      <c r="C4" s="1" t="s">
        <v>119</v>
      </c>
      <c r="D4" s="1" t="s">
        <v>80</v>
      </c>
      <c r="E4" s="23">
        <v>0.001</v>
      </c>
      <c r="G4" s="23" t="s">
        <v>129</v>
      </c>
      <c r="N4" s="17" t="s">
        <v>73</v>
      </c>
      <c r="O4" s="17">
        <f>VLOOKUP(N4,Compartments!A:I,9,FALSE)</f>
        <v>4.58e-17</v>
      </c>
      <c r="P4" s="17">
        <f>VLOOKUP(VLOOKUP(C4,Species!A:C,3,FALSE),'Species types'!A:G,5,FALSE)</f>
        <v>0</v>
      </c>
      <c r="Q4" s="26">
        <f t="shared" si="0"/>
        <v>0</v>
      </c>
      <c r="R4" s="27"/>
    </row>
    <row r="5" customHeight="1" outlineLevel="2" spans="1:18">
      <c r="A5" s="1" t="s">
        <v>132</v>
      </c>
      <c r="C5" s="1" t="s">
        <v>120</v>
      </c>
      <c r="D5" s="1" t="s">
        <v>80</v>
      </c>
      <c r="E5" s="23">
        <v>0.002</v>
      </c>
      <c r="G5" s="23" t="s">
        <v>129</v>
      </c>
      <c r="N5" s="17" t="s">
        <v>73</v>
      </c>
      <c r="O5" s="17">
        <f>VLOOKUP(N5,Compartments!A:I,9,FALSE)</f>
        <v>4.58e-17</v>
      </c>
      <c r="P5" s="17">
        <f>VLOOKUP(VLOOKUP(C5,Species!A:C,3,FALSE),'Species types'!A:G,5,FALSE)</f>
        <v>0</v>
      </c>
      <c r="Q5" s="26">
        <f t="shared" si="0"/>
        <v>0</v>
      </c>
      <c r="R5" s="27"/>
    </row>
    <row r="6" customHeight="1" outlineLevel="2" spans="1:18">
      <c r="A6" s="1" t="s">
        <v>133</v>
      </c>
      <c r="C6" s="1" t="s">
        <v>121</v>
      </c>
      <c r="D6" s="1" t="s">
        <v>80</v>
      </c>
      <c r="E6" s="1">
        <v>1</v>
      </c>
      <c r="G6" s="1" t="s">
        <v>115</v>
      </c>
      <c r="N6" s="17" t="s">
        <v>73</v>
      </c>
      <c r="O6" s="17">
        <f>VLOOKUP(N6,Compartments!A:I,9,FALSE)</f>
        <v>4.58e-17</v>
      </c>
      <c r="P6" s="17">
        <f>VLOOKUP(VLOOKUP(C6,Species!A:C,3,FALSE),'Species types'!A:G,5,FALSE)</f>
        <v>0</v>
      </c>
      <c r="Q6" s="26">
        <f t="shared" si="0"/>
        <v>0</v>
      </c>
      <c r="R6" s="27"/>
    </row>
    <row r="7" customHeight="1" outlineLevel="2" spans="1:18">
      <c r="A7" s="1" t="s">
        <v>134</v>
      </c>
      <c r="C7" s="1" t="s">
        <v>122</v>
      </c>
      <c r="D7" s="1" t="s">
        <v>80</v>
      </c>
      <c r="E7" s="23">
        <v>0.000148</v>
      </c>
      <c r="G7" s="23" t="s">
        <v>129</v>
      </c>
      <c r="N7" s="17" t="s">
        <v>78</v>
      </c>
      <c r="O7" s="17">
        <f>VLOOKUP(N7,Compartments!A:I,9,FALSE)</f>
        <v>1e-12</v>
      </c>
      <c r="P7" s="17">
        <f>VLOOKUP(VLOOKUP(C7,Species!A:C,3,FALSE),'Species types'!A:G,5,FALSE)</f>
        <v>0</v>
      </c>
      <c r="Q7" s="26">
        <f t="shared" si="0"/>
        <v>0</v>
      </c>
      <c r="R7" s="27"/>
    </row>
    <row r="8" customHeight="1" outlineLevel="2" spans="1:18">
      <c r="A8" s="1" t="s">
        <v>135</v>
      </c>
      <c r="C8" s="1" t="s">
        <v>123</v>
      </c>
      <c r="D8" s="1" t="s">
        <v>80</v>
      </c>
      <c r="E8" s="23">
        <v>0.0002</v>
      </c>
      <c r="G8" s="23" t="s">
        <v>129</v>
      </c>
      <c r="N8" s="17" t="s">
        <v>78</v>
      </c>
      <c r="O8" s="17">
        <f>VLOOKUP(N8,Compartments!A:I,9,FALSE)</f>
        <v>1e-12</v>
      </c>
      <c r="P8" s="17">
        <f>VLOOKUP(VLOOKUP(C8,Species!A:C,3,FALSE),'Species types'!A:G,5,FALSE)</f>
        <v>0</v>
      </c>
      <c r="Q8" s="26">
        <f t="shared" si="0"/>
        <v>0</v>
      </c>
      <c r="R8" s="27"/>
    </row>
    <row r="9" customHeight="1" outlineLevel="2" spans="1:18">
      <c r="A9" s="1" t="s">
        <v>136</v>
      </c>
      <c r="C9" s="1" t="s">
        <v>124</v>
      </c>
      <c r="D9" s="1" t="s">
        <v>80</v>
      </c>
      <c r="E9" s="1">
        <v>1</v>
      </c>
      <c r="G9" s="1" t="s">
        <v>115</v>
      </c>
      <c r="N9" s="17" t="s">
        <v>78</v>
      </c>
      <c r="O9" s="17">
        <f>VLOOKUP(N9,Compartments!A:I,9,FALSE)</f>
        <v>1e-12</v>
      </c>
      <c r="P9" s="17">
        <f>VLOOKUP(VLOOKUP(C9,Species!A:C,3,FALSE),'Species types'!A:G,5,FALSE)</f>
        <v>0</v>
      </c>
      <c r="Q9" s="26">
        <f t="shared" si="0"/>
        <v>0</v>
      </c>
      <c r="R9" s="27"/>
    </row>
    <row r="10" customHeight="1" outlineLevel="2" spans="2:18">
      <c r="B10" s="17"/>
      <c r="C10" s="17"/>
      <c r="N10" s="25" t="s">
        <v>137</v>
      </c>
      <c r="O10" s="25"/>
      <c r="Q10" s="26">
        <f>SUMIF(N$2:N$9,"c",Q$2:Q$9)</f>
        <v>0</v>
      </c>
      <c r="R10" s="27">
        <f>Q10*Parameters!D2</f>
        <v>0</v>
      </c>
    </row>
    <row r="11" customHeight="1" outlineLevel="1" spans="14:18">
      <c r="N11" s="25" t="s">
        <v>138</v>
      </c>
      <c r="O11" s="25"/>
      <c r="Q11" s="26">
        <f>SUMIF(N$2:N$9,"e",Q$2:Q$9)</f>
        <v>0</v>
      </c>
      <c r="R11" s="27"/>
    </row>
    <row r="12" customHeight="1" spans="14:18">
      <c r="N12" s="25" t="s">
        <v>139</v>
      </c>
      <c r="O12" s="25"/>
      <c r="Q12" s="26">
        <f>SUM(Q2:Q9)</f>
        <v>0</v>
      </c>
      <c r="R12" s="2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6" t="s">
        <v>25</v>
      </c>
      <c r="B1" s="6" t="s">
        <v>27</v>
      </c>
      <c r="C1" s="6" t="s">
        <v>140</v>
      </c>
      <c r="D1" s="6" t="s">
        <v>71</v>
      </c>
      <c r="E1" s="6" t="s">
        <v>40</v>
      </c>
      <c r="F1" s="2" t="s">
        <v>20</v>
      </c>
      <c r="G1" s="2" t="s">
        <v>21</v>
      </c>
      <c r="H1" s="6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140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3" t="s">
        <v>141</v>
      </c>
      <c r="B2" s="3"/>
      <c r="C2" s="3" t="s">
        <v>142</v>
      </c>
      <c r="D2" s="3" t="s">
        <v>81</v>
      </c>
    </row>
    <row r="3" customHeight="1" spans="1:4">
      <c r="A3" s="3" t="s">
        <v>143</v>
      </c>
      <c r="B3" s="3"/>
      <c r="C3" s="3" t="s">
        <v>144</v>
      </c>
      <c r="D3" s="3" t="s">
        <v>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6"/>
  <cols>
    <col min="1" max="1" width="9.875" style="1" customWidth="1"/>
    <col min="2" max="2" width="16" style="1" customWidth="1"/>
    <col min="3" max="3" width="11.4583333333333" style="1"/>
    <col min="4" max="4" width="44.775" style="1"/>
    <col min="5" max="6" width="9" style="1"/>
    <col min="7" max="7" width="7.5" style="1"/>
    <col min="8" max="8" width="7.71666666666667" style="1"/>
    <col min="9" max="9" width="9.31666666666667" style="1"/>
    <col min="10" max="10" width="9.425" style="1"/>
    <col min="11" max="1027" width="8.78333333333333" style="16"/>
    <col min="1028" max="16384" width="9" style="16"/>
  </cols>
  <sheetData>
    <row r="1" ht="13.5" spans="1:16384">
      <c r="A1" s="3"/>
      <c r="B1" s="3"/>
      <c r="C1" s="3"/>
      <c r="D1" s="3"/>
      <c r="E1" s="3"/>
      <c r="F1" s="3"/>
      <c r="G1" s="19" t="s">
        <v>145</v>
      </c>
      <c r="H1" s="19"/>
      <c r="I1" s="1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5" customFormat="1" ht="15.1" customHeight="1" spans="1:16384">
      <c r="A2" s="2" t="s">
        <v>25</v>
      </c>
      <c r="B2" s="2" t="s">
        <v>27</v>
      </c>
      <c r="C2" s="2" t="s">
        <v>146</v>
      </c>
      <c r="D2" s="2" t="s">
        <v>147</v>
      </c>
      <c r="E2" s="2" t="s">
        <v>148</v>
      </c>
      <c r="F2" s="2" t="s">
        <v>149</v>
      </c>
      <c r="G2" s="2" t="s">
        <v>150</v>
      </c>
      <c r="H2" s="2" t="s">
        <v>151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7" t="s">
        <v>152</v>
      </c>
      <c r="B3" s="17" t="s">
        <v>153</v>
      </c>
      <c r="C3" s="17" t="s">
        <v>54</v>
      </c>
      <c r="D3" s="17" t="s">
        <v>154</v>
      </c>
      <c r="E3" s="16">
        <v>0</v>
      </c>
      <c r="F3" s="16" t="s">
        <v>155</v>
      </c>
      <c r="G3" s="16">
        <v>0</v>
      </c>
      <c r="H3" s="16">
        <v>1</v>
      </c>
      <c r="I3" s="16" t="s">
        <v>156</v>
      </c>
      <c r="J3" s="20"/>
    </row>
    <row r="4" customHeight="1" spans="1:10">
      <c r="A4" s="17" t="s">
        <v>157</v>
      </c>
      <c r="B4" s="17" t="s">
        <v>158</v>
      </c>
      <c r="C4" s="17" t="s">
        <v>54</v>
      </c>
      <c r="D4" s="17" t="s">
        <v>159</v>
      </c>
      <c r="E4" s="16">
        <v>1</v>
      </c>
      <c r="F4" s="16" t="s">
        <v>155</v>
      </c>
      <c r="G4" s="16"/>
      <c r="H4" s="16"/>
      <c r="I4" s="16"/>
      <c r="J4" s="20"/>
    </row>
    <row r="5" customHeight="1" spans="1:10">
      <c r="A5" s="17" t="s">
        <v>160</v>
      </c>
      <c r="B5" s="17" t="s">
        <v>161</v>
      </c>
      <c r="C5" s="17" t="s">
        <v>58</v>
      </c>
      <c r="D5" s="17" t="s">
        <v>162</v>
      </c>
      <c r="E5" s="16">
        <v>1</v>
      </c>
      <c r="F5" s="16" t="s">
        <v>155</v>
      </c>
      <c r="G5" s="16"/>
      <c r="H5" s="16"/>
      <c r="I5" s="16"/>
      <c r="J5" s="16"/>
    </row>
    <row r="6" customHeight="1" spans="1:10">
      <c r="A6" s="17" t="s">
        <v>163</v>
      </c>
      <c r="B6" s="17" t="s">
        <v>164</v>
      </c>
      <c r="C6" s="17" t="s">
        <v>58</v>
      </c>
      <c r="D6" s="18" t="s">
        <v>165</v>
      </c>
      <c r="E6" s="16">
        <v>0</v>
      </c>
      <c r="F6" s="16" t="s">
        <v>155</v>
      </c>
      <c r="G6" s="16"/>
      <c r="H6" s="16"/>
      <c r="I6" s="16"/>
      <c r="J6" s="16"/>
    </row>
    <row r="7" customHeight="1" spans="6:6">
      <c r="F7" s="16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5" width="8.78333333333333" style="1"/>
    <col min="6" max="6" width="60.62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166</v>
      </c>
      <c r="D1" s="2" t="s">
        <v>167</v>
      </c>
      <c r="E1" s="2" t="s">
        <v>96</v>
      </c>
      <c r="F1" s="2" t="s">
        <v>140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168</v>
      </c>
      <c r="C2" s="1" t="s">
        <v>152</v>
      </c>
      <c r="D2" s="1" t="s">
        <v>169</v>
      </c>
      <c r="F2" s="1" t="s">
        <v>170</v>
      </c>
      <c r="G2" s="1" t="s">
        <v>155</v>
      </c>
      <c r="H2"/>
      <c r="I2"/>
      <c r="J2"/>
      <c r="K2"/>
    </row>
    <row r="3" customHeight="1" spans="1:11">
      <c r="A3" s="1" t="s">
        <v>171</v>
      </c>
      <c r="C3" s="1" t="s">
        <v>157</v>
      </c>
      <c r="D3" s="1" t="s">
        <v>169</v>
      </c>
      <c r="F3" s="1" t="s">
        <v>172</v>
      </c>
      <c r="G3" s="1" t="s">
        <v>155</v>
      </c>
      <c r="H3"/>
      <c r="I3"/>
      <c r="J3"/>
      <c r="K3"/>
    </row>
    <row r="4" customHeight="1" spans="1:11">
      <c r="A4" s="1" t="s">
        <v>173</v>
      </c>
      <c r="C4" s="1" t="s">
        <v>160</v>
      </c>
      <c r="D4" s="1" t="s">
        <v>169</v>
      </c>
      <c r="F4" s="1" t="s">
        <v>174</v>
      </c>
      <c r="G4" s="1" t="s">
        <v>155</v>
      </c>
      <c r="H4"/>
      <c r="I4"/>
      <c r="J4"/>
      <c r="K4"/>
    </row>
    <row r="5" customHeight="1" spans="1:13">
      <c r="A5" s="1" t="s">
        <v>175</v>
      </c>
      <c r="C5" s="1" t="s">
        <v>160</v>
      </c>
      <c r="D5" s="1" t="s">
        <v>176</v>
      </c>
      <c r="F5" s="1" t="s">
        <v>177</v>
      </c>
      <c r="G5" s="1" t="s">
        <v>155</v>
      </c>
      <c r="H5"/>
      <c r="I5"/>
      <c r="J5"/>
      <c r="K5"/>
      <c r="M5" s="10"/>
    </row>
    <row r="6" customHeight="1" spans="1:13">
      <c r="A6" s="1" t="s">
        <v>178</v>
      </c>
      <c r="C6" s="1" t="s">
        <v>163</v>
      </c>
      <c r="D6" s="1" t="s">
        <v>169</v>
      </c>
      <c r="F6" s="1" t="s">
        <v>179</v>
      </c>
      <c r="G6" s="1" t="s">
        <v>155</v>
      </c>
      <c r="H6"/>
      <c r="I6"/>
      <c r="J6"/>
      <c r="K6"/>
      <c r="M6" s="10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6384" width="9" style="14"/>
  </cols>
  <sheetData>
    <row r="1" ht="15.1" customHeight="1" spans="1:16384">
      <c r="A1" s="2" t="s">
        <v>25</v>
      </c>
      <c r="B1" s="2" t="s">
        <v>27</v>
      </c>
      <c r="C1" s="2" t="s">
        <v>146</v>
      </c>
      <c r="D1" s="2" t="s">
        <v>140</v>
      </c>
      <c r="E1" s="2" t="s">
        <v>71</v>
      </c>
      <c r="F1" s="2" t="s">
        <v>180</v>
      </c>
      <c r="G1" s="2" t="s">
        <v>181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customHeight="1" spans="1:7">
      <c r="A2" s="1" t="s">
        <v>182</v>
      </c>
      <c r="B2" s="1"/>
      <c r="C2" s="4" t="s">
        <v>54</v>
      </c>
      <c r="D2" s="11" t="s">
        <v>183</v>
      </c>
      <c r="E2" s="1" t="s">
        <v>83</v>
      </c>
      <c r="F2" s="1" t="s">
        <v>155</v>
      </c>
      <c r="G2" s="1" t="s">
        <v>39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11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146</v>
      </c>
      <c r="D1" s="2" t="s">
        <v>71</v>
      </c>
      <c r="E1" s="2" t="s">
        <v>184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1" t="s">
        <v>183</v>
      </c>
      <c r="B2" s="11" t="s">
        <v>185</v>
      </c>
      <c r="C2" s="1" t="s">
        <v>54</v>
      </c>
      <c r="D2" s="1" t="s">
        <v>155</v>
      </c>
      <c r="E2" s="11" t="s">
        <v>81</v>
      </c>
      <c r="I2" s="11" t="s">
        <v>186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3" width="8.78333333333333" style="11"/>
    <col min="4" max="5" width="9.875" style="11"/>
    <col min="6" max="7" width="8.78333333333333" style="11"/>
    <col min="8" max="1026" width="8.78333333333333" style="1"/>
    <col min="1027" max="16384" width="9" style="1"/>
  </cols>
  <sheetData>
    <row r="1" customHeight="1" spans="1:11">
      <c r="A1" s="12" t="s">
        <v>25</v>
      </c>
      <c r="B1" s="12" t="s">
        <v>27</v>
      </c>
      <c r="C1" s="12" t="s">
        <v>187</v>
      </c>
      <c r="D1" s="12" t="s">
        <v>9</v>
      </c>
      <c r="E1" s="12" t="s">
        <v>90</v>
      </c>
      <c r="F1" s="12" t="s">
        <v>71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customHeight="1" spans="1:10">
      <c r="A2" s="11" t="s">
        <v>188</v>
      </c>
      <c r="B2" s="11" t="s">
        <v>189</v>
      </c>
      <c r="C2" s="11" t="s">
        <v>183</v>
      </c>
      <c r="D2" s="1" t="s">
        <v>114</v>
      </c>
      <c r="E2" s="13">
        <v>-3</v>
      </c>
      <c r="F2" s="11" t="s">
        <v>156</v>
      </c>
      <c r="J2" s="11" t="s">
        <v>190</v>
      </c>
    </row>
    <row r="3" customHeight="1" spans="1:6">
      <c r="A3" s="11" t="s">
        <v>191</v>
      </c>
      <c r="B3" s="11" t="s">
        <v>192</v>
      </c>
      <c r="C3" s="11" t="s">
        <v>183</v>
      </c>
      <c r="D3" s="1" t="s">
        <v>116</v>
      </c>
      <c r="E3" s="13">
        <v>-4</v>
      </c>
      <c r="F3" s="11" t="s">
        <v>156</v>
      </c>
    </row>
    <row r="4" customHeight="1" spans="1:6">
      <c r="A4" s="11" t="s">
        <v>193</v>
      </c>
      <c r="B4" s="11" t="s">
        <v>194</v>
      </c>
      <c r="C4" s="11" t="s">
        <v>183</v>
      </c>
      <c r="D4" s="1" t="s">
        <v>117</v>
      </c>
      <c r="E4" s="13">
        <v>1</v>
      </c>
      <c r="F4" s="11" t="s">
        <v>156</v>
      </c>
    </row>
    <row r="5" customHeight="1" spans="1:6">
      <c r="A5" s="11" t="s">
        <v>195</v>
      </c>
      <c r="B5" s="11" t="s">
        <v>196</v>
      </c>
      <c r="C5" s="11" t="s">
        <v>183</v>
      </c>
      <c r="D5" s="11" t="s">
        <v>118</v>
      </c>
      <c r="E5" s="13">
        <v>2</v>
      </c>
      <c r="F5" s="11" t="s">
        <v>156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:C11"/>
    </sheetView>
  </sheetViews>
  <sheetFormatPr defaultColWidth="9" defaultRowHeight="15" customHeight="1"/>
  <cols>
    <col min="1" max="3" width="8.78333333333333" style="1"/>
    <col min="4" max="4" width="9.25" style="1"/>
    <col min="5" max="1026" width="8.78333333333333" style="1"/>
    <col min="1027" max="16384" width="9" style="1"/>
  </cols>
  <sheetData>
    <row r="1" s="1" customFormat="1" customHeight="1" spans="1:11">
      <c r="A1" s="2" t="s">
        <v>25</v>
      </c>
      <c r="B1" s="2" t="s">
        <v>27</v>
      </c>
      <c r="C1" s="2" t="s">
        <v>96</v>
      </c>
      <c r="D1" s="2" t="s">
        <v>90</v>
      </c>
      <c r="E1" s="2" t="s">
        <v>197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198</v>
      </c>
      <c r="B2" s="1" t="s">
        <v>199</v>
      </c>
      <c r="D2" s="1">
        <v>0.3</v>
      </c>
      <c r="F2" s="1" t="s">
        <v>83</v>
      </c>
      <c r="J2" s="1" t="s">
        <v>200</v>
      </c>
    </row>
    <row r="3" customHeight="1" spans="1:6">
      <c r="A3" s="1" t="s">
        <v>201</v>
      </c>
      <c r="C3" s="1" t="s">
        <v>202</v>
      </c>
      <c r="D3" s="1">
        <v>1</v>
      </c>
      <c r="F3" s="1" t="s">
        <v>203</v>
      </c>
    </row>
    <row r="4" customHeight="1" spans="1:6">
      <c r="A4" s="1" t="s">
        <v>204</v>
      </c>
      <c r="C4" s="1" t="s">
        <v>202</v>
      </c>
      <c r="D4" s="10">
        <v>2000</v>
      </c>
      <c r="F4" s="1" t="s">
        <v>203</v>
      </c>
    </row>
    <row r="5" customHeight="1" spans="1:6">
      <c r="A5" s="1" t="s">
        <v>205</v>
      </c>
      <c r="C5" s="1" t="s">
        <v>202</v>
      </c>
      <c r="D5" s="10">
        <v>0.0003</v>
      </c>
      <c r="F5" s="1" t="s">
        <v>155</v>
      </c>
    </row>
    <row r="6" customHeight="1" spans="1:6">
      <c r="A6" s="1" t="s">
        <v>206</v>
      </c>
      <c r="C6" s="1" t="s">
        <v>202</v>
      </c>
      <c r="D6" s="10">
        <v>0.0003</v>
      </c>
      <c r="F6" s="1" t="s">
        <v>203</v>
      </c>
    </row>
    <row r="7" customHeight="1" spans="1:6">
      <c r="A7" s="1" t="s">
        <v>207</v>
      </c>
      <c r="C7" s="1" t="s">
        <v>202</v>
      </c>
      <c r="D7" s="10">
        <v>0.0003</v>
      </c>
      <c r="F7" s="1" t="s">
        <v>203</v>
      </c>
    </row>
    <row r="8" customHeight="1" spans="1:6">
      <c r="A8" s="1" t="s">
        <v>208</v>
      </c>
      <c r="C8" s="1" t="s">
        <v>209</v>
      </c>
      <c r="D8" s="10">
        <v>0.001</v>
      </c>
      <c r="F8" s="1" t="s">
        <v>129</v>
      </c>
    </row>
    <row r="9" customHeight="1" spans="1:6">
      <c r="A9" s="1" t="s">
        <v>210</v>
      </c>
      <c r="D9" s="10">
        <v>6.02214075862e+23</v>
      </c>
      <c r="F9" s="1" t="s">
        <v>211</v>
      </c>
    </row>
    <row r="10" customHeight="1" spans="1:6">
      <c r="A10" s="1" t="s">
        <v>82</v>
      </c>
      <c r="D10" s="1">
        <v>1100</v>
      </c>
      <c r="F10" s="1" t="s">
        <v>212</v>
      </c>
    </row>
    <row r="11" customHeight="1" spans="1:6">
      <c r="A11" s="1" t="s">
        <v>87</v>
      </c>
      <c r="D11" s="1">
        <v>1000</v>
      </c>
      <c r="F11" s="1" t="s">
        <v>212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140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9" t="s">
        <v>213</v>
      </c>
      <c r="H1" s="9"/>
      <c r="I1" s="9" t="s">
        <v>5</v>
      </c>
      <c r="J1" s="9"/>
      <c r="K1" s="9"/>
      <c r="L1" s="9"/>
      <c r="M1" s="9"/>
      <c r="N1" s="9"/>
      <c r="Q1" s="8" t="s">
        <v>214</v>
      </c>
      <c r="R1" s="8"/>
      <c r="S1" s="8" t="s">
        <v>215</v>
      </c>
      <c r="T1" s="8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6" t="s">
        <v>25</v>
      </c>
      <c r="B2" s="6" t="s">
        <v>27</v>
      </c>
      <c r="C2" s="6" t="s">
        <v>90</v>
      </c>
      <c r="D2" s="6" t="s">
        <v>197</v>
      </c>
      <c r="E2" s="6" t="s">
        <v>71</v>
      </c>
      <c r="F2" s="6" t="s">
        <v>96</v>
      </c>
      <c r="G2" s="6" t="s">
        <v>4</v>
      </c>
      <c r="H2" s="6" t="s">
        <v>216</v>
      </c>
      <c r="I2" s="6" t="s">
        <v>50</v>
      </c>
      <c r="J2" s="6" t="s">
        <v>51</v>
      </c>
      <c r="K2" s="6" t="s">
        <v>62</v>
      </c>
      <c r="L2" s="6" t="s">
        <v>217</v>
      </c>
      <c r="M2" s="6" t="s">
        <v>218</v>
      </c>
      <c r="N2" s="6" t="s">
        <v>219</v>
      </c>
      <c r="O2" s="6" t="s">
        <v>220</v>
      </c>
      <c r="P2" s="6" t="s">
        <v>221</v>
      </c>
      <c r="Q2" s="6" t="s">
        <v>27</v>
      </c>
      <c r="R2" s="6" t="s">
        <v>29</v>
      </c>
      <c r="S2" s="6" t="s">
        <v>27</v>
      </c>
      <c r="T2" s="6" t="s">
        <v>29</v>
      </c>
      <c r="U2" s="6" t="s">
        <v>40</v>
      </c>
      <c r="V2" s="6" t="s">
        <v>20</v>
      </c>
      <c r="W2" s="6" t="s">
        <v>41</v>
      </c>
      <c r="X2" s="6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8" t="s">
        <v>222</v>
      </c>
      <c r="H1" s="8"/>
    </row>
    <row r="2" ht="15.1" customHeight="1" spans="1:13">
      <c r="A2" s="6" t="s">
        <v>25</v>
      </c>
      <c r="B2" s="6" t="s">
        <v>27</v>
      </c>
      <c r="C2" s="6" t="s">
        <v>90</v>
      </c>
      <c r="D2" s="6" t="s">
        <v>197</v>
      </c>
      <c r="E2" s="6" t="s">
        <v>71</v>
      </c>
      <c r="F2" s="6" t="s">
        <v>96</v>
      </c>
      <c r="G2" s="6" t="s">
        <v>27</v>
      </c>
      <c r="H2" s="6" t="s">
        <v>29</v>
      </c>
      <c r="I2" s="6" t="s">
        <v>40</v>
      </c>
      <c r="J2" s="6" t="s">
        <v>20</v>
      </c>
      <c r="K2" s="6" t="s">
        <v>41</v>
      </c>
      <c r="L2" s="6" t="s">
        <v>22</v>
      </c>
      <c r="M2" s="6" t="s">
        <v>23</v>
      </c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7" width="8.78333333333333" style="4"/>
    <col min="18" max="1025" width="8.78333333333333" style="5"/>
    <col min="1026" max="16384" width="9" style="5"/>
  </cols>
  <sheetData>
    <row r="1" s="3" customFormat="1" customHeight="1" spans="1:1024">
      <c r="A1" s="2" t="s">
        <v>25</v>
      </c>
      <c r="B1" s="2" t="s">
        <v>27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96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  <c r="O1" s="2" t="s">
        <v>234</v>
      </c>
      <c r="P1" s="2" t="s">
        <v>235</v>
      </c>
      <c r="Q1" s="2" t="s">
        <v>40</v>
      </c>
      <c r="R1" s="2" t="s">
        <v>41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2" sqref="K$1:K$104857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236</v>
      </c>
      <c r="D1" s="2" t="s">
        <v>237</v>
      </c>
      <c r="E1" s="2" t="s">
        <v>238</v>
      </c>
      <c r="F1" s="2" t="s">
        <v>223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96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30</cp:revision>
  <dcterms:created xsi:type="dcterms:W3CDTF">2016-02-18T00:40:00Z</dcterms:created>
  <dcterms:modified xsi:type="dcterms:W3CDTF">2019-04-02T00:13:33Z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