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activeTab="5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5" hidden="1">Compartments!$A$2:$G$4</definedName>
    <definedName name="_xlnm._FilterDatabase" localSheetId="6" hidden="1">'Species types'!$A$1:$I$8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0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types'!$A$1:$I$6</definedName>
    <definedName name="_FilterDatabase_0_0" localSheetId="6">'Species types'!$A$1:$I$6</definedName>
    <definedName name="_FilterDatabase_0_0_0" localSheetId="6">'Species types'!$A$1:$I$6</definedName>
    <definedName name="_FilterDatabase_0_0_0_0" localSheetId="6">'Species types'!$A$1:$I$6</definedName>
    <definedName name="_FilterDatabase_0_0_0_0_0" localSheetId="6">'Species types'!$A$1:$I$6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0">References!$A$1:$D$1</definedName>
    <definedName name="_FilterDatabase_0_0" localSheetId="20">References!$A$1:$D$1</definedName>
    <definedName name="_FilterDatabase_0_0_0" localSheetId="20">References!$A$1:$D$1</definedName>
    <definedName name="_FilterDatabase_0_0_0_0" localSheetId="20">References!$A$1:$D$1</definedName>
    <definedName name="_FilterDatabase_0_0_0_0_0" localSheetId="20">References!$A$1:$D$1</definedName>
  </definedNames>
  <calcPr calcId="144525"/>
</workbook>
</file>

<file path=xl/sharedStrings.xml><?xml version="1.0" encoding="utf-8"?>
<sst xmlns="http://schemas.openxmlformats.org/spreadsheetml/2006/main" count="568" uniqueCount="259">
  <si>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</si>
  <si>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</si>
  <si>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</si>
  <si>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</si>
  <si>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</si>
  <si>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</si>
  <si>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</si>
  <si>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</si>
  <si>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</si>
  <si>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</si>
  <si>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</si>
  <si>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</si>
  <si>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</si>
  <si>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</si>
  <si>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</si>
  <si>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</si>
  <si>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</si>
  <si>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</si>
  <si>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</si>
  <si>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</si>
  <si>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</si>
  <si>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</si>
  <si>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</si>
  <si>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</si>
  <si>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</si>
  <si>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</si>
  <si>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</si>
  <si>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</si>
  <si>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</si>
  <si>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</si>
  <si>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</si>
  <si>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</si>
  <si>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</si>
  <si>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</si>
  <si>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</si>
  <si>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</si>
  <si>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</si>
  <si>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</si>
  <si>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</si>
  <si>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</si>
  <si>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</si>
  <si>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</si>
  <si>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</si>
  <si>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</si>
  <si>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</si>
  <si>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</si>
  <si>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</si>
  <si>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</si>
  <si>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</si>
  <si>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</si>
  <si>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</si>
  <si>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</si>
  <si>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</si>
  <si>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Framework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</si>
  <si>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</si>
  <si>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</si>
  <si>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</si>
  <si>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</si>
  <si>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</si>
  <si>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</si>
  <si>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</si>
  <si>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</si>
  <si>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</si>
  <si>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</si>
  <si>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</si>
  <si>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</si>
  <si>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</si>
  <si>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</si>
  <si>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Volume distribution</t>
  </si>
  <si>
    <t>Volume mean</t>
  </si>
  <si>
    <t>Volume standard deviation</t>
  </si>
  <si>
    <t>Volume units</t>
  </si>
  <si>
    <t>Initial density</t>
  </si>
  <si>
    <t>pH units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</si>
  <si>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</si>
  <si>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</si>
  <si>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</si>
  <si>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</si>
  <si>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</si>
  <si>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</si>
  <si>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</si>
  <si>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</si>
  <si>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</si>
  <si>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</si>
  <si>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</si>
  <si>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</si>
  <si>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</si>
  <si>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</si>
  <si>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</si>
  <si>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</si>
  <si>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</si>
  <si>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</si>
  <si>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</si>
  <si>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</si>
  <si>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</si>
  <si>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</si>
  <si>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</si>
  <si>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</si>
  <si>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</si>
  <si>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</si>
  <si>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</si>
  <si>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</si>
  <si>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</si>
  <si>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</si>
  <si>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</si>
  <si>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</si>
  <si>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</si>
  <si>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</si>
  <si>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</si>
  <si>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</si>
  <si>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</si>
  <si>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</si>
  <si>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</si>
  <si>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</si>
  <si>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</si>
  <si>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</si>
  <si>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</si>
  <si>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</si>
  <si>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</si>
  <si>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</si>
  <si>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</si>
  <si>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</si>
  <si>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</si>
  <si>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</si>
  <si>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</si>
  <si>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</si>
  <si>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</si>
  <si>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</si>
  <si>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</si>
  <si>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</si>
  <si>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Distribution</t>
  </si>
  <si>
    <t>Mean</t>
  </si>
  <si>
    <t>Standard deviation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</si>
  <si>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</si>
  <si>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</si>
  <si>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</si>
  <si>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</si>
  <si>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</si>
  <si>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</si>
  <si>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</si>
  <si>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</si>
  <si>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</si>
  <si>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</si>
  <si>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</si>
  <si>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</si>
  <si>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</si>
  <si>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</si>
  <si>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</si>
  <si>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</si>
  <si>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</si>
  <si>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</si>
  <si>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</si>
  <si>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</si>
  <si>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</si>
  <si>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</si>
  <si>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</si>
  <si>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</si>
  <si>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</si>
  <si>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</si>
  <si>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</si>
  <si>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</si>
  <si>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</si>
  <si>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</si>
  <si>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</si>
  <si>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</si>
  <si>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</si>
  <si>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</si>
  <si>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</si>
  <si>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</si>
  <si>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</si>
  <si>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</si>
  <si>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</si>
  <si>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</si>
  <si>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</si>
  <si>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</si>
  <si>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</si>
  <si>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</si>
  <si>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</si>
  <si>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</si>
  <si>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</si>
  <si>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</si>
  <si>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</si>
  <si>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</si>
  <si>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</si>
  <si>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</si>
  <si>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</si>
  <si>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</si>
  <si>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</si>
  <si>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Value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</si>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</sst>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0.000E+00"/>
    <numFmt numFmtId="43" formatCode="_(* #,##0.00_);_(* \(#,##0.00\);_(* &quot;-&quot;??_);_(@_)"/>
    <numFmt numFmtId="41" formatCode="_(* #,##0_);_(* \(#,##0\);_(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10" borderId="7" applyNumberFormat="0" applyAlignment="0" applyProtection="0">
      <alignment vertical="center"/>
    </xf>
    <xf numFmtId="44" fontId="8" fillId="0" borderId="0" applyBorder="0" applyAlignment="0" applyProtection="0"/>
    <xf numFmtId="0" fontId="10" fillId="8" borderId="0" applyNumberFormat="0" applyBorder="0" applyAlignment="0" applyProtection="0">
      <alignment vertical="center"/>
    </xf>
    <xf numFmtId="0" fontId="4" fillId="26" borderId="9" applyNumberFormat="0" applyFon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10" borderId="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20" fillId="0" borderId="5" applyNumberFormat="0" applyFill="0" applyAlignment="0" applyProtection="0">
      <alignment vertical="center"/>
    </xf>
    <xf numFmtId="41" fontId="8" fillId="0" borderId="0" applyBorder="0" applyAlignment="0" applyProtection="0"/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3" fontId="8" fillId="0" borderId="0" applyBorder="0" applyAlignment="0" applyProtection="0"/>
    <xf numFmtId="0" fontId="7" fillId="4" borderId="2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wrapText="1"/>
    </xf>
    <xf numFmtId="176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4" fillId="0" borderId="0" xfId="0" applyFont="1" applyFill="1" applyAlignme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31" customWidth="1"/>
    <col min="4" max="16384" width="9" style="31" hidden="1" customWidth="1"/>
  </cols>
  <sheetData>
    <row r="1" customHeight="1" spans="1:3">
      <c r="A1" s="32" t="s">
        <v>0</v>
      </c>
      <c r="B1" s="32" t="s">
        <v>1</v>
      </c>
      <c r="C1" s="32" t="s">
        <v>2</v>
      </c>
    </row>
    <row r="2" customHeight="1" spans="1:3">
      <c r="A2" s="33" t="s">
        <v>3</v>
      </c>
      <c r="B2" s="33"/>
      <c r="C2" s="33">
        <v>1</v>
      </c>
    </row>
    <row r="3" customHeight="1" spans="1:3">
      <c r="A3" s="33" t="s">
        <v>4</v>
      </c>
      <c r="B3" s="33"/>
      <c r="C3" s="33">
        <v>1</v>
      </c>
    </row>
    <row r="4" customHeight="1" spans="1:3">
      <c r="A4" s="33" t="s">
        <v>5</v>
      </c>
      <c r="B4" s="33"/>
      <c r="C4" s="33">
        <v>1</v>
      </c>
    </row>
    <row r="5" customHeight="1" spans="1:3">
      <c r="A5" s="33" t="s">
        <v>6</v>
      </c>
      <c r="B5" s="33"/>
      <c r="C5" s="33">
        <v>4</v>
      </c>
    </row>
    <row r="6" customHeight="1" spans="1:3">
      <c r="A6" s="33" t="s">
        <v>7</v>
      </c>
      <c r="B6" s="33"/>
      <c r="C6" s="33">
        <v>2</v>
      </c>
    </row>
    <row r="7" customHeight="1" spans="1:3">
      <c r="A7" s="33" t="s">
        <v>8</v>
      </c>
      <c r="B7" s="33"/>
      <c r="C7" s="33">
        <v>143</v>
      </c>
    </row>
    <row r="8" customHeight="1" spans="1:3">
      <c r="A8" s="33" t="s">
        <v>9</v>
      </c>
      <c r="B8" s="33"/>
      <c r="C8" s="33">
        <v>175</v>
      </c>
    </row>
    <row r="9" customHeight="1" spans="1:3">
      <c r="A9" s="33" t="s">
        <v>10</v>
      </c>
      <c r="B9" s="33"/>
      <c r="C9" s="33">
        <v>125</v>
      </c>
    </row>
    <row r="10" customHeight="1" spans="1:3">
      <c r="A10" s="33" t="s">
        <v>11</v>
      </c>
      <c r="B10" s="33"/>
      <c r="C10" s="33">
        <v>4</v>
      </c>
    </row>
    <row r="11" customHeight="1" spans="1:3">
      <c r="A11" s="33" t="s">
        <v>12</v>
      </c>
      <c r="B11" s="33"/>
      <c r="C11" s="33">
        <v>5</v>
      </c>
    </row>
    <row r="12" customHeight="1" spans="1:3">
      <c r="A12" s="33" t="s">
        <v>13</v>
      </c>
      <c r="B12" s="33"/>
      <c r="C12" s="33">
        <v>175</v>
      </c>
    </row>
    <row r="13" customHeight="1" spans="1:3">
      <c r="A13" s="33" t="s">
        <v>14</v>
      </c>
      <c r="B13" s="33"/>
      <c r="C13" s="33">
        <v>167</v>
      </c>
    </row>
    <row r="14" customHeight="1" spans="1:3">
      <c r="A14" s="33" t="s">
        <v>15</v>
      </c>
      <c r="B14" s="33"/>
      <c r="C14" s="33">
        <v>1</v>
      </c>
    </row>
    <row r="15" customHeight="1" spans="1:3">
      <c r="A15" s="33" t="s">
        <v>16</v>
      </c>
      <c r="B15" s="33"/>
      <c r="C15" s="33">
        <v>2</v>
      </c>
    </row>
    <row r="16" customHeight="1" spans="1:3">
      <c r="A16" s="33" t="s">
        <v>17</v>
      </c>
      <c r="B16" s="33"/>
      <c r="C16" s="33">
        <v>35</v>
      </c>
    </row>
    <row r="17" customHeight="1" spans="1:3">
      <c r="A17" s="33" t="s">
        <v>18</v>
      </c>
      <c r="B17" s="33"/>
      <c r="C17" s="33">
        <v>95</v>
      </c>
    </row>
    <row r="18" customHeight="1" spans="1:3">
      <c r="A18" s="33" t="s">
        <v>19</v>
      </c>
      <c r="B18" s="33"/>
      <c r="C18" s="33">
        <v>2</v>
      </c>
    </row>
    <row r="19" customHeight="1" spans="1:3">
      <c r="A19" s="33" t="s">
        <v>20</v>
      </c>
      <c r="B19" s="33"/>
      <c r="C19" s="33">
        <v>8</v>
      </c>
    </row>
    <row r="20" customHeight="1" spans="1:3">
      <c r="A20" s="33" t="s">
        <v>21</v>
      </c>
      <c r="B20" s="33"/>
      <c r="C20" s="33">
        <v>2</v>
      </c>
    </row>
    <row r="21" customHeight="1" spans="1:3">
      <c r="A21" s="33" t="s">
        <v>22</v>
      </c>
      <c r="B21" s="33"/>
      <c r="C21" s="33">
        <v>21</v>
      </c>
    </row>
    <row r="22" customHeight="1" spans="1:3">
      <c r="A22" s="33" t="s">
        <v>23</v>
      </c>
      <c r="B22" s="33"/>
      <c r="C22" s="33">
        <v>0</v>
      </c>
    </row>
    <row r="23" customHeight="1" spans="1:3">
      <c r="A23" s="33" t="s">
        <v>24</v>
      </c>
      <c r="B23" s="33"/>
      <c r="C23" s="33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6" t="s">
        <v>25</v>
      </c>
      <c r="B1" s="6" t="s">
        <v>27</v>
      </c>
      <c r="C1" s="6" t="s">
        <v>148</v>
      </c>
      <c r="D1" s="6" t="s">
        <v>118</v>
      </c>
      <c r="E1" s="6" t="s">
        <v>40</v>
      </c>
      <c r="F1" s="2" t="s">
        <v>20</v>
      </c>
      <c r="G1" s="2" t="s">
        <v>21</v>
      </c>
      <c r="H1" s="6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148</v>
      </c>
      <c r="D1" s="2" t="s">
        <v>118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3" t="s">
        <v>149</v>
      </c>
      <c r="B2" s="3"/>
      <c r="C2" s="3" t="s">
        <v>150</v>
      </c>
      <c r="D2" s="3" t="s">
        <v>82</v>
      </c>
    </row>
    <row r="3" customHeight="1" spans="1:4">
      <c r="A3" s="3" t="s">
        <v>151</v>
      </c>
      <c r="B3" s="3"/>
      <c r="C3" s="3" t="s">
        <v>152</v>
      </c>
      <c r="D3" s="3" t="s">
        <v>82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6"/>
  <cols>
    <col min="1" max="1" width="9.875" style="1" customWidth="1"/>
    <col min="2" max="2" width="16" style="1" customWidth="1"/>
    <col min="3" max="3" width="11.4583333333333" style="1"/>
    <col min="4" max="4" width="44.775" style="1"/>
    <col min="5" max="6" width="9" style="1"/>
    <col min="7" max="7" width="7.5" style="1"/>
    <col min="8" max="8" width="7.71666666666667" style="1"/>
    <col min="9" max="9" width="9.31666666666667" style="1"/>
    <col min="10" max="10" width="9.425" style="1"/>
    <col min="11" max="1027" width="8.78333333333333" style="16"/>
    <col min="1028" max="16384" width="9" style="16"/>
  </cols>
  <sheetData>
    <row r="1" ht="13.5" spans="1:16384">
      <c r="A1" s="3"/>
      <c r="B1" s="3"/>
      <c r="C1" s="3"/>
      <c r="D1" s="3"/>
      <c r="E1" s="3"/>
      <c r="F1" s="3"/>
      <c r="G1" s="19" t="s">
        <v>153</v>
      </c>
      <c r="H1" s="19"/>
      <c r="I1" s="1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5" customFormat="1" ht="15.1" customHeight="1" spans="1:16384">
      <c r="A2" s="2" t="s">
        <v>25</v>
      </c>
      <c r="B2" s="2" t="s">
        <v>27</v>
      </c>
      <c r="C2" s="2" t="s">
        <v>154</v>
      </c>
      <c r="D2" s="2" t="s">
        <v>155</v>
      </c>
      <c r="E2" s="2" t="s">
        <v>156</v>
      </c>
      <c r="F2" s="2" t="s">
        <v>157</v>
      </c>
      <c r="G2" s="2" t="s">
        <v>158</v>
      </c>
      <c r="H2" s="2" t="s">
        <v>159</v>
      </c>
      <c r="I2" s="2" t="s">
        <v>118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7" t="s">
        <v>160</v>
      </c>
      <c r="B3" s="17" t="s">
        <v>161</v>
      </c>
      <c r="C3" s="17" t="s">
        <v>54</v>
      </c>
      <c r="D3" s="17" t="s">
        <v>162</v>
      </c>
      <c r="E3" s="16">
        <v>0</v>
      </c>
      <c r="F3" s="16" t="s">
        <v>163</v>
      </c>
      <c r="G3" s="16">
        <v>0</v>
      </c>
      <c r="H3" s="16">
        <v>1</v>
      </c>
      <c r="I3" s="16" t="s">
        <v>164</v>
      </c>
      <c r="J3" s="20"/>
    </row>
    <row r="4" customHeight="1" spans="1:10">
      <c r="A4" s="17" t="s">
        <v>165</v>
      </c>
      <c r="B4" s="17" t="s">
        <v>166</v>
      </c>
      <c r="C4" s="17" t="s">
        <v>54</v>
      </c>
      <c r="D4" s="17" t="s">
        <v>167</v>
      </c>
      <c r="E4" s="16">
        <v>1</v>
      </c>
      <c r="F4" s="16" t="s">
        <v>163</v>
      </c>
      <c r="G4" s="16"/>
      <c r="H4" s="16"/>
      <c r="I4" s="16"/>
      <c r="J4" s="20"/>
    </row>
    <row r="5" customHeight="1" spans="1:10">
      <c r="A5" s="17" t="s">
        <v>168</v>
      </c>
      <c r="B5" s="17" t="s">
        <v>169</v>
      </c>
      <c r="C5" s="17" t="s">
        <v>58</v>
      </c>
      <c r="D5" s="17" t="s">
        <v>170</v>
      </c>
      <c r="E5" s="16">
        <v>1</v>
      </c>
      <c r="F5" s="16" t="s">
        <v>163</v>
      </c>
      <c r="G5" s="16"/>
      <c r="H5" s="16"/>
      <c r="I5" s="16"/>
      <c r="J5" s="16"/>
    </row>
    <row r="6" customHeight="1" spans="1:10">
      <c r="A6" s="17" t="s">
        <v>171</v>
      </c>
      <c r="B6" s="17" t="s">
        <v>172</v>
      </c>
      <c r="C6" s="17" t="s">
        <v>58</v>
      </c>
      <c r="D6" s="18" t="s">
        <v>173</v>
      </c>
      <c r="E6" s="16">
        <v>0</v>
      </c>
      <c r="F6" s="16" t="s">
        <v>163</v>
      </c>
      <c r="G6" s="16"/>
      <c r="H6" s="16"/>
      <c r="I6" s="16"/>
      <c r="J6" s="16"/>
    </row>
    <row r="7" customHeight="1" spans="6:6">
      <c r="F7" s="16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1" width="17.75" style="1" customWidth="1"/>
    <col min="2" max="5" width="8.78333333333333" style="1"/>
    <col min="6" max="6" width="60.625" style="1" customWidth="1"/>
    <col min="7" max="7" width="8.78333333333333" style="1"/>
    <col min="8" max="10" width="9.25" style="1"/>
    <col min="1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174</v>
      </c>
      <c r="D1" s="2" t="s">
        <v>175</v>
      </c>
      <c r="E1" s="2" t="s">
        <v>94</v>
      </c>
      <c r="F1" s="2" t="s">
        <v>148</v>
      </c>
      <c r="G1" s="2" t="s">
        <v>118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11">
      <c r="A2" s="1" t="s">
        <v>176</v>
      </c>
      <c r="C2" s="1" t="s">
        <v>160</v>
      </c>
      <c r="D2" s="1" t="s">
        <v>177</v>
      </c>
      <c r="F2" s="1" t="s">
        <v>178</v>
      </c>
      <c r="G2" s="1" t="s">
        <v>163</v>
      </c>
      <c r="H2"/>
      <c r="I2"/>
      <c r="J2"/>
      <c r="K2"/>
    </row>
    <row r="3" customHeight="1" spans="1:11">
      <c r="A3" s="1" t="s">
        <v>179</v>
      </c>
      <c r="C3" s="1" t="s">
        <v>165</v>
      </c>
      <c r="D3" s="1" t="s">
        <v>177</v>
      </c>
      <c r="F3" s="1" t="s">
        <v>180</v>
      </c>
      <c r="G3" s="1" t="s">
        <v>163</v>
      </c>
      <c r="H3"/>
      <c r="I3"/>
      <c r="J3"/>
      <c r="K3"/>
    </row>
    <row r="4" customHeight="1" spans="1:11">
      <c r="A4" s="1" t="s">
        <v>181</v>
      </c>
      <c r="C4" s="1" t="s">
        <v>168</v>
      </c>
      <c r="D4" s="1" t="s">
        <v>177</v>
      </c>
      <c r="F4" s="1" t="s">
        <v>182</v>
      </c>
      <c r="G4" s="1" t="s">
        <v>163</v>
      </c>
      <c r="H4"/>
      <c r="I4"/>
      <c r="J4"/>
      <c r="K4"/>
    </row>
    <row r="5" customHeight="1" spans="1:13">
      <c r="A5" s="1" t="s">
        <v>183</v>
      </c>
      <c r="C5" s="1" t="s">
        <v>168</v>
      </c>
      <c r="D5" s="1" t="s">
        <v>184</v>
      </c>
      <c r="F5" s="1" t="s">
        <v>185</v>
      </c>
      <c r="G5" s="1" t="s">
        <v>163</v>
      </c>
      <c r="H5"/>
      <c r="I5"/>
      <c r="J5"/>
      <c r="K5"/>
      <c r="M5" s="9"/>
    </row>
    <row r="6" customHeight="1" spans="1:13">
      <c r="A6" s="1" t="s">
        <v>186</v>
      </c>
      <c r="C6" s="1" t="s">
        <v>171</v>
      </c>
      <c r="D6" s="1" t="s">
        <v>177</v>
      </c>
      <c r="F6" s="1" t="s">
        <v>187</v>
      </c>
      <c r="G6" s="1" t="s">
        <v>163</v>
      </c>
      <c r="H6"/>
      <c r="I6"/>
      <c r="J6"/>
      <c r="K6"/>
      <c r="M6" s="9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6384" width="9" style="13"/>
  </cols>
  <sheetData>
    <row r="1" ht="13.5" spans="1:16384">
      <c r="A1" s="1"/>
      <c r="B1" s="1"/>
      <c r="C1" s="1"/>
      <c r="D1" s="14" t="s">
        <v>148</v>
      </c>
      <c r="E1" s="1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154</v>
      </c>
      <c r="D2" s="2" t="s">
        <v>188</v>
      </c>
      <c r="E2" s="2" t="s">
        <v>118</v>
      </c>
      <c r="F2" s="2" t="s">
        <v>189</v>
      </c>
      <c r="G2" s="2" t="s">
        <v>190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7">
      <c r="A3" s="1" t="s">
        <v>191</v>
      </c>
      <c r="B3" s="1"/>
      <c r="C3" s="4" t="s">
        <v>54</v>
      </c>
      <c r="D3" s="10" t="s">
        <v>192</v>
      </c>
      <c r="E3" s="1" t="s">
        <v>84</v>
      </c>
      <c r="F3" s="1" t="s">
        <v>163</v>
      </c>
      <c r="G3" s="1" t="s">
        <v>39</v>
      </c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10"/>
    <col min="6" max="1026" width="8.783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154</v>
      </c>
      <c r="D1" s="2" t="s">
        <v>118</v>
      </c>
      <c r="E1" s="2" t="s">
        <v>193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9">
      <c r="A2" s="10" t="s">
        <v>192</v>
      </c>
      <c r="B2" s="10" t="s">
        <v>194</v>
      </c>
      <c r="C2" s="1" t="s">
        <v>54</v>
      </c>
      <c r="D2" s="1" t="s">
        <v>163</v>
      </c>
      <c r="E2" s="10" t="s">
        <v>82</v>
      </c>
      <c r="I2" s="10" t="s">
        <v>195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10"/>
    <col min="4" max="5" width="9.875" style="10"/>
    <col min="6" max="7" width="8.78333333333333" style="10"/>
    <col min="8" max="1026" width="8.78333333333333" style="1"/>
    <col min="1027" max="16384" width="9" style="1"/>
  </cols>
  <sheetData>
    <row r="1" customHeight="1" spans="1:11">
      <c r="A1" s="11" t="s">
        <v>25</v>
      </c>
      <c r="B1" s="11" t="s">
        <v>27</v>
      </c>
      <c r="C1" s="11" t="s">
        <v>196</v>
      </c>
      <c r="D1" s="11" t="s">
        <v>9</v>
      </c>
      <c r="E1" s="11" t="s">
        <v>188</v>
      </c>
      <c r="F1" s="11" t="s">
        <v>118</v>
      </c>
      <c r="G1" s="11" t="s">
        <v>40</v>
      </c>
      <c r="H1" s="2" t="s">
        <v>20</v>
      </c>
      <c r="I1" s="2" t="s">
        <v>21</v>
      </c>
      <c r="J1" s="11" t="s">
        <v>41</v>
      </c>
      <c r="K1" s="11" t="s">
        <v>22</v>
      </c>
    </row>
    <row r="2" customHeight="1" spans="1:10">
      <c r="A2" s="10" t="s">
        <v>197</v>
      </c>
      <c r="B2" s="10" t="s">
        <v>198</v>
      </c>
      <c r="C2" s="10" t="s">
        <v>192</v>
      </c>
      <c r="D2" s="1" t="s">
        <v>119</v>
      </c>
      <c r="E2" s="12">
        <v>-3</v>
      </c>
      <c r="F2" s="10" t="s">
        <v>164</v>
      </c>
      <c r="J2" s="10" t="s">
        <v>199</v>
      </c>
    </row>
    <row r="3" customHeight="1" spans="1:6">
      <c r="A3" s="10" t="s">
        <v>200</v>
      </c>
      <c r="B3" s="10" t="s">
        <v>201</v>
      </c>
      <c r="C3" s="10" t="s">
        <v>192</v>
      </c>
      <c r="D3" s="1" t="s">
        <v>121</v>
      </c>
      <c r="E3" s="12">
        <v>-4</v>
      </c>
      <c r="F3" s="10" t="s">
        <v>164</v>
      </c>
    </row>
    <row r="4" customHeight="1" spans="1:6">
      <c r="A4" s="10" t="s">
        <v>202</v>
      </c>
      <c r="B4" s="10" t="s">
        <v>203</v>
      </c>
      <c r="C4" s="10" t="s">
        <v>192</v>
      </c>
      <c r="D4" s="1" t="s">
        <v>122</v>
      </c>
      <c r="E4" s="12">
        <v>1</v>
      </c>
      <c r="F4" s="10" t="s">
        <v>164</v>
      </c>
    </row>
    <row r="5" customHeight="1" spans="1:6">
      <c r="A5" s="10" t="s">
        <v>204</v>
      </c>
      <c r="B5" s="10" t="s">
        <v>205</v>
      </c>
      <c r="C5" s="10" t="s">
        <v>192</v>
      </c>
      <c r="D5" s="10" t="s">
        <v>123</v>
      </c>
      <c r="E5" s="12">
        <v>2</v>
      </c>
      <c r="F5" s="10" t="s">
        <v>164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:C11"/>
    </sheetView>
  </sheetViews>
  <sheetFormatPr defaultColWidth="9" defaultRowHeight="15" customHeight="1"/>
  <cols>
    <col min="1" max="3" width="8.78333333333333" style="1"/>
    <col min="4" max="4" width="9.25" style="1"/>
    <col min="5" max="1026" width="8.78333333333333" style="1"/>
    <col min="1027" max="16384" width="9" style="1"/>
  </cols>
  <sheetData>
    <row r="1" s="1" customFormat="1" customHeight="1" spans="1:11">
      <c r="A1" s="2" t="s">
        <v>25</v>
      </c>
      <c r="B1" s="2" t="s">
        <v>27</v>
      </c>
      <c r="C1" s="2" t="s">
        <v>94</v>
      </c>
      <c r="D1" s="2" t="s">
        <v>188</v>
      </c>
      <c r="E1" s="2" t="s">
        <v>206</v>
      </c>
      <c r="F1" s="2" t="s">
        <v>118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10">
      <c r="A2" s="1" t="s">
        <v>207</v>
      </c>
      <c r="B2" s="1" t="s">
        <v>208</v>
      </c>
      <c r="D2" s="1">
        <v>0.3</v>
      </c>
      <c r="F2" s="1" t="s">
        <v>84</v>
      </c>
      <c r="J2" s="1" t="s">
        <v>209</v>
      </c>
    </row>
    <row r="3" customHeight="1" spans="1:6">
      <c r="A3" s="1" t="s">
        <v>210</v>
      </c>
      <c r="C3" s="1" t="s">
        <v>211</v>
      </c>
      <c r="D3" s="1">
        <v>1</v>
      </c>
      <c r="F3" s="1" t="s">
        <v>212</v>
      </c>
    </row>
    <row r="4" customHeight="1" spans="1:6">
      <c r="A4" s="1" t="s">
        <v>213</v>
      </c>
      <c r="C4" s="1" t="s">
        <v>211</v>
      </c>
      <c r="D4" s="9">
        <v>2000</v>
      </c>
      <c r="F4" s="1" t="s">
        <v>212</v>
      </c>
    </row>
    <row r="5" customHeight="1" spans="1:6">
      <c r="A5" s="1" t="s">
        <v>214</v>
      </c>
      <c r="C5" s="1" t="s">
        <v>211</v>
      </c>
      <c r="D5" s="9">
        <v>0.0003</v>
      </c>
      <c r="F5" s="1" t="s">
        <v>163</v>
      </c>
    </row>
    <row r="6" customHeight="1" spans="1:6">
      <c r="A6" s="1" t="s">
        <v>215</v>
      </c>
      <c r="C6" s="1" t="s">
        <v>211</v>
      </c>
      <c r="D6" s="9">
        <v>0.0003</v>
      </c>
      <c r="F6" s="1" t="s">
        <v>212</v>
      </c>
    </row>
    <row r="7" customHeight="1" spans="1:6">
      <c r="A7" s="1" t="s">
        <v>216</v>
      </c>
      <c r="C7" s="1" t="s">
        <v>211</v>
      </c>
      <c r="D7" s="9">
        <v>0.0003</v>
      </c>
      <c r="F7" s="1" t="s">
        <v>212</v>
      </c>
    </row>
    <row r="8" customHeight="1" spans="1:6">
      <c r="A8" s="1" t="s">
        <v>217</v>
      </c>
      <c r="C8" s="1" t="s">
        <v>218</v>
      </c>
      <c r="D8" s="9">
        <v>0.001</v>
      </c>
      <c r="F8" s="1" t="s">
        <v>137</v>
      </c>
    </row>
    <row r="9" customHeight="1" spans="1:6">
      <c r="A9" s="1" t="s">
        <v>219</v>
      </c>
      <c r="D9" s="9">
        <v>6.02214075862e+23</v>
      </c>
      <c r="F9" s="1" t="s">
        <v>220</v>
      </c>
    </row>
    <row r="10" customHeight="1" spans="1:6">
      <c r="A10" s="1" t="s">
        <v>83</v>
      </c>
      <c r="D10" s="1">
        <v>1100</v>
      </c>
      <c r="F10" s="1" t="s">
        <v>221</v>
      </c>
    </row>
    <row r="11" customHeight="1" spans="1:6">
      <c r="A11" s="1" t="s">
        <v>88</v>
      </c>
      <c r="D11" s="1">
        <v>1000</v>
      </c>
      <c r="F11" s="1" t="s">
        <v>221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148</v>
      </c>
      <c r="D1" s="2" t="s">
        <v>118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8" t="s">
        <v>222</v>
      </c>
      <c r="H1" s="8"/>
      <c r="I1" s="8" t="s">
        <v>5</v>
      </c>
      <c r="J1" s="8"/>
      <c r="K1" s="8"/>
      <c r="L1" s="8"/>
      <c r="M1" s="8"/>
      <c r="N1" s="8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6" t="s">
        <v>25</v>
      </c>
      <c r="B2" s="6" t="s">
        <v>27</v>
      </c>
      <c r="C2" s="6" t="s">
        <v>188</v>
      </c>
      <c r="D2" s="6" t="s">
        <v>206</v>
      </c>
      <c r="E2" s="6" t="s">
        <v>118</v>
      </c>
      <c r="F2" s="6" t="s">
        <v>94</v>
      </c>
      <c r="G2" s="6" t="s">
        <v>4</v>
      </c>
      <c r="H2" s="6" t="s">
        <v>223</v>
      </c>
      <c r="I2" s="6" t="s">
        <v>50</v>
      </c>
      <c r="J2" s="6" t="s">
        <v>51</v>
      </c>
      <c r="K2" s="6" t="s">
        <v>62</v>
      </c>
      <c r="L2" s="6" t="s">
        <v>73</v>
      </c>
      <c r="M2" s="6" t="s">
        <v>224</v>
      </c>
      <c r="N2" s="6" t="s">
        <v>225</v>
      </c>
      <c r="O2" s="6" t="s">
        <v>226</v>
      </c>
      <c r="P2" s="6" t="s">
        <v>227</v>
      </c>
      <c r="Q2" s="6" t="s">
        <v>228</v>
      </c>
      <c r="R2" s="6" t="s">
        <v>229</v>
      </c>
      <c r="S2" s="6" t="s">
        <v>40</v>
      </c>
      <c r="T2" s="6" t="s">
        <v>20</v>
      </c>
      <c r="U2" s="6" t="s">
        <v>41</v>
      </c>
      <c r="V2" s="6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26</v>
      </c>
    </row>
    <row r="2" customHeight="1" spans="1:2">
      <c r="A2" s="2" t="s">
        <v>27</v>
      </c>
      <c r="B2" s="1" t="s">
        <v>28</v>
      </c>
    </row>
    <row r="3" customHeight="1" spans="1:2">
      <c r="A3" s="2" t="s">
        <v>29</v>
      </c>
      <c r="B3" s="1" t="s">
        <v>30</v>
      </c>
    </row>
    <row r="4" customHeight="1" spans="1:2">
      <c r="A4" s="2" t="s">
        <v>31</v>
      </c>
      <c r="B4" s="1" t="s">
        <v>32</v>
      </c>
    </row>
    <row r="5" customHeight="1" spans="1:2">
      <c r="A5" s="2" t="s">
        <v>33</v>
      </c>
      <c r="B5" s="1" t="s">
        <v>34</v>
      </c>
    </row>
    <row r="6" customHeight="1" spans="1:2">
      <c r="A6" s="2" t="s">
        <v>35</v>
      </c>
      <c r="B6" s="1" t="s">
        <v>36</v>
      </c>
    </row>
    <row r="7" customHeight="1" spans="1:2">
      <c r="A7" s="2" t="s">
        <v>37</v>
      </c>
      <c r="B7" s="1" t="s">
        <v>30</v>
      </c>
    </row>
    <row r="8" customHeight="1" spans="1:2">
      <c r="A8" s="2" t="s">
        <v>38</v>
      </c>
      <c r="B8" s="21" t="s">
        <v>39</v>
      </c>
    </row>
    <row r="9" customHeight="1" spans="1:2">
      <c r="A9" s="2" t="s">
        <v>40</v>
      </c>
      <c r="B9" s="21"/>
    </row>
    <row r="10" customHeight="1" spans="1:2">
      <c r="A10" s="2" t="s">
        <v>41</v>
      </c>
      <c r="B10" s="21"/>
    </row>
    <row r="11" customHeight="1" spans="1:2">
      <c r="A11" s="2" t="s">
        <v>42</v>
      </c>
      <c r="B11" s="21"/>
    </row>
    <row r="12" customHeight="1" spans="1:2">
      <c r="A12" s="2" t="s">
        <v>43</v>
      </c>
      <c r="B12" s="21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6" t="s">
        <v>25</v>
      </c>
      <c r="B1" s="6" t="s">
        <v>27</v>
      </c>
      <c r="C1" s="6" t="s">
        <v>188</v>
      </c>
      <c r="D1" s="6" t="s">
        <v>206</v>
      </c>
      <c r="E1" s="6" t="s">
        <v>118</v>
      </c>
      <c r="F1" s="6" t="s">
        <v>94</v>
      </c>
      <c r="G1" s="6" t="s">
        <v>230</v>
      </c>
      <c r="H1" s="6" t="s">
        <v>40</v>
      </c>
      <c r="I1" s="6" t="s">
        <v>20</v>
      </c>
      <c r="J1" s="6" t="s">
        <v>41</v>
      </c>
      <c r="K1" s="6" t="s">
        <v>22</v>
      </c>
      <c r="L1" s="6" t="s">
        <v>23</v>
      </c>
    </row>
    <row r="2" ht="15.1" customHeight="1" spans="3:4">
      <c r="C2" s="7"/>
      <c r="D2" s="7"/>
    </row>
    <row r="3" ht="15.1" customHeight="1" spans="3:4">
      <c r="C3" s="7"/>
      <c r="D3" s="7"/>
    </row>
    <row r="4" ht="15.1" customHeight="1" spans="3:4">
      <c r="C4" s="7"/>
      <c r="D4" s="7"/>
    </row>
    <row r="5" ht="15.1" customHeight="1" spans="3:4">
      <c r="C5" s="7"/>
      <c r="D5" s="7"/>
    </row>
    <row r="6" ht="15.1" customHeight="1" spans="3:4">
      <c r="C6" s="7"/>
      <c r="D6" s="7"/>
    </row>
    <row r="7" ht="15.1" customHeight="1" spans="3:4">
      <c r="C7" s="7"/>
      <c r="D7" s="7"/>
    </row>
    <row r="8" ht="15.1" customHeight="1" spans="3:4">
      <c r="C8" s="7"/>
      <c r="D8" s="7"/>
    </row>
    <row r="9" ht="15.1" customHeight="1" spans="3:4">
      <c r="C9" s="7"/>
      <c r="D9" s="7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4"/>
    <col min="18" max="1025" width="8.78333333333333" style="5"/>
    <col min="1026" max="16384" width="9" style="5"/>
  </cols>
  <sheetData>
    <row r="1" s="3" customFormat="1" customHeight="1" spans="1:1024">
      <c r="A1" s="2" t="s">
        <v>25</v>
      </c>
      <c r="B1" s="2" t="s">
        <v>27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94</v>
      </c>
      <c r="H1" s="2" t="s">
        <v>235</v>
      </c>
      <c r="I1" s="2" t="s">
        <v>236</v>
      </c>
      <c r="J1" s="2" t="s">
        <v>237</v>
      </c>
      <c r="K1" s="2" t="s">
        <v>238</v>
      </c>
      <c r="L1" s="2" t="s">
        <v>239</v>
      </c>
      <c r="M1" s="2" t="s">
        <v>240</v>
      </c>
      <c r="N1" s="2" t="s">
        <v>241</v>
      </c>
      <c r="O1" s="2" t="s">
        <v>242</v>
      </c>
      <c r="P1" s="2" t="s">
        <v>243</v>
      </c>
      <c r="Q1" s="2" t="s">
        <v>40</v>
      </c>
      <c r="R1" s="2" t="s">
        <v>41</v>
      </c>
      <c r="AMJ1" s="5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2" sqref="K$1:K$1048576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244</v>
      </c>
      <c r="D1" s="2" t="s">
        <v>245</v>
      </c>
      <c r="E1" s="2" t="s">
        <v>246</v>
      </c>
      <c r="F1" s="2" t="s">
        <v>231</v>
      </c>
      <c r="G1" s="2" t="s">
        <v>247</v>
      </c>
      <c r="H1" s="2" t="s">
        <v>248</v>
      </c>
      <c r="I1" s="2" t="s">
        <v>249</v>
      </c>
      <c r="J1" s="2" t="s">
        <v>250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94</v>
      </c>
      <c r="D1" s="2" t="s">
        <v>251</v>
      </c>
      <c r="E1" s="2" t="s">
        <v>252</v>
      </c>
      <c r="F1" s="2" t="s">
        <v>253</v>
      </c>
      <c r="G1" s="2" t="s">
        <v>254</v>
      </c>
      <c r="H1" s="2" t="s">
        <v>255</v>
      </c>
      <c r="I1" s="2" t="s">
        <v>256</v>
      </c>
      <c r="J1" s="2" t="s">
        <v>257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44</v>
      </c>
    </row>
    <row r="2" customHeight="1" spans="1:2">
      <c r="A2" s="2" t="s">
        <v>27</v>
      </c>
      <c r="B2" s="1" t="s">
        <v>45</v>
      </c>
    </row>
    <row r="3" customHeight="1" spans="1:2">
      <c r="A3" s="2" t="s">
        <v>46</v>
      </c>
      <c r="B3" s="1" t="s">
        <v>47</v>
      </c>
    </row>
    <row r="4" customHeight="1" spans="1:1">
      <c r="A4" s="2" t="s">
        <v>40</v>
      </c>
    </row>
    <row r="5" customHeight="1" spans="1:2">
      <c r="A5" s="2" t="s">
        <v>41</v>
      </c>
      <c r="B5" s="1" t="s">
        <v>48</v>
      </c>
    </row>
    <row r="6" customHeight="1" spans="1:1">
      <c r="A6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7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40</v>
      </c>
    </row>
    <row r="6" customHeight="1" spans="1:1">
      <c r="A6" s="2" t="s">
        <v>41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3.5" outlineLevelRow="2"/>
  <cols>
    <col min="1" max="7" width="8.78333333333333" style="4"/>
    <col min="8" max="1026" width="8.78333333333333" style="5"/>
    <col min="1027" max="16384" width="9" style="5"/>
  </cols>
  <sheetData>
    <row r="1" s="3" customFormat="1" ht="15" customHeight="1" spans="1:1025">
      <c r="A1" s="2" t="s">
        <v>25</v>
      </c>
      <c r="B1" s="2" t="s">
        <v>27</v>
      </c>
      <c r="C1" s="2" t="s">
        <v>53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  <c r="AMI1" s="5"/>
      <c r="AMJ1" s="5"/>
      <c r="AMK1" s="5"/>
    </row>
    <row r="2" ht="15" customHeight="1" spans="1:7">
      <c r="A2" s="4" t="s">
        <v>54</v>
      </c>
      <c r="B2" s="4" t="s">
        <v>55</v>
      </c>
      <c r="C2" s="1" t="s">
        <v>56</v>
      </c>
      <c r="D2" s="30"/>
      <c r="G2" s="4" t="s">
        <v>57</v>
      </c>
    </row>
    <row r="3" ht="15" customHeight="1" spans="1:3">
      <c r="A3" s="4" t="s">
        <v>58</v>
      </c>
      <c r="B3" s="4" t="s">
        <v>59</v>
      </c>
      <c r="C3" s="1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outlineLevelRow="3"/>
  <cols>
    <col min="1" max="1033" width="8.78333333333333" style="1"/>
    <col min="1034" max="16384" width="9" style="1"/>
  </cols>
  <sheetData>
    <row r="1" customHeight="1" spans="1:16384">
      <c r="A1" s="3"/>
      <c r="B1" s="3"/>
      <c r="C1" s="3"/>
      <c r="D1" s="3"/>
      <c r="E1" s="3"/>
      <c r="F1" s="3"/>
      <c r="G1" s="3"/>
      <c r="H1" s="14" t="s">
        <v>61</v>
      </c>
      <c r="I1" s="14"/>
      <c r="J1" s="14"/>
      <c r="K1" s="14"/>
      <c r="L1" s="3"/>
      <c r="M1" s="14" t="s">
        <v>62</v>
      </c>
      <c r="N1" s="1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29" t="s">
        <v>25</v>
      </c>
      <c r="B2" s="2" t="s">
        <v>27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62</v>
      </c>
      <c r="N2" s="2" t="s">
        <v>73</v>
      </c>
      <c r="O2" s="2" t="s">
        <v>40</v>
      </c>
      <c r="P2" s="2" t="s">
        <v>20</v>
      </c>
      <c r="Q2" s="2" t="s">
        <v>21</v>
      </c>
      <c r="R2" s="2" t="s">
        <v>41</v>
      </c>
      <c r="S2" s="2" t="s">
        <v>22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8">
      <c r="A3" s="1" t="s">
        <v>74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79</v>
      </c>
      <c r="G3" s="1" t="s">
        <v>80</v>
      </c>
      <c r="H3" s="1" t="s">
        <v>81</v>
      </c>
      <c r="I3" s="9">
        <v>4.58e-17</v>
      </c>
      <c r="J3" s="1">
        <v>4.58e-18</v>
      </c>
      <c r="K3" s="1" t="s">
        <v>82</v>
      </c>
      <c r="L3" s="1" t="s">
        <v>83</v>
      </c>
      <c r="M3" s="1">
        <v>7.75</v>
      </c>
      <c r="N3" s="1" t="s">
        <v>84</v>
      </c>
      <c r="R3" s="1" t="s">
        <v>85</v>
      </c>
    </row>
    <row r="4" customHeight="1" spans="1:18">
      <c r="A4" s="1" t="s">
        <v>79</v>
      </c>
      <c r="B4" s="1" t="s">
        <v>86</v>
      </c>
      <c r="C4" s="1" t="s">
        <v>87</v>
      </c>
      <c r="D4" s="1" t="s">
        <v>77</v>
      </c>
      <c r="E4" s="1" t="s">
        <v>78</v>
      </c>
      <c r="G4" s="1" t="s">
        <v>80</v>
      </c>
      <c r="H4" s="1" t="s">
        <v>81</v>
      </c>
      <c r="I4" s="1">
        <v>1e-12</v>
      </c>
      <c r="J4" s="1">
        <v>1e-13</v>
      </c>
      <c r="K4" s="1" t="s">
        <v>82</v>
      </c>
      <c r="L4" s="1" t="s">
        <v>88</v>
      </c>
      <c r="M4" s="1">
        <v>7.75</v>
      </c>
      <c r="N4" s="1" t="s">
        <v>84</v>
      </c>
      <c r="R4" s="1" t="s">
        <v>89</v>
      </c>
    </row>
  </sheetData>
  <autoFilter ref="A2:G4">
    <extLst/>
  </autoFilter>
  <mergeCells count="2">
    <mergeCell ref="H1:K1"/>
    <mergeCell ref="M1:N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7"/>
  <cols>
    <col min="1" max="1" width="8.75" style="1" customWidth="1"/>
    <col min="2" max="2" width="14.75" style="1" customWidth="1"/>
    <col min="3" max="4" width="10.8166666666667" style="1"/>
    <col min="5" max="5" width="11.4583333333333" style="1"/>
    <col min="6" max="6" width="9" style="1"/>
    <col min="7" max="7" width="15" style="1"/>
    <col min="8" max="8" width="11.1416666666667" style="1"/>
    <col min="9" max="10" width="11.4583333333333" style="1"/>
    <col min="11" max="1026" width="8.78333333333333" style="16"/>
    <col min="1027" max="16384" width="9" style="16"/>
  </cols>
  <sheetData>
    <row r="1" s="15" customFormat="1" customHeight="1" spans="1:1025">
      <c r="A1" s="2" t="s">
        <v>25</v>
      </c>
      <c r="B1" s="2" t="s">
        <v>27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AMK1" s="16"/>
    </row>
    <row r="2" customHeight="1" spans="1:8">
      <c r="A2" s="1" t="s">
        <v>95</v>
      </c>
      <c r="B2" s="1" t="s">
        <v>96</v>
      </c>
      <c r="C2" s="16"/>
      <c r="D2" s="1" t="s">
        <v>97</v>
      </c>
      <c r="E2" s="1">
        <v>1</v>
      </c>
      <c r="F2" s="1">
        <v>0</v>
      </c>
      <c r="G2" s="23" t="s">
        <v>98</v>
      </c>
      <c r="H2" s="23"/>
    </row>
    <row r="3" customHeight="1" spans="1:8">
      <c r="A3" s="1" t="s">
        <v>99</v>
      </c>
      <c r="B3" s="1" t="s">
        <v>100</v>
      </c>
      <c r="C3" s="16"/>
      <c r="D3" s="4" t="s">
        <v>101</v>
      </c>
      <c r="E3" s="1">
        <v>2</v>
      </c>
      <c r="F3" s="1">
        <v>0</v>
      </c>
      <c r="G3" s="23" t="s">
        <v>98</v>
      </c>
      <c r="H3" s="23"/>
    </row>
    <row r="4" customHeight="1" spans="1:8">
      <c r="A4" s="1" t="s">
        <v>102</v>
      </c>
      <c r="B4" s="1" t="s">
        <v>103</v>
      </c>
      <c r="C4" s="16"/>
      <c r="D4" s="4" t="s">
        <v>104</v>
      </c>
      <c r="E4" s="1">
        <v>3</v>
      </c>
      <c r="F4" s="1">
        <v>0</v>
      </c>
      <c r="G4" s="23" t="s">
        <v>98</v>
      </c>
      <c r="H4" s="23"/>
    </row>
    <row r="5" customHeight="1" spans="1:8">
      <c r="A5" s="16" t="s">
        <v>105</v>
      </c>
      <c r="B5" s="16" t="s">
        <v>106</v>
      </c>
      <c r="C5" s="16"/>
      <c r="D5" s="4" t="s">
        <v>107</v>
      </c>
      <c r="E5" s="16">
        <v>4</v>
      </c>
      <c r="F5" s="1">
        <v>0</v>
      </c>
      <c r="G5" s="23" t="s">
        <v>98</v>
      </c>
      <c r="H5" s="23"/>
    </row>
    <row r="6" customHeight="1" spans="1:8">
      <c r="A6" s="16" t="s">
        <v>108</v>
      </c>
      <c r="B6" s="16" t="s">
        <v>109</v>
      </c>
      <c r="C6" s="16"/>
      <c r="D6" s="4" t="s">
        <v>110</v>
      </c>
      <c r="E6" s="16">
        <v>5</v>
      </c>
      <c r="F6" s="1">
        <v>0</v>
      </c>
      <c r="G6" s="23" t="s">
        <v>98</v>
      </c>
      <c r="H6" s="23"/>
    </row>
    <row r="7" customHeight="1" spans="1:7">
      <c r="A7" s="16" t="s">
        <v>111</v>
      </c>
      <c r="B7" s="16" t="s">
        <v>112</v>
      </c>
      <c r="D7" s="4" t="s">
        <v>113</v>
      </c>
      <c r="E7" s="16">
        <v>6</v>
      </c>
      <c r="F7" s="1">
        <v>0</v>
      </c>
      <c r="G7" s="23" t="s">
        <v>98</v>
      </c>
    </row>
    <row r="8" customHeight="1" spans="1:7">
      <c r="A8" s="28" t="s">
        <v>114</v>
      </c>
      <c r="B8" s="28" t="s">
        <v>114</v>
      </c>
      <c r="D8" s="1" t="s">
        <v>114</v>
      </c>
      <c r="E8" s="28">
        <v>18.0152</v>
      </c>
      <c r="F8" s="1">
        <v>0</v>
      </c>
      <c r="G8" s="1" t="s">
        <v>115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116</v>
      </c>
      <c r="D1" s="2" t="s">
        <v>117</v>
      </c>
      <c r="E1" s="2" t="s">
        <v>118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119</v>
      </c>
      <c r="C2" s="1" t="s">
        <v>95</v>
      </c>
      <c r="D2" s="1" t="s">
        <v>74</v>
      </c>
      <c r="E2" s="1" t="s">
        <v>120</v>
      </c>
    </row>
    <row r="3" customHeight="1" spans="1:5">
      <c r="A3" s="1" t="s">
        <v>121</v>
      </c>
      <c r="C3" s="1" t="s">
        <v>99</v>
      </c>
      <c r="D3" s="1" t="s">
        <v>74</v>
      </c>
      <c r="E3" s="1" t="s">
        <v>120</v>
      </c>
    </row>
    <row r="4" customHeight="1" spans="1:5">
      <c r="A4" s="1" t="s">
        <v>122</v>
      </c>
      <c r="C4" s="1" t="s">
        <v>102</v>
      </c>
      <c r="D4" s="1" t="s">
        <v>74</v>
      </c>
      <c r="E4" s="1" t="s">
        <v>120</v>
      </c>
    </row>
    <row r="5" customHeight="1" spans="1:5">
      <c r="A5" s="1" t="s">
        <v>123</v>
      </c>
      <c r="C5" s="1" t="s">
        <v>105</v>
      </c>
      <c r="D5" s="1" t="s">
        <v>74</v>
      </c>
      <c r="E5" s="1" t="s">
        <v>120</v>
      </c>
    </row>
    <row r="6" customHeight="1" spans="1:5">
      <c r="A6" s="1" t="s">
        <v>124</v>
      </c>
      <c r="C6" s="1" t="s">
        <v>108</v>
      </c>
      <c r="D6" s="1" t="s">
        <v>74</v>
      </c>
      <c r="E6" s="1" t="s">
        <v>120</v>
      </c>
    </row>
    <row r="7" customHeight="1" spans="1:5">
      <c r="A7" s="1" t="s">
        <v>125</v>
      </c>
      <c r="C7" s="1" t="s">
        <v>111</v>
      </c>
      <c r="D7" s="1" t="s">
        <v>74</v>
      </c>
      <c r="E7" s="1" t="s">
        <v>120</v>
      </c>
    </row>
    <row r="8" customHeight="1" spans="1:5">
      <c r="A8" s="1" t="s">
        <v>126</v>
      </c>
      <c r="C8" s="1" t="s">
        <v>114</v>
      </c>
      <c r="D8" s="1" t="s">
        <v>74</v>
      </c>
      <c r="E8" s="1" t="s">
        <v>120</v>
      </c>
    </row>
    <row r="9" customHeight="1" spans="1:5">
      <c r="A9" s="1" t="s">
        <v>127</v>
      </c>
      <c r="C9" s="1" t="s">
        <v>95</v>
      </c>
      <c r="D9" s="1" t="s">
        <v>79</v>
      </c>
      <c r="E9" s="1" t="s">
        <v>120</v>
      </c>
    </row>
    <row r="10" customHeight="1" spans="1:5">
      <c r="A10" s="1" t="s">
        <v>128</v>
      </c>
      <c r="C10" s="1" t="s">
        <v>99</v>
      </c>
      <c r="D10" s="1" t="s">
        <v>79</v>
      </c>
      <c r="E10" s="1" t="s">
        <v>120</v>
      </c>
    </row>
    <row r="11" customHeight="1" spans="1:5">
      <c r="A11" s="1" t="s">
        <v>129</v>
      </c>
      <c r="C11" s="1" t="s">
        <v>114</v>
      </c>
      <c r="D11" s="1" t="s">
        <v>79</v>
      </c>
      <c r="E11" s="1" t="s">
        <v>120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9"/>
    </sheetView>
  </sheetViews>
  <sheetFormatPr defaultColWidth="9" defaultRowHeight="15" customHeight="1"/>
  <cols>
    <col min="1" max="1" width="21" style="1" customWidth="1"/>
    <col min="2" max="2" width="5.625" style="1" customWidth="1"/>
    <col min="3" max="3" width="10" style="1" customWidth="1"/>
    <col min="4" max="4" width="11" style="1" customWidth="1"/>
    <col min="5" max="5" width="9.75" style="1" customWidth="1"/>
    <col min="6" max="6" width="17.125" style="1" customWidth="1"/>
    <col min="7" max="7" width="7.875" style="1" customWidth="1"/>
    <col min="8" max="8" width="18.5" style="1" customWidth="1"/>
    <col min="9" max="10" width="8.625" style="1" customWidth="1"/>
    <col min="11" max="11" width="10.125" style="1" customWidth="1"/>
    <col min="12" max="12" width="10.5" style="1" customWidth="1"/>
    <col min="13" max="13" width="10.5" style="21" customWidth="1"/>
    <col min="14" max="15" width="12.25" style="17" customWidth="1"/>
    <col min="16" max="16" width="8.375" style="17" customWidth="1"/>
    <col min="17" max="17" width="11.5" style="17" customWidth="1"/>
    <col min="18" max="18" width="9.875" style="17" customWidth="1"/>
    <col min="19" max="1033" width="8.78333333333333" style="17"/>
    <col min="1034" max="16384" width="9" style="22"/>
  </cols>
  <sheetData>
    <row r="1" customHeight="1" spans="1:18">
      <c r="A1" s="2" t="s">
        <v>25</v>
      </c>
      <c r="B1" s="2" t="s">
        <v>27</v>
      </c>
      <c r="C1" s="2" t="s">
        <v>9</v>
      </c>
      <c r="D1" s="2" t="s">
        <v>130</v>
      </c>
      <c r="E1" s="2" t="s">
        <v>131</v>
      </c>
      <c r="F1" s="2" t="s">
        <v>132</v>
      </c>
      <c r="G1" s="2" t="s">
        <v>118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M1" s="24"/>
      <c r="N1" s="2" t="s">
        <v>117</v>
      </c>
      <c r="O1" s="2" t="s">
        <v>133</v>
      </c>
      <c r="P1" s="2" t="s">
        <v>92</v>
      </c>
      <c r="Q1" s="2" t="s">
        <v>134</v>
      </c>
      <c r="R1" s="2" t="s">
        <v>135</v>
      </c>
    </row>
    <row r="2" customHeight="1" outlineLevel="2" spans="1:18">
      <c r="A2" s="1" t="s">
        <v>136</v>
      </c>
      <c r="C2" s="1" t="s">
        <v>121</v>
      </c>
      <c r="D2" s="1" t="s">
        <v>81</v>
      </c>
      <c r="E2" s="23">
        <v>0.0005</v>
      </c>
      <c r="G2" s="23" t="s">
        <v>137</v>
      </c>
      <c r="N2" s="17" t="s">
        <v>74</v>
      </c>
      <c r="O2" s="17">
        <f>VLOOKUP(N2,Compartments!A:I,9,FALSE)</f>
        <v>4.58e-17</v>
      </c>
      <c r="P2" s="17">
        <f>VLOOKUP(VLOOKUP(C2,Species!A:C,3,FALSE),'Species types'!A:E,5,FALSE)</f>
        <v>2</v>
      </c>
      <c r="Q2" s="26">
        <f t="shared" ref="Q2:Q9" si="0">E2*O2*P2</f>
        <v>4.58e-20</v>
      </c>
      <c r="R2" s="27"/>
    </row>
    <row r="3" customHeight="1" outlineLevel="2" spans="1:18">
      <c r="A3" s="1" t="s">
        <v>138</v>
      </c>
      <c r="C3" s="1" t="s">
        <v>123</v>
      </c>
      <c r="D3" s="1" t="s">
        <v>81</v>
      </c>
      <c r="E3" s="23">
        <v>0.0005</v>
      </c>
      <c r="G3" s="23" t="s">
        <v>137</v>
      </c>
      <c r="N3" s="17" t="s">
        <v>74</v>
      </c>
      <c r="O3" s="17">
        <f>VLOOKUP(N3,Compartments!A:I,9,FALSE)</f>
        <v>4.58e-17</v>
      </c>
      <c r="P3" s="17">
        <f>VLOOKUP(VLOOKUP(C3,Species!A:C,3,FALSE),'Species types'!A:E,5,FALSE)</f>
        <v>4</v>
      </c>
      <c r="Q3" s="26">
        <f t="shared" si="0"/>
        <v>9.16e-20</v>
      </c>
      <c r="R3" s="27"/>
    </row>
    <row r="4" customHeight="1" outlineLevel="2" spans="1:18">
      <c r="A4" s="1" t="s">
        <v>139</v>
      </c>
      <c r="C4" s="1" t="s">
        <v>124</v>
      </c>
      <c r="D4" s="1" t="s">
        <v>81</v>
      </c>
      <c r="E4" s="23">
        <v>0.001</v>
      </c>
      <c r="G4" s="23" t="s">
        <v>137</v>
      </c>
      <c r="N4" s="17" t="s">
        <v>74</v>
      </c>
      <c r="O4" s="17">
        <f>VLOOKUP(N4,Compartments!A:I,9,FALSE)</f>
        <v>4.58e-17</v>
      </c>
      <c r="P4" s="17">
        <f>VLOOKUP(VLOOKUP(C4,Species!A:C,3,FALSE),'Species types'!A:E,5,FALSE)</f>
        <v>5</v>
      </c>
      <c r="Q4" s="26">
        <f t="shared" si="0"/>
        <v>2.29e-19</v>
      </c>
      <c r="R4" s="27"/>
    </row>
    <row r="5" customHeight="1" outlineLevel="2" spans="1:18">
      <c r="A5" s="1" t="s">
        <v>140</v>
      </c>
      <c r="C5" s="1" t="s">
        <v>125</v>
      </c>
      <c r="D5" s="1" t="s">
        <v>81</v>
      </c>
      <c r="E5" s="23">
        <v>0.002</v>
      </c>
      <c r="G5" s="23" t="s">
        <v>137</v>
      </c>
      <c r="N5" s="17" t="s">
        <v>74</v>
      </c>
      <c r="O5" s="17">
        <f>VLOOKUP(N5,Compartments!A:I,9,FALSE)</f>
        <v>4.58e-17</v>
      </c>
      <c r="P5" s="17">
        <f>VLOOKUP(VLOOKUP(C5,Species!A:C,3,FALSE),'Species types'!A:E,5,FALSE)</f>
        <v>6</v>
      </c>
      <c r="Q5" s="26">
        <f t="shared" si="0"/>
        <v>5.496e-19</v>
      </c>
      <c r="R5" s="27"/>
    </row>
    <row r="6" customHeight="1" outlineLevel="2" spans="1:18">
      <c r="A6" s="1" t="s">
        <v>141</v>
      </c>
      <c r="C6" s="1" t="s">
        <v>126</v>
      </c>
      <c r="D6" s="1" t="s">
        <v>81</v>
      </c>
      <c r="E6" s="1">
        <v>1</v>
      </c>
      <c r="G6" s="1" t="s">
        <v>120</v>
      </c>
      <c r="N6" s="17" t="s">
        <v>74</v>
      </c>
      <c r="O6" s="17">
        <f>VLOOKUP(N6,Compartments!A:I,9,FALSE)</f>
        <v>4.58e-17</v>
      </c>
      <c r="P6" s="17">
        <f>VLOOKUP(VLOOKUP(C6,Species!A:C,3,FALSE),'Species types'!A:E,5,FALSE)</f>
        <v>18.0152</v>
      </c>
      <c r="Q6" s="26">
        <f t="shared" si="0"/>
        <v>8.2509616e-16</v>
      </c>
      <c r="R6" s="27"/>
    </row>
    <row r="7" customHeight="1" outlineLevel="2" spans="1:18">
      <c r="A7" s="1" t="s">
        <v>142</v>
      </c>
      <c r="C7" s="1" t="s">
        <v>127</v>
      </c>
      <c r="D7" s="1" t="s">
        <v>81</v>
      </c>
      <c r="E7" s="23">
        <v>0.000148</v>
      </c>
      <c r="G7" s="23" t="s">
        <v>137</v>
      </c>
      <c r="N7" s="17" t="s">
        <v>79</v>
      </c>
      <c r="O7" s="17">
        <f>VLOOKUP(N7,Compartments!A:I,9,FALSE)</f>
        <v>1e-12</v>
      </c>
      <c r="P7" s="17">
        <f>VLOOKUP(VLOOKUP(C7,Species!A:C,3,FALSE),'Species types'!A:E,5,FALSE)</f>
        <v>1</v>
      </c>
      <c r="Q7" s="26">
        <f t="shared" si="0"/>
        <v>1.48e-16</v>
      </c>
      <c r="R7" s="27"/>
    </row>
    <row r="8" customHeight="1" outlineLevel="2" spans="1:18">
      <c r="A8" s="1" t="s">
        <v>143</v>
      </c>
      <c r="C8" s="1" t="s">
        <v>128</v>
      </c>
      <c r="D8" s="1" t="s">
        <v>81</v>
      </c>
      <c r="E8" s="23">
        <v>0.0002</v>
      </c>
      <c r="G8" s="23" t="s">
        <v>137</v>
      </c>
      <c r="N8" s="17" t="s">
        <v>79</v>
      </c>
      <c r="O8" s="17">
        <f>VLOOKUP(N8,Compartments!A:I,9,FALSE)</f>
        <v>1e-12</v>
      </c>
      <c r="P8" s="17">
        <f>VLOOKUP(VLOOKUP(C8,Species!A:C,3,FALSE),'Species types'!A:E,5,FALSE)</f>
        <v>2</v>
      </c>
      <c r="Q8" s="26">
        <f t="shared" si="0"/>
        <v>4e-16</v>
      </c>
      <c r="R8" s="27"/>
    </row>
    <row r="9" customHeight="1" outlineLevel="2" spans="1:18">
      <c r="A9" s="1" t="s">
        <v>144</v>
      </c>
      <c r="C9" s="1" t="s">
        <v>129</v>
      </c>
      <c r="D9" s="1" t="s">
        <v>81</v>
      </c>
      <c r="E9" s="1">
        <v>1</v>
      </c>
      <c r="G9" s="1" t="s">
        <v>120</v>
      </c>
      <c r="N9" s="17" t="s">
        <v>79</v>
      </c>
      <c r="O9" s="17">
        <f>VLOOKUP(N9,Compartments!A:I,9,FALSE)</f>
        <v>1e-12</v>
      </c>
      <c r="P9" s="17">
        <f>VLOOKUP(VLOOKUP(C9,Species!A:C,3,FALSE),'Species types'!A:E,5,FALSE)</f>
        <v>18.0152</v>
      </c>
      <c r="Q9" s="26">
        <f t="shared" si="0"/>
        <v>1.80152e-11</v>
      </c>
      <c r="R9" s="27"/>
    </row>
    <row r="10" customHeight="1" outlineLevel="2" spans="2:18">
      <c r="B10" s="17"/>
      <c r="C10" s="17"/>
      <c r="N10" s="25" t="s">
        <v>145</v>
      </c>
      <c r="O10" s="25"/>
      <c r="Q10" s="26">
        <f>SUMIF(N$2:N$9,"c",Q$2:Q$9)</f>
        <v>8.2601216e-16</v>
      </c>
      <c r="R10" s="27">
        <f>Q10*Parameters!D2</f>
        <v>2.47803648e-16</v>
      </c>
    </row>
    <row r="11" customHeight="1" outlineLevel="1" spans="14:18">
      <c r="N11" s="25" t="s">
        <v>146</v>
      </c>
      <c r="O11" s="25"/>
      <c r="Q11" s="26">
        <f>SUMIF(N$2:N$9,"e",Q$2:Q$9)</f>
        <v>1.8015748e-11</v>
      </c>
      <c r="R11" s="27"/>
    </row>
    <row r="12" customHeight="1" spans="14:18">
      <c r="N12" s="25" t="s">
        <v>147</v>
      </c>
      <c r="O12" s="25"/>
      <c r="Q12" s="26">
        <f>SUM(Q2:Q9)</f>
        <v>1.801657401216e-11</v>
      </c>
      <c r="R12" s="2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2016-02-18T15:40:00Z</dcterms:created>
  <dcterms:modified xsi:type="dcterms:W3CDTF">2019-03-28T00:14:09Z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