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18" activeTab="19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Observations" sheetId="19" r:id="rId19"/>
    <sheet name="Observation sets" sheetId="25" r:id="rId20"/>
    <sheet name="Conclusions" sheetId="21" r:id="rId21"/>
    <sheet name="References" sheetId="16" r:id="rId22"/>
    <sheet name="Authors" sheetId="22" r:id="rId23"/>
    <sheet name="Changes" sheetId="23" r:id="rId24"/>
  </sheets>
  <definedNames>
    <definedName name="_xlnm._FilterDatabase" localSheetId="0" hidden="1">'Table of contents'!$A$1:$C$24</definedName>
    <definedName name="_xlnm._FilterDatabase" localSheetId="5" hidden="1">Compartments!$A$2:$G$4</definedName>
    <definedName name="_xlnm._FilterDatabase" localSheetId="6" hidden="1">'Species types'!$A$2:$K$8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1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types'!$A$2:$K$7</definedName>
    <definedName name="_FilterDatabase_0_0" localSheetId="6">'Species types'!$A$2:$K$7</definedName>
    <definedName name="_FilterDatabase_0_0_0" localSheetId="6">'Species types'!$A$2:$K$7</definedName>
    <definedName name="_FilterDatabase_0_0_0_0" localSheetId="6">'Species types'!$A$2:$K$7</definedName>
    <definedName name="_FilterDatabase_0_0_0_0_0" localSheetId="6">'Species types'!$A$2:$K$7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1">References!$A$1:$D$1</definedName>
    <definedName name="_FilterDatabase_0_0" localSheetId="21">References!$A$1:$D$1</definedName>
    <definedName name="_FilterDatabase_0_0_0" localSheetId="21">References!$A$1:$D$1</definedName>
    <definedName name="_FilterDatabase_0_0_0_0" localSheetId="21">References!$A$1:$D$1</definedName>
    <definedName name="_FilterDatabase_0_0_0_0_0" localSheetId="21">References!$A$1:$D$1</definedName>
  </definedNames>
  <calcPr calcId="144525"/>
</workbook>
</file>

<file path=xl/sharedStrings.xml><?xml version="1.0" encoding="utf-8"?>
<sst xmlns="http://schemas.openxmlformats.org/spreadsheetml/2006/main" count="559" uniqueCount="247">
  <si>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</si>
  <si>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</si>
  <si>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</si>
  <si>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</si>
  <si>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</si>
  <si>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</si>
  <si>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</si>
  <si>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</si>
  <si>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</si>
  <si>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</si>
  <si>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</si>
  <si>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</si>
  <si>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</si>
  <si>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</si>
  <si>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</si>
  <si>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</si>
  <si>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</si>
  <si>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</si>
  <si>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</si>
  <si>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</si>
  <si>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</si>
  <si>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</si>
  <si>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</si>
  <si>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</si>
  <si>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</si>
  <si>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</si>
  <si>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</si>
  <si>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</si>
  <si>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</si>
  <si>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</si>
  <si>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</si>
  <si>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</si>
  <si>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</si>
  <si>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</si>
  <si>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</si>
  <si>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</si>
  <si>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</si>
  <si>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</si>
  <si>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</si>
  <si>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</si>
  <si>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</si>
  <si>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</si>
  <si>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</si>
  <si>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</si>
  <si>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</si>
  <si>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</si>
  <si>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</si>
  <si>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</si>
  <si>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</si>
  <si>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</si>
  <si>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</si>
  <si>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</si>
  <si>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</si>
  <si>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</si>
  <si>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</si>
  <si>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Evidence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</si>
  <si>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</si>
  <si>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</si>
  <si>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</si>
  <si>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</si>
  <si>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</si>
  <si>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</si>
  <si>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</si>
  <si>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</si>
  <si>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</si>
  <si>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</si>
  <si>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</si>
  <si>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</si>
  <si>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</si>
  <si>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</si>
  <si>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</si>
  <si>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</si>
  <si>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</si>
  <si>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</si>
  <si>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</si>
  <si>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</si>
  <si>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</si>
  <si>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</si>
  <si>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</si>
  <si>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</si>
  <si>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</si>
  <si>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</si>
  <si>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</si>
  <si>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</si>
  <si>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</si>
  <si>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</si>
  <si>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</si>
  <si>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</si>
  <si>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</si>
  <si>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</si>
  <si>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</si>
  <si>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</si>
  <si>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</si>
  <si>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</si>
  <si>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</si>
  <si>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</si>
  <si>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</si>
  <si>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</si>
  <si>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</si>
  <si>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specie_1</t>
  </si>
  <si>
    <t>specie_name_1</t>
  </si>
  <si>
    <t>pseudo_species</t>
  </si>
  <si>
    <t>specie_2</t>
  </si>
  <si>
    <t>specie_name_2</t>
  </si>
  <si>
    <t>specie_3</t>
  </si>
  <si>
    <t>specie_name_3</t>
  </si>
  <si>
    <t>specie_4</t>
  </si>
  <si>
    <t>specie_name_4</t>
  </si>
  <si>
    <t>specie_5</t>
  </si>
  <si>
    <t>specie_name_5</t>
  </si>
  <si>
    <t>specie_6</t>
  </si>
  <si>
    <t>specie_name_6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</si>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</sst>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8" borderId="7" applyNumberFormat="0" applyAlignment="0" applyProtection="0">
      <alignment vertical="center"/>
    </xf>
    <xf numFmtId="44" fontId="10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26" fillId="2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0" borderId="0"/>
    <xf numFmtId="0" fontId="18" fillId="0" borderId="2" applyNumberFormat="0" applyFill="0" applyAlignment="0" applyProtection="0">
      <alignment vertical="center"/>
    </xf>
    <xf numFmtId="41" fontId="10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22" fillId="19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ySplit="1" topLeftCell="A2" activePane="bottomLeft" state="frozen"/>
      <selection/>
      <selection pane="bottomLeft" activeCell="A19" sqref="A19:A21"/>
    </sheetView>
  </sheetViews>
  <sheetFormatPr defaultColWidth="9" defaultRowHeight="15" customHeight="1" zeroHeight="1" outlineLevelCol="2"/>
  <cols>
    <col min="1" max="3" width="15.7083333333333" style="29" customWidth="1"/>
    <col min="4" max="16384" width="9" style="29" hidden="1" customWidth="1"/>
  </cols>
  <sheetData>
    <row r="1" customHeight="1" spans="1:3">
      <c r="A1" s="30" t="s">
        <v>0</v>
      </c>
      <c r="B1" s="30" t="s">
        <v>1</v>
      </c>
      <c r="C1" s="30" t="s">
        <v>2</v>
      </c>
    </row>
    <row r="2" customHeight="1" spans="1:3">
      <c r="A2" s="31" t="s">
        <v>3</v>
      </c>
      <c r="B2" s="31"/>
      <c r="C2" s="31">
        <v>1</v>
      </c>
    </row>
    <row r="3" customHeight="1" spans="1:3">
      <c r="A3" s="31" t="s">
        <v>4</v>
      </c>
      <c r="B3" s="31"/>
      <c r="C3" s="31">
        <v>1</v>
      </c>
    </row>
    <row r="4" customHeight="1" spans="1:3">
      <c r="A4" s="31" t="s">
        <v>5</v>
      </c>
      <c r="B4" s="31"/>
      <c r="C4" s="31">
        <v>1</v>
      </c>
    </row>
    <row r="5" customHeight="1" spans="1:3">
      <c r="A5" s="31" t="s">
        <v>6</v>
      </c>
      <c r="B5" s="31"/>
      <c r="C5" s="31">
        <v>4</v>
      </c>
    </row>
    <row r="6" customHeight="1" spans="1:3">
      <c r="A6" s="31" t="s">
        <v>7</v>
      </c>
      <c r="B6" s="31"/>
      <c r="C6" s="31">
        <v>2</v>
      </c>
    </row>
    <row r="7" customHeight="1" spans="1:3">
      <c r="A7" s="31" t="s">
        <v>8</v>
      </c>
      <c r="B7" s="31"/>
      <c r="C7" s="31">
        <v>143</v>
      </c>
    </row>
    <row r="8" customHeight="1" spans="1:3">
      <c r="A8" s="31" t="s">
        <v>9</v>
      </c>
      <c r="B8" s="31"/>
      <c r="C8" s="31">
        <v>175</v>
      </c>
    </row>
    <row r="9" customHeight="1" spans="1:3">
      <c r="A9" s="31" t="s">
        <v>10</v>
      </c>
      <c r="B9" s="31"/>
      <c r="C9" s="31">
        <v>125</v>
      </c>
    </row>
    <row r="10" customHeight="1" spans="1:3">
      <c r="A10" s="31" t="s">
        <v>11</v>
      </c>
      <c r="B10" s="31"/>
      <c r="C10" s="31">
        <v>4</v>
      </c>
    </row>
    <row r="11" customHeight="1" spans="1:3">
      <c r="A11" s="31" t="s">
        <v>12</v>
      </c>
      <c r="B11" s="31"/>
      <c r="C11" s="31">
        <v>5</v>
      </c>
    </row>
    <row r="12" customHeight="1" spans="1:3">
      <c r="A12" s="31" t="s">
        <v>13</v>
      </c>
      <c r="B12" s="31"/>
      <c r="C12" s="31">
        <v>175</v>
      </c>
    </row>
    <row r="13" customHeight="1" spans="1:3">
      <c r="A13" s="31" t="s">
        <v>14</v>
      </c>
      <c r="B13" s="31"/>
      <c r="C13" s="31">
        <v>167</v>
      </c>
    </row>
    <row r="14" customHeight="1" spans="1:3">
      <c r="A14" s="31" t="s">
        <v>15</v>
      </c>
      <c r="B14" s="31"/>
      <c r="C14" s="31">
        <v>1</v>
      </c>
    </row>
    <row r="15" customHeight="1" spans="1:3">
      <c r="A15" s="31" t="s">
        <v>16</v>
      </c>
      <c r="B15" s="31"/>
      <c r="C15" s="31">
        <v>2</v>
      </c>
    </row>
    <row r="16" customHeight="1" spans="1:3">
      <c r="A16" s="31" t="s">
        <v>17</v>
      </c>
      <c r="B16" s="31"/>
      <c r="C16" s="31">
        <v>35</v>
      </c>
    </row>
    <row r="17" customHeight="1" spans="1:3">
      <c r="A17" s="31" t="s">
        <v>18</v>
      </c>
      <c r="B17" s="31"/>
      <c r="C17" s="31">
        <v>95</v>
      </c>
    </row>
    <row r="18" customHeight="1" spans="1:3">
      <c r="A18" s="31" t="s">
        <v>19</v>
      </c>
      <c r="B18" s="31"/>
      <c r="C18" s="31">
        <v>2</v>
      </c>
    </row>
    <row r="19" customHeight="1" spans="1:3">
      <c r="A19" s="31" t="s">
        <v>20</v>
      </c>
      <c r="B19" s="31"/>
      <c r="C19" s="31">
        <v>8</v>
      </c>
    </row>
    <row r="20" customHeight="1" spans="1:3">
      <c r="A20" s="31" t="s">
        <v>21</v>
      </c>
      <c r="B20" s="31"/>
      <c r="C20" s="31">
        <v>0</v>
      </c>
    </row>
    <row r="21" customHeight="1" spans="1:3">
      <c r="A21" s="31" t="s">
        <v>22</v>
      </c>
      <c r="B21" s="31"/>
      <c r="C21" s="31">
        <v>2</v>
      </c>
    </row>
    <row r="22" customHeight="1" spans="1:3">
      <c r="A22" s="31" t="s">
        <v>23</v>
      </c>
      <c r="B22" s="31"/>
      <c r="C22" s="31">
        <v>21</v>
      </c>
    </row>
    <row r="23" customHeight="1" spans="1:3">
      <c r="A23" s="31" t="s">
        <v>24</v>
      </c>
      <c r="B23" s="31"/>
      <c r="C23" s="31">
        <v>0</v>
      </c>
    </row>
    <row r="24" customHeight="1" spans="1:3">
      <c r="A24" s="31" t="s">
        <v>25</v>
      </c>
      <c r="B24" s="31"/>
      <c r="C24" s="31">
        <v>0</v>
      </c>
    </row>
  </sheetData>
  <sheetProtection sheet="1" insertRows="0" deleteRows="0" sort="0" autoFilter="0" objects="1" scenarios="1"/>
  <autoFilter ref="A1:C24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22" location="'References'!A1" display="References" tooltip="Click to view references"/>
    <hyperlink ref="A23" location="'Authors'!A1" display="Authors" tooltip="Click to view authors"/>
    <hyperlink ref="A24" location="'Changes'!A1" display="Changes" tooltip="Click to view changes"/>
    <hyperlink ref="A19" location="'Evidence'!A1" display="Observations" tooltip="Click to view evidence"/>
    <hyperlink ref="A21" location="'Interpretations'!A1" display="Conclusions" tooltip="Click to view interpretation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26</v>
      </c>
      <c r="B1" s="5" t="s">
        <v>28</v>
      </c>
      <c r="C1" s="5" t="s">
        <v>136</v>
      </c>
      <c r="D1" s="5" t="s">
        <v>73</v>
      </c>
      <c r="E1" s="5" t="s">
        <v>41</v>
      </c>
      <c r="F1" s="2" t="s">
        <v>55</v>
      </c>
      <c r="G1" s="2" t="s">
        <v>22</v>
      </c>
      <c r="H1" s="5" t="s">
        <v>42</v>
      </c>
      <c r="I1" s="2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136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  <row r="2" customHeight="1" spans="1:4">
      <c r="A2" s="14" t="s">
        <v>137</v>
      </c>
      <c r="B2" s="14"/>
      <c r="C2" s="14" t="s">
        <v>138</v>
      </c>
      <c r="D2" s="14" t="s">
        <v>83</v>
      </c>
    </row>
    <row r="3" customHeight="1" spans="1:4">
      <c r="A3" s="14" t="s">
        <v>139</v>
      </c>
      <c r="B3" s="14"/>
      <c r="C3" s="14" t="s">
        <v>140</v>
      </c>
      <c r="D3" s="14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3"/>
    <col min="1028" max="16384" width="9" style="13"/>
  </cols>
  <sheetData>
    <row r="1" ht="13.5" spans="1:16384">
      <c r="A1" s="14"/>
      <c r="B1" s="14"/>
      <c r="C1" s="14"/>
      <c r="D1" s="14"/>
      <c r="E1" s="14"/>
      <c r="F1" s="14"/>
      <c r="G1" s="16" t="s">
        <v>141</v>
      </c>
      <c r="H1" s="16"/>
      <c r="I1" s="16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26</v>
      </c>
      <c r="B2" s="2" t="s">
        <v>28</v>
      </c>
      <c r="C2" s="2" t="s">
        <v>142</v>
      </c>
      <c r="D2" s="2" t="s">
        <v>143</v>
      </c>
      <c r="E2" s="2" t="s">
        <v>144</v>
      </c>
      <c r="F2" s="2" t="s">
        <v>145</v>
      </c>
      <c r="G2" s="2" t="s">
        <v>146</v>
      </c>
      <c r="H2" s="2" t="s">
        <v>147</v>
      </c>
      <c r="I2" s="2" t="s">
        <v>73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148</v>
      </c>
      <c r="B3" s="1" t="s">
        <v>149</v>
      </c>
      <c r="C3" s="1" t="s">
        <v>56</v>
      </c>
      <c r="D3" s="1" t="s">
        <v>150</v>
      </c>
      <c r="E3" s="17">
        <v>0</v>
      </c>
      <c r="F3" s="17" t="s">
        <v>151</v>
      </c>
      <c r="G3" s="17">
        <v>0</v>
      </c>
      <c r="H3" s="17">
        <v>1</v>
      </c>
      <c r="I3" s="18" t="s">
        <v>152</v>
      </c>
      <c r="J3" s="19"/>
    </row>
    <row r="4" customHeight="1" spans="1:10">
      <c r="A4" s="1" t="s">
        <v>153</v>
      </c>
      <c r="B4" s="1" t="s">
        <v>154</v>
      </c>
      <c r="C4" s="1" t="s">
        <v>56</v>
      </c>
      <c r="D4" s="1" t="s">
        <v>155</v>
      </c>
      <c r="E4" s="17">
        <v>1</v>
      </c>
      <c r="F4" s="17" t="s">
        <v>151</v>
      </c>
      <c r="G4" s="17"/>
      <c r="H4" s="17"/>
      <c r="I4" s="18"/>
      <c r="J4" s="19"/>
    </row>
    <row r="5" customHeight="1" spans="1:10">
      <c r="A5" s="1" t="s">
        <v>156</v>
      </c>
      <c r="B5" s="1" t="s">
        <v>157</v>
      </c>
      <c r="C5" s="1" t="s">
        <v>60</v>
      </c>
      <c r="D5" s="1" t="s">
        <v>158</v>
      </c>
      <c r="E5" s="17">
        <v>1</v>
      </c>
      <c r="F5" s="17" t="s">
        <v>151</v>
      </c>
      <c r="G5" s="18"/>
      <c r="H5" s="18"/>
      <c r="I5" s="18"/>
      <c r="J5" s="18"/>
    </row>
    <row r="6" customHeight="1" spans="1:10">
      <c r="A6" s="1" t="s">
        <v>159</v>
      </c>
      <c r="B6" s="1" t="s">
        <v>160</v>
      </c>
      <c r="C6" s="1" t="s">
        <v>60</v>
      </c>
      <c r="D6" s="15" t="s">
        <v>161</v>
      </c>
      <c r="E6" s="17">
        <v>0</v>
      </c>
      <c r="F6" s="17" t="s">
        <v>151</v>
      </c>
      <c r="G6" s="18"/>
      <c r="H6" s="18"/>
      <c r="I6" s="18"/>
      <c r="J6" s="18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26</v>
      </c>
      <c r="B1" s="2" t="s">
        <v>28</v>
      </c>
      <c r="C1" s="2" t="s">
        <v>162</v>
      </c>
      <c r="D1" s="2" t="s">
        <v>163</v>
      </c>
      <c r="E1" s="2" t="s">
        <v>98</v>
      </c>
      <c r="F1" s="2" t="s">
        <v>136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11">
      <c r="A2" s="1" t="s">
        <v>164</v>
      </c>
      <c r="C2" s="1" t="s">
        <v>148</v>
      </c>
      <c r="D2" s="10" t="s">
        <v>165</v>
      </c>
      <c r="F2" s="1" t="s">
        <v>166</v>
      </c>
      <c r="G2" s="1" t="s">
        <v>151</v>
      </c>
      <c r="H2"/>
      <c r="I2"/>
      <c r="J2"/>
      <c r="K2"/>
    </row>
    <row r="3" customHeight="1" spans="1:11">
      <c r="A3" s="1" t="s">
        <v>167</v>
      </c>
      <c r="C3" s="1" t="s">
        <v>153</v>
      </c>
      <c r="D3" s="10" t="s">
        <v>165</v>
      </c>
      <c r="F3" s="1" t="s">
        <v>168</v>
      </c>
      <c r="G3" s="1" t="s">
        <v>151</v>
      </c>
      <c r="H3"/>
      <c r="I3"/>
      <c r="J3"/>
      <c r="K3"/>
    </row>
    <row r="4" customHeight="1" spans="1:11">
      <c r="A4" s="1" t="s">
        <v>169</v>
      </c>
      <c r="C4" s="1" t="s">
        <v>156</v>
      </c>
      <c r="D4" s="10" t="s">
        <v>165</v>
      </c>
      <c r="F4" s="1" t="s">
        <v>170</v>
      </c>
      <c r="G4" s="1" t="s">
        <v>151</v>
      </c>
      <c r="H4"/>
      <c r="I4"/>
      <c r="J4"/>
      <c r="K4"/>
    </row>
    <row r="5" customHeight="1" spans="1:13">
      <c r="A5" s="1" t="s">
        <v>171</v>
      </c>
      <c r="C5" s="1" t="s">
        <v>156</v>
      </c>
      <c r="D5" s="10" t="s">
        <v>172</v>
      </c>
      <c r="F5" s="1" t="s">
        <v>173</v>
      </c>
      <c r="G5" s="1" t="s">
        <v>151</v>
      </c>
      <c r="H5"/>
      <c r="I5"/>
      <c r="J5"/>
      <c r="K5"/>
      <c r="M5" s="9"/>
    </row>
    <row r="6" customHeight="1" spans="1:13">
      <c r="A6" s="1" t="s">
        <v>174</v>
      </c>
      <c r="C6" s="1" t="s">
        <v>159</v>
      </c>
      <c r="D6" s="10" t="s">
        <v>165</v>
      </c>
      <c r="F6" s="1" t="s">
        <v>175</v>
      </c>
      <c r="G6" s="1" t="s">
        <v>151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142</v>
      </c>
      <c r="D1" s="2" t="s">
        <v>136</v>
      </c>
      <c r="E1" s="2" t="s">
        <v>73</v>
      </c>
      <c r="F1" s="2" t="s">
        <v>176</v>
      </c>
      <c r="G1" s="2" t="s">
        <v>177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</row>
    <row r="2" customHeight="1" spans="1:7">
      <c r="A2" s="1" t="s">
        <v>178</v>
      </c>
      <c r="C2" s="1" t="s">
        <v>56</v>
      </c>
      <c r="D2" s="10" t="s">
        <v>179</v>
      </c>
      <c r="E2" s="1" t="s">
        <v>85</v>
      </c>
      <c r="F2" s="1" t="s">
        <v>151</v>
      </c>
      <c r="G2" s="1" t="s">
        <v>40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142</v>
      </c>
      <c r="D1" s="2" t="s">
        <v>73</v>
      </c>
      <c r="E1" s="2" t="s">
        <v>180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9">
      <c r="A2" s="10" t="s">
        <v>179</v>
      </c>
      <c r="B2" s="10" t="s">
        <v>181</v>
      </c>
      <c r="C2" s="1" t="s">
        <v>56</v>
      </c>
      <c r="D2" s="10" t="s">
        <v>151</v>
      </c>
      <c r="E2" s="10" t="s">
        <v>83</v>
      </c>
      <c r="I2" s="10" t="s">
        <v>182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26</v>
      </c>
      <c r="B1" s="11" t="s">
        <v>28</v>
      </c>
      <c r="C1" s="11" t="s">
        <v>183</v>
      </c>
      <c r="D1" s="11" t="s">
        <v>9</v>
      </c>
      <c r="E1" s="11" t="s">
        <v>92</v>
      </c>
      <c r="F1" s="11" t="s">
        <v>73</v>
      </c>
      <c r="G1" s="11" t="s">
        <v>41</v>
      </c>
      <c r="H1" s="2" t="s">
        <v>55</v>
      </c>
      <c r="I1" s="2" t="s">
        <v>22</v>
      </c>
      <c r="J1" s="11" t="s">
        <v>42</v>
      </c>
      <c r="K1" s="11" t="s">
        <v>23</v>
      </c>
    </row>
    <row r="2" customHeight="1" spans="1:10">
      <c r="A2" s="10" t="s">
        <v>184</v>
      </c>
      <c r="B2" s="10" t="s">
        <v>185</v>
      </c>
      <c r="C2" s="10" t="s">
        <v>179</v>
      </c>
      <c r="D2" s="1" t="s">
        <v>114</v>
      </c>
      <c r="E2" s="12">
        <v>-3</v>
      </c>
      <c r="F2" s="10" t="s">
        <v>152</v>
      </c>
      <c r="J2" s="10" t="s">
        <v>186</v>
      </c>
    </row>
    <row r="3" customHeight="1" spans="1:6">
      <c r="A3" s="10" t="s">
        <v>187</v>
      </c>
      <c r="B3" s="10" t="s">
        <v>188</v>
      </c>
      <c r="C3" s="10" t="s">
        <v>179</v>
      </c>
      <c r="D3" s="1" t="s">
        <v>116</v>
      </c>
      <c r="E3" s="12">
        <v>-4</v>
      </c>
      <c r="F3" s="10" t="s">
        <v>152</v>
      </c>
    </row>
    <row r="4" customHeight="1" spans="1:6">
      <c r="A4" s="10" t="s">
        <v>189</v>
      </c>
      <c r="B4" s="10" t="s">
        <v>190</v>
      </c>
      <c r="C4" s="10" t="s">
        <v>179</v>
      </c>
      <c r="D4" s="1" t="s">
        <v>117</v>
      </c>
      <c r="E4" s="12">
        <v>1</v>
      </c>
      <c r="F4" s="10" t="s">
        <v>152</v>
      </c>
    </row>
    <row r="5" customHeight="1" spans="1:6">
      <c r="A5" s="10" t="s">
        <v>191</v>
      </c>
      <c r="B5" s="10" t="s">
        <v>192</v>
      </c>
      <c r="C5" s="10" t="s">
        <v>179</v>
      </c>
      <c r="D5" s="10" t="s">
        <v>118</v>
      </c>
      <c r="E5" s="12">
        <v>2</v>
      </c>
      <c r="F5" s="10" t="s">
        <v>152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26</v>
      </c>
      <c r="B1" s="2" t="s">
        <v>28</v>
      </c>
      <c r="C1" s="2" t="s">
        <v>98</v>
      </c>
      <c r="D1" s="2" t="s">
        <v>92</v>
      </c>
      <c r="E1" s="2" t="s">
        <v>193</v>
      </c>
      <c r="F1" s="2" t="s">
        <v>73</v>
      </c>
      <c r="G1" s="2" t="s">
        <v>41</v>
      </c>
      <c r="H1" s="2" t="s">
        <v>55</v>
      </c>
      <c r="I1" s="2" t="s">
        <v>22</v>
      </c>
      <c r="J1" s="2" t="s">
        <v>42</v>
      </c>
      <c r="K1" s="2" t="s">
        <v>23</v>
      </c>
    </row>
    <row r="2" customHeight="1" spans="1:10">
      <c r="A2" s="1" t="s">
        <v>194</v>
      </c>
      <c r="B2" s="1" t="s">
        <v>195</v>
      </c>
      <c r="D2" s="1">
        <v>0</v>
      </c>
      <c r="F2" s="1" t="s">
        <v>85</v>
      </c>
      <c r="J2" s="1" t="s">
        <v>196</v>
      </c>
    </row>
    <row r="3" customHeight="1" spans="1:6">
      <c r="A3" s="1" t="s">
        <v>197</v>
      </c>
      <c r="C3" s="1" t="s">
        <v>198</v>
      </c>
      <c r="D3" s="1">
        <v>1</v>
      </c>
      <c r="F3" s="1" t="s">
        <v>199</v>
      </c>
    </row>
    <row r="4" customHeight="1" spans="1:6">
      <c r="A4" s="1" t="s">
        <v>200</v>
      </c>
      <c r="C4" s="1" t="s">
        <v>198</v>
      </c>
      <c r="D4" s="9">
        <v>2000</v>
      </c>
      <c r="F4" s="1" t="s">
        <v>199</v>
      </c>
    </row>
    <row r="5" customHeight="1" spans="1:6">
      <c r="A5" s="1" t="s">
        <v>201</v>
      </c>
      <c r="C5" s="1" t="s">
        <v>198</v>
      </c>
      <c r="D5" s="9">
        <v>0.0003</v>
      </c>
      <c r="F5" s="1" t="s">
        <v>151</v>
      </c>
    </row>
    <row r="6" customHeight="1" spans="1:6">
      <c r="A6" s="1" t="s">
        <v>202</v>
      </c>
      <c r="C6" s="1" t="s">
        <v>198</v>
      </c>
      <c r="D6" s="9">
        <v>0.0003</v>
      </c>
      <c r="F6" s="1" t="s">
        <v>199</v>
      </c>
    </row>
    <row r="7" customHeight="1" spans="1:6">
      <c r="A7" s="1" t="s">
        <v>203</v>
      </c>
      <c r="C7" s="1" t="s">
        <v>198</v>
      </c>
      <c r="D7" s="9">
        <v>0.0003</v>
      </c>
      <c r="F7" s="1" t="s">
        <v>199</v>
      </c>
    </row>
    <row r="8" customHeight="1" spans="1:6">
      <c r="A8" s="1" t="s">
        <v>204</v>
      </c>
      <c r="C8" s="1" t="s">
        <v>205</v>
      </c>
      <c r="D8" s="9">
        <v>0.001</v>
      </c>
      <c r="F8" s="1" t="s">
        <v>127</v>
      </c>
    </row>
    <row r="9" customHeight="1" spans="1:6">
      <c r="A9" s="1" t="s">
        <v>206</v>
      </c>
      <c r="D9" s="9">
        <v>6.02214075862e+23</v>
      </c>
      <c r="F9" s="1" t="s">
        <v>207</v>
      </c>
    </row>
    <row r="10" customHeight="1" spans="1:6">
      <c r="A10" s="1" t="s">
        <v>84</v>
      </c>
      <c r="D10" s="1">
        <v>1100</v>
      </c>
      <c r="F10" s="1" t="s">
        <v>208</v>
      </c>
    </row>
    <row r="11" customHeight="1" spans="1:6">
      <c r="A11" s="1" t="s">
        <v>89</v>
      </c>
      <c r="D11" s="1">
        <v>1000</v>
      </c>
      <c r="F11" s="1" t="s">
        <v>208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26</v>
      </c>
      <c r="B1" s="2" t="s">
        <v>28</v>
      </c>
      <c r="C1" s="2" t="s">
        <v>136</v>
      </c>
      <c r="D1" s="2" t="s">
        <v>73</v>
      </c>
      <c r="E1" s="2" t="s">
        <v>41</v>
      </c>
      <c r="F1" s="2" t="s">
        <v>55</v>
      </c>
      <c r="G1" s="2" t="s">
        <v>22</v>
      </c>
      <c r="H1" s="2" t="s">
        <v>42</v>
      </c>
      <c r="I1" s="2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V1" sqref="V$1:V$1048576"/>
    </sheetView>
  </sheetViews>
  <sheetFormatPr defaultColWidth="9" defaultRowHeight="15" customHeight="1" outlineLevelRow="1"/>
  <cols>
    <col min="1" max="16384" width="9" style="1"/>
  </cols>
  <sheetData>
    <row r="1" customHeight="1" spans="7:16383">
      <c r="G1" s="8" t="s">
        <v>209</v>
      </c>
      <c r="H1" s="8"/>
      <c r="I1" s="8" t="s">
        <v>5</v>
      </c>
      <c r="J1" s="8"/>
      <c r="K1" s="8"/>
      <c r="L1" s="8"/>
      <c r="M1" s="8"/>
      <c r="N1" s="8"/>
      <c r="Q1" s="7" t="s">
        <v>210</v>
      </c>
      <c r="R1" s="7"/>
      <c r="S1" s="7" t="s">
        <v>211</v>
      </c>
      <c r="T1" s="7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ht="15.1" customHeight="1" spans="1:16383">
      <c r="A2" s="5" t="s">
        <v>26</v>
      </c>
      <c r="B2" s="5" t="s">
        <v>28</v>
      </c>
      <c r="C2" s="5" t="s">
        <v>92</v>
      </c>
      <c r="D2" s="5" t="s">
        <v>193</v>
      </c>
      <c r="E2" s="5" t="s">
        <v>73</v>
      </c>
      <c r="F2" s="5" t="s">
        <v>98</v>
      </c>
      <c r="G2" s="5" t="s">
        <v>4</v>
      </c>
      <c r="H2" s="5" t="s">
        <v>212</v>
      </c>
      <c r="I2" s="5" t="s">
        <v>51</v>
      </c>
      <c r="J2" s="5" t="s">
        <v>52</v>
      </c>
      <c r="K2" s="5" t="s">
        <v>64</v>
      </c>
      <c r="L2" s="5" t="s">
        <v>213</v>
      </c>
      <c r="M2" s="5" t="s">
        <v>214</v>
      </c>
      <c r="N2" s="5" t="s">
        <v>215</v>
      </c>
      <c r="O2" s="5" t="s">
        <v>216</v>
      </c>
      <c r="P2" s="5" t="s">
        <v>217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26</v>
      </c>
      <c r="B1" s="1" t="s">
        <v>27</v>
      </c>
    </row>
    <row r="2" customHeight="1" spans="1:2">
      <c r="A2" s="2" t="s">
        <v>28</v>
      </c>
      <c r="B2" s="1" t="s">
        <v>29</v>
      </c>
    </row>
    <row r="3" customHeight="1" spans="1:2">
      <c r="A3" s="2" t="s">
        <v>30</v>
      </c>
      <c r="B3" s="1" t="s">
        <v>31</v>
      </c>
    </row>
    <row r="4" customHeight="1" spans="1:2">
      <c r="A4" s="2" t="s">
        <v>32</v>
      </c>
      <c r="B4" s="1" t="s">
        <v>33</v>
      </c>
    </row>
    <row r="5" customHeight="1" spans="1:2">
      <c r="A5" s="2" t="s">
        <v>34</v>
      </c>
      <c r="B5" s="1" t="s">
        <v>35</v>
      </c>
    </row>
    <row r="6" customHeight="1" spans="1:2">
      <c r="A6" s="2" t="s">
        <v>36</v>
      </c>
      <c r="B6" s="1" t="s">
        <v>37</v>
      </c>
    </row>
    <row r="7" customHeight="1" spans="1:2">
      <c r="A7" s="2" t="s">
        <v>38</v>
      </c>
      <c r="B7" s="1" t="s">
        <v>31</v>
      </c>
    </row>
    <row r="8" customHeight="1" spans="1:2">
      <c r="A8" s="2" t="s">
        <v>39</v>
      </c>
      <c r="B8" s="28" t="s">
        <v>40</v>
      </c>
    </row>
    <row r="9" customHeight="1" spans="1:2">
      <c r="A9" s="2" t="s">
        <v>41</v>
      </c>
      <c r="B9" s="28"/>
    </row>
    <row r="10" customHeight="1" spans="1:2">
      <c r="A10" s="2" t="s">
        <v>42</v>
      </c>
      <c r="B10" s="28"/>
    </row>
    <row r="11" customHeight="1" spans="1:2">
      <c r="A11" s="2" t="s">
        <v>43</v>
      </c>
      <c r="B11" s="28"/>
    </row>
    <row r="12" customHeight="1" spans="1:2">
      <c r="A12" s="2" t="s">
        <v>44</v>
      </c>
      <c r="B12" s="28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3.5" outlineLevelCol="5"/>
  <cols>
    <col min="1" max="1" width="14" style="1" customWidth="1"/>
    <col min="2" max="3" width="13.3916666666667" style="1"/>
    <col min="4" max="1017" width="9.10833333333333" style="1"/>
  </cols>
  <sheetData>
    <row r="1" ht="15.1" customHeight="1" spans="1:6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ht="15.1" customHeight="1"/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7" t="s">
        <v>218</v>
      </c>
      <c r="H1" s="7"/>
    </row>
    <row r="2" ht="15.1" customHeight="1" spans="1:14">
      <c r="A2" s="5" t="s">
        <v>26</v>
      </c>
      <c r="B2" s="5" t="s">
        <v>28</v>
      </c>
      <c r="C2" s="5" t="s">
        <v>92</v>
      </c>
      <c r="D2" s="5" t="s">
        <v>193</v>
      </c>
      <c r="E2" s="5" t="s">
        <v>73</v>
      </c>
      <c r="F2" s="5" t="s">
        <v>98</v>
      </c>
      <c r="G2" s="5" t="s">
        <v>28</v>
      </c>
      <c r="H2" s="5" t="s">
        <v>30</v>
      </c>
      <c r="I2" s="5" t="s">
        <v>41</v>
      </c>
      <c r="J2" s="5" t="s">
        <v>55</v>
      </c>
      <c r="K2" s="5" t="s">
        <v>42</v>
      </c>
      <c r="L2" s="5" t="s">
        <v>23</v>
      </c>
      <c r="M2" s="5" t="s">
        <v>24</v>
      </c>
      <c r="N2" s="5" t="s">
        <v>219</v>
      </c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26</v>
      </c>
      <c r="B1" s="2" t="s">
        <v>28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98</v>
      </c>
      <c r="H1" s="2" t="s">
        <v>224</v>
      </c>
      <c r="I1" s="2" t="s">
        <v>225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41</v>
      </c>
      <c r="R1" s="2" t="s">
        <v>42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26</v>
      </c>
      <c r="B1" s="2" t="s">
        <v>28</v>
      </c>
      <c r="C1" s="2" t="s">
        <v>233</v>
      </c>
      <c r="D1" s="2" t="s">
        <v>234</v>
      </c>
      <c r="E1" s="2" t="s">
        <v>235</v>
      </c>
      <c r="F1" s="2" t="s">
        <v>220</v>
      </c>
      <c r="G1" s="2" t="s">
        <v>236</v>
      </c>
      <c r="H1" s="2" t="s">
        <v>237</v>
      </c>
      <c r="I1" s="2" t="s">
        <v>238</v>
      </c>
      <c r="J1" s="2" t="s">
        <v>239</v>
      </c>
      <c r="K1" s="2" t="s">
        <v>41</v>
      </c>
      <c r="L1" s="2" t="s">
        <v>42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26</v>
      </c>
      <c r="B1" s="2" t="s">
        <v>28</v>
      </c>
      <c r="C1" s="2" t="s">
        <v>98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41</v>
      </c>
      <c r="L1" s="2" t="s">
        <v>55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219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6"/>
    <col min="1026" max="16384" width="9" style="26"/>
  </cols>
  <sheetData>
    <row r="1" customHeight="1" spans="1:2">
      <c r="A1" s="27" t="s">
        <v>26</v>
      </c>
      <c r="B1" s="26" t="s">
        <v>45</v>
      </c>
    </row>
    <row r="2" customHeight="1" spans="1:2">
      <c r="A2" s="27" t="s">
        <v>28</v>
      </c>
      <c r="B2" s="26" t="s">
        <v>46</v>
      </c>
    </row>
    <row r="3" customHeight="1" spans="1:2">
      <c r="A3" s="27" t="s">
        <v>47</v>
      </c>
      <c r="B3" s="26" t="s">
        <v>48</v>
      </c>
    </row>
    <row r="4" customHeight="1" spans="1:1">
      <c r="A4" s="2" t="s">
        <v>41</v>
      </c>
    </row>
    <row r="5" customHeight="1" spans="1:2">
      <c r="A5" s="27" t="s">
        <v>42</v>
      </c>
      <c r="B5" s="26" t="s">
        <v>49</v>
      </c>
    </row>
    <row r="6" customHeight="1" spans="1:1">
      <c r="A6" s="27" t="s">
        <v>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5"/>
    <col min="1020" max="16384" width="9" style="25"/>
  </cols>
  <sheetData>
    <row r="1" customHeight="1" spans="1:2">
      <c r="A1" s="2" t="s">
        <v>26</v>
      </c>
      <c r="B1" s="1" t="s">
        <v>50</v>
      </c>
    </row>
    <row r="2" customHeight="1" spans="1:1">
      <c r="A2" s="2" t="s">
        <v>28</v>
      </c>
    </row>
    <row r="3" customHeight="1" spans="1:2">
      <c r="A3" s="2" t="s">
        <v>51</v>
      </c>
      <c r="B3" s="1">
        <v>37</v>
      </c>
    </row>
    <row r="4" customHeight="1" spans="1:2">
      <c r="A4" s="2" t="s">
        <v>52</v>
      </c>
      <c r="B4" s="1" t="s">
        <v>53</v>
      </c>
    </row>
    <row r="5" customHeight="1" spans="1:1">
      <c r="A5" s="2" t="s">
        <v>41</v>
      </c>
    </row>
    <row r="6" customHeight="1" spans="1:1">
      <c r="A6" s="2" t="s">
        <v>42</v>
      </c>
    </row>
    <row r="7" customHeight="1" spans="1:1">
      <c r="A7" s="2" t="s">
        <v>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26</v>
      </c>
      <c r="B1" s="2" t="s">
        <v>28</v>
      </c>
      <c r="C1" s="2" t="s">
        <v>54</v>
      </c>
      <c r="D1" s="2" t="s">
        <v>41</v>
      </c>
      <c r="E1" s="2" t="s">
        <v>55</v>
      </c>
      <c r="F1" s="2" t="s">
        <v>22</v>
      </c>
      <c r="G1" s="2" t="s">
        <v>42</v>
      </c>
      <c r="H1" s="2" t="s">
        <v>23</v>
      </c>
      <c r="AMI1" s="4"/>
      <c r="AMJ1" s="4"/>
      <c r="AMK1" s="4"/>
    </row>
    <row r="2" customHeight="1" spans="1:7">
      <c r="A2" s="1" t="s">
        <v>56</v>
      </c>
      <c r="B2" s="1" t="s">
        <v>57</v>
      </c>
      <c r="C2" s="1" t="s">
        <v>58</v>
      </c>
      <c r="D2" s="24"/>
      <c r="G2" s="1" t="s">
        <v>59</v>
      </c>
    </row>
    <row r="3" customHeight="1" spans="1:3">
      <c r="A3" s="1" t="s">
        <v>60</v>
      </c>
      <c r="B3" s="1" t="s">
        <v>61</v>
      </c>
      <c r="C3" s="1" t="s">
        <v>62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5" width="8.78333333333333" style="1"/>
    <col min="1036" max="16384" width="9" style="1"/>
  </cols>
  <sheetData>
    <row r="1" customHeight="1" spans="1:16384">
      <c r="A1" s="14"/>
      <c r="B1" s="14"/>
      <c r="C1" s="14"/>
      <c r="D1" s="14"/>
      <c r="E1" s="14"/>
      <c r="F1" s="14"/>
      <c r="G1" s="14"/>
      <c r="H1" s="22" t="s">
        <v>63</v>
      </c>
      <c r="I1" s="22"/>
      <c r="J1" s="22"/>
      <c r="K1" s="22"/>
      <c r="L1" s="14"/>
      <c r="M1" s="22" t="s">
        <v>64</v>
      </c>
      <c r="N1" s="22"/>
      <c r="O1" s="22"/>
      <c r="P1" s="22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3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55</v>
      </c>
      <c r="S2" s="2" t="s">
        <v>22</v>
      </c>
      <c r="T2" s="2" t="s">
        <v>42</v>
      </c>
      <c r="U2" s="2" t="s">
        <v>23</v>
      </c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20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</v>
      </c>
      <c r="P3" s="1" t="s">
        <v>85</v>
      </c>
      <c r="T3" s="1" t="s">
        <v>86</v>
      </c>
    </row>
    <row r="4" customHeight="1" spans="1:20">
      <c r="A4" s="1" t="s">
        <v>80</v>
      </c>
      <c r="B4" s="1" t="s">
        <v>87</v>
      </c>
      <c r="C4" s="1" t="s">
        <v>88</v>
      </c>
      <c r="D4" s="1" t="s">
        <v>78</v>
      </c>
      <c r="E4" s="1" t="s">
        <v>79</v>
      </c>
      <c r="G4" s="1" t="s">
        <v>81</v>
      </c>
      <c r="H4" s="1" t="s">
        <v>82</v>
      </c>
      <c r="I4" s="9">
        <v>1e-12</v>
      </c>
      <c r="J4" s="9">
        <v>1e-13</v>
      </c>
      <c r="K4" s="1" t="s">
        <v>83</v>
      </c>
      <c r="L4" s="1" t="s">
        <v>89</v>
      </c>
      <c r="M4" s="1" t="s">
        <v>82</v>
      </c>
      <c r="N4" s="1">
        <v>7.75</v>
      </c>
      <c r="O4" s="1">
        <v>0.775</v>
      </c>
      <c r="P4" s="1" t="s">
        <v>85</v>
      </c>
      <c r="T4" s="1" t="s">
        <v>90</v>
      </c>
    </row>
  </sheetData>
  <autoFilter ref="A2:G4">
    <extLst/>
  </autoFilter>
  <mergeCells count="2">
    <mergeCell ref="H1:K1"/>
    <mergeCell ref="M1:P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F3" sqref="F3:F8"/>
    </sheetView>
  </sheetViews>
  <sheetFormatPr defaultColWidth="9" defaultRowHeight="15" customHeight="1"/>
  <cols>
    <col min="1" max="5" width="8.78333333333333" style="1"/>
    <col min="6" max="7" width="10.8166666666667" style="1"/>
    <col min="8" max="8" width="8.78333333333333" style="1"/>
    <col min="9" max="9" width="15" style="1"/>
    <col min="10" max="1028" width="8.78333333333333" style="1"/>
    <col min="1029" max="16384" width="9" style="1"/>
  </cols>
  <sheetData>
    <row r="1" customHeight="1" spans="3:8">
      <c r="C1" s="22" t="s">
        <v>91</v>
      </c>
      <c r="D1" s="22"/>
      <c r="E1" s="22"/>
      <c r="F1" s="22"/>
      <c r="G1" s="22"/>
      <c r="H1" s="22"/>
    </row>
    <row r="2" s="1" customFormat="1" customHeight="1" spans="1:14">
      <c r="A2" s="2" t="s">
        <v>26</v>
      </c>
      <c r="B2" s="2" t="s">
        <v>28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41</v>
      </c>
      <c r="K2" s="2" t="s">
        <v>55</v>
      </c>
      <c r="L2" s="2" t="s">
        <v>22</v>
      </c>
      <c r="M2" s="2" t="s">
        <v>42</v>
      </c>
      <c r="N2" s="2" t="s">
        <v>23</v>
      </c>
    </row>
    <row r="3" customHeight="1" spans="1:10">
      <c r="A3" s="1" t="s">
        <v>99</v>
      </c>
      <c r="B3" s="1" t="s">
        <v>100</v>
      </c>
      <c r="G3" s="1">
        <v>1</v>
      </c>
      <c r="H3" s="1">
        <v>0</v>
      </c>
      <c r="I3" s="20" t="s">
        <v>101</v>
      </c>
      <c r="J3" s="20"/>
    </row>
    <row r="4" customHeight="1" spans="1:10">
      <c r="A4" s="1" t="s">
        <v>102</v>
      </c>
      <c r="B4" s="1" t="s">
        <v>103</v>
      </c>
      <c r="G4" s="1">
        <v>2</v>
      </c>
      <c r="H4" s="1">
        <v>0</v>
      </c>
      <c r="I4" s="20" t="s">
        <v>101</v>
      </c>
      <c r="J4" s="20"/>
    </row>
    <row r="5" customHeight="1" spans="1:10">
      <c r="A5" s="1" t="s">
        <v>104</v>
      </c>
      <c r="B5" s="1" t="s">
        <v>105</v>
      </c>
      <c r="G5" s="1">
        <v>3</v>
      </c>
      <c r="H5" s="1">
        <v>0</v>
      </c>
      <c r="I5" s="20" t="s">
        <v>101</v>
      </c>
      <c r="J5" s="20"/>
    </row>
    <row r="6" customHeight="1" spans="1:10">
      <c r="A6" s="1" t="s">
        <v>106</v>
      </c>
      <c r="B6" s="1" t="s">
        <v>107</v>
      </c>
      <c r="G6" s="1">
        <v>4</v>
      </c>
      <c r="H6" s="1">
        <v>0</v>
      </c>
      <c r="I6" s="20" t="s">
        <v>101</v>
      </c>
      <c r="J6" s="20"/>
    </row>
    <row r="7" customHeight="1" spans="1:10">
      <c r="A7" s="1" t="s">
        <v>108</v>
      </c>
      <c r="B7" s="1" t="s">
        <v>109</v>
      </c>
      <c r="G7" s="1">
        <v>5</v>
      </c>
      <c r="H7" s="1">
        <v>0</v>
      </c>
      <c r="I7" s="20" t="s">
        <v>101</v>
      </c>
      <c r="J7" s="20"/>
    </row>
    <row r="8" customHeight="1" spans="1:9">
      <c r="A8" s="1" t="s">
        <v>110</v>
      </c>
      <c r="B8" s="1" t="s">
        <v>111</v>
      </c>
      <c r="G8" s="1">
        <v>6</v>
      </c>
      <c r="H8" s="1">
        <v>0</v>
      </c>
      <c r="I8" s="20" t="s">
        <v>101</v>
      </c>
    </row>
    <row r="14" customHeight="1" spans="10:10">
      <c r="J14" s="15"/>
    </row>
    <row r="15" customHeight="1" spans="8:8">
      <c r="H15" s="15"/>
    </row>
  </sheetData>
  <autoFilter ref="A2:K8">
    <extLst/>
  </autoFilter>
  <mergeCells count="1">
    <mergeCell ref="C1:H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26</v>
      </c>
      <c r="B1" s="2" t="s">
        <v>28</v>
      </c>
      <c r="C1" s="2" t="s">
        <v>112</v>
      </c>
      <c r="D1" s="2" t="s">
        <v>113</v>
      </c>
      <c r="E1" s="2" t="s">
        <v>73</v>
      </c>
      <c r="F1" s="2" t="s">
        <v>41</v>
      </c>
      <c r="G1" s="2" t="s">
        <v>55</v>
      </c>
      <c r="H1" s="2" t="s">
        <v>22</v>
      </c>
      <c r="I1" s="2" t="s">
        <v>42</v>
      </c>
      <c r="J1" s="2" t="s">
        <v>23</v>
      </c>
    </row>
    <row r="2" customHeight="1" spans="1:5">
      <c r="A2" s="1" t="s">
        <v>114</v>
      </c>
      <c r="C2" s="1" t="s">
        <v>99</v>
      </c>
      <c r="D2" s="1" t="s">
        <v>75</v>
      </c>
      <c r="E2" s="1" t="s">
        <v>115</v>
      </c>
    </row>
    <row r="3" customHeight="1" spans="1:5">
      <c r="A3" s="1" t="s">
        <v>116</v>
      </c>
      <c r="C3" s="1" t="s">
        <v>102</v>
      </c>
      <c r="D3" s="1" t="s">
        <v>75</v>
      </c>
      <c r="E3" s="1" t="s">
        <v>115</v>
      </c>
    </row>
    <row r="4" customHeight="1" spans="1:5">
      <c r="A4" s="1" t="s">
        <v>117</v>
      </c>
      <c r="C4" s="1" t="s">
        <v>104</v>
      </c>
      <c r="D4" s="1" t="s">
        <v>75</v>
      </c>
      <c r="E4" s="1" t="s">
        <v>115</v>
      </c>
    </row>
    <row r="5" customHeight="1" spans="1:5">
      <c r="A5" s="1" t="s">
        <v>118</v>
      </c>
      <c r="C5" s="1" t="s">
        <v>106</v>
      </c>
      <c r="D5" s="1" t="s">
        <v>75</v>
      </c>
      <c r="E5" s="1" t="s">
        <v>115</v>
      </c>
    </row>
    <row r="6" customHeight="1" spans="1:5">
      <c r="A6" s="1" t="s">
        <v>119</v>
      </c>
      <c r="C6" s="1" t="s">
        <v>108</v>
      </c>
      <c r="D6" s="1" t="s">
        <v>75</v>
      </c>
      <c r="E6" s="1" t="s">
        <v>115</v>
      </c>
    </row>
    <row r="7" customHeight="1" spans="1:5">
      <c r="A7" s="1" t="s">
        <v>120</v>
      </c>
      <c r="C7" s="1" t="s">
        <v>110</v>
      </c>
      <c r="D7" s="1" t="s">
        <v>75</v>
      </c>
      <c r="E7" s="1" t="s">
        <v>115</v>
      </c>
    </row>
    <row r="8" customHeight="1" spans="1:5">
      <c r="A8" s="1" t="s">
        <v>121</v>
      </c>
      <c r="C8" s="1" t="s">
        <v>99</v>
      </c>
      <c r="D8" s="1" t="s">
        <v>80</v>
      </c>
      <c r="E8" s="1" t="s">
        <v>115</v>
      </c>
    </row>
    <row r="9" customHeight="1" spans="1:5">
      <c r="A9" s="1" t="s">
        <v>122</v>
      </c>
      <c r="C9" s="1" t="s">
        <v>102</v>
      </c>
      <c r="D9" s="1" t="s">
        <v>80</v>
      </c>
      <c r="E9" s="1" t="s">
        <v>115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55</v>
      </c>
      <c r="J1" s="2" t="s">
        <v>22</v>
      </c>
      <c r="K1" s="2" t="s">
        <v>42</v>
      </c>
      <c r="L1" s="2" t="s">
        <v>23</v>
      </c>
      <c r="N1" s="2" t="s">
        <v>113</v>
      </c>
      <c r="O1" s="2" t="s">
        <v>123</v>
      </c>
      <c r="P1" s="2" t="s">
        <v>96</v>
      </c>
      <c r="Q1" s="2" t="s">
        <v>124</v>
      </c>
      <c r="R1" s="2" t="s">
        <v>125</v>
      </c>
    </row>
    <row r="2" customHeight="1" outlineLevel="2" spans="1:18">
      <c r="A2" s="1" t="s">
        <v>126</v>
      </c>
      <c r="C2" s="1" t="s">
        <v>116</v>
      </c>
      <c r="D2" s="1" t="s">
        <v>82</v>
      </c>
      <c r="E2" s="20">
        <v>0.0005</v>
      </c>
      <c r="G2" s="20" t="s">
        <v>127</v>
      </c>
      <c r="N2" s="1" t="s">
        <v>75</v>
      </c>
      <c r="O2" s="9">
        <f>VLOOKUP(N2,Compartments!A:I,9,FALSE)</f>
        <v>4.58e-17</v>
      </c>
      <c r="P2" s="1">
        <f>'Species types'!G4</f>
        <v>2</v>
      </c>
      <c r="Q2" s="20">
        <f t="shared" ref="Q2:Q7" si="0">P2*O2</f>
        <v>9.16e-17</v>
      </c>
      <c r="R2" s="9"/>
    </row>
    <row r="3" customHeight="1" outlineLevel="2" spans="1:18">
      <c r="A3" s="1" t="s">
        <v>128</v>
      </c>
      <c r="C3" s="1" t="s">
        <v>118</v>
      </c>
      <c r="D3" s="1" t="s">
        <v>82</v>
      </c>
      <c r="E3" s="20">
        <v>0.0005</v>
      </c>
      <c r="G3" s="20" t="s">
        <v>127</v>
      </c>
      <c r="N3" s="1" t="s">
        <v>75</v>
      </c>
      <c r="O3" s="9">
        <f>VLOOKUP(N3,Compartments!A:I,9,FALSE)</f>
        <v>4.58e-17</v>
      </c>
      <c r="P3" s="1">
        <f>'Species types'!G6</f>
        <v>4</v>
      </c>
      <c r="Q3" s="20">
        <f t="shared" si="0"/>
        <v>1.832e-16</v>
      </c>
      <c r="R3" s="9"/>
    </row>
    <row r="4" customHeight="1" outlineLevel="2" spans="1:18">
      <c r="A4" s="1" t="s">
        <v>129</v>
      </c>
      <c r="C4" s="1" t="s">
        <v>119</v>
      </c>
      <c r="D4" s="1" t="s">
        <v>82</v>
      </c>
      <c r="E4" s="20">
        <v>0.001</v>
      </c>
      <c r="G4" s="20" t="s">
        <v>127</v>
      </c>
      <c r="N4" s="1" t="s">
        <v>75</v>
      </c>
      <c r="O4" s="9">
        <f>VLOOKUP(N4,Compartments!A:I,9,FALSE)</f>
        <v>4.58e-17</v>
      </c>
      <c r="P4" s="1">
        <f>'Species types'!G7</f>
        <v>5</v>
      </c>
      <c r="Q4" s="20">
        <f t="shared" si="0"/>
        <v>2.29e-16</v>
      </c>
      <c r="R4" s="9"/>
    </row>
    <row r="5" customHeight="1" outlineLevel="2" spans="1:18">
      <c r="A5" s="1" t="s">
        <v>130</v>
      </c>
      <c r="C5" s="1" t="s">
        <v>120</v>
      </c>
      <c r="D5" s="1" t="s">
        <v>82</v>
      </c>
      <c r="E5" s="20">
        <v>0.002</v>
      </c>
      <c r="G5" s="20" t="s">
        <v>127</v>
      </c>
      <c r="N5" s="1" t="s">
        <v>75</v>
      </c>
      <c r="O5" s="9">
        <f>VLOOKUP(N5,Compartments!A:I,9,FALSE)</f>
        <v>4.58e-17</v>
      </c>
      <c r="P5" s="1">
        <v>6</v>
      </c>
      <c r="Q5" s="20">
        <f t="shared" si="0"/>
        <v>2.748e-16</v>
      </c>
      <c r="R5" s="9"/>
    </row>
    <row r="6" customHeight="1" outlineLevel="2" spans="1:18">
      <c r="A6" s="1" t="s">
        <v>131</v>
      </c>
      <c r="C6" s="1" t="s">
        <v>121</v>
      </c>
      <c r="D6" s="1" t="s">
        <v>82</v>
      </c>
      <c r="E6" s="20">
        <v>0.000148</v>
      </c>
      <c r="G6" s="20" t="s">
        <v>127</v>
      </c>
      <c r="N6" s="1" t="s">
        <v>80</v>
      </c>
      <c r="O6" s="9">
        <f>VLOOKUP(N6,Compartments!A:I,9,FALSE)</f>
        <v>1e-12</v>
      </c>
      <c r="P6" s="1">
        <f>'Species types'!G3</f>
        <v>1</v>
      </c>
      <c r="Q6" s="20">
        <f t="shared" si="0"/>
        <v>1e-12</v>
      </c>
      <c r="R6" s="9"/>
    </row>
    <row r="7" customHeight="1" outlineLevel="2" spans="1:18">
      <c r="A7" s="1" t="s">
        <v>132</v>
      </c>
      <c r="C7" s="1" t="s">
        <v>122</v>
      </c>
      <c r="D7" s="1" t="s">
        <v>82</v>
      </c>
      <c r="E7" s="20">
        <v>0.0002</v>
      </c>
      <c r="G7" s="20" t="s">
        <v>127</v>
      </c>
      <c r="N7" s="1" t="s">
        <v>80</v>
      </c>
      <c r="O7" s="9">
        <f>VLOOKUP(N7,Compartments!A:I,9,FALSE)</f>
        <v>1e-12</v>
      </c>
      <c r="P7" s="1">
        <f>'Species types'!G4</f>
        <v>2</v>
      </c>
      <c r="Q7" s="20">
        <f t="shared" si="0"/>
        <v>2e-12</v>
      </c>
      <c r="R7" s="9"/>
    </row>
    <row r="8" customHeight="1" spans="14:18">
      <c r="N8" s="21" t="s">
        <v>133</v>
      </c>
      <c r="O8" s="9"/>
      <c r="Q8" s="20">
        <f>SUMIF(N$2:N$7,"c",Q$2:Q$7)</f>
        <v>7.786e-16</v>
      </c>
      <c r="R8" s="9">
        <f>Q8*Parameters!D2</f>
        <v>0</v>
      </c>
    </row>
    <row r="9" customHeight="1" spans="14:18">
      <c r="N9" s="21" t="s">
        <v>134</v>
      </c>
      <c r="O9" s="9"/>
      <c r="Q9" s="20">
        <f>SUMIF(N$2:N$7,"e",Q$2:Q$7)</f>
        <v>3e-12</v>
      </c>
      <c r="R9" s="9"/>
    </row>
    <row r="10" customHeight="1" spans="14:18">
      <c r="N10" s="21" t="s">
        <v>135</v>
      </c>
      <c r="O10" s="9"/>
      <c r="Q10" s="20">
        <f>SUBTOTAL(9,Q2:Q7)</f>
        <v>3.0007786e-12</v>
      </c>
      <c r="R10" s="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2016-02-17T09:40:00Z</dcterms:created>
  <dcterms:modified xsi:type="dcterms:W3CDTF">2019-04-03T13:21:10Z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1033-10.1.0.6758</vt:lpwstr>
  </property>
</Properties>
</file>