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arrlab\wc_sim\tests\fixtures\"/>
    </mc:Choice>
  </mc:AlternateContent>
  <bookViews>
    <workbookView xWindow="-23940" yWindow="2775" windowWidth="31365" windowHeight="14655" tabRatio="993" firstSheet="11" activeTab="16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Compartment mass computation" sheetId="10" r:id="rId10"/>
    <sheet name="!!Observables" sheetId="11" r:id="rId11"/>
    <sheet name="!!Functions" sheetId="12" r:id="rId12"/>
    <sheet name="!!Reactions" sheetId="13" r:id="rId13"/>
    <sheet name="!!Rate laws" sheetId="14" r:id="rId14"/>
    <sheet name="!!dFBA objectives" sheetId="15" r:id="rId15"/>
    <sheet name="!!dFBA objective reactions" sheetId="16" r:id="rId16"/>
    <sheet name="!!dFBA objective species" sheetId="17" r:id="rId17"/>
    <sheet name="!!Parameters" sheetId="18" r:id="rId18"/>
    <sheet name="!!Stop conditions" sheetId="19" r:id="rId19"/>
    <sheet name="!!Observations" sheetId="20" r:id="rId20"/>
    <sheet name="!!Observation sets" sheetId="21" r:id="rId21"/>
    <sheet name="!!Conclusions" sheetId="22" r:id="rId22"/>
    <sheet name="!!References" sheetId="23" r:id="rId23"/>
    <sheet name="!!Authors" sheetId="24" r:id="rId24"/>
    <sheet name="!!Changes" sheetId="25" r:id="rId25"/>
  </sheets>
  <externalReferences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7" hidden="1">'!!Parameters'!$A$1:$F$11</definedName>
    <definedName name="_xlnm._FilterDatabase" localSheetId="12" hidden="1">'!!Reactions'!$A$2:$D$6</definedName>
    <definedName name="_xlnm._FilterDatabase" localSheetId="22" hidden="1">'!!References'!$A$1:$D$1</definedName>
    <definedName name="_xlnm._FilterDatabase" localSheetId="6" hidden="1">'!!Species types'!$A$2:$K$8</definedName>
    <definedName name="_FilterDatabase_0" localSheetId="5">[1]Compartments!$A$2:$G$4</definedName>
    <definedName name="_FilterDatabase_0" localSheetId="17">[2]Parameters!$A$1:$F$1</definedName>
    <definedName name="_FilterDatabase_0" localSheetId="12">[3]Reactions!$A$2:$D$6</definedName>
    <definedName name="_FilterDatabase_0" localSheetId="22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7">[2]Parameters!$A$1:$F$1</definedName>
    <definedName name="_FilterDatabase_0_0" localSheetId="12">[3]Reactions!$A$2:$D$6</definedName>
    <definedName name="_FilterDatabase_0_0" localSheetId="22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7">[2]Parameters!$A$1:$F$1</definedName>
    <definedName name="_FilterDatabase_0_0_0" localSheetId="12">[3]Reactions!$A$2:$D$6</definedName>
    <definedName name="_FilterDatabase_0_0_0" localSheetId="22">[4]References!$A$1:$D$1</definedName>
    <definedName name="_FilterDatabase_0_0_0" localSheetId="6">'[5]Species types'!$A$2:$K$7</definedName>
    <definedName name="_FilterDatabase_0_0_0_0" localSheetId="5">[1]Compartments!$A$2:$G$4</definedName>
    <definedName name="_FilterDatabase_0_0_0_0" localSheetId="17">[2]Parameters!$A$1:$F$1</definedName>
    <definedName name="_FilterDatabase_0_0_0_0" localSheetId="12">[3]Reactions!$A$2:$D$6</definedName>
    <definedName name="_FilterDatabase_0_0_0_0" localSheetId="22">[4]References!$A$1:$D$1</definedName>
    <definedName name="_FilterDatabase_0_0_0_0" localSheetId="6">'[5]Species types'!$A$2:$K$7</definedName>
    <definedName name="_FilterDatabase_0_0_0_0_0" localSheetId="5">[1]Compartments!$A$2:$G$4</definedName>
    <definedName name="_FilterDatabase_0_0_0_0_0" localSheetId="17">[2]Parameters!$A$1:$F$1</definedName>
    <definedName name="_FilterDatabase_0_0_0_0_0" localSheetId="12">[3]Reactions!$A$2:$D$6</definedName>
    <definedName name="_FilterDatabase_0_0_0_0_0" localSheetId="22">[4]References!$A$1:$D$1</definedName>
    <definedName name="_FilterDatabase_0_0_0_0_0" localSheetId="6">'[5]Species types'!$A$2:$K$7</definedName>
    <definedName name="fractionDryWeight">'!!Parameters'!$D$3</definedName>
    <definedName name="volume_c">'!!Compartments'!$I$4</definedName>
    <definedName name="volume_e">'!!Compartments'!$I$5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C3" i="10" l="1"/>
  <c r="B3" i="10"/>
  <c r="D3" i="10"/>
  <c r="D4" i="10"/>
  <c r="C4" i="10"/>
  <c r="B4" i="10"/>
  <c r="D5" i="10"/>
  <c r="C5" i="10"/>
  <c r="B5" i="10"/>
  <c r="D6" i="10"/>
  <c r="C6" i="10"/>
  <c r="B6" i="10"/>
  <c r="D7" i="10"/>
  <c r="D11" i="10"/>
  <c r="D10" i="10"/>
  <c r="C7" i="10"/>
  <c r="B7" i="10"/>
  <c r="D8" i="10"/>
  <c r="E9" i="10"/>
  <c r="D9" i="10"/>
  <c r="C8" i="10"/>
  <c r="B8" i="10"/>
</calcChain>
</file>

<file path=xl/sharedStrings.xml><?xml version="1.0" encoding="utf-8"?>
<sst xmlns="http://schemas.openxmlformats.org/spreadsheetml/2006/main" count="584" uniqueCount="282">
  <si>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</si>
  <si>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</si>
  <si>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</si>
  <si>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</si>
  <si>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</si>
  <si>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</si>
  <si>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</si>
  <si>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</si>
  <si>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</si>
  <si>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</si>
  <si>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</si>
  <si>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</si>
  <si>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</si>
  <si>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</si>
  <si>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</si>
  <si>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</si>
  <si>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</si>
  <si>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</si>
  <si>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</si>
  <si>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</si>
  <si>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</si>
  <si>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</si>
  <si>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</si>
  <si>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</si>
  <si>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</si>
  <si>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</si>
  <si>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</si>
  <si>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</si>
  <si>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objTablesVersion='0.0.8' schema='wc_lang' tableFormat='column'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</si>
  <si>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</si>
  <si>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</si>
  <si>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</si>
  <si>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</si>
  <si>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</si>
  <si>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</si>
  <si>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</si>
  <si>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</si>
  <si>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</si>
  <si>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</si>
  <si>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</si>
  <si>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</si>
  <si>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</si>
  <si>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</si>
  <si>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</si>
  <si>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</si>
  <si>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</si>
  <si>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</si>
  <si>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</si>
  <si>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class='Taxon' objTablesVersion='0.0.8' schema='wc_lang' tableFormat='column'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</si>
  <si>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</si>
  <si>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</si>
  <si>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</si>
  <si>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</si>
  <si>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</si>
  <si>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</si>
  <si>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class='Environment' objTablesVersion='0.0.8' schema='wc_lang' tableFormat='column'</t>
  </si>
  <si>
    <t>env</t>
  </si>
  <si>
    <t>!Temperature</t>
  </si>
  <si>
    <t>!Temperature units</t>
  </si>
  <si>
    <t>degC</t>
  </si>
  <si>
    <t>!!ObjTables type='Data' class='Submodel' objTablesVersion='0.0.8' schema='wc_lang' tableFormat='row'</t>
  </si>
  <si>
    <t>!Framework</t>
  </si>
  <si>
    <t>!Evidence</t>
  </si>
  <si>
    <t>!Conclusions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</si>
  <si>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</si>
  <si>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</si>
  <si>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</si>
  <si>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</si>
  <si>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</si>
  <si>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</si>
  <si>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</si>
  <si>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!!ObjTables type='Data' class='Compartment'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</si>
  <si>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</si>
  <si>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</si>
  <si>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</si>
  <si>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</si>
  <si>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</si>
  <si>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</si>
  <si>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</si>
  <si>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</si>
  <si>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</si>
  <si>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</si>
  <si>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</si>
  <si>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</si>
  <si>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</si>
  <si>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</si>
  <si>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</si>
  <si>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</si>
  <si>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</si>
  <si>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</si>
  <si>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</si>
  <si>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</si>
  <si>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</si>
  <si>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</si>
  <si>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</si>
  <si>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</si>
  <si>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</si>
  <si>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</si>
  <si>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</si>
  <si>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</si>
  <si>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class='SpeciesType'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</si>
  <si>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</si>
  <si>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</si>
  <si>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</si>
  <si>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</si>
  <si>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</si>
  <si>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</si>
  <si>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</si>
  <si>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</si>
  <si>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specie_1</t>
  </si>
  <si>
    <t>specie_name_1</t>
  </si>
  <si>
    <t>pseudo_species</t>
  </si>
  <si>
    <t>specie_2</t>
  </si>
  <si>
    <t>specie_name_2</t>
  </si>
  <si>
    <t>specie_3</t>
  </si>
  <si>
    <t>specie_name_3</t>
  </si>
  <si>
    <t>specie_4</t>
  </si>
  <si>
    <t>specie_name_4</t>
  </si>
  <si>
    <t>specie_5</t>
  </si>
  <si>
    <t>specie_name_5</t>
  </si>
  <si>
    <t>specie_6</t>
  </si>
  <si>
    <t>specie_name_6</t>
  </si>
  <si>
    <t>!!ObjTables type='Data' class='Species' objTablesVersion='0.0.8' schema='wc_lang' tableFormat='row'</t>
  </si>
  <si>
    <t>!Species type</t>
  </si>
  <si>
    <t>!Compartment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</si>
  <si>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</si>
  <si>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</si>
  <si>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</si>
  <si>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</si>
  <si>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</si>
  <si>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</si>
  <si>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</si>
  <si>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</si>
  <si>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</si>
  <si>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!!ObjTables type='Data' class='DistributionInitConcentration' objTablesVersion='0.0.8' schema='wc_lang' tableFormat='row'</t>
  </si>
  <si>
    <t>!Species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</si>
  <si>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</si>
  <si>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</si>
  <si>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</si>
  <si>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</si>
  <si>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</si>
  <si>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</si>
  <si>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</si>
  <si>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Compartment</t>
  </si>
  <si>
    <t>Compartment volume</t>
  </si>
  <si>
    <t>Molecular weight</t>
  </si>
  <si>
    <t>Mass</t>
  </si>
  <si>
    <t>Dry weight</t>
  </si>
  <si>
    <t>c Total</t>
  </si>
  <si>
    <t>e Total</t>
  </si>
  <si>
    <t>Grand Total</t>
  </si>
  <si>
    <t>!!ObjTables type='Data' class='Observable' objTablesVersion='0.0.8' schema='wc_lang' tableFormat='row'</t>
  </si>
  <si>
    <t>!Expression</t>
  </si>
  <si>
    <t>!!ObjTables type='Data' class='Function' objTablesVersion='0.0.8' schema='wc_lang' tableFormat='row'</t>
  </si>
  <si>
    <t>volume_c</t>
  </si>
  <si>
    <t>c / density_c</t>
  </si>
  <si>
    <t>volume_e</t>
  </si>
  <si>
    <t>e / density_e</t>
  </si>
  <si>
    <t>!!ObjTables type='Data' class='Reaction'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</si>
  <si>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</si>
  <si>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</si>
  <si>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</si>
  <si>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</si>
  <si>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</si>
  <si>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</si>
  <si>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</si>
  <si>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</si>
  <si>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</si>
  <si>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</si>
  <si>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</si>
  <si>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</si>
  <si>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</si>
  <si>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</si>
  <si>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</si>
  <si>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</si>
  <si>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</si>
  <si>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</si>
  <si>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</si>
  <si>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</si>
  <si>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</si>
  <si>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!!ObjTables type='Data' class='RateLaw' objTablesVersion='0.0.8' schema='wc_lang' tableFormat='row'</t>
  </si>
  <si>
    <t>!Reaction</t>
  </si>
  <si>
    <t>!Direction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</si>
  <si>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</si>
  <si>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</si>
  <si>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</si>
  <si>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</si>
  <si>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</si>
  <si>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</si>
  <si>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</si>
  <si>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</si>
  <si>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</si>
  <si>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</si>
  <si>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</si>
  <si>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</si>
  <si>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!!ObjTables type='Data' class='DfbaObjective' objTablesVersion='0.0.8' schema='wc_lang' tableFormat='row'</t>
  </si>
  <si>
    <t>!Reaction rate units</t>
  </si>
  <si>
    <t>!Coefficient units</t>
  </si>
  <si>
    <t>dfba-obj-submodel_1</t>
  </si>
  <si>
    <t>Metabolism_biomass</t>
  </si>
  <si>
    <t>!!ObjTables type='Data' class='DfbaObjReaction' objTablesVersion='0.0.8' schema='wc_lang' tableFormat='row'</t>
  </si>
  <si>
    <t>!Cell size units</t>
  </si>
  <si>
    <t>Metabolism biomass reaction</t>
  </si>
  <si>
    <t>No comment</t>
  </si>
  <si>
    <t>!!ObjTables type='Data' class='DfbaObjSpecies' objTablesVersion='0.0.8' schema='wc_lang' tableFormat='row'</t>
  </si>
  <si>
    <t>!dFBA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</si>
  <si>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</si>
  <si>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</si>
  <si>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</si>
  <si>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</si>
  <si>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</si>
  <si>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</si>
  <si>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</si>
  <si>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</si>
  <si>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</si>
  <si>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!!ObjTables type='Data' class='Parameter' objTablesVersion='0.0.8' schema='wc_lang' tableFormat='row'</t>
  </si>
  <si>
    <t>!Standard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</si>
  <si>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</si>
  <si>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</si>
  <si>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</si>
  <si>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</si>
  <si>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</si>
  <si>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</si>
  <si>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</si>
  <si>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</si>
  <si>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</si>
  <si>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</si>
  <si>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</si>
  <si>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</si>
  <si>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</si>
  <si>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</si>
  <si>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</si>
  <si>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class='StopCondition' objTablesVersion='0.0.8' schema='wc_lang' tableFormat='row'</t>
  </si>
  <si>
    <t>!!ObjTables type='Data' class='Observation'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</si>
  <si>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</si>
  <si>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</si>
  <si>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</si>
  <si>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</si>
  <si>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</si>
  <si>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</si>
  <si>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</si>
  <si>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</si>
  <si>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</si>
  <si>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</si>
  <si>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</si>
  <si>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objTablesVersion='0.0.8' schema='wc_lang' tableFormat='row'</t>
  </si>
  <si>
    <t>!Observations</t>
  </si>
  <si>
    <t>!!ObjTables type='Data' class='Conclusion' objTablesVersion='0.0.8' schema='wc_lang' tableFormat='row'</t>
  </si>
  <si>
    <t>!Process</t>
  </si>
  <si>
    <t>!Authors</t>
  </si>
  <si>
    <t>!Date</t>
  </si>
  <si>
    <t>!!ObjTables type='Data' class='Reference'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</si>
  <si>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</si>
  <si>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</si>
  <si>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</si>
  <si>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</si>
  <si>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</si>
  <si>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</si>
  <si>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</si>
  <si>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</si>
  <si>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</si>
  <si>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</si>
  <si>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</si>
  <si>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</si>
  <si>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</si>
  <si>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</si>
  <si>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</si>
  <si>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</si>
  <si>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</si>
  <si>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</si>
  <si>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</si>
  <si>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</si>
  <si>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</si>
  <si>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</si>
  <si>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</si>
  <si>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</si>
  <si>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</si>
  <si>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</si>
  <si>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</si>
  <si>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</si>
  <si>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</si>
  <si>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mole / gDCW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</si>
</sst>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&quot;TRUE&quot;;&quot;TRUE&quot;;&quot;FALSE&quot;"/>
  </numFmts>
  <fonts count="9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8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1" applyNumberFormat="1" applyFont="1" applyAlignment="1">
      <alignment horizontal="left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19" sqref="A19:A21"/>
    </sheetView>
  </sheetViews>
  <sheetFormatPr defaultColWidth="0" defaultRowHeight="15" customHeight="1" zeroHeight="1"/>
  <cols>
    <col min="1" max="3" width="15.7109375" style="18" customWidth="1"/>
    <col min="4" max="5" width="9" style="18" hidden="1" customWidth="1"/>
    <col min="6" max="16384" width="9" style="18" hidden="1"/>
  </cols>
  <sheetData>
    <row r="1" spans="1:3">
      <c r="A1" t="s">
        <v>0</v>
      </c>
    </row>
    <row r="2" spans="1:3">
      <c r="A2" t="s">
        <v>1</v>
      </c>
    </row>
    <row r="3" spans="1:3" ht="27.95" customHeight="1">
      <c r="A3" s="19" t="s">
        <v>2</v>
      </c>
      <c r="B3" s="19" t="s">
        <v>3</v>
      </c>
      <c r="C3" s="19" t="s">
        <v>4</v>
      </c>
    </row>
    <row r="4" spans="1:3">
      <c r="A4" s="20" t="s">
        <v>5</v>
      </c>
      <c r="B4" s="20"/>
      <c r="C4" s="20">
        <v>1</v>
      </c>
    </row>
    <row r="5" spans="1:3">
      <c r="A5" s="20" t="s">
        <v>6</v>
      </c>
      <c r="B5" s="20"/>
      <c r="C5" s="20">
        <v>1</v>
      </c>
    </row>
    <row r="6" spans="1:3">
      <c r="A6" s="20" t="s">
        <v>7</v>
      </c>
      <c r="B6" s="20"/>
      <c r="C6" s="20">
        <v>1</v>
      </c>
    </row>
    <row r="7" spans="1:3">
      <c r="A7" s="20" t="s">
        <v>8</v>
      </c>
      <c r="B7" s="20"/>
      <c r="C7" s="20">
        <v>4</v>
      </c>
    </row>
    <row r="8" spans="1:3">
      <c r="A8" s="20" t="s">
        <v>9</v>
      </c>
      <c r="B8" s="20"/>
      <c r="C8" s="20">
        <v>2</v>
      </c>
    </row>
    <row r="9" spans="1:3">
      <c r="A9" s="20" t="s">
        <v>10</v>
      </c>
      <c r="B9" s="20"/>
      <c r="C9" s="20">
        <v>143</v>
      </c>
    </row>
    <row r="10" spans="1:3">
      <c r="A10" s="20" t="s">
        <v>11</v>
      </c>
      <c r="B10" s="20"/>
      <c r="C10" s="20">
        <v>175</v>
      </c>
    </row>
    <row r="11" spans="1:3" ht="27.95" customHeight="1">
      <c r="A11" s="20" t="s">
        <v>12</v>
      </c>
      <c r="B11" s="20"/>
      <c r="C11" s="20">
        <v>125</v>
      </c>
    </row>
    <row r="12" spans="1:3">
      <c r="A12" s="20" t="s">
        <v>13</v>
      </c>
      <c r="B12" s="20"/>
      <c r="C12" s="20">
        <v>4</v>
      </c>
    </row>
    <row r="13" spans="1:3">
      <c r="A13" s="20" t="s">
        <v>14</v>
      </c>
      <c r="B13" s="20"/>
      <c r="C13" s="20">
        <v>5</v>
      </c>
    </row>
    <row r="14" spans="1:3">
      <c r="A14" s="20" t="s">
        <v>15</v>
      </c>
      <c r="B14" s="20"/>
      <c r="C14" s="20">
        <v>175</v>
      </c>
    </row>
    <row r="15" spans="1:3">
      <c r="A15" s="20" t="s">
        <v>16</v>
      </c>
      <c r="B15" s="20"/>
      <c r="C15" s="20">
        <v>167</v>
      </c>
    </row>
    <row r="16" spans="1:3" ht="28.5">
      <c r="A16" s="20" t="s">
        <v>17</v>
      </c>
      <c r="B16" s="20"/>
      <c r="C16" s="20">
        <v>1</v>
      </c>
    </row>
    <row r="17" spans="1:3" ht="27.95" customHeight="1">
      <c r="A17" s="20" t="s">
        <v>18</v>
      </c>
      <c r="B17" s="20"/>
      <c r="C17" s="20">
        <v>2</v>
      </c>
    </row>
    <row r="18" spans="1:3" ht="27.95" customHeight="1">
      <c r="A18" s="20" t="s">
        <v>19</v>
      </c>
      <c r="B18" s="20"/>
      <c r="C18" s="20">
        <v>35</v>
      </c>
    </row>
    <row r="19" spans="1:3">
      <c r="A19" s="20" t="s">
        <v>20</v>
      </c>
      <c r="B19" s="20"/>
      <c r="C19" s="20">
        <v>95</v>
      </c>
    </row>
    <row r="20" spans="1:3">
      <c r="A20" s="20" t="s">
        <v>21</v>
      </c>
      <c r="B20" s="20"/>
      <c r="C20" s="20">
        <v>2</v>
      </c>
    </row>
    <row r="21" spans="1:3">
      <c r="A21" s="20" t="s">
        <v>22</v>
      </c>
      <c r="B21" s="20"/>
      <c r="C21" s="20">
        <v>8</v>
      </c>
    </row>
    <row r="22" spans="1:3" ht="28.5">
      <c r="A22" s="20" t="s">
        <v>23</v>
      </c>
      <c r="B22" s="20"/>
      <c r="C22" s="20">
        <v>0</v>
      </c>
    </row>
    <row r="23" spans="1:3">
      <c r="A23" s="20" t="s">
        <v>24</v>
      </c>
      <c r="B23" s="20"/>
      <c r="C23" s="20">
        <v>2</v>
      </c>
    </row>
    <row r="24" spans="1:3">
      <c r="A24" s="20" t="s">
        <v>25</v>
      </c>
      <c r="B24" s="20"/>
      <c r="C24" s="20">
        <v>21</v>
      </c>
    </row>
    <row r="25" spans="1:3">
      <c r="A25" s="20" t="s">
        <v>26</v>
      </c>
      <c r="B25" s="20"/>
      <c r="C25" s="20">
        <v>0</v>
      </c>
    </row>
    <row r="26" spans="1:3">
      <c r="A26" s="20" t="s">
        <v>27</v>
      </c>
      <c r="B26" s="20"/>
      <c r="C26" s="20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B11" sqref="B11"/>
    </sheetView>
  </sheetViews>
  <sheetFormatPr defaultColWidth="9" defaultRowHeight="15" customHeight="1" outlineLevelRow="2"/>
  <cols>
    <col min="1" max="1" width="8.85546875" style="21" customWidth="1"/>
    <col min="2" max="2" width="20" style="21" bestFit="1" customWidth="1"/>
    <col min="3" max="3" width="14.28515625" style="21" customWidth="1"/>
    <col min="4" max="4" width="14.7109375" style="21" customWidth="1"/>
    <col min="5" max="5" width="9.140625" style="21" customWidth="1"/>
    <col min="6" max="1013" width="8.85546875" style="21" customWidth="1"/>
    <col min="1014" max="1015" width="9" style="21" customWidth="1"/>
    <col min="1016" max="16384" width="9" style="21"/>
  </cols>
  <sheetData>
    <row r="2" spans="1:5" outlineLevel="2">
      <c r="A2" s="13" t="s">
        <v>143</v>
      </c>
      <c r="B2" s="13" t="s">
        <v>144</v>
      </c>
      <c r="C2" s="13" t="s">
        <v>145</v>
      </c>
      <c r="D2" s="13" t="s">
        <v>146</v>
      </c>
      <c r="E2" s="13" t="s">
        <v>147</v>
      </c>
    </row>
    <row r="3" spans="1:5" outlineLevel="2">
      <c r="A3" s="21" t="s">
        <v>84</v>
      </c>
      <c r="B3" s="3">
        <f>volume_c</f>
        <v>4.58E-17</v>
      </c>
      <c r="C3" s="21">
        <f>'!!Species types'!G5</f>
        <v>2</v>
      </c>
      <c r="D3" s="23">
        <f>C3*B3</f>
        <v>9.1599999999999999E-17</v>
      </c>
      <c r="E3" s="3"/>
    </row>
    <row r="4" spans="1:5" outlineLevel="2">
      <c r="A4" s="21" t="s">
        <v>84</v>
      </c>
      <c r="B4" s="3">
        <f>volume_c</f>
        <v>4.58E-17</v>
      </c>
      <c r="C4" s="21">
        <f>'!!Species types'!G7</f>
        <v>4</v>
      </c>
      <c r="D4" s="23">
        <f>C3*B3</f>
        <v>9.1599999999999999E-17</v>
      </c>
      <c r="E4" s="3"/>
    </row>
    <row r="5" spans="1:5" outlineLevel="2">
      <c r="A5" s="21" t="s">
        <v>84</v>
      </c>
      <c r="B5" s="3">
        <f>volume_c</f>
        <v>4.58E-17</v>
      </c>
      <c r="C5" s="21">
        <f>'!!Species types'!G8</f>
        <v>5</v>
      </c>
      <c r="D5" s="23">
        <f>C4*B4</f>
        <v>1.832E-16</v>
      </c>
      <c r="E5" s="3"/>
    </row>
    <row r="6" spans="1:5" outlineLevel="2">
      <c r="A6" s="21" t="s">
        <v>84</v>
      </c>
      <c r="B6" s="3">
        <f>volume_c</f>
        <v>4.58E-17</v>
      </c>
      <c r="C6" s="21">
        <f>'!!Species types'!G9</f>
        <v>6</v>
      </c>
      <c r="D6" s="23">
        <f>C5*B5</f>
        <v>2.2899999999999997E-16</v>
      </c>
      <c r="E6" s="3"/>
    </row>
    <row r="7" spans="1:5" outlineLevel="2">
      <c r="A7" s="21" t="s">
        <v>89</v>
      </c>
      <c r="B7" s="3">
        <f>volume_e</f>
        <v>9.9999999999999998E-13</v>
      </c>
      <c r="C7" s="21">
        <f>'!!Species types'!G4</f>
        <v>1</v>
      </c>
      <c r="D7" s="23">
        <f>C6*B6</f>
        <v>2.748E-16</v>
      </c>
      <c r="E7" s="3"/>
    </row>
    <row r="8" spans="1:5">
      <c r="A8" s="21" t="s">
        <v>89</v>
      </c>
      <c r="B8" s="3">
        <f>volume_e</f>
        <v>9.9999999999999998E-13</v>
      </c>
      <c r="C8" s="21">
        <f>'!!Species types'!G5</f>
        <v>2</v>
      </c>
      <c r="D8" s="23">
        <f>C7*B7</f>
        <v>9.9999999999999998E-13</v>
      </c>
      <c r="E8" s="3"/>
    </row>
    <row r="9" spans="1:5">
      <c r="A9" s="12" t="s">
        <v>148</v>
      </c>
      <c r="B9" s="3"/>
      <c r="D9" s="23">
        <f>SUMIF(A$2:A$7,"c",D$2:D$7)</f>
        <v>5.9539999999999997E-16</v>
      </c>
      <c r="E9" s="3">
        <f>D8*fractionDryWeight</f>
        <v>2.9999999999999998E-13</v>
      </c>
    </row>
    <row r="10" spans="1:5">
      <c r="A10" s="12" t="s">
        <v>149</v>
      </c>
      <c r="B10" s="3"/>
      <c r="D10" s="23">
        <f>SUMIF(A$2:A$7,"e",D$2:D$7)</f>
        <v>2.748E-16</v>
      </c>
      <c r="E10" s="3"/>
    </row>
    <row r="11" spans="1:5">
      <c r="A11" s="12" t="s">
        <v>150</v>
      </c>
      <c r="B11" s="3"/>
      <c r="D11" s="23">
        <f>SUBTOTAL(9,D2:D7)</f>
        <v>8.7020000000000002E-16</v>
      </c>
      <c r="E11" s="3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defaultColWidth="9" defaultRowHeight="15" customHeight="1"/>
  <cols>
    <col min="1" max="1026" width="8.85546875" style="21" customWidth="1"/>
    <col min="1027" max="1028" width="9" style="21" customWidth="1"/>
    <col min="1029" max="16384" width="9" style="21"/>
  </cols>
  <sheetData>
    <row r="1" spans="1:9">
      <c r="A1" t="s">
        <v>151</v>
      </c>
    </row>
    <row r="2" spans="1:9">
      <c r="A2" s="1" t="s">
        <v>29</v>
      </c>
      <c r="B2" s="1" t="s">
        <v>31</v>
      </c>
      <c r="C2" s="1" t="s">
        <v>152</v>
      </c>
      <c r="D2" s="1" t="s">
        <v>82</v>
      </c>
      <c r="E2" s="1" t="s">
        <v>44</v>
      </c>
      <c r="F2" s="13" t="s">
        <v>62</v>
      </c>
      <c r="G2" s="13" t="s">
        <v>63</v>
      </c>
      <c r="H2" s="1" t="s">
        <v>45</v>
      </c>
      <c r="I2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defaultColWidth="9" defaultRowHeight="15" customHeight="1"/>
  <cols>
    <col min="1" max="1026" width="8.85546875" style="21" customWidth="1"/>
    <col min="1027" max="1028" width="9" style="21" customWidth="1"/>
    <col min="1029" max="16384" width="9" style="21"/>
  </cols>
  <sheetData>
    <row r="1" spans="1:9">
      <c r="A1" t="s">
        <v>153</v>
      </c>
    </row>
    <row r="2" spans="1:9" ht="27.95" customHeight="1">
      <c r="A2" s="13" t="s">
        <v>29</v>
      </c>
      <c r="B2" s="13" t="s">
        <v>31</v>
      </c>
      <c r="C2" s="13" t="s">
        <v>152</v>
      </c>
      <c r="D2" s="13" t="s">
        <v>82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>
      <c r="A3" s="8" t="s">
        <v>154</v>
      </c>
      <c r="B3" s="8"/>
      <c r="C3" s="8" t="s">
        <v>155</v>
      </c>
      <c r="D3" s="8" t="s">
        <v>92</v>
      </c>
    </row>
    <row r="4" spans="1:9" ht="15" customHeight="1">
      <c r="A4" s="8" t="s">
        <v>156</v>
      </c>
      <c r="B4" s="8"/>
      <c r="C4" s="8" t="s">
        <v>157</v>
      </c>
      <c r="D4" s="8" t="s">
        <v>92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workbookViewId="0"/>
  </sheetViews>
  <sheetFormatPr defaultColWidth="9" defaultRowHeight="15" customHeight="1"/>
  <cols>
    <col min="1" max="2" width="8.85546875" style="21" customWidth="1"/>
    <col min="3" max="3" width="13.28515625" style="21" customWidth="1"/>
    <col min="4" max="4" width="49.140625" style="21" customWidth="1"/>
    <col min="5" max="10" width="8.85546875" style="21" customWidth="1"/>
    <col min="11" max="1027" width="8.85546875" style="7" customWidth="1"/>
    <col min="1028" max="1029" width="9" style="7" customWidth="1"/>
    <col min="1030" max="16384" width="9" style="7"/>
  </cols>
  <sheetData>
    <row r="1" spans="1:1027" ht="13.5" customHeight="1">
      <c r="A1" t="s">
        <v>158</v>
      </c>
    </row>
    <row r="2" spans="1:1027" s="22" customFormat="1" ht="15" customHeight="1">
      <c r="A2" s="8"/>
      <c r="B2" s="8"/>
      <c r="C2" s="8"/>
      <c r="D2" s="8"/>
      <c r="E2" s="8"/>
      <c r="F2" s="8"/>
      <c r="G2" s="27" t="s">
        <v>159</v>
      </c>
      <c r="H2" s="28"/>
      <c r="I2" s="2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ht="27.95" customHeight="1">
      <c r="A3" s="13" t="s">
        <v>29</v>
      </c>
      <c r="B3" s="13" t="s">
        <v>31</v>
      </c>
      <c r="C3" s="13" t="s">
        <v>160</v>
      </c>
      <c r="D3" s="13" t="s">
        <v>161</v>
      </c>
      <c r="E3" s="13" t="s">
        <v>162</v>
      </c>
      <c r="F3" s="13" t="s">
        <v>163</v>
      </c>
      <c r="G3" s="13" t="s">
        <v>164</v>
      </c>
      <c r="H3" s="13" t="s">
        <v>165</v>
      </c>
      <c r="I3" s="13" t="s">
        <v>82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ht="27.95" customHeight="1">
      <c r="A4" s="21" t="s">
        <v>166</v>
      </c>
      <c r="B4" s="21" t="s">
        <v>167</v>
      </c>
      <c r="C4" s="21" t="s">
        <v>64</v>
      </c>
      <c r="D4" s="21" t="s">
        <v>168</v>
      </c>
      <c r="E4" s="10">
        <v>0</v>
      </c>
      <c r="F4" s="10" t="s">
        <v>169</v>
      </c>
      <c r="G4" s="10">
        <v>0</v>
      </c>
      <c r="H4" s="10">
        <v>1</v>
      </c>
      <c r="I4" s="11" t="s">
        <v>170</v>
      </c>
      <c r="J4" s="24"/>
    </row>
    <row r="5" spans="1:1027" ht="27.95" customHeight="1">
      <c r="A5" s="21" t="s">
        <v>171</v>
      </c>
      <c r="B5" s="21" t="s">
        <v>172</v>
      </c>
      <c r="C5" s="21" t="s">
        <v>64</v>
      </c>
      <c r="D5" s="21" t="s">
        <v>173</v>
      </c>
      <c r="E5" s="10">
        <v>1</v>
      </c>
      <c r="F5" s="10" t="s">
        <v>169</v>
      </c>
      <c r="G5" s="10"/>
      <c r="H5" s="10"/>
      <c r="I5" s="11"/>
      <c r="J5" s="24"/>
    </row>
    <row r="6" spans="1:1027" ht="27.95" customHeight="1">
      <c r="A6" s="21" t="s">
        <v>174</v>
      </c>
      <c r="B6" s="21" t="s">
        <v>175</v>
      </c>
      <c r="C6" s="21" t="s">
        <v>68</v>
      </c>
      <c r="D6" s="21" t="s">
        <v>176</v>
      </c>
      <c r="E6" s="10">
        <v>1</v>
      </c>
      <c r="F6" s="10" t="s">
        <v>169</v>
      </c>
      <c r="G6" s="11"/>
      <c r="H6" s="11"/>
      <c r="I6" s="11"/>
      <c r="J6" s="11"/>
    </row>
    <row r="7" spans="1:1027" ht="27.95" customHeight="1">
      <c r="A7" s="21" t="s">
        <v>177</v>
      </c>
      <c r="B7" s="21" t="s">
        <v>178</v>
      </c>
      <c r="C7" s="21" t="s">
        <v>68</v>
      </c>
      <c r="D7" s="9" t="s">
        <v>179</v>
      </c>
      <c r="E7" s="10">
        <v>0</v>
      </c>
      <c r="F7" s="10" t="s">
        <v>169</v>
      </c>
      <c r="G7" s="11"/>
      <c r="H7" s="11"/>
      <c r="I7" s="11"/>
      <c r="J7" s="11"/>
    </row>
  </sheetData>
  <autoFilter ref="A2:D6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xSplit="1" ySplit="1" topLeftCell="B2" activePane="bottomRight" state="frozen"/>
      <selection pane="topRight"/>
      <selection pane="bottomLeft"/>
      <selection pane="bottomRight" activeCell="E2" sqref="E2:E6"/>
    </sheetView>
  </sheetViews>
  <sheetFormatPr defaultColWidth="9" defaultRowHeight="15" customHeight="1"/>
  <cols>
    <col min="1" max="3" width="8.85546875" style="21" customWidth="1"/>
    <col min="4" max="4" width="9.140625" style="21" customWidth="1"/>
    <col min="5" max="5" width="8.85546875" style="21" customWidth="1"/>
    <col min="6" max="6" width="60.7109375" style="21" customWidth="1"/>
    <col min="7" max="10" width="9.140625" style="21" customWidth="1"/>
    <col min="11" max="1026" width="8.85546875" style="21" customWidth="1"/>
    <col min="1027" max="1028" width="9" style="21" customWidth="1"/>
    <col min="1029" max="16384" width="9" style="21"/>
  </cols>
  <sheetData>
    <row r="1" spans="1:13">
      <c r="A1" t="s">
        <v>180</v>
      </c>
    </row>
    <row r="2" spans="1:13">
      <c r="A2" s="13" t="s">
        <v>29</v>
      </c>
      <c r="B2" s="13" t="s">
        <v>31</v>
      </c>
      <c r="C2" s="13" t="s">
        <v>181</v>
      </c>
      <c r="D2" s="13" t="s">
        <v>182</v>
      </c>
      <c r="E2" s="13" t="s">
        <v>108</v>
      </c>
      <c r="F2" s="13" t="s">
        <v>152</v>
      </c>
      <c r="G2" s="13" t="s">
        <v>82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3">
      <c r="A3" s="21" t="s">
        <v>183</v>
      </c>
      <c r="C3" s="21" t="s">
        <v>166</v>
      </c>
      <c r="D3" s="4" t="s">
        <v>184</v>
      </c>
      <c r="F3" s="21" t="s">
        <v>185</v>
      </c>
      <c r="G3" s="21" t="s">
        <v>169</v>
      </c>
    </row>
    <row r="4" spans="1:13">
      <c r="A4" s="21" t="s">
        <v>186</v>
      </c>
      <c r="C4" s="21" t="s">
        <v>171</v>
      </c>
      <c r="D4" s="4" t="s">
        <v>184</v>
      </c>
      <c r="F4" s="21" t="s">
        <v>187</v>
      </c>
      <c r="G4" s="21" t="s">
        <v>169</v>
      </c>
    </row>
    <row r="5" spans="1:13">
      <c r="A5" s="21" t="s">
        <v>188</v>
      </c>
      <c r="C5" s="21" t="s">
        <v>174</v>
      </c>
      <c r="D5" s="4" t="s">
        <v>184</v>
      </c>
      <c r="F5" s="21" t="s">
        <v>189</v>
      </c>
      <c r="G5" s="21" t="s">
        <v>169</v>
      </c>
    </row>
    <row r="6" spans="1:13">
      <c r="A6" s="21" t="s">
        <v>190</v>
      </c>
      <c r="C6" s="21" t="s">
        <v>174</v>
      </c>
      <c r="D6" s="4" t="s">
        <v>191</v>
      </c>
      <c r="F6" s="21" t="s">
        <v>192</v>
      </c>
      <c r="G6" s="21" t="s">
        <v>169</v>
      </c>
      <c r="M6" s="3"/>
    </row>
    <row r="7" spans="1:13">
      <c r="A7" s="21" t="s">
        <v>193</v>
      </c>
      <c r="C7" s="21" t="s">
        <v>177</v>
      </c>
      <c r="D7" s="4" t="s">
        <v>184</v>
      </c>
      <c r="F7" s="21" t="s">
        <v>194</v>
      </c>
      <c r="G7" s="21" t="s">
        <v>169</v>
      </c>
      <c r="M7" s="3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defaultColWidth="9" defaultRowHeight="15" customHeight="1"/>
  <cols>
    <col min="1" max="2" width="9" style="21" customWidth="1"/>
    <col min="3" max="16384" width="9" style="21"/>
  </cols>
  <sheetData>
    <row r="1" spans="1:12">
      <c r="A1" t="s">
        <v>195</v>
      </c>
    </row>
    <row r="2" spans="1:12">
      <c r="A2" s="13" t="s">
        <v>29</v>
      </c>
      <c r="B2" s="13" t="s">
        <v>31</v>
      </c>
      <c r="C2" s="13" t="s">
        <v>160</v>
      </c>
      <c r="D2" s="13" t="s">
        <v>152</v>
      </c>
      <c r="E2" s="13" t="s">
        <v>82</v>
      </c>
      <c r="F2" s="13" t="s">
        <v>196</v>
      </c>
      <c r="G2" s="13" t="s">
        <v>197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2">
      <c r="A3" s="21" t="s">
        <v>198</v>
      </c>
      <c r="C3" s="21" t="s">
        <v>64</v>
      </c>
      <c r="D3" s="4" t="s">
        <v>199</v>
      </c>
      <c r="E3" s="21" t="s">
        <v>94</v>
      </c>
      <c r="F3" s="21" t="s">
        <v>169</v>
      </c>
      <c r="G3" s="21" t="s">
        <v>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5" width="8.85546875" style="4" customWidth="1"/>
    <col min="6" max="1026" width="8.85546875" style="21" customWidth="1"/>
    <col min="1027" max="1028" width="9" style="21" customWidth="1"/>
    <col min="1029" max="16384" width="9" style="21"/>
  </cols>
  <sheetData>
    <row r="1" spans="1:10">
      <c r="A1" t="s">
        <v>200</v>
      </c>
    </row>
    <row r="2" spans="1:10">
      <c r="A2" s="13" t="s">
        <v>29</v>
      </c>
      <c r="B2" s="13" t="s">
        <v>31</v>
      </c>
      <c r="C2" s="13" t="s">
        <v>160</v>
      </c>
      <c r="D2" s="13" t="s">
        <v>82</v>
      </c>
      <c r="E2" s="13" t="s">
        <v>201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>
      <c r="A3" s="4" t="s">
        <v>199</v>
      </c>
      <c r="B3" s="4" t="s">
        <v>202</v>
      </c>
      <c r="C3" s="21" t="s">
        <v>64</v>
      </c>
      <c r="D3" s="4" t="s">
        <v>169</v>
      </c>
      <c r="E3" s="4" t="s">
        <v>92</v>
      </c>
      <c r="I3" s="4" t="s">
        <v>203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12" sqref="J12"/>
    </sheetView>
  </sheetViews>
  <sheetFormatPr defaultColWidth="9" defaultRowHeight="15" customHeight="1"/>
  <cols>
    <col min="1" max="3" width="8.85546875" style="4" customWidth="1"/>
    <col min="4" max="5" width="9.85546875" style="4" customWidth="1"/>
    <col min="6" max="7" width="8.85546875" style="4" customWidth="1"/>
    <col min="8" max="1026" width="8.85546875" style="21" customWidth="1"/>
    <col min="1027" max="1028" width="9" style="21" customWidth="1"/>
    <col min="1029" max="16384" width="9" style="21"/>
  </cols>
  <sheetData>
    <row r="1" spans="1:11">
      <c r="A1" t="s">
        <v>204</v>
      </c>
    </row>
    <row r="2" spans="1:11">
      <c r="A2" s="5" t="s">
        <v>29</v>
      </c>
      <c r="B2" s="5" t="s">
        <v>31</v>
      </c>
      <c r="C2" s="5" t="s">
        <v>205</v>
      </c>
      <c r="D2" s="5" t="s">
        <v>135</v>
      </c>
      <c r="E2" s="5" t="s">
        <v>102</v>
      </c>
      <c r="F2" s="5" t="s">
        <v>82</v>
      </c>
      <c r="G2" s="5" t="s">
        <v>44</v>
      </c>
      <c r="H2" s="13" t="s">
        <v>62</v>
      </c>
      <c r="I2" s="13" t="s">
        <v>63</v>
      </c>
      <c r="J2" s="5" t="s">
        <v>45</v>
      </c>
      <c r="K2" s="5" t="s">
        <v>54</v>
      </c>
    </row>
    <row r="3" spans="1:11">
      <c r="A3" s="4" t="s">
        <v>206</v>
      </c>
      <c r="B3" s="4" t="s">
        <v>207</v>
      </c>
      <c r="C3" s="4" t="s">
        <v>199</v>
      </c>
      <c r="D3" s="21" t="s">
        <v>125</v>
      </c>
      <c r="E3" s="6">
        <v>-3</v>
      </c>
      <c r="F3" s="4" t="s">
        <v>281</v>
      </c>
      <c r="J3" s="4" t="s">
        <v>208</v>
      </c>
    </row>
    <row r="4" spans="1:11">
      <c r="A4" s="4" t="s">
        <v>209</v>
      </c>
      <c r="B4" s="4" t="s">
        <v>210</v>
      </c>
      <c r="C4" s="4" t="s">
        <v>199</v>
      </c>
      <c r="D4" s="21" t="s">
        <v>127</v>
      </c>
      <c r="E4" s="6">
        <v>-4</v>
      </c>
      <c r="F4" s="4" t="s">
        <v>281</v>
      </c>
    </row>
    <row r="5" spans="1:11">
      <c r="A5" s="4" t="s">
        <v>211</v>
      </c>
      <c r="B5" s="4" t="s">
        <v>212</v>
      </c>
      <c r="C5" s="4" t="s">
        <v>199</v>
      </c>
      <c r="D5" s="21" t="s">
        <v>128</v>
      </c>
      <c r="E5" s="6">
        <v>1</v>
      </c>
      <c r="F5" s="4" t="s">
        <v>281</v>
      </c>
    </row>
    <row r="6" spans="1:11">
      <c r="A6" s="4" t="s">
        <v>213</v>
      </c>
      <c r="B6" s="4" t="s">
        <v>214</v>
      </c>
      <c r="C6" s="4" t="s">
        <v>199</v>
      </c>
      <c r="D6" s="4" t="s">
        <v>129</v>
      </c>
      <c r="E6" s="6">
        <v>2</v>
      </c>
      <c r="F6" s="4" t="s">
        <v>281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ySplit="1" topLeftCell="B2" activePane="bottomRight" state="frozen"/>
      <selection pane="topRight"/>
      <selection pane="bottomLeft"/>
      <selection pane="bottomRight" activeCell="D4" sqref="D4"/>
    </sheetView>
  </sheetViews>
  <sheetFormatPr defaultColWidth="9" defaultRowHeight="15" customHeight="1"/>
  <cols>
    <col min="1" max="3" width="8.85546875" style="21" customWidth="1"/>
    <col min="4" max="4" width="12.42578125" style="21" customWidth="1"/>
    <col min="5" max="5" width="8.85546875" style="21" customWidth="1"/>
    <col min="6" max="6" width="24.7109375" style="21" customWidth="1"/>
    <col min="7" max="9" width="8.85546875" style="21" customWidth="1"/>
    <col min="10" max="10" width="20.42578125" style="7" customWidth="1"/>
    <col min="11" max="1026" width="8.85546875" style="7" customWidth="1"/>
    <col min="1027" max="1028" width="9" style="7" customWidth="1"/>
    <col min="1029" max="16384" width="9" style="7"/>
  </cols>
  <sheetData>
    <row r="1" spans="1:11" s="22" customFormat="1">
      <c r="A1" t="s">
        <v>215</v>
      </c>
    </row>
    <row r="2" spans="1:11">
      <c r="A2" s="13" t="s">
        <v>29</v>
      </c>
      <c r="B2" s="13" t="s">
        <v>31</v>
      </c>
      <c r="C2" s="13" t="s">
        <v>108</v>
      </c>
      <c r="D2" s="13" t="s">
        <v>102</v>
      </c>
      <c r="E2" s="13" t="s">
        <v>216</v>
      </c>
      <c r="F2" s="13" t="s">
        <v>82</v>
      </c>
      <c r="G2" s="13" t="s">
        <v>44</v>
      </c>
      <c r="H2" s="13" t="s">
        <v>62</v>
      </c>
      <c r="I2" s="13" t="s">
        <v>63</v>
      </c>
      <c r="J2" s="13" t="s">
        <v>45</v>
      </c>
      <c r="K2" s="13" t="s">
        <v>54</v>
      </c>
    </row>
    <row r="3" spans="1:11">
      <c r="A3" s="21" t="s">
        <v>217</v>
      </c>
      <c r="B3" s="21" t="s">
        <v>218</v>
      </c>
      <c r="D3" s="21">
        <v>0.3</v>
      </c>
      <c r="F3" s="21" t="s">
        <v>94</v>
      </c>
      <c r="J3" s="21" t="s">
        <v>219</v>
      </c>
    </row>
    <row r="4" spans="1:11">
      <c r="A4" s="21" t="s">
        <v>220</v>
      </c>
      <c r="C4" s="21" t="s">
        <v>221</v>
      </c>
      <c r="D4" s="21">
        <v>1</v>
      </c>
      <c r="F4" s="21" t="s">
        <v>222</v>
      </c>
    </row>
    <row r="5" spans="1:11">
      <c r="A5" s="21" t="s">
        <v>223</v>
      </c>
      <c r="C5" s="21" t="s">
        <v>221</v>
      </c>
      <c r="D5" s="3">
        <v>2000</v>
      </c>
      <c r="F5" s="21" t="s">
        <v>222</v>
      </c>
    </row>
    <row r="6" spans="1:11">
      <c r="A6" s="21" t="s">
        <v>224</v>
      </c>
      <c r="C6" s="21" t="s">
        <v>221</v>
      </c>
      <c r="D6" s="3">
        <v>2.9999999999999997E-4</v>
      </c>
      <c r="F6" s="21" t="s">
        <v>169</v>
      </c>
    </row>
    <row r="7" spans="1:11">
      <c r="A7" s="21" t="s">
        <v>225</v>
      </c>
      <c r="C7" s="21" t="s">
        <v>221</v>
      </c>
      <c r="D7" s="3">
        <v>2.9999999999999997E-4</v>
      </c>
      <c r="F7" s="21" t="s">
        <v>222</v>
      </c>
    </row>
    <row r="8" spans="1:11">
      <c r="A8" s="21" t="s">
        <v>226</v>
      </c>
      <c r="C8" s="21" t="s">
        <v>221</v>
      </c>
      <c r="D8" s="3">
        <v>2.9999999999999997E-4</v>
      </c>
      <c r="F8" s="21" t="s">
        <v>222</v>
      </c>
    </row>
    <row r="9" spans="1:11">
      <c r="A9" s="21" t="s">
        <v>227</v>
      </c>
      <c r="C9" s="21" t="s">
        <v>228</v>
      </c>
      <c r="D9" s="3">
        <v>1E-3</v>
      </c>
      <c r="F9" s="21" t="s">
        <v>137</v>
      </c>
    </row>
    <row r="10" spans="1:11">
      <c r="A10" s="21" t="s">
        <v>229</v>
      </c>
      <c r="D10" s="3">
        <v>6.02214075862E+23</v>
      </c>
      <c r="F10" s="21" t="s">
        <v>230</v>
      </c>
    </row>
    <row r="11" spans="1:11">
      <c r="A11" s="21" t="s">
        <v>93</v>
      </c>
      <c r="D11" s="21">
        <v>1100</v>
      </c>
      <c r="F11" s="21" t="s">
        <v>231</v>
      </c>
    </row>
    <row r="12" spans="1:11">
      <c r="A12" s="21" t="s">
        <v>98</v>
      </c>
      <c r="D12" s="21">
        <v>1000</v>
      </c>
      <c r="F12" s="21" t="s">
        <v>231</v>
      </c>
    </row>
  </sheetData>
  <autoFilter ref="A1:F1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85546875" style="21" customWidth="1"/>
    <col min="1027" max="1028" width="9" style="21" customWidth="1"/>
    <col min="1029" max="16384" width="9" style="21"/>
  </cols>
  <sheetData>
    <row r="1" spans="1:9">
      <c r="A1" t="s">
        <v>232</v>
      </c>
    </row>
    <row r="2" spans="1:9">
      <c r="A2" s="13" t="s">
        <v>29</v>
      </c>
      <c r="B2" s="13" t="s">
        <v>31</v>
      </c>
      <c r="C2" s="13" t="s">
        <v>152</v>
      </c>
      <c r="D2" s="13" t="s">
        <v>82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xSplit="1" topLeftCell="B1" activePane="topRight" state="frozen"/>
      <selection pane="topRight" activeCell="F11" sqref="F11"/>
    </sheetView>
  </sheetViews>
  <sheetFormatPr defaultColWidth="9" defaultRowHeight="15" customHeight="1"/>
  <cols>
    <col min="1" max="1025" width="8.85546875" style="21" customWidth="1"/>
    <col min="1026" max="1027" width="9" style="21" customWidth="1"/>
    <col min="1028" max="16384" width="9" style="21"/>
  </cols>
  <sheetData>
    <row r="1" spans="1:2">
      <c r="A1" t="s">
        <v>28</v>
      </c>
    </row>
    <row r="2" spans="1:2">
      <c r="A2" s="13" t="s">
        <v>29</v>
      </c>
      <c r="B2" s="21" t="s">
        <v>30</v>
      </c>
    </row>
    <row r="3" spans="1:2">
      <c r="A3" s="13" t="s">
        <v>31</v>
      </c>
      <c r="B3" s="21" t="s">
        <v>32</v>
      </c>
    </row>
    <row r="4" spans="1:2">
      <c r="A4" s="13" t="s">
        <v>33</v>
      </c>
      <c r="B4" s="21" t="s">
        <v>34</v>
      </c>
    </row>
    <row r="5" spans="1:2">
      <c r="A5" s="13" t="s">
        <v>35</v>
      </c>
      <c r="B5" s="21" t="s">
        <v>36</v>
      </c>
    </row>
    <row r="6" spans="1:2">
      <c r="A6" s="13" t="s">
        <v>37</v>
      </c>
      <c r="B6" s="21" t="s">
        <v>38</v>
      </c>
    </row>
    <row r="7" spans="1:2">
      <c r="A7" s="13" t="s">
        <v>39</v>
      </c>
      <c r="B7" s="21" t="s">
        <v>40</v>
      </c>
    </row>
    <row r="8" spans="1:2">
      <c r="A8" s="13" t="s">
        <v>41</v>
      </c>
      <c r="B8" s="21" t="s">
        <v>34</v>
      </c>
    </row>
    <row r="9" spans="1:2">
      <c r="A9" s="13" t="s">
        <v>42</v>
      </c>
      <c r="B9" s="21" t="s">
        <v>43</v>
      </c>
    </row>
    <row r="10" spans="1:2">
      <c r="A10" s="13" t="s">
        <v>44</v>
      </c>
    </row>
    <row r="11" spans="1:2">
      <c r="A11" s="13" t="s">
        <v>45</v>
      </c>
    </row>
    <row r="12" spans="1:2">
      <c r="A12" s="13" t="s">
        <v>46</v>
      </c>
    </row>
    <row r="13" spans="1:2">
      <c r="A13" s="13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defaultColWidth="9" defaultRowHeight="15" customHeight="1"/>
  <cols>
    <col min="1" max="2" width="9" style="21" customWidth="1"/>
    <col min="3" max="16384" width="9" style="21"/>
  </cols>
  <sheetData>
    <row r="1" spans="1:23">
      <c r="A1" t="s">
        <v>233</v>
      </c>
    </row>
    <row r="2" spans="1:23" ht="15" customHeight="1">
      <c r="G2" s="29" t="s">
        <v>234</v>
      </c>
      <c r="H2" s="26"/>
      <c r="I2" s="29" t="s">
        <v>235</v>
      </c>
      <c r="J2" s="26"/>
      <c r="K2" s="26"/>
      <c r="L2" s="26"/>
      <c r="M2" s="26"/>
      <c r="N2" s="26"/>
      <c r="Q2" s="30" t="s">
        <v>236</v>
      </c>
      <c r="R2" s="26"/>
      <c r="S2" s="30" t="s">
        <v>237</v>
      </c>
      <c r="T2" s="26"/>
    </row>
    <row r="3" spans="1:23" ht="42" customHeight="1">
      <c r="A3" s="1" t="s">
        <v>29</v>
      </c>
      <c r="B3" s="1" t="s">
        <v>31</v>
      </c>
      <c r="C3" s="1" t="s">
        <v>102</v>
      </c>
      <c r="D3" s="1" t="s">
        <v>216</v>
      </c>
      <c r="E3" s="1" t="s">
        <v>82</v>
      </c>
      <c r="F3" s="1" t="s">
        <v>108</v>
      </c>
      <c r="G3" s="1" t="s">
        <v>238</v>
      </c>
      <c r="H3" s="1" t="s">
        <v>239</v>
      </c>
      <c r="I3" s="1" t="s">
        <v>57</v>
      </c>
      <c r="J3" s="1" t="s">
        <v>58</v>
      </c>
      <c r="K3" s="1" t="s">
        <v>73</v>
      </c>
      <c r="L3" s="1" t="s">
        <v>240</v>
      </c>
      <c r="M3" s="1" t="s">
        <v>241</v>
      </c>
      <c r="N3" s="1" t="s">
        <v>242</v>
      </c>
      <c r="O3" s="1" t="s">
        <v>243</v>
      </c>
      <c r="P3" s="1" t="s">
        <v>244</v>
      </c>
      <c r="Q3" s="1" t="s">
        <v>31</v>
      </c>
      <c r="R3" s="1" t="s">
        <v>33</v>
      </c>
      <c r="S3" s="1" t="s">
        <v>31</v>
      </c>
      <c r="T3" s="1" t="s">
        <v>33</v>
      </c>
      <c r="U3" s="1" t="s">
        <v>44</v>
      </c>
      <c r="V3" s="1" t="s">
        <v>45</v>
      </c>
      <c r="W3" s="1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9" defaultRowHeight="15"/>
  <cols>
    <col min="1" max="1" width="14" style="21" customWidth="1"/>
    <col min="2" max="3" width="13.28515625" style="21" customWidth="1"/>
    <col min="4" max="6" width="9.140625" style="21" customWidth="1"/>
    <col min="7" max="1017" width="9.140625" customWidth="1"/>
  </cols>
  <sheetData>
    <row r="1" spans="1:6" ht="15" customHeight="1">
      <c r="A1" t="s">
        <v>245</v>
      </c>
    </row>
    <row r="2" spans="1:6" ht="15" customHeight="1">
      <c r="A2" s="1" t="s">
        <v>29</v>
      </c>
      <c r="B2" s="1" t="s">
        <v>31</v>
      </c>
      <c r="C2" s="1" t="s">
        <v>246</v>
      </c>
      <c r="D2" s="1" t="s">
        <v>44</v>
      </c>
      <c r="E2" s="1" t="s">
        <v>45</v>
      </c>
      <c r="F2" s="1" t="s">
        <v>54</v>
      </c>
    </row>
    <row r="3" spans="1:6" ht="15" customHeight="1"/>
    <row r="4" spans="1:6" ht="15" customHeight="1"/>
    <row r="5" spans="1:6" ht="15" customHeight="1"/>
    <row r="6" spans="1:6" ht="15" customHeight="1"/>
    <row r="7" spans="1:6" ht="15" customHeight="1"/>
    <row r="8" spans="1:6" ht="15" customHeight="1"/>
    <row r="9" spans="1:6" ht="15" customHeight="1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ColWidth="9" defaultRowHeight="15"/>
  <cols>
    <col min="1" max="1" width="15.140625" style="21" customWidth="1"/>
    <col min="2" max="2" width="14.7109375" style="21" customWidth="1"/>
    <col min="3" max="14" width="9.140625" style="21" customWidth="1"/>
    <col min="15" max="1024" width="9.140625" customWidth="1"/>
  </cols>
  <sheetData>
    <row r="1" spans="1:14">
      <c r="A1" t="s">
        <v>247</v>
      </c>
    </row>
    <row r="2" spans="1:14" ht="15" customHeight="1">
      <c r="G2" s="30" t="s">
        <v>248</v>
      </c>
      <c r="H2" s="26"/>
    </row>
    <row r="3" spans="1:14" ht="15" customHeight="1">
      <c r="A3" s="1" t="s">
        <v>29</v>
      </c>
      <c r="B3" s="1" t="s">
        <v>31</v>
      </c>
      <c r="C3" s="1" t="s">
        <v>102</v>
      </c>
      <c r="D3" s="1" t="s">
        <v>216</v>
      </c>
      <c r="E3" s="1" t="s">
        <v>82</v>
      </c>
      <c r="F3" s="1" t="s">
        <v>108</v>
      </c>
      <c r="G3" s="1" t="s">
        <v>31</v>
      </c>
      <c r="H3" s="1" t="s">
        <v>33</v>
      </c>
      <c r="I3" s="1" t="s">
        <v>44</v>
      </c>
      <c r="J3" s="1" t="s">
        <v>62</v>
      </c>
      <c r="K3" s="1" t="s">
        <v>45</v>
      </c>
      <c r="L3" s="1" t="s">
        <v>54</v>
      </c>
      <c r="M3" s="1" t="s">
        <v>249</v>
      </c>
      <c r="N3" s="1" t="s">
        <v>250</v>
      </c>
    </row>
    <row r="4" spans="1:14" ht="15" customHeight="1">
      <c r="C4" s="2"/>
      <c r="D4" s="2"/>
    </row>
    <row r="5" spans="1:14" ht="15" customHeight="1">
      <c r="C5" s="2"/>
      <c r="D5" s="2"/>
    </row>
    <row r="6" spans="1:14" ht="15" customHeight="1">
      <c r="C6" s="2"/>
      <c r="D6" s="2"/>
    </row>
    <row r="7" spans="1:14" ht="15" customHeight="1">
      <c r="C7" s="2"/>
      <c r="D7" s="2"/>
    </row>
    <row r="8" spans="1:14" ht="15" customHeight="1">
      <c r="C8" s="2"/>
      <c r="D8" s="2"/>
    </row>
    <row r="9" spans="1:14" ht="15" customHeight="1">
      <c r="C9" s="2"/>
      <c r="D9" s="2"/>
    </row>
    <row r="10" spans="1:14" ht="15" customHeight="1">
      <c r="C10" s="2"/>
      <c r="D10" s="2"/>
    </row>
    <row r="11" spans="1:14">
      <c r="C11" s="2"/>
      <c r="D11" s="2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13" sqref="A1:XFD1048576"/>
    </sheetView>
  </sheetViews>
  <sheetFormatPr defaultColWidth="9" defaultRowHeight="15" customHeight="1"/>
  <cols>
    <col min="1" max="17" width="8.85546875" style="21" customWidth="1"/>
    <col min="18" max="1025" width="8.85546875" style="7" customWidth="1"/>
    <col min="1026" max="1027" width="9" style="7" customWidth="1"/>
    <col min="1028" max="16384" width="9" style="7"/>
  </cols>
  <sheetData>
    <row r="1" spans="1:18" s="22" customFormat="1">
      <c r="A1" t="s">
        <v>251</v>
      </c>
    </row>
    <row r="2" spans="1:18">
      <c r="A2" s="13" t="s">
        <v>29</v>
      </c>
      <c r="B2" s="13" t="s">
        <v>31</v>
      </c>
      <c r="C2" s="13" t="s">
        <v>252</v>
      </c>
      <c r="D2" s="13" t="s">
        <v>253</v>
      </c>
      <c r="E2" s="13" t="s">
        <v>254</v>
      </c>
      <c r="F2" s="13" t="s">
        <v>255</v>
      </c>
      <c r="G2" s="13" t="s">
        <v>108</v>
      </c>
      <c r="H2" s="13" t="s">
        <v>256</v>
      </c>
      <c r="I2" s="13" t="s">
        <v>257</v>
      </c>
      <c r="J2" s="13" t="s">
        <v>258</v>
      </c>
      <c r="K2" s="13" t="s">
        <v>259</v>
      </c>
      <c r="L2" s="13" t="s">
        <v>260</v>
      </c>
      <c r="M2" s="13" t="s">
        <v>261</v>
      </c>
      <c r="N2" s="13" t="s">
        <v>262</v>
      </c>
      <c r="O2" s="13" t="s">
        <v>263</v>
      </c>
      <c r="P2" s="13" t="s">
        <v>264</v>
      </c>
      <c r="Q2" s="13" t="s">
        <v>44</v>
      </c>
      <c r="R2" s="13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H8" sqref="H8"/>
    </sheetView>
  </sheetViews>
  <sheetFormatPr defaultColWidth="9" defaultRowHeight="15" customHeight="1"/>
  <cols>
    <col min="1" max="2" width="9" style="21" customWidth="1"/>
    <col min="3" max="16384" width="9" style="21"/>
  </cols>
  <sheetData>
    <row r="1" spans="1:12">
      <c r="A1" t="s">
        <v>265</v>
      </c>
    </row>
    <row r="2" spans="1:12">
      <c r="A2" s="13" t="s">
        <v>29</v>
      </c>
      <c r="B2" s="13" t="s">
        <v>31</v>
      </c>
      <c r="C2" s="13" t="s">
        <v>266</v>
      </c>
      <c r="D2" s="13" t="s">
        <v>267</v>
      </c>
      <c r="E2" s="13" t="s">
        <v>268</v>
      </c>
      <c r="F2" s="13" t="s">
        <v>252</v>
      </c>
      <c r="G2" s="13" t="s">
        <v>269</v>
      </c>
      <c r="H2" s="13" t="s">
        <v>270</v>
      </c>
      <c r="I2" s="13" t="s">
        <v>271</v>
      </c>
      <c r="J2" s="13" t="s">
        <v>272</v>
      </c>
      <c r="K2" s="13" t="s">
        <v>44</v>
      </c>
      <c r="L2" s="13" t="s">
        <v>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2" width="9" style="21" customWidth="1"/>
    <col min="3" max="16384" width="9" style="21"/>
  </cols>
  <sheetData>
    <row r="1" spans="1:17">
      <c r="A1" t="s">
        <v>273</v>
      </c>
    </row>
    <row r="2" spans="1:17">
      <c r="A2" s="13" t="s">
        <v>29</v>
      </c>
      <c r="B2" s="13" t="s">
        <v>31</v>
      </c>
      <c r="C2" s="13" t="s">
        <v>108</v>
      </c>
      <c r="D2" s="13" t="s">
        <v>274</v>
      </c>
      <c r="E2" s="13" t="s">
        <v>275</v>
      </c>
      <c r="F2" s="13" t="s">
        <v>276</v>
      </c>
      <c r="G2" s="13" t="s">
        <v>277</v>
      </c>
      <c r="H2" s="13" t="s">
        <v>278</v>
      </c>
      <c r="I2" s="13" t="s">
        <v>279</v>
      </c>
      <c r="J2" s="13" t="s">
        <v>280</v>
      </c>
      <c r="K2" s="13" t="s">
        <v>44</v>
      </c>
      <c r="L2" s="13" t="s">
        <v>62</v>
      </c>
      <c r="M2" s="13" t="s">
        <v>63</v>
      </c>
      <c r="N2" s="13" t="s">
        <v>45</v>
      </c>
      <c r="O2" s="13" t="s">
        <v>54</v>
      </c>
      <c r="P2" s="13" t="s">
        <v>249</v>
      </c>
      <c r="Q2" s="13" t="s">
        <v>250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A1:XFD1048576"/>
    </sheetView>
  </sheetViews>
  <sheetFormatPr defaultColWidth="9" defaultRowHeight="15" customHeight="1"/>
  <cols>
    <col min="1" max="1025" width="8.85546875" style="16" customWidth="1"/>
    <col min="1026" max="1027" width="9" style="16" customWidth="1"/>
    <col min="1028" max="16384" width="9" style="16"/>
  </cols>
  <sheetData>
    <row r="1" spans="1:2">
      <c r="A1" t="s">
        <v>48</v>
      </c>
    </row>
    <row r="2" spans="1:2">
      <c r="A2" s="17" t="s">
        <v>29</v>
      </c>
      <c r="B2" s="16" t="s">
        <v>49</v>
      </c>
    </row>
    <row r="3" spans="1:2">
      <c r="A3" s="17" t="s">
        <v>31</v>
      </c>
      <c r="B3" s="16" t="s">
        <v>50</v>
      </c>
    </row>
    <row r="4" spans="1:2">
      <c r="A4" s="17" t="s">
        <v>51</v>
      </c>
      <c r="B4" s="16" t="s">
        <v>52</v>
      </c>
    </row>
    <row r="5" spans="1:2">
      <c r="A5" s="13" t="s">
        <v>44</v>
      </c>
    </row>
    <row r="6" spans="1:2">
      <c r="A6" s="17" t="s">
        <v>45</v>
      </c>
      <c r="B6" s="16" t="s">
        <v>53</v>
      </c>
    </row>
    <row r="7" spans="1:2">
      <c r="A7" s="17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A6" sqref="A5:XFD6"/>
    </sheetView>
  </sheetViews>
  <sheetFormatPr defaultColWidth="9" defaultRowHeight="15" customHeight="1"/>
  <cols>
    <col min="1" max="1" width="18.42578125" style="21" customWidth="1"/>
    <col min="2" max="2" width="5.28515625" style="21" customWidth="1"/>
    <col min="3" max="1019" width="8.85546875" style="15" customWidth="1"/>
    <col min="1020" max="1021" width="9" style="15" customWidth="1"/>
    <col min="1022" max="16384" width="9" style="15"/>
  </cols>
  <sheetData>
    <row r="1" spans="1:2">
      <c r="A1" t="s">
        <v>55</v>
      </c>
    </row>
    <row r="2" spans="1:2">
      <c r="A2" s="13" t="s">
        <v>29</v>
      </c>
      <c r="B2" s="21" t="s">
        <v>56</v>
      </c>
    </row>
    <row r="3" spans="1:2">
      <c r="A3" s="13" t="s">
        <v>31</v>
      </c>
    </row>
    <row r="4" spans="1:2">
      <c r="A4" s="13" t="s">
        <v>57</v>
      </c>
      <c r="B4" s="21">
        <v>37</v>
      </c>
    </row>
    <row r="5" spans="1:2">
      <c r="A5" s="13" t="s">
        <v>58</v>
      </c>
      <c r="B5" s="21" t="s">
        <v>59</v>
      </c>
    </row>
    <row r="6" spans="1:2">
      <c r="A6" s="13" t="s">
        <v>44</v>
      </c>
    </row>
    <row r="7" spans="1:2">
      <c r="A7" s="13" t="s">
        <v>45</v>
      </c>
    </row>
    <row r="8" spans="1:2">
      <c r="A8" s="13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xSplit="1" ySplit="1" topLeftCell="B2" activePane="bottomRight" state="frozen"/>
      <selection pane="topRight"/>
      <selection pane="bottomLeft"/>
      <selection pane="bottomRight" activeCell="C1" sqref="C1:C3"/>
    </sheetView>
  </sheetViews>
  <sheetFormatPr defaultColWidth="9" defaultRowHeight="15" customHeight="1"/>
  <cols>
    <col min="1" max="7" width="8.85546875" style="21" customWidth="1"/>
    <col min="8" max="1026" width="8.85546875" style="7" customWidth="1"/>
    <col min="1027" max="1028" width="9" style="7" customWidth="1"/>
    <col min="1029" max="16384" width="9" style="7"/>
  </cols>
  <sheetData>
    <row r="1" spans="1:8" s="22" customFormat="1">
      <c r="A1" t="s">
        <v>60</v>
      </c>
    </row>
    <row r="2" spans="1:8">
      <c r="A2" s="13" t="s">
        <v>29</v>
      </c>
      <c r="B2" s="13" t="s">
        <v>31</v>
      </c>
      <c r="C2" s="13" t="s">
        <v>61</v>
      </c>
      <c r="D2" s="13" t="s">
        <v>44</v>
      </c>
      <c r="E2" s="13" t="s">
        <v>62</v>
      </c>
      <c r="F2" s="13" t="s">
        <v>63</v>
      </c>
      <c r="G2" s="13" t="s">
        <v>45</v>
      </c>
      <c r="H2" s="13" t="s">
        <v>54</v>
      </c>
    </row>
    <row r="3" spans="1:8">
      <c r="A3" s="21" t="s">
        <v>64</v>
      </c>
      <c r="B3" s="21" t="s">
        <v>65</v>
      </c>
      <c r="C3" s="21" t="s">
        <v>66</v>
      </c>
      <c r="D3" s="14"/>
      <c r="G3" s="21" t="s">
        <v>67</v>
      </c>
    </row>
    <row r="4" spans="1:8">
      <c r="A4" s="21" t="s">
        <v>68</v>
      </c>
      <c r="B4" s="21" t="s">
        <v>69</v>
      </c>
      <c r="C4" s="21" t="s">
        <v>70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5"/>
  <sheetViews>
    <sheetView workbookViewId="0"/>
  </sheetViews>
  <sheetFormatPr defaultColWidth="9" defaultRowHeight="15" customHeight="1"/>
  <cols>
    <col min="1" max="9" width="8.85546875" style="21" customWidth="1"/>
    <col min="10" max="10" width="9.28515625" style="21" customWidth="1"/>
    <col min="11" max="19" width="8.85546875" style="21" customWidth="1"/>
    <col min="20" max="20" width="43.85546875" style="21" customWidth="1"/>
    <col min="21" max="1035" width="8.85546875" style="21" customWidth="1"/>
    <col min="1036" max="1037" width="9" style="21" customWidth="1"/>
    <col min="1038" max="16384" width="9" style="21"/>
  </cols>
  <sheetData>
    <row r="1" spans="1:1032">
      <c r="A1" t="s">
        <v>71</v>
      </c>
    </row>
    <row r="2" spans="1:1032" ht="15" customHeight="1">
      <c r="A2" s="8"/>
      <c r="B2" s="8"/>
      <c r="C2" s="8"/>
      <c r="D2" s="8"/>
      <c r="E2" s="8"/>
      <c r="F2" s="8"/>
      <c r="G2" s="8"/>
      <c r="H2" s="25" t="s">
        <v>72</v>
      </c>
      <c r="I2" s="26"/>
      <c r="J2" s="26"/>
      <c r="K2" s="26"/>
      <c r="L2" s="8"/>
      <c r="M2" s="25" t="s">
        <v>73</v>
      </c>
      <c r="N2" s="26"/>
      <c r="O2" s="26"/>
      <c r="P2" s="26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</row>
    <row r="3" spans="1:1032" ht="56.1" customHeight="1">
      <c r="A3" s="13" t="s">
        <v>29</v>
      </c>
      <c r="B3" s="13" t="s">
        <v>31</v>
      </c>
      <c r="C3" s="13" t="s">
        <v>74</v>
      </c>
      <c r="D3" s="13" t="s">
        <v>75</v>
      </c>
      <c r="E3" s="13" t="s">
        <v>76</v>
      </c>
      <c r="F3" s="13" t="s">
        <v>77</v>
      </c>
      <c r="G3" s="13" t="s">
        <v>78</v>
      </c>
      <c r="H3" s="13" t="s">
        <v>79</v>
      </c>
      <c r="I3" s="13" t="s">
        <v>80</v>
      </c>
      <c r="J3" s="13" t="s">
        <v>81</v>
      </c>
      <c r="K3" s="13" t="s">
        <v>82</v>
      </c>
      <c r="L3" s="13" t="s">
        <v>83</v>
      </c>
      <c r="M3" s="13" t="s">
        <v>79</v>
      </c>
      <c r="N3" s="13" t="s">
        <v>80</v>
      </c>
      <c r="O3" s="13" t="s">
        <v>81</v>
      </c>
      <c r="P3" s="13" t="s">
        <v>82</v>
      </c>
      <c r="Q3" s="13" t="s">
        <v>44</v>
      </c>
      <c r="R3" s="13" t="s">
        <v>62</v>
      </c>
      <c r="S3" s="13" t="s">
        <v>63</v>
      </c>
      <c r="T3" s="13" t="s">
        <v>45</v>
      </c>
      <c r="U3" s="13" t="s">
        <v>54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</row>
    <row r="4" spans="1:1032" ht="42" customHeight="1">
      <c r="A4" s="21" t="s">
        <v>84</v>
      </c>
      <c r="B4" s="21" t="s">
        <v>85</v>
      </c>
      <c r="C4" s="21" t="s">
        <v>86</v>
      </c>
      <c r="D4" s="21" t="s">
        <v>87</v>
      </c>
      <c r="E4" s="21" t="s">
        <v>88</v>
      </c>
      <c r="F4" s="21" t="s">
        <v>89</v>
      </c>
      <c r="G4" s="21" t="s">
        <v>90</v>
      </c>
      <c r="H4" s="21" t="s">
        <v>91</v>
      </c>
      <c r="I4" s="3">
        <v>4.58E-17</v>
      </c>
      <c r="J4" s="21">
        <v>4.5800000000000003E-18</v>
      </c>
      <c r="K4" s="21" t="s">
        <v>92</v>
      </c>
      <c r="L4" s="21" t="s">
        <v>93</v>
      </c>
      <c r="M4" s="21" t="s">
        <v>91</v>
      </c>
      <c r="N4" s="21">
        <v>7.75</v>
      </c>
      <c r="O4" s="21">
        <v>0.77500000000000002</v>
      </c>
      <c r="P4" s="21" t="s">
        <v>94</v>
      </c>
      <c r="T4" s="21" t="s">
        <v>95</v>
      </c>
    </row>
    <row r="5" spans="1:1032" ht="42" customHeight="1">
      <c r="A5" s="21" t="s">
        <v>89</v>
      </c>
      <c r="B5" s="21" t="s">
        <v>96</v>
      </c>
      <c r="C5" s="21" t="s">
        <v>97</v>
      </c>
      <c r="D5" s="21" t="s">
        <v>87</v>
      </c>
      <c r="E5" s="21" t="s">
        <v>88</v>
      </c>
      <c r="G5" s="21" t="s">
        <v>90</v>
      </c>
      <c r="H5" s="21" t="s">
        <v>91</v>
      </c>
      <c r="I5" s="3">
        <v>9.9999999999999998E-13</v>
      </c>
      <c r="J5" s="3">
        <v>1E-13</v>
      </c>
      <c r="K5" s="21" t="s">
        <v>92</v>
      </c>
      <c r="L5" s="21" t="s">
        <v>98</v>
      </c>
      <c r="M5" s="21" t="s">
        <v>91</v>
      </c>
      <c r="N5" s="21">
        <v>7.75</v>
      </c>
      <c r="O5" s="21">
        <v>0.77500000000000002</v>
      </c>
      <c r="P5" s="21" t="s">
        <v>94</v>
      </c>
      <c r="T5" s="21" t="s">
        <v>99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ColWidth="9" defaultRowHeight="15" customHeight="1"/>
  <cols>
    <col min="1" max="5" width="8.85546875" style="21" customWidth="1"/>
    <col min="6" max="7" width="10.85546875" style="21" customWidth="1"/>
    <col min="8" max="8" width="8.85546875" style="21" customWidth="1"/>
    <col min="9" max="9" width="15" style="21" customWidth="1"/>
    <col min="10" max="1028" width="8.85546875" style="21" customWidth="1"/>
    <col min="1029" max="1030" width="9" style="21" customWidth="1"/>
    <col min="1031" max="16384" width="9" style="21"/>
  </cols>
  <sheetData>
    <row r="1" spans="1:14">
      <c r="A1" t="s">
        <v>100</v>
      </c>
    </row>
    <row r="2" spans="1:14">
      <c r="C2" s="25" t="s">
        <v>101</v>
      </c>
      <c r="D2" s="26"/>
      <c r="E2" s="26"/>
      <c r="F2" s="26"/>
      <c r="G2" s="26"/>
      <c r="H2" s="26"/>
    </row>
    <row r="3" spans="1:14">
      <c r="A3" s="13" t="s">
        <v>29</v>
      </c>
      <c r="B3" s="13" t="s">
        <v>31</v>
      </c>
      <c r="C3" s="13" t="s">
        <v>102</v>
      </c>
      <c r="D3" s="13" t="s">
        <v>103</v>
      </c>
      <c r="E3" s="13" t="s">
        <v>104</v>
      </c>
      <c r="F3" s="13" t="s">
        <v>105</v>
      </c>
      <c r="G3" s="13" t="s">
        <v>106</v>
      </c>
      <c r="H3" s="13" t="s">
        <v>107</v>
      </c>
      <c r="I3" s="13" t="s">
        <v>108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</row>
    <row r="4" spans="1:14">
      <c r="A4" s="21" t="s">
        <v>109</v>
      </c>
      <c r="B4" s="21" t="s">
        <v>110</v>
      </c>
      <c r="G4" s="21">
        <v>1</v>
      </c>
      <c r="H4" s="21">
        <v>0</v>
      </c>
      <c r="I4" s="23" t="s">
        <v>111</v>
      </c>
      <c r="J4" s="23"/>
    </row>
    <row r="5" spans="1:14">
      <c r="A5" s="21" t="s">
        <v>112</v>
      </c>
      <c r="B5" s="21" t="s">
        <v>113</v>
      </c>
      <c r="G5" s="21">
        <v>2</v>
      </c>
      <c r="H5" s="21">
        <v>0</v>
      </c>
      <c r="I5" s="23" t="s">
        <v>111</v>
      </c>
      <c r="J5" s="23"/>
    </row>
    <row r="6" spans="1:14">
      <c r="A6" s="21" t="s">
        <v>114</v>
      </c>
      <c r="B6" s="21" t="s">
        <v>115</v>
      </c>
      <c r="G6" s="21">
        <v>3</v>
      </c>
      <c r="H6" s="21">
        <v>0</v>
      </c>
      <c r="I6" s="23" t="s">
        <v>111</v>
      </c>
      <c r="J6" s="23"/>
    </row>
    <row r="7" spans="1:14">
      <c r="A7" s="21" t="s">
        <v>116</v>
      </c>
      <c r="B7" s="21" t="s">
        <v>117</v>
      </c>
      <c r="G7" s="21">
        <v>4</v>
      </c>
      <c r="H7" s="21">
        <v>0</v>
      </c>
      <c r="I7" s="23" t="s">
        <v>111</v>
      </c>
      <c r="J7" s="23"/>
    </row>
    <row r="8" spans="1:14">
      <c r="A8" s="21" t="s">
        <v>118</v>
      </c>
      <c r="B8" s="21" t="s">
        <v>119</v>
      </c>
      <c r="G8" s="21">
        <v>5</v>
      </c>
      <c r="H8" s="21">
        <v>0</v>
      </c>
      <c r="I8" s="23" t="s">
        <v>111</v>
      </c>
      <c r="J8" s="23"/>
    </row>
    <row r="9" spans="1:14">
      <c r="A9" s="21" t="s">
        <v>120</v>
      </c>
      <c r="B9" s="21" t="s">
        <v>121</v>
      </c>
      <c r="G9" s="21">
        <v>6</v>
      </c>
      <c r="H9" s="21">
        <v>0</v>
      </c>
      <c r="I9" s="23" t="s">
        <v>111</v>
      </c>
    </row>
    <row r="15" spans="1:14">
      <c r="J15" s="9"/>
    </row>
    <row r="16" spans="1:14">
      <c r="H16" s="9"/>
    </row>
  </sheetData>
  <autoFilter ref="A2:K8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defaultColWidth="9" defaultRowHeight="15" customHeight="1"/>
  <cols>
    <col min="1" max="6" width="15.7109375" style="21" customWidth="1"/>
    <col min="7" max="1026" width="9.140625" style="21" customWidth="1"/>
    <col min="1027" max="1028" width="9" style="21" customWidth="1"/>
    <col min="1029" max="16384" width="9" style="21"/>
  </cols>
  <sheetData>
    <row r="1" spans="1:10">
      <c r="A1" t="s">
        <v>122</v>
      </c>
    </row>
    <row r="2" spans="1:10">
      <c r="A2" s="13" t="s">
        <v>29</v>
      </c>
      <c r="B2" s="13" t="s">
        <v>31</v>
      </c>
      <c r="C2" s="13" t="s">
        <v>123</v>
      </c>
      <c r="D2" s="13" t="s">
        <v>124</v>
      </c>
      <c r="E2" s="13" t="s">
        <v>82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>
      <c r="A3" s="21" t="s">
        <v>125</v>
      </c>
      <c r="C3" s="21" t="s">
        <v>109</v>
      </c>
      <c r="D3" s="21" t="s">
        <v>84</v>
      </c>
      <c r="E3" s="21" t="s">
        <v>126</v>
      </c>
    </row>
    <row r="4" spans="1:10">
      <c r="A4" s="21" t="s">
        <v>127</v>
      </c>
      <c r="C4" s="21" t="s">
        <v>112</v>
      </c>
      <c r="D4" s="21" t="s">
        <v>84</v>
      </c>
      <c r="E4" s="21" t="s">
        <v>126</v>
      </c>
    </row>
    <row r="5" spans="1:10">
      <c r="A5" s="21" t="s">
        <v>128</v>
      </c>
      <c r="C5" s="21" t="s">
        <v>114</v>
      </c>
      <c r="D5" s="21" t="s">
        <v>84</v>
      </c>
      <c r="E5" s="21" t="s">
        <v>126</v>
      </c>
    </row>
    <row r="6" spans="1:10">
      <c r="A6" s="21" t="s">
        <v>129</v>
      </c>
      <c r="C6" s="21" t="s">
        <v>116</v>
      </c>
      <c r="D6" s="21" t="s">
        <v>84</v>
      </c>
      <c r="E6" s="21" t="s">
        <v>126</v>
      </c>
    </row>
    <row r="7" spans="1:10">
      <c r="A7" s="21" t="s">
        <v>130</v>
      </c>
      <c r="C7" s="21" t="s">
        <v>118</v>
      </c>
      <c r="D7" s="21" t="s">
        <v>84</v>
      </c>
      <c r="E7" s="21" t="s">
        <v>126</v>
      </c>
    </row>
    <row r="8" spans="1:10">
      <c r="A8" s="21" t="s">
        <v>131</v>
      </c>
      <c r="C8" s="21" t="s">
        <v>120</v>
      </c>
      <c r="D8" s="21" t="s">
        <v>84</v>
      </c>
      <c r="E8" s="21" t="s">
        <v>126</v>
      </c>
    </row>
    <row r="9" spans="1:10">
      <c r="A9" s="21" t="s">
        <v>132</v>
      </c>
      <c r="C9" s="21" t="s">
        <v>109</v>
      </c>
      <c r="D9" s="21" t="s">
        <v>89</v>
      </c>
      <c r="E9" s="21" t="s">
        <v>126</v>
      </c>
    </row>
    <row r="10" spans="1:10">
      <c r="A10" s="21" t="s">
        <v>133</v>
      </c>
      <c r="C10" s="21" t="s">
        <v>112</v>
      </c>
      <c r="D10" s="21" t="s">
        <v>89</v>
      </c>
      <c r="E10" s="21" t="s">
        <v>126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20" zoomScaleNormal="120" zoomScalePageLayoutView="120" workbookViewId="0">
      <pane xSplit="1" ySplit="1" topLeftCell="D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N1" sqref="N1:R1048576"/>
    </sheetView>
  </sheetViews>
  <sheetFormatPr defaultColWidth="9" defaultRowHeight="15" customHeight="1" outlineLevelRow="2"/>
  <cols>
    <col min="1" max="1" width="21" style="21" customWidth="1"/>
    <col min="2" max="2" width="8.85546875" style="21" customWidth="1"/>
    <col min="3" max="3" width="10" style="21" customWidth="1"/>
    <col min="4" max="4" width="16.42578125" style="21" bestFit="1" customWidth="1"/>
    <col min="5" max="5" width="9.7109375" style="21" customWidth="1"/>
    <col min="6" max="7" width="8.85546875" style="21" customWidth="1"/>
    <col min="8" max="12" width="8.85546875" style="21" hidden="1" customWidth="1"/>
    <col min="13" max="1021" width="8.85546875" style="21" customWidth="1"/>
    <col min="1022" max="1023" width="9" style="21" customWidth="1"/>
    <col min="1024" max="16384" width="9" style="21"/>
  </cols>
  <sheetData>
    <row r="1" spans="1:12">
      <c r="A1" t="s">
        <v>134</v>
      </c>
    </row>
    <row r="2" spans="1:12" outlineLevel="2">
      <c r="A2" s="13" t="s">
        <v>29</v>
      </c>
      <c r="B2" s="13" t="s">
        <v>31</v>
      </c>
      <c r="C2" s="13" t="s">
        <v>135</v>
      </c>
      <c r="D2" s="13" t="s">
        <v>79</v>
      </c>
      <c r="E2" s="13" t="s">
        <v>80</v>
      </c>
      <c r="F2" s="13" t="s">
        <v>81</v>
      </c>
      <c r="G2" s="13" t="s">
        <v>82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2" outlineLevel="2">
      <c r="A3" s="21" t="s">
        <v>136</v>
      </c>
      <c r="C3" s="21" t="s">
        <v>127</v>
      </c>
      <c r="D3" s="21" t="s">
        <v>91</v>
      </c>
      <c r="E3" s="23">
        <v>5.0000000000000001E-4</v>
      </c>
      <c r="G3" s="23" t="s">
        <v>137</v>
      </c>
    </row>
    <row r="4" spans="1:12" outlineLevel="2">
      <c r="A4" s="21" t="s">
        <v>138</v>
      </c>
      <c r="C4" s="21" t="s">
        <v>129</v>
      </c>
      <c r="D4" s="21" t="s">
        <v>91</v>
      </c>
      <c r="E4" s="23">
        <v>5.0000000000000001E-4</v>
      </c>
      <c r="G4" s="23" t="s">
        <v>137</v>
      </c>
    </row>
    <row r="5" spans="1:12" outlineLevel="2">
      <c r="A5" s="21" t="s">
        <v>139</v>
      </c>
      <c r="C5" s="21" t="s">
        <v>130</v>
      </c>
      <c r="D5" s="21" t="s">
        <v>91</v>
      </c>
      <c r="E5" s="23">
        <v>1E-3</v>
      </c>
      <c r="G5" s="23" t="s">
        <v>137</v>
      </c>
    </row>
    <row r="6" spans="1:12" outlineLevel="2">
      <c r="A6" s="21" t="s">
        <v>140</v>
      </c>
      <c r="C6" s="21" t="s">
        <v>131</v>
      </c>
      <c r="D6" s="21" t="s">
        <v>91</v>
      </c>
      <c r="E6" s="23">
        <v>2E-3</v>
      </c>
      <c r="G6" s="23" t="s">
        <v>137</v>
      </c>
    </row>
    <row r="7" spans="1:12" outlineLevel="2">
      <c r="A7" s="21" t="s">
        <v>141</v>
      </c>
      <c r="C7" s="21" t="s">
        <v>132</v>
      </c>
      <c r="D7" s="21" t="s">
        <v>91</v>
      </c>
      <c r="E7" s="23">
        <v>1.4799999999999999E-4</v>
      </c>
      <c r="G7" s="23" t="s">
        <v>137</v>
      </c>
    </row>
    <row r="8" spans="1:12">
      <c r="A8" s="21" t="s">
        <v>142</v>
      </c>
      <c r="C8" s="21" t="s">
        <v>133</v>
      </c>
      <c r="D8" s="21" t="s">
        <v>91</v>
      </c>
      <c r="E8" s="23">
        <v>2.0000000000000001E-4</v>
      </c>
      <c r="G8" s="23" t="s">
        <v>137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Compartment mass computation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  <vt:lpstr>fractionDryWeight</vt:lpstr>
      <vt:lpstr>volume_c</vt:lpstr>
      <vt:lpstr>volume_e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Chew, Yin Hoon</cp:lastModifiedBy>
  <cp:revision>24</cp:revision>
  <dcterms:created xsi:type="dcterms:W3CDTF">2016-02-17T04:40:00Z</dcterms:created>
  <dcterms:modified xsi:type="dcterms:W3CDTF">2020-09-08T22:02:39Z</dcterms:modified>
</cp:coreProperties>
</file>