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80" yWindow="10340" windowWidth="21080" windowHeight="11260" tabRatio="500" firstSheet="12" activeTab="19"/>
    <workbookView xWindow="0" yWindow="2660" windowWidth="34360" windowHeight="18940" tabRatio="500" firstSheet="6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10" r:id="rId10"/>
    <sheet name="!!Aggregate trajectories" sheetId="11" r:id="rId11"/>
    <sheet name="Compartment accounted masses" sheetId="12" r:id="rId12"/>
    <sheet name="!!Observables" sheetId="13" r:id="rId13"/>
    <sheet name="!!Functions" sheetId="14" r:id="rId14"/>
    <sheet name="!!Reactions" sheetId="15" r:id="rId15"/>
    <sheet name="!!Rate laws" sheetId="16" r:id="rId16"/>
    <sheet name="!!dFBA objectives" sheetId="17" r:id="rId17"/>
    <sheet name="!!dFBA objective reactions" sheetId="18" r:id="rId18"/>
    <sheet name="!!dFBA objective species" sheetId="19" r:id="rId19"/>
    <sheet name="!!Parameters" sheetId="20" r:id="rId20"/>
    <sheet name="!!Stop conditions" sheetId="21" r:id="rId21"/>
    <sheet name="!!Observations" sheetId="22" r:id="rId22"/>
    <sheet name="!!Observation sets" sheetId="23" r:id="rId23"/>
    <sheet name="!!Conclusions" sheetId="24" r:id="rId24"/>
    <sheet name="!!References" sheetId="25" r:id="rId25"/>
    <sheet name="!!Authors" sheetId="26" r:id="rId26"/>
    <sheet name="!!Change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0" l="1"/>
  <c r="P13" i="11"/>
  <c r="Q13" i="11"/>
  <c r="O13" i="11"/>
  <c r="N13" i="11"/>
  <c r="D12" i="10"/>
  <c r="P12" i="11"/>
  <c r="Q12" i="11"/>
  <c r="O12" i="11"/>
  <c r="N12" i="11"/>
  <c r="D11" i="10"/>
  <c r="P11" i="11"/>
  <c r="Q11" i="11"/>
  <c r="O11" i="11"/>
  <c r="N11" i="11"/>
  <c r="D10" i="10"/>
  <c r="P10" i="11"/>
  <c r="Q10" i="11"/>
  <c r="O10" i="11"/>
  <c r="N10" i="11"/>
  <c r="D9" i="10"/>
  <c r="P9" i="11"/>
  <c r="Q9" i="11"/>
  <c r="O9" i="11"/>
  <c r="N9" i="11"/>
  <c r="D8" i="10"/>
  <c r="P8" i="11"/>
  <c r="Q8" i="11"/>
  <c r="O8" i="11"/>
  <c r="N8" i="11"/>
  <c r="D7" i="10"/>
  <c r="P7" i="11"/>
  <c r="Q7" i="11"/>
  <c r="O7" i="11"/>
  <c r="N7" i="11"/>
  <c r="D6" i="10"/>
  <c r="P6" i="11"/>
  <c r="Q6" i="11"/>
  <c r="O6" i="11"/>
  <c r="N6" i="11"/>
  <c r="D5" i="10"/>
  <c r="P5" i="11"/>
  <c r="Q5" i="11"/>
  <c r="O5" i="11"/>
  <c r="N5" i="11"/>
  <c r="D4" i="10"/>
  <c r="P4" i="11"/>
  <c r="Q4" i="11"/>
  <c r="O4" i="11"/>
  <c r="N4" i="11"/>
  <c r="D3" i="10"/>
  <c r="P3" i="11"/>
  <c r="Q3" i="11"/>
  <c r="O3" i="11"/>
  <c r="N3" i="11"/>
</calcChain>
</file>

<file path=xl/sharedStrings.xml><?xml version="1.0" encoding="utf-8"?>
<sst xmlns="http://schemas.openxmlformats.org/spreadsheetml/2006/main" count="451" uniqueCount="240">
  <si>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</si>
  <si>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</si>
  <si>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</si>
  <si>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</si>
  <si>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</si>
  <si>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</si>
  <si>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</si>
  <si>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</si>
  <si>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</si>
  <si>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</si>
  <si>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</si>
  <si>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</si>
  <si>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</si>
  <si>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</si>
  <si>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</si>
  <si>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</si>
  <si>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</si>
  <si>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</si>
  <si>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</si>
  <si>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</si>
  <si>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</si>
  <si>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</si>
  <si>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</si>
  <si>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</si>
  <si>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</si>
  <si>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</si>
  <si>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</si>
  <si>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</si>
  <si>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 schema='wc_lang' tableFormat='column'</t>
  </si>
  <si>
    <t>!Id</t>
  </si>
  <si>
    <t>Exponential</t>
  </si>
  <si>
    <t>!Name</t>
  </si>
  <si>
    <t>Exponential population dynamics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</si>
  <si>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</si>
  <si>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</si>
  <si>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</si>
  <si>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</si>
  <si>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</si>
  <si>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</si>
  <si>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</si>
  <si>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</si>
  <si>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</si>
  <si>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</si>
  <si>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</si>
  <si>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</si>
  <si>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</si>
  <si>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</si>
  <si>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</si>
  <si>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 schema='wc_lang' tableFormat='column'</t>
  </si>
  <si>
    <t>taxon</t>
  </si>
  <si>
    <t>Test model</t>
  </si>
  <si>
    <t>!Rank</t>
  </si>
  <si>
    <t>domain</t>
  </si>
  <si>
    <t>Rank not used</t>
  </si>
  <si>
    <t>!References</t>
  </si>
  <si>
    <t>!!ObjTables type='Data' id='Environment' objTablesVersion='0.0.8' schema='wc_lang' tableFormat='column'</t>
  </si>
  <si>
    <t>env</t>
  </si>
  <si>
    <t>!Temperature</t>
  </si>
  <si>
    <t>!Temperature units</t>
  </si>
  <si>
    <t>degC</t>
  </si>
  <si>
    <t>!!ObjTables type='Data' id='Submodel' objTablesVersion='0.0.8' schema='wc_lang' tableFormat='row'</t>
  </si>
  <si>
    <t>!Framework</t>
  </si>
  <si>
    <t>!Evidence</t>
  </si>
  <si>
    <t>!Conclusions</t>
  </si>
  <si>
    <t>submodel</t>
  </si>
  <si>
    <t>Test submodel</t>
  </si>
  <si>
    <t>deterministic_simulation_algorithm</t>
  </si>
  <si>
    <t>!!ObjTables type='Data' id='Compartment'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</si>
  <si>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</si>
  <si>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</si>
  <si>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</si>
  <si>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</si>
  <si>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</si>
  <si>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</si>
  <si>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</si>
  <si>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</si>
  <si>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</si>
  <si>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</si>
  <si>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</si>
  <si>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</si>
  <si>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</si>
  <si>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</si>
  <si>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</si>
  <si>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</si>
  <si>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</si>
  <si>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</si>
  <si>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</si>
  <si>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</si>
  <si>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</si>
  <si>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</si>
  <si>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</si>
  <si>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</si>
  <si>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</si>
  <si>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</si>
  <si>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</si>
  <si>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</si>
  <si>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</si>
  <si>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</si>
  <si>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</si>
  <si>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</si>
  <si>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</t>
  </si>
  <si>
    <t>Species A</t>
  </si>
  <si>
    <t>pseudo_species</t>
  </si>
  <si>
    <t>B</t>
  </si>
  <si>
    <t>Species B</t>
  </si>
  <si>
    <t>!!ObjTables type='Data' id='Species' objTablesVersion='0.0.8' schema='wc_lang' tableFormat='row'</t>
  </si>
  <si>
    <t>!Species type</t>
  </si>
  <si>
    <t>!Compartment</t>
  </si>
  <si>
    <t>A[c]</t>
  </si>
  <si>
    <t>molecule</t>
  </si>
  <si>
    <t>B[c]</t>
  </si>
  <si>
    <t>!!ObjTables type='Data' id='DistributionInitConcentration' objTablesVersion='0.0.8' schema='wc_lang' tableFormat='row'</t>
  </si>
  <si>
    <t>!Species</t>
  </si>
  <si>
    <t>dist-init-conc-A[c]</t>
  </si>
  <si>
    <t>dist-init-conc-B[c]</t>
  </si>
  <si>
    <t>!!ObjTables type='Data' id='SpeciesTrajectory' objTablesVersion='0.0.8' schema='wc_lang' tableFormat='row'</t>
  </si>
  <si>
    <t>!Time</t>
  </si>
  <si>
    <t>!Pop_A_c_</t>
  </si>
  <si>
    <t>!Pop_B_c_</t>
  </si>
  <si>
    <t>Computation for Pop_A_c_</t>
  </si>
  <si>
    <t>Computation for Pop_B_c_</t>
  </si>
  <si>
    <t>Comments</t>
  </si>
  <si>
    <t>Computation for pop B in expected_predictions.py</t>
  </si>
  <si>
    <t>!!ObjTables type='Data' id='AggregateTrajectory' objTablesVersion='0.0.8' schema='wc_lang' tableFormat='row'</t>
  </si>
  <si>
    <t>!Cell mass</t>
  </si>
  <si>
    <t>!Cell volume</t>
  </si>
  <si>
    <t>!Cell accounted mass</t>
  </si>
  <si>
    <t>!Cell accounted volume</t>
  </si>
  <si>
    <t>Computation for cell mass</t>
  </si>
  <si>
    <t>Computation for cell volume</t>
  </si>
  <si>
    <t>Computation for cell accounted mass</t>
  </si>
  <si>
    <t>Computation for cell accounted volume</t>
  </si>
  <si>
    <t>!Compartment c mass</t>
  </si>
  <si>
    <t>!Compartment c volume</t>
  </si>
  <si>
    <t>!Compartment c accounted mass</t>
  </si>
  <si>
    <t>!Compartment c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</si>
  <si>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</si>
  <si>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</si>
  <si>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</si>
  <si>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</si>
  <si>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Mass is constant because there are no exchange reactions and the 1 reaction is mass balanced</t>
  </si>
  <si>
    <t>Therefore volume is constant</t>
  </si>
  <si>
    <t>Similarly, accounted mass is constant</t>
  </si>
  <si>
    <t>species</t>
  </si>
  <si>
    <t>mw (g/mol)</t>
  </si>
  <si>
    <t>initial mean copy number (molecule)</t>
  </si>
  <si>
    <t>compartment</t>
  </si>
  <si>
    <t>mass (g)</t>
  </si>
  <si>
    <t>!!ObjTables type='Data' id='Observable' objTablesVersion='0.0.8' schema='wc_lang' tableFormat='row'</t>
  </si>
  <si>
    <t>!Expression</t>
  </si>
  <si>
    <t>!!ObjTables type='Data' id='Function' objTablesVersion='0.0.8' schema='wc_lang' tableFormat='row'</t>
  </si>
  <si>
    <t>volume_c</t>
  </si>
  <si>
    <t>c / density_c</t>
  </si>
  <si>
    <t>!!ObjTables type='Data' id='Reaction'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</si>
  <si>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</si>
  <si>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</si>
  <si>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</si>
  <si>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</si>
  <si>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</si>
  <si>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</si>
  <si>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</si>
  <si>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</si>
  <si>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</si>
  <si>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A[c] ==&gt; B[c]</t>
  </si>
  <si>
    <t>s^-1</t>
  </si>
  <si>
    <t>!!ObjTables type='Data' id='RateLaw' objTablesVersion='0.0.8' schema='wc_lang' tableFormat='row'</t>
  </si>
  <si>
    <t>!Reaction</t>
  </si>
  <si>
    <t>!Direction</t>
  </si>
  <si>
    <t>reaction_1-forward</t>
  </si>
  <si>
    <t>forward</t>
  </si>
  <si>
    <t>k_cat_1_for * B[c]</t>
  </si>
  <si>
    <t>!!ObjTables type='Data' id='DfbaObjective' objTablesVersion='0.0.8' schema='wc_lang' tableFormat='row'</t>
  </si>
  <si>
    <t>!Reaction rate units</t>
  </si>
  <si>
    <t>!Coefficient units</t>
  </si>
  <si>
    <t>!!ObjTables type='Data' id='DfbaObjReaction' objTablesVersion='0.0.8' schema='wc_lang' tableFormat='row'</t>
  </si>
  <si>
    <t>!Cell size units</t>
  </si>
  <si>
    <t>!!ObjTables type='Data' id='DfbaObjSpecies' objTablesVersion='0.0.8' schema='wc_lang' tableFormat='row'</t>
  </si>
  <si>
    <t>!dFBA objective reaction</t>
  </si>
  <si>
    <t>!!ObjTables type='Data' id='Parameter' objTablesVersion='0.0.8' schema='wc_lang' tableFormat='row'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</si>
  <si>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</si>
  <si>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</si>
  <si>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</si>
  <si>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</si>
  <si>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</si>
  <si>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</si>
  <si>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Avogadro</t>
  </si>
  <si>
    <t>molecule mol^-1</t>
  </si>
  <si>
    <t>From scipy 1.3.1; will be updated to 2019 SI value</t>
  </si>
  <si>
    <t>g l^-1</t>
  </si>
  <si>
    <t>checkpoint_period</t>
  </si>
  <si>
    <t>!!ObjTables type='Data' id='StopCondition' objTablesVersion='0.0.8' schema='wc_lang' tableFormat='row'</t>
  </si>
  <si>
    <t>!!ObjTables type='Data' id='Observation'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</si>
  <si>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</si>
  <si>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</si>
  <si>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</si>
  <si>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</si>
  <si>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</si>
  <si>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</si>
  <si>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</si>
  <si>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</si>
  <si>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</si>
  <si>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</si>
  <si>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</si>
  <si>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 schema='wc_lang' tableFormat='row'</t>
  </si>
  <si>
    <t>!Observations</t>
  </si>
  <si>
    <t>!!ObjTables type='Data' id='Conclusion' objTablesVersion='0.0.8' schema='wc_lang' tableFormat='row'</t>
  </si>
  <si>
    <t>!Process</t>
  </si>
  <si>
    <t>!Authors</t>
  </si>
  <si>
    <t>!Date</t>
  </si>
  <si>
    <t>!!ObjTables type='Data' id='Reference'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</si>
  <si>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</si>
  <si>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</si>
  <si>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</si>
  <si>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</si>
  <si>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</si>
  <si>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</si>
  <si>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</si>
  <si>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</si>
  <si>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</si>
  <si>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</si>
  <si>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</si>
  <si>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</si>
  <si>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</si>
  <si>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</si>
  <si>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</si>
  <si>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</si>
  <si>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</si>
  <si>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</si>
  <si>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</si>
  <si>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</si>
  <si>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</si>
  <si>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</si>
  <si>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</si>
  <si>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</si>
  <si>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</si>
  <si>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</si>
  <si>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</si>
  <si>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</si>
  <si>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</si>
  <si>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time_max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</si>
</sst>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00E+00"/>
    <numFmt numFmtId="166" formatCode="&quot;TRUE&quot;;&quot;TRUE&quot;;&quot;FALSE&quot;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5" xfId="0" applyFont="1" applyFill="1" applyBorder="1"/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vertical="top" wrapText="1"/>
    </xf>
    <xf numFmtId="165" fontId="1" fillId="0" borderId="1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3" width="15.6640625" style="12" customWidth="1"/>
    <col min="4" max="6" width="9" style="12" hidden="1" customWidth="1"/>
    <col min="7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customHeight="1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customHeight="1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13"/>
  <sheetViews>
    <sheetView zoomScale="130" zoomScaleNormal="130" zoomScalePageLayoutView="130" workbookViewId="0">
      <selection activeCell="D8" sqref="D8"/>
    </sheetView>
    <sheetView zoomScale="140" zoomScaleNormal="140" zoomScalePageLayoutView="140" workbookViewId="1">
      <selection activeCell="A14" sqref="A14:XFD28"/>
    </sheetView>
  </sheetViews>
  <sheetFormatPr baseColWidth="10" defaultRowHeight="15" x14ac:dyDescent="0.2"/>
  <cols>
    <col min="1" max="5" width="14.83203125" customWidth="1"/>
    <col min="6" max="6" width="43.6640625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17" t="s">
        <v>115</v>
      </c>
      <c r="B1" s="18"/>
      <c r="C1" s="18"/>
      <c r="D1" s="18"/>
      <c r="E1" s="44"/>
      <c r="F1" s="18"/>
      <c r="G1" s="19"/>
      <c r="H1" s="40"/>
      <c r="I1" s="40"/>
      <c r="J1" s="40"/>
      <c r="K1" s="40"/>
      <c r="L1" s="40"/>
    </row>
    <row r="2" spans="1:12" s="38" customFormat="1" ht="28" customHeight="1" x14ac:dyDescent="0.2">
      <c r="A2" s="9" t="s">
        <v>116</v>
      </c>
      <c r="B2" s="9" t="s">
        <v>117</v>
      </c>
      <c r="C2" s="9" t="s">
        <v>118</v>
      </c>
      <c r="D2" s="9" t="s">
        <v>119</v>
      </c>
      <c r="E2" s="9" t="s">
        <v>120</v>
      </c>
      <c r="F2" s="9" t="s">
        <v>121</v>
      </c>
    </row>
    <row r="3" spans="1:12" x14ac:dyDescent="0.2">
      <c r="A3">
        <v>0</v>
      </c>
      <c r="B3">
        <v>90000</v>
      </c>
      <c r="C3">
        <v>10000</v>
      </c>
      <c r="D3">
        <f t="shared" ref="D3:D13" si="0">init_pop_A - (E3 - init_pop_B)</f>
        <v>90000</v>
      </c>
      <c r="E3">
        <v>10000</v>
      </c>
      <c r="F3" t="s">
        <v>122</v>
      </c>
    </row>
    <row r="4" spans="1:12" x14ac:dyDescent="0.2">
      <c r="A4">
        <v>2</v>
      </c>
      <c r="B4">
        <v>89167</v>
      </c>
      <c r="C4">
        <v>10833</v>
      </c>
      <c r="D4">
        <f t="shared" si="0"/>
        <v>89167</v>
      </c>
      <c r="E4">
        <v>10833</v>
      </c>
    </row>
    <row r="5" spans="1:12" x14ac:dyDescent="0.2">
      <c r="A5">
        <v>4</v>
      </c>
      <c r="B5">
        <v>88265</v>
      </c>
      <c r="C5">
        <v>11735</v>
      </c>
      <c r="D5">
        <f t="shared" si="0"/>
        <v>88265</v>
      </c>
      <c r="E5">
        <v>11735</v>
      </c>
    </row>
    <row r="6" spans="1:12" x14ac:dyDescent="0.2">
      <c r="A6">
        <v>6</v>
      </c>
      <c r="B6">
        <v>87288</v>
      </c>
      <c r="C6">
        <v>12712</v>
      </c>
      <c r="D6">
        <f t="shared" si="0"/>
        <v>87288</v>
      </c>
      <c r="E6">
        <v>12712</v>
      </c>
    </row>
    <row r="7" spans="1:12" x14ac:dyDescent="0.2">
      <c r="A7">
        <v>8</v>
      </c>
      <c r="B7">
        <v>86229</v>
      </c>
      <c r="C7">
        <v>13771</v>
      </c>
      <c r="D7">
        <f t="shared" si="0"/>
        <v>86229</v>
      </c>
      <c r="E7">
        <v>13771</v>
      </c>
    </row>
    <row r="8" spans="1:12" x14ac:dyDescent="0.2">
      <c r="A8">
        <v>10</v>
      </c>
      <c r="B8">
        <v>85082</v>
      </c>
      <c r="C8">
        <v>14918</v>
      </c>
      <c r="D8">
        <f t="shared" si="0"/>
        <v>85082</v>
      </c>
      <c r="E8">
        <v>14918</v>
      </c>
    </row>
    <row r="9" spans="1:12" x14ac:dyDescent="0.2">
      <c r="A9">
        <v>12</v>
      </c>
      <c r="B9">
        <v>83839</v>
      </c>
      <c r="C9">
        <v>16161</v>
      </c>
      <c r="D9">
        <f t="shared" si="0"/>
        <v>83839</v>
      </c>
      <c r="E9">
        <v>16161</v>
      </c>
    </row>
    <row r="10" spans="1:12" x14ac:dyDescent="0.2">
      <c r="A10">
        <v>14</v>
      </c>
      <c r="B10">
        <v>82493</v>
      </c>
      <c r="C10">
        <v>17507</v>
      </c>
      <c r="D10">
        <f t="shared" si="0"/>
        <v>82493</v>
      </c>
      <c r="E10">
        <v>17507</v>
      </c>
    </row>
    <row r="11" spans="1:12" x14ac:dyDescent="0.2">
      <c r="A11">
        <v>16</v>
      </c>
      <c r="B11">
        <v>81035</v>
      </c>
      <c r="C11">
        <v>18965</v>
      </c>
      <c r="D11">
        <f t="shared" si="0"/>
        <v>81035</v>
      </c>
      <c r="E11">
        <v>18965</v>
      </c>
    </row>
    <row r="12" spans="1:12" x14ac:dyDescent="0.2">
      <c r="A12">
        <v>18</v>
      </c>
      <c r="B12">
        <v>79456</v>
      </c>
      <c r="C12">
        <v>20544</v>
      </c>
      <c r="D12">
        <f t="shared" si="0"/>
        <v>79456</v>
      </c>
      <c r="E12">
        <v>20544</v>
      </c>
    </row>
    <row r="13" spans="1:12" x14ac:dyDescent="0.2">
      <c r="A13">
        <v>20</v>
      </c>
      <c r="B13">
        <v>77745</v>
      </c>
      <c r="C13">
        <v>22255</v>
      </c>
      <c r="D13">
        <f t="shared" si="0"/>
        <v>77745</v>
      </c>
      <c r="E13">
        <v>22255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13"/>
  <sheetViews>
    <sheetView zoomScale="130" zoomScaleNormal="130" zoomScalePageLayoutView="130" workbookViewId="0">
      <selection activeCell="O12" sqref="O12"/>
    </sheetView>
    <sheetView tabSelected="1" topLeftCell="A2" zoomScale="130" zoomScaleNormal="130" zoomScalePageLayoutView="130" workbookViewId="1">
      <selection activeCell="J16" sqref="J16"/>
    </sheetView>
  </sheetViews>
  <sheetFormatPr baseColWidth="10" defaultColWidth="12.1640625" defaultRowHeight="15" x14ac:dyDescent="0.2"/>
  <cols>
    <col min="2" max="9" width="0" hidden="1"/>
  </cols>
  <sheetData>
    <row r="1" spans="1:18" s="7" customFormat="1" x14ac:dyDescent="0.2">
      <c r="A1" s="17" t="s">
        <v>123</v>
      </c>
      <c r="B1" s="18"/>
      <c r="C1" s="18"/>
      <c r="D1" s="18"/>
      <c r="E1" s="44"/>
      <c r="F1" s="18"/>
      <c r="G1" s="19"/>
      <c r="H1" s="40"/>
      <c r="I1" s="40"/>
      <c r="J1" s="40"/>
      <c r="K1" s="40"/>
      <c r="L1" s="40"/>
    </row>
    <row r="2" spans="1:18" s="29" customFormat="1" ht="65" customHeight="1" x14ac:dyDescent="0.2">
      <c r="A2" s="28" t="s">
        <v>116</v>
      </c>
      <c r="B2" s="28" t="s">
        <v>124</v>
      </c>
      <c r="C2" s="28" t="s">
        <v>125</v>
      </c>
      <c r="D2" s="28" t="s">
        <v>126</v>
      </c>
      <c r="E2" s="28" t="s">
        <v>127</v>
      </c>
      <c r="F2" s="28" t="s">
        <v>128</v>
      </c>
      <c r="G2" s="28" t="s">
        <v>129</v>
      </c>
      <c r="H2" s="28" t="s">
        <v>130</v>
      </c>
      <c r="I2" s="28" t="s">
        <v>131</v>
      </c>
      <c r="J2" s="28" t="s">
        <v>132</v>
      </c>
      <c r="K2" s="28" t="s">
        <v>133</v>
      </c>
      <c r="L2" s="28" t="s">
        <v>134</v>
      </c>
      <c r="M2" s="28" t="s">
        <v>135</v>
      </c>
      <c r="N2" s="28" t="s">
        <v>136</v>
      </c>
      <c r="O2" s="28" t="s">
        <v>137</v>
      </c>
      <c r="P2" s="28" t="s">
        <v>138</v>
      </c>
      <c r="Q2" s="28" t="s">
        <v>139</v>
      </c>
      <c r="R2" s="28" t="s">
        <v>121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8.3026952021358202E-19</v>
      </c>
      <c r="M3">
        <v>7.5479047292143821E-22</v>
      </c>
      <c r="N3">
        <f t="shared" ref="N3:N13" si="0">density_c * volume_c</f>
        <v>1.0999999999999999E-18</v>
      </c>
      <c r="O3">
        <f t="shared" ref="O3:O13" si="1">volume_c</f>
        <v>9.9999999999999991E-22</v>
      </c>
      <c r="P3">
        <f>(Molecular_weight_A *'!!Species trajectories'!D3 + Molecular_weight_B * '!!Species trajectories'!E3) / avogadros_constant</f>
        <v>8.3026952021358202E-19</v>
      </c>
      <c r="Q3">
        <f t="shared" ref="Q3:Q13" si="2">P3/density_c</f>
        <v>7.5479047292143821E-22</v>
      </c>
      <c r="R3" t="s">
        <v>140</v>
      </c>
    </row>
    <row r="4" spans="1:18" x14ac:dyDescent="0.2">
      <c r="A4">
        <v>2</v>
      </c>
      <c r="J4">
        <v>1.0999999999999999E-18</v>
      </c>
      <c r="K4">
        <v>9.9999999999999991E-22</v>
      </c>
      <c r="L4">
        <v>8.3026952021358202E-19</v>
      </c>
      <c r="M4">
        <v>7.5479047292143821E-22</v>
      </c>
      <c r="N4">
        <f t="shared" si="0"/>
        <v>1.0999999999999999E-18</v>
      </c>
      <c r="O4">
        <f t="shared" si="1"/>
        <v>9.9999999999999991E-22</v>
      </c>
      <c r="P4">
        <f>(Molecular_weight_A *'!!Species trajectories'!D4 + Molecular_weight_B * '!!Species trajectories'!E4) / avogadros_constant</f>
        <v>8.3026952021358202E-19</v>
      </c>
      <c r="Q4">
        <f t="shared" si="2"/>
        <v>7.5479047292143821E-22</v>
      </c>
      <c r="R4" t="s">
        <v>141</v>
      </c>
    </row>
    <row r="5" spans="1:18" x14ac:dyDescent="0.2">
      <c r="A5">
        <v>4</v>
      </c>
      <c r="J5">
        <v>1.0999999999999999E-18</v>
      </c>
      <c r="K5">
        <v>9.9999999999999991E-22</v>
      </c>
      <c r="L5">
        <v>8.3026952021358202E-19</v>
      </c>
      <c r="M5">
        <v>7.5479047292143821E-22</v>
      </c>
      <c r="N5">
        <f t="shared" si="0"/>
        <v>1.0999999999999999E-18</v>
      </c>
      <c r="O5">
        <f t="shared" si="1"/>
        <v>9.9999999999999991E-22</v>
      </c>
      <c r="P5">
        <f>(Molecular_weight_A *'!!Species trajectories'!D5 + Molecular_weight_B * '!!Species trajectories'!E5) / avogadros_constant</f>
        <v>8.3026952021358202E-19</v>
      </c>
      <c r="Q5">
        <f t="shared" si="2"/>
        <v>7.5479047292143821E-22</v>
      </c>
      <c r="R5" t="s">
        <v>142</v>
      </c>
    </row>
    <row r="6" spans="1:18" x14ac:dyDescent="0.2">
      <c r="A6">
        <v>6</v>
      </c>
      <c r="J6">
        <v>1.0999999999999999E-18</v>
      </c>
      <c r="K6">
        <v>9.9999999999999991E-22</v>
      </c>
      <c r="L6">
        <v>8.3026952021358202E-19</v>
      </c>
      <c r="M6">
        <v>7.5479047292143821E-22</v>
      </c>
      <c r="N6">
        <f t="shared" si="0"/>
        <v>1.0999999999999999E-18</v>
      </c>
      <c r="O6">
        <f t="shared" si="1"/>
        <v>9.9999999999999991E-22</v>
      </c>
      <c r="P6">
        <f>(Molecular_weight_A *'!!Species trajectories'!D6 + Molecular_weight_B * '!!Species trajectories'!E6) / avogadros_constant</f>
        <v>8.3026952021358202E-19</v>
      </c>
      <c r="Q6">
        <f t="shared" si="2"/>
        <v>7.5479047292143821E-22</v>
      </c>
    </row>
    <row r="7" spans="1:18" x14ac:dyDescent="0.2">
      <c r="A7">
        <v>8</v>
      </c>
      <c r="J7">
        <v>1.0999999999999999E-18</v>
      </c>
      <c r="K7">
        <v>9.9999999999999991E-22</v>
      </c>
      <c r="L7">
        <v>8.3026952021358202E-19</v>
      </c>
      <c r="M7">
        <v>7.5479047292143821E-22</v>
      </c>
      <c r="N7">
        <f t="shared" si="0"/>
        <v>1.0999999999999999E-18</v>
      </c>
      <c r="O7">
        <f t="shared" si="1"/>
        <v>9.9999999999999991E-22</v>
      </c>
      <c r="P7">
        <f>(Molecular_weight_A *'!!Species trajectories'!D7 + Molecular_weight_B * '!!Species trajectories'!E7) / avogadros_constant</f>
        <v>8.3026952021358202E-19</v>
      </c>
      <c r="Q7">
        <f t="shared" si="2"/>
        <v>7.5479047292143821E-22</v>
      </c>
    </row>
    <row r="8" spans="1:18" x14ac:dyDescent="0.2">
      <c r="A8">
        <v>10</v>
      </c>
      <c r="J8">
        <v>1.0999999999999999E-18</v>
      </c>
      <c r="K8">
        <v>9.9999999999999991E-22</v>
      </c>
      <c r="L8">
        <v>8.3026952021358202E-19</v>
      </c>
      <c r="M8">
        <v>7.5479047292143821E-22</v>
      </c>
      <c r="N8">
        <f t="shared" si="0"/>
        <v>1.0999999999999999E-18</v>
      </c>
      <c r="O8">
        <f t="shared" si="1"/>
        <v>9.9999999999999991E-22</v>
      </c>
      <c r="P8">
        <f>(Molecular_weight_A *'!!Species trajectories'!D8 + Molecular_weight_B * '!!Species trajectories'!E8) / avogadros_constant</f>
        <v>8.3026952021358202E-19</v>
      </c>
      <c r="Q8">
        <f t="shared" si="2"/>
        <v>7.5479047292143821E-22</v>
      </c>
    </row>
    <row r="9" spans="1:18" x14ac:dyDescent="0.2">
      <c r="A9">
        <v>12</v>
      </c>
      <c r="J9">
        <v>1.0999999999999999E-18</v>
      </c>
      <c r="K9">
        <v>9.9999999999999991E-22</v>
      </c>
      <c r="L9">
        <v>8.3026952021358202E-19</v>
      </c>
      <c r="M9">
        <v>7.5479047292143821E-22</v>
      </c>
      <c r="N9">
        <f t="shared" si="0"/>
        <v>1.0999999999999999E-18</v>
      </c>
      <c r="O9">
        <f t="shared" si="1"/>
        <v>9.9999999999999991E-22</v>
      </c>
      <c r="P9">
        <f>(Molecular_weight_A *'!!Species trajectories'!D9 + Molecular_weight_B * '!!Species trajectories'!E9) / avogadros_constant</f>
        <v>8.3026952021358202E-19</v>
      </c>
      <c r="Q9">
        <f t="shared" si="2"/>
        <v>7.5479047292143821E-22</v>
      </c>
    </row>
    <row r="10" spans="1:18" x14ac:dyDescent="0.2">
      <c r="A10">
        <v>14</v>
      </c>
      <c r="J10">
        <v>1.0999999999999999E-18</v>
      </c>
      <c r="K10">
        <v>9.9999999999999991E-22</v>
      </c>
      <c r="L10">
        <v>8.3026952021358202E-19</v>
      </c>
      <c r="M10">
        <v>7.5479047292143821E-22</v>
      </c>
      <c r="N10">
        <f t="shared" si="0"/>
        <v>1.0999999999999999E-18</v>
      </c>
      <c r="O10">
        <f t="shared" si="1"/>
        <v>9.9999999999999991E-22</v>
      </c>
      <c r="P10">
        <f>(Molecular_weight_A *'!!Species trajectories'!D10 + Molecular_weight_B * '!!Species trajectories'!E10) / avogadros_constant</f>
        <v>8.3026952021358202E-19</v>
      </c>
      <c r="Q10">
        <f t="shared" si="2"/>
        <v>7.5479047292143821E-22</v>
      </c>
    </row>
    <row r="11" spans="1:18" x14ac:dyDescent="0.2">
      <c r="A11">
        <v>16</v>
      </c>
      <c r="J11">
        <v>1.0999999999999999E-18</v>
      </c>
      <c r="K11">
        <v>9.9999999999999991E-22</v>
      </c>
      <c r="L11">
        <v>8.3026952021358202E-19</v>
      </c>
      <c r="M11">
        <v>7.5479047292143821E-22</v>
      </c>
      <c r="N11">
        <f t="shared" si="0"/>
        <v>1.0999999999999999E-18</v>
      </c>
      <c r="O11">
        <f t="shared" si="1"/>
        <v>9.9999999999999991E-22</v>
      </c>
      <c r="P11">
        <f>(Molecular_weight_A *'!!Species trajectories'!D11 + Molecular_weight_B * '!!Species trajectories'!E11) / avogadros_constant</f>
        <v>8.3026952021358202E-19</v>
      </c>
      <c r="Q11">
        <f t="shared" si="2"/>
        <v>7.5479047292143821E-22</v>
      </c>
    </row>
    <row r="12" spans="1:18" x14ac:dyDescent="0.2">
      <c r="A12">
        <v>18</v>
      </c>
      <c r="J12">
        <v>1.0999999999999999E-18</v>
      </c>
      <c r="K12">
        <v>9.9999999999999991E-22</v>
      </c>
      <c r="L12">
        <v>8.3026952021358202E-19</v>
      </c>
      <c r="M12">
        <v>7.5479047292143821E-22</v>
      </c>
      <c r="N12">
        <f t="shared" si="0"/>
        <v>1.0999999999999999E-18</v>
      </c>
      <c r="O12">
        <f t="shared" si="1"/>
        <v>9.9999999999999991E-22</v>
      </c>
      <c r="P12">
        <f>(Molecular_weight_A *'!!Species trajectories'!D12 + Molecular_weight_B * '!!Species trajectories'!E12) / avogadros_constant</f>
        <v>8.3026952021358202E-19</v>
      </c>
      <c r="Q12">
        <f t="shared" si="2"/>
        <v>7.5479047292143821E-22</v>
      </c>
    </row>
    <row r="13" spans="1:18" x14ac:dyDescent="0.2">
      <c r="A13">
        <v>20</v>
      </c>
      <c r="J13">
        <v>1.0999999999999999E-18</v>
      </c>
      <c r="K13">
        <v>9.9999999999999991E-22</v>
      </c>
      <c r="L13">
        <v>8.3026952021358202E-19</v>
      </c>
      <c r="M13">
        <v>7.5479047292143821E-22</v>
      </c>
      <c r="N13">
        <f t="shared" si="0"/>
        <v>1.0999999999999999E-18</v>
      </c>
      <c r="O13">
        <f t="shared" si="1"/>
        <v>9.9999999999999991E-22</v>
      </c>
      <c r="P13">
        <f>(Molecular_weight_A *'!!Species trajectories'!D13 + Molecular_weight_B * '!!Species trajectories'!E13) / avogadros_constant</f>
        <v>8.3026952021358202E-19</v>
      </c>
      <c r="Q13">
        <f t="shared" si="2"/>
        <v>7.5479047292143821E-22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A3" sqref="A3"/>
    </sheetView>
  </sheetViews>
  <sheetFormatPr baseColWidth="10" defaultColWidth="12.1640625" defaultRowHeight="15" x14ac:dyDescent="0.2"/>
  <sheetData>
    <row r="1" spans="1:5" s="29" customFormat="1" ht="45" customHeight="1" x14ac:dyDescent="0.2">
      <c r="A1" s="36" t="s">
        <v>143</v>
      </c>
      <c r="B1" s="36" t="s">
        <v>144</v>
      </c>
      <c r="C1" s="36" t="s">
        <v>145</v>
      </c>
      <c r="D1" s="37" t="s">
        <v>146</v>
      </c>
      <c r="E1" s="36" t="s">
        <v>147</v>
      </c>
    </row>
    <row r="2" spans="1:5" s="33" customFormat="1" ht="16" customHeight="1" x14ac:dyDescent="0.2"/>
    <row r="3" spans="1:5" s="33" customFormat="1" ht="16" customHeight="1" x14ac:dyDescent="0.2"/>
    <row r="4" spans="1:5" s="33" customFormat="1" ht="16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148</v>
      </c>
    </row>
    <row r="2" spans="1:9" x14ac:dyDescent="0.2">
      <c r="A2" s="2" t="s">
        <v>29</v>
      </c>
      <c r="B2" s="2" t="s">
        <v>31</v>
      </c>
      <c r="C2" s="2" t="s">
        <v>149</v>
      </c>
      <c r="D2" s="2" t="s">
        <v>78</v>
      </c>
      <c r="E2" s="2" t="s">
        <v>44</v>
      </c>
      <c r="F2" s="9" t="s">
        <v>62</v>
      </c>
      <c r="G2" s="9" t="s">
        <v>63</v>
      </c>
      <c r="H2" s="2" t="s">
        <v>45</v>
      </c>
      <c r="I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 x14ac:dyDescent="0.2"/>
  <cols>
    <col min="1" max="2" width="8.83203125" style="40" customWidth="1"/>
    <col min="3" max="3" width="11.5" style="40" bestFit="1" customWidth="1"/>
    <col min="4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150</v>
      </c>
    </row>
    <row r="2" spans="1:9" ht="28" customHeight="1" x14ac:dyDescent="0.2">
      <c r="A2" s="9" t="s">
        <v>29</v>
      </c>
      <c r="B2" s="9" t="s">
        <v>31</v>
      </c>
      <c r="C2" s="9" t="s">
        <v>149</v>
      </c>
      <c r="D2" s="9" t="s">
        <v>78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  <row r="3" spans="1:9" ht="15" customHeight="1" x14ac:dyDescent="0.15">
      <c r="A3" s="6" t="s">
        <v>151</v>
      </c>
      <c r="B3" s="6"/>
      <c r="C3" s="6" t="s">
        <v>152</v>
      </c>
      <c r="D3" s="6" t="s">
        <v>87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 x14ac:dyDescent="0.2"/>
  <cols>
    <col min="1" max="1" width="18" style="40" customWidth="1"/>
    <col min="2" max="2" width="19" style="40" customWidth="1"/>
    <col min="3" max="3" width="15.1640625" style="40" customWidth="1"/>
    <col min="4" max="4" width="50.5" style="40" bestFit="1" customWidth="1"/>
    <col min="5" max="5" width="14.83203125" style="40" customWidth="1"/>
    <col min="6" max="6" width="8.83203125" style="40" customWidth="1"/>
    <col min="7" max="7" width="9.6640625" style="40" bestFit="1" customWidth="1"/>
    <col min="8" max="8" width="10.1640625" style="40" customWidth="1"/>
    <col min="9" max="9" width="6.33203125" style="40" customWidth="1"/>
    <col min="10" max="10" width="10.5" style="40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153</v>
      </c>
    </row>
    <row r="2" spans="1:1027" s="39" customFormat="1" ht="15" customHeight="1" x14ac:dyDescent="0.15">
      <c r="A2" s="6"/>
      <c r="B2" s="6"/>
      <c r="C2" s="6"/>
      <c r="D2" s="6"/>
      <c r="E2" s="6"/>
      <c r="F2" s="6"/>
      <c r="G2" s="54" t="s">
        <v>154</v>
      </c>
      <c r="H2" s="52"/>
      <c r="I2" s="5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31</v>
      </c>
      <c r="C3" s="9" t="s">
        <v>155</v>
      </c>
      <c r="D3" s="9" t="s">
        <v>156</v>
      </c>
      <c r="E3" s="9" t="s">
        <v>157</v>
      </c>
      <c r="F3" s="9" t="s">
        <v>158</v>
      </c>
      <c r="G3" s="30" t="s">
        <v>159</v>
      </c>
      <c r="H3" s="30" t="s">
        <v>160</v>
      </c>
      <c r="I3" s="30" t="s">
        <v>78</v>
      </c>
      <c r="J3" s="30" t="s">
        <v>44</v>
      </c>
      <c r="K3" s="30" t="s">
        <v>62</v>
      </c>
      <c r="L3" s="30" t="s">
        <v>63</v>
      </c>
      <c r="M3" s="30" t="s">
        <v>45</v>
      </c>
      <c r="N3" s="30" t="s">
        <v>54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161</v>
      </c>
      <c r="B4" t="s">
        <v>162</v>
      </c>
      <c r="C4" t="s">
        <v>64</v>
      </c>
      <c r="D4" t="s">
        <v>163</v>
      </c>
      <c r="E4">
        <v>0</v>
      </c>
      <c r="F4" t="s">
        <v>164</v>
      </c>
      <c r="J4" s="47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 x14ac:dyDescent="0.2"/>
  <cols>
    <col min="1" max="2" width="23.6640625" style="40" customWidth="1"/>
    <col min="3" max="3" width="8.83203125" style="40" customWidth="1"/>
    <col min="4" max="4" width="9.6640625" style="40" customWidth="1"/>
    <col min="5" max="5" width="9.1640625" style="40" customWidth="1"/>
    <col min="6" max="6" width="20.33203125" style="40" customWidth="1"/>
    <col min="7" max="7" width="8.83203125" style="40" customWidth="1"/>
    <col min="8" max="10" width="9.1640625" style="40" customWidth="1"/>
    <col min="11" max="1026" width="8.83203125" style="40" customWidth="1"/>
    <col min="1027" max="1029" width="9" style="40" customWidth="1"/>
    <col min="1030" max="16384" width="9" style="40"/>
  </cols>
  <sheetData>
    <row r="1" spans="1:12" x14ac:dyDescent="0.2">
      <c r="A1" t="s">
        <v>165</v>
      </c>
    </row>
    <row r="2" spans="1:12" x14ac:dyDescent="0.2">
      <c r="A2" s="9" t="s">
        <v>29</v>
      </c>
      <c r="B2" s="9" t="s">
        <v>31</v>
      </c>
      <c r="C2" s="9" t="s">
        <v>166</v>
      </c>
      <c r="D2" s="9" t="s">
        <v>167</v>
      </c>
      <c r="E2" s="9" t="s">
        <v>99</v>
      </c>
      <c r="F2" s="9" t="s">
        <v>149</v>
      </c>
      <c r="G2" s="9" t="s">
        <v>78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  <row r="3" spans="1:12" x14ac:dyDescent="0.2">
      <c r="A3" t="s">
        <v>168</v>
      </c>
      <c r="C3" t="s">
        <v>161</v>
      </c>
      <c r="D3" t="s">
        <v>169</v>
      </c>
      <c r="F3" t="s">
        <v>170</v>
      </c>
      <c r="G3" s="40" t="s">
        <v>164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0" customWidth="1"/>
    <col min="2" max="3" width="9" style="40" customWidth="1"/>
    <col min="4" max="4" width="10.5" style="40" customWidth="1"/>
    <col min="5" max="7" width="9" style="40" customWidth="1"/>
    <col min="8" max="16384" width="9" style="40"/>
  </cols>
  <sheetData>
    <row r="1" spans="1:12" ht="15" customHeight="1" x14ac:dyDescent="0.2">
      <c r="A1" t="s">
        <v>171</v>
      </c>
    </row>
    <row r="2" spans="1:12" ht="42" customHeight="1" x14ac:dyDescent="0.2">
      <c r="A2" s="9" t="s">
        <v>29</v>
      </c>
      <c r="B2" s="9" t="s">
        <v>31</v>
      </c>
      <c r="C2" s="9" t="s">
        <v>155</v>
      </c>
      <c r="D2" s="9" t="s">
        <v>149</v>
      </c>
      <c r="E2" s="9" t="s">
        <v>78</v>
      </c>
      <c r="F2" s="9" t="s">
        <v>172</v>
      </c>
      <c r="G2" s="9" t="s">
        <v>173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40" customWidth="1"/>
    <col min="1027" max="1029" width="9" style="40" customWidth="1"/>
    <col min="1030" max="16384" width="9" style="40"/>
  </cols>
  <sheetData>
    <row r="1" spans="1:10" x14ac:dyDescent="0.2">
      <c r="A1" t="s">
        <v>174</v>
      </c>
    </row>
    <row r="2" spans="1:10" x14ac:dyDescent="0.2">
      <c r="A2" s="9" t="s">
        <v>29</v>
      </c>
      <c r="B2" s="9" t="s">
        <v>31</v>
      </c>
      <c r="C2" s="9" t="s">
        <v>155</v>
      </c>
      <c r="D2" s="9" t="s">
        <v>78</v>
      </c>
      <c r="E2" s="9" t="s">
        <v>175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40" customWidth="1"/>
    <col min="1027" max="1029" width="9" style="40" customWidth="1"/>
    <col min="1030" max="16384" width="9" style="40"/>
  </cols>
  <sheetData>
    <row r="1" spans="1:11" x14ac:dyDescent="0.2">
      <c r="A1" t="s">
        <v>176</v>
      </c>
    </row>
    <row r="2" spans="1:11" x14ac:dyDescent="0.2">
      <c r="A2" s="5" t="s">
        <v>29</v>
      </c>
      <c r="B2" s="5" t="s">
        <v>31</v>
      </c>
      <c r="C2" s="5" t="s">
        <v>177</v>
      </c>
      <c r="D2" s="5" t="s">
        <v>112</v>
      </c>
      <c r="E2" s="5" t="s">
        <v>93</v>
      </c>
      <c r="F2" s="5" t="s">
        <v>78</v>
      </c>
      <c r="G2" s="5" t="s">
        <v>44</v>
      </c>
      <c r="H2" s="9" t="s">
        <v>62</v>
      </c>
      <c r="I2" s="9" t="s">
        <v>63</v>
      </c>
      <c r="J2" s="5" t="s">
        <v>45</v>
      </c>
      <c r="K2" s="5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 x14ac:dyDescent="0.2"/>
  <cols>
    <col min="1" max="1" width="13.6640625" style="40" customWidth="1"/>
    <col min="2" max="2" width="29.83203125" style="40" customWidth="1"/>
    <col min="3" max="1025" width="8.83203125" style="40" customWidth="1"/>
    <col min="1026" max="1028" width="9" style="40" customWidth="1"/>
    <col min="1029" max="16384" width="9" style="40"/>
  </cols>
  <sheetData>
    <row r="1" spans="1:2" x14ac:dyDescent="0.2">
      <c r="A1" t="s">
        <v>28</v>
      </c>
    </row>
    <row r="2" spans="1:2" x14ac:dyDescent="0.2">
      <c r="A2" s="9" t="s">
        <v>29</v>
      </c>
      <c r="B2" t="s">
        <v>30</v>
      </c>
    </row>
    <row r="3" spans="1:2" x14ac:dyDescent="0.2">
      <c r="A3" s="9" t="s">
        <v>31</v>
      </c>
      <c r="B3" t="s">
        <v>32</v>
      </c>
    </row>
    <row r="4" spans="1:2" x14ac:dyDescent="0.2">
      <c r="A4" s="9" t="s">
        <v>33</v>
      </c>
      <c r="B4" s="40" t="s">
        <v>34</v>
      </c>
    </row>
    <row r="5" spans="1:2" x14ac:dyDescent="0.2">
      <c r="A5" s="9" t="s">
        <v>35</v>
      </c>
      <c r="B5" s="40" t="s">
        <v>36</v>
      </c>
    </row>
    <row r="6" spans="1:2" x14ac:dyDescent="0.2">
      <c r="A6" s="9" t="s">
        <v>37</v>
      </c>
      <c r="B6" s="40" t="s">
        <v>38</v>
      </c>
    </row>
    <row r="7" spans="1:2" x14ac:dyDescent="0.2">
      <c r="A7" s="9" t="s">
        <v>39</v>
      </c>
      <c r="B7" s="40" t="s">
        <v>40</v>
      </c>
    </row>
    <row r="8" spans="1:2" x14ac:dyDescent="0.2">
      <c r="A8" s="9" t="s">
        <v>41</v>
      </c>
      <c r="B8" s="40" t="s">
        <v>34</v>
      </c>
    </row>
    <row r="9" spans="1:2" x14ac:dyDescent="0.2">
      <c r="A9" s="9" t="s">
        <v>42</v>
      </c>
      <c r="B9" s="40" t="s">
        <v>43</v>
      </c>
    </row>
    <row r="10" spans="1:2" x14ac:dyDescent="0.2">
      <c r="A10" s="9" t="s">
        <v>44</v>
      </c>
    </row>
    <row r="11" spans="1:2" x14ac:dyDescent="0.2">
      <c r="A11" s="9" t="s">
        <v>45</v>
      </c>
    </row>
    <row r="12" spans="1:2" x14ac:dyDescent="0.2">
      <c r="A12" s="9" t="s">
        <v>46</v>
      </c>
    </row>
    <row r="13" spans="1:2" x14ac:dyDescent="0.2">
      <c r="A13" s="9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K8"/>
  <sheetViews>
    <sheetView tabSelected="1" zoomScale="130" zoomScaleNormal="130" zoomScalePageLayoutView="130" workbookViewId="0">
      <pane ySplit="2" topLeftCell="A3" activePane="bottomLeft" state="frozen"/>
      <selection pane="bottomLeft" activeCell="A7" sqref="A7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20.33203125" style="40" customWidth="1"/>
    <col min="2" max="2" width="31.1640625" style="40" customWidth="1"/>
    <col min="3" max="3" width="14.83203125" style="40" customWidth="1"/>
    <col min="4" max="4" width="12.5" style="40" customWidth="1"/>
    <col min="5" max="5" width="8.1640625" style="40" customWidth="1"/>
    <col min="6" max="6" width="16.83203125" style="40" customWidth="1"/>
    <col min="7" max="7" width="9.33203125" style="40" customWidth="1"/>
    <col min="8" max="9" width="9.5" style="40" customWidth="1"/>
    <col min="10" max="10" width="13.5" style="31" customWidth="1"/>
    <col min="11" max="1026" width="8.83203125" style="1" customWidth="1"/>
    <col min="1027" max="1029" width="9" style="1" customWidth="1"/>
    <col min="1030" max="16384" width="9" style="1"/>
  </cols>
  <sheetData>
    <row r="1" spans="1:11" s="39" customFormat="1" x14ac:dyDescent="0.2">
      <c r="A1" t="s">
        <v>178</v>
      </c>
    </row>
    <row r="2" spans="1:11" ht="28" customHeight="1" x14ac:dyDescent="0.2">
      <c r="A2" s="9" t="s">
        <v>29</v>
      </c>
      <c r="B2" s="9" t="s">
        <v>31</v>
      </c>
      <c r="C2" s="9" t="s">
        <v>99</v>
      </c>
      <c r="D2" s="9" t="s">
        <v>93</v>
      </c>
      <c r="E2" s="9" t="s">
        <v>179</v>
      </c>
      <c r="F2" s="9" t="s">
        <v>78</v>
      </c>
      <c r="G2" s="9" t="s">
        <v>44</v>
      </c>
      <c r="H2" s="9" t="s">
        <v>62</v>
      </c>
      <c r="I2" s="9" t="s">
        <v>63</v>
      </c>
      <c r="J2" s="9" t="s">
        <v>45</v>
      </c>
      <c r="K2" s="9" t="s">
        <v>54</v>
      </c>
    </row>
    <row r="3" spans="1:11" ht="28" customHeight="1" x14ac:dyDescent="0.2">
      <c r="A3" s="40" t="s">
        <v>180</v>
      </c>
      <c r="B3" s="40" t="s">
        <v>181</v>
      </c>
      <c r="D3" s="34">
        <v>0.3</v>
      </c>
      <c r="F3" s="40" t="s">
        <v>89</v>
      </c>
      <c r="J3" s="40"/>
    </row>
    <row r="4" spans="1:11" x14ac:dyDescent="0.2">
      <c r="A4" s="40" t="s">
        <v>182</v>
      </c>
      <c r="C4" s="40" t="s">
        <v>183</v>
      </c>
      <c r="D4">
        <v>0.04</v>
      </c>
      <c r="F4" t="s">
        <v>184</v>
      </c>
    </row>
    <row r="5" spans="1:11" ht="60" customHeight="1" x14ac:dyDescent="0.2">
      <c r="A5" s="40" t="s">
        <v>185</v>
      </c>
      <c r="D5" s="35">
        <v>6.0221408570000002E+23</v>
      </c>
      <c r="F5" s="40" t="s">
        <v>186</v>
      </c>
      <c r="J5" s="32" t="s">
        <v>187</v>
      </c>
    </row>
    <row r="6" spans="1:11" x14ac:dyDescent="0.2">
      <c r="A6" s="40" t="s">
        <v>88</v>
      </c>
      <c r="D6">
        <v>1100</v>
      </c>
      <c r="F6" s="40" t="s">
        <v>188</v>
      </c>
      <c r="J6" s="7"/>
    </row>
    <row r="7" spans="1:11" x14ac:dyDescent="0.2">
      <c r="A7" s="40" t="s">
        <v>239</v>
      </c>
      <c r="D7">
        <v>20</v>
      </c>
      <c r="F7" s="40" t="s">
        <v>43</v>
      </c>
    </row>
    <row r="8" spans="1:11" ht="15" customHeight="1" x14ac:dyDescent="0.2">
      <c r="A8" s="40" t="s">
        <v>189</v>
      </c>
      <c r="D8">
        <v>2</v>
      </c>
      <c r="F8" s="40" t="s">
        <v>43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I2"/>
  <sheetViews>
    <sheetView zoomScale="130" zoomScaleNormal="130" zoomScalePageLayoutView="130" workbookViewId="0">
      <selection activeCell="I12" sqref="I12"/>
    </sheetView>
    <sheetView workbookViewId="1"/>
  </sheetViews>
  <sheetFormatPr baseColWidth="10" defaultColWidth="9" defaultRowHeight="15" customHeight="1" x14ac:dyDescent="0.2"/>
  <cols>
    <col min="1" max="2" width="8.83203125" style="40" customWidth="1"/>
    <col min="3" max="3" width="13.33203125" style="40" customWidth="1"/>
    <col min="4" max="4" width="16" style="40" customWidth="1"/>
    <col min="5" max="1026" width="8.83203125" style="40" customWidth="1"/>
    <col min="1027" max="1029" width="9" style="40" customWidth="1"/>
    <col min="1030" max="16384" width="9" style="40"/>
  </cols>
  <sheetData>
    <row r="1" spans="1:9" x14ac:dyDescent="0.2">
      <c r="A1" t="s">
        <v>190</v>
      </c>
    </row>
    <row r="2" spans="1:9" x14ac:dyDescent="0.2">
      <c r="A2" s="9" t="s">
        <v>29</v>
      </c>
      <c r="B2" s="9" t="s">
        <v>31</v>
      </c>
      <c r="C2" s="9" t="s">
        <v>149</v>
      </c>
      <c r="D2" s="9" t="s">
        <v>78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23" x14ac:dyDescent="0.2">
      <c r="A1" t="s">
        <v>191</v>
      </c>
    </row>
    <row r="2" spans="1:23" ht="15" customHeight="1" x14ac:dyDescent="0.2">
      <c r="G2" s="55" t="s">
        <v>192</v>
      </c>
      <c r="H2" s="53"/>
      <c r="I2" s="55" t="s">
        <v>193</v>
      </c>
      <c r="J2" s="53"/>
      <c r="K2" s="53"/>
      <c r="L2" s="53"/>
      <c r="M2" s="53"/>
      <c r="N2" s="53"/>
      <c r="Q2" s="56" t="s">
        <v>194</v>
      </c>
      <c r="R2" s="53"/>
      <c r="S2" s="56" t="s">
        <v>195</v>
      </c>
      <c r="T2" s="53"/>
    </row>
    <row r="3" spans="1:23" ht="42" customHeight="1" x14ac:dyDescent="0.2">
      <c r="A3" s="2" t="s">
        <v>29</v>
      </c>
      <c r="B3" s="2" t="s">
        <v>31</v>
      </c>
      <c r="C3" s="2" t="s">
        <v>93</v>
      </c>
      <c r="D3" s="2" t="s">
        <v>179</v>
      </c>
      <c r="E3" s="2" t="s">
        <v>78</v>
      </c>
      <c r="F3" s="2" t="s">
        <v>99</v>
      </c>
      <c r="G3" s="2" t="s">
        <v>196</v>
      </c>
      <c r="H3" s="2" t="s">
        <v>197</v>
      </c>
      <c r="I3" s="2" t="s">
        <v>57</v>
      </c>
      <c r="J3" s="2" t="s">
        <v>58</v>
      </c>
      <c r="K3" s="2" t="s">
        <v>69</v>
      </c>
      <c r="L3" s="2" t="s">
        <v>198</v>
      </c>
      <c r="M3" s="2" t="s">
        <v>199</v>
      </c>
      <c r="N3" s="2" t="s">
        <v>200</v>
      </c>
      <c r="O3" s="2" t="s">
        <v>201</v>
      </c>
      <c r="P3" s="2" t="s">
        <v>202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40" customWidth="1"/>
    <col min="2" max="3" width="13.33203125" style="40" customWidth="1"/>
    <col min="4" max="6" width="9.1640625" style="40" customWidth="1"/>
    <col min="7" max="1017" width="9.1640625" customWidth="1"/>
  </cols>
  <sheetData>
    <row r="1" spans="1:6" ht="15" customHeight="1" x14ac:dyDescent="0.2">
      <c r="A1" t="s">
        <v>203</v>
      </c>
    </row>
    <row r="2" spans="1:6" ht="15" customHeight="1" x14ac:dyDescent="0.2">
      <c r="A2" s="2" t="s">
        <v>29</v>
      </c>
      <c r="B2" s="2" t="s">
        <v>31</v>
      </c>
      <c r="C2" s="2" t="s">
        <v>204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40" customWidth="1"/>
    <col min="2" max="2" width="14.6640625" style="40" customWidth="1"/>
    <col min="3" max="14" width="9.1640625" style="40" customWidth="1"/>
    <col min="15" max="1024" width="9.1640625" customWidth="1"/>
  </cols>
  <sheetData>
    <row r="1" spans="1:14" x14ac:dyDescent="0.2">
      <c r="A1" t="s">
        <v>205</v>
      </c>
    </row>
    <row r="2" spans="1:14" ht="15" customHeight="1" x14ac:dyDescent="0.2">
      <c r="G2" s="56" t="s">
        <v>206</v>
      </c>
      <c r="H2" s="53"/>
    </row>
    <row r="3" spans="1:14" ht="15" customHeight="1" x14ac:dyDescent="0.2">
      <c r="A3" s="2" t="s">
        <v>29</v>
      </c>
      <c r="B3" s="2" t="s">
        <v>31</v>
      </c>
      <c r="C3" s="2" t="s">
        <v>93</v>
      </c>
      <c r="D3" s="2" t="s">
        <v>179</v>
      </c>
      <c r="E3" s="2" t="s">
        <v>78</v>
      </c>
      <c r="F3" s="2" t="s">
        <v>99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207</v>
      </c>
      <c r="N3" s="2" t="s">
        <v>208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40" customWidth="1"/>
    <col min="18" max="1025" width="8.83203125" style="1" customWidth="1"/>
    <col min="1026" max="1028" width="9" style="1" customWidth="1"/>
    <col min="1029" max="16384" width="9" style="1"/>
  </cols>
  <sheetData>
    <row r="1" spans="1:18" s="39" customFormat="1" x14ac:dyDescent="0.2">
      <c r="A1" t="s">
        <v>209</v>
      </c>
    </row>
    <row r="2" spans="1:18" x14ac:dyDescent="0.2">
      <c r="A2" s="9" t="s">
        <v>29</v>
      </c>
      <c r="B2" s="9" t="s">
        <v>31</v>
      </c>
      <c r="C2" s="9" t="s">
        <v>210</v>
      </c>
      <c r="D2" s="9" t="s">
        <v>211</v>
      </c>
      <c r="E2" s="9" t="s">
        <v>212</v>
      </c>
      <c r="F2" s="9" t="s">
        <v>213</v>
      </c>
      <c r="G2" s="9" t="s">
        <v>99</v>
      </c>
      <c r="H2" s="9" t="s">
        <v>214</v>
      </c>
      <c r="I2" s="9" t="s">
        <v>215</v>
      </c>
      <c r="J2" s="9" t="s">
        <v>216</v>
      </c>
      <c r="K2" s="9" t="s">
        <v>217</v>
      </c>
      <c r="L2" s="9" t="s">
        <v>218</v>
      </c>
      <c r="M2" s="9" t="s">
        <v>219</v>
      </c>
      <c r="N2" s="9" t="s">
        <v>220</v>
      </c>
      <c r="O2" s="9" t="s">
        <v>221</v>
      </c>
      <c r="P2" s="9" t="s">
        <v>222</v>
      </c>
      <c r="Q2" s="9" t="s">
        <v>44</v>
      </c>
      <c r="R2" s="9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12" x14ac:dyDescent="0.2">
      <c r="A1" t="s">
        <v>223</v>
      </c>
    </row>
    <row r="2" spans="1:12" x14ac:dyDescent="0.2">
      <c r="A2" s="9" t="s">
        <v>29</v>
      </c>
      <c r="B2" s="9" t="s">
        <v>31</v>
      </c>
      <c r="C2" s="9" t="s">
        <v>224</v>
      </c>
      <c r="D2" s="9" t="s">
        <v>225</v>
      </c>
      <c r="E2" s="9" t="s">
        <v>226</v>
      </c>
      <c r="F2" s="9" t="s">
        <v>210</v>
      </c>
      <c r="G2" s="9" t="s">
        <v>227</v>
      </c>
      <c r="H2" s="9" t="s">
        <v>228</v>
      </c>
      <c r="I2" s="9" t="s">
        <v>229</v>
      </c>
      <c r="J2" s="9" t="s">
        <v>230</v>
      </c>
      <c r="K2" s="9" t="s">
        <v>44</v>
      </c>
      <c r="L2" s="9" t="s">
        <v>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3" width="9" style="40" customWidth="1"/>
    <col min="4" max="16384" width="9" style="40"/>
  </cols>
  <sheetData>
    <row r="1" spans="1:17" x14ac:dyDescent="0.2">
      <c r="A1" t="s">
        <v>231</v>
      </c>
    </row>
    <row r="2" spans="1:17" x14ac:dyDescent="0.2">
      <c r="A2" s="9" t="s">
        <v>29</v>
      </c>
      <c r="B2" s="9" t="s">
        <v>31</v>
      </c>
      <c r="C2" s="9" t="s">
        <v>99</v>
      </c>
      <c r="D2" s="9" t="s">
        <v>232</v>
      </c>
      <c r="E2" s="9" t="s">
        <v>233</v>
      </c>
      <c r="F2" s="9" t="s">
        <v>234</v>
      </c>
      <c r="G2" s="9" t="s">
        <v>235</v>
      </c>
      <c r="H2" s="9" t="s">
        <v>236</v>
      </c>
      <c r="I2" s="9" t="s">
        <v>237</v>
      </c>
      <c r="J2" s="9" t="s">
        <v>238</v>
      </c>
      <c r="K2" s="9" t="s">
        <v>44</v>
      </c>
      <c r="L2" s="9" t="s">
        <v>62</v>
      </c>
      <c r="M2" s="9" t="s">
        <v>63</v>
      </c>
      <c r="N2" s="9" t="s">
        <v>45</v>
      </c>
      <c r="O2" s="9" t="s">
        <v>54</v>
      </c>
      <c r="P2" s="9" t="s">
        <v>207</v>
      </c>
      <c r="Q2" s="9" t="s">
        <v>208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8.83203125" style="40" customWidth="1"/>
    <col min="2" max="2" width="31" style="40" bestFit="1" customWidth="1"/>
    <col min="3" max="1025" width="8.83203125" style="40" customWidth="1"/>
    <col min="1026" max="1028" width="9" style="40" customWidth="1"/>
    <col min="1029" max="16384" width="9" style="40"/>
  </cols>
  <sheetData>
    <row r="1" spans="1:2" x14ac:dyDescent="0.2">
      <c r="A1" t="s">
        <v>48</v>
      </c>
    </row>
    <row r="2" spans="1:2" x14ac:dyDescent="0.2">
      <c r="A2" s="9" t="s">
        <v>29</v>
      </c>
      <c r="B2" s="40" t="s">
        <v>49</v>
      </c>
    </row>
    <row r="3" spans="1:2" x14ac:dyDescent="0.2">
      <c r="A3" s="9" t="s">
        <v>31</v>
      </c>
      <c r="B3" s="40" t="s">
        <v>50</v>
      </c>
    </row>
    <row r="4" spans="1:2" x14ac:dyDescent="0.2">
      <c r="A4" s="9" t="s">
        <v>51</v>
      </c>
      <c r="B4" s="40" t="s">
        <v>52</v>
      </c>
    </row>
    <row r="5" spans="1:2" x14ac:dyDescent="0.2">
      <c r="A5" s="9" t="s">
        <v>44</v>
      </c>
    </row>
    <row r="6" spans="1:2" x14ac:dyDescent="0.2">
      <c r="A6" s="9" t="s">
        <v>45</v>
      </c>
      <c r="B6" s="40" t="s">
        <v>53</v>
      </c>
    </row>
    <row r="7" spans="1:2" x14ac:dyDescent="0.2">
      <c r="A7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18.5" style="40" customWidth="1"/>
    <col min="2" max="2" width="5.33203125" style="40" customWidth="1"/>
    <col min="3" max="1019" width="8.83203125" style="11" customWidth="1"/>
    <col min="1020" max="1022" width="9" style="11" customWidth="1"/>
    <col min="1023" max="16384" width="9" style="11"/>
  </cols>
  <sheetData>
    <row r="1" spans="1:2" x14ac:dyDescent="0.2">
      <c r="A1" t="s">
        <v>55</v>
      </c>
    </row>
    <row r="2" spans="1:2" x14ac:dyDescent="0.2">
      <c r="A2" s="9" t="s">
        <v>29</v>
      </c>
      <c r="B2" s="40" t="s">
        <v>56</v>
      </c>
    </row>
    <row r="3" spans="1:2" x14ac:dyDescent="0.2">
      <c r="A3" s="9" t="s">
        <v>31</v>
      </c>
    </row>
    <row r="4" spans="1:2" x14ac:dyDescent="0.2">
      <c r="A4" s="9" t="s">
        <v>57</v>
      </c>
      <c r="B4" s="40">
        <v>37</v>
      </c>
    </row>
    <row r="5" spans="1:2" x14ac:dyDescent="0.2">
      <c r="A5" s="9" t="s">
        <v>58</v>
      </c>
      <c r="B5" s="40" t="s">
        <v>59</v>
      </c>
    </row>
    <row r="6" spans="1:2" x14ac:dyDescent="0.2">
      <c r="A6" s="9" t="s">
        <v>44</v>
      </c>
    </row>
    <row r="7" spans="1:2" x14ac:dyDescent="0.2">
      <c r="A7" s="9" t="s">
        <v>45</v>
      </c>
    </row>
    <row r="8" spans="1:2" x14ac:dyDescent="0.2">
      <c r="A8" s="9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3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 x14ac:dyDescent="0.2"/>
  <cols>
    <col min="1" max="1" width="10.5" style="40" customWidth="1"/>
    <col min="2" max="2" width="16.1640625" style="40" customWidth="1"/>
    <col min="3" max="3" width="32.33203125" style="40" customWidth="1"/>
    <col min="4" max="6" width="8.83203125" style="40" customWidth="1"/>
    <col min="7" max="7" width="11.1640625" style="40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39" customFormat="1" x14ac:dyDescent="0.2">
      <c r="A1" t="s">
        <v>60</v>
      </c>
    </row>
    <row r="2" spans="1:8" ht="28" customHeight="1" x14ac:dyDescent="0.2">
      <c r="A2" s="9" t="s">
        <v>29</v>
      </c>
      <c r="B2" s="9" t="s">
        <v>31</v>
      </c>
      <c r="C2" s="9" t="s">
        <v>61</v>
      </c>
      <c r="D2" s="9" t="s">
        <v>44</v>
      </c>
      <c r="E2" s="9" t="s">
        <v>62</v>
      </c>
      <c r="F2" s="9" t="s">
        <v>63</v>
      </c>
      <c r="G2" s="9" t="s">
        <v>45</v>
      </c>
      <c r="H2" s="9" t="s">
        <v>54</v>
      </c>
    </row>
    <row r="3" spans="1:8" x14ac:dyDescent="0.2">
      <c r="A3" t="s">
        <v>64</v>
      </c>
      <c r="B3" t="s">
        <v>65</v>
      </c>
      <c r="C3" t="s">
        <v>66</v>
      </c>
      <c r="D3" s="10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MR8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 x14ac:dyDescent="0.15"/>
  <cols>
    <col min="1" max="1" width="8.83203125" style="40" customWidth="1"/>
    <col min="2" max="2" width="12" style="40" customWidth="1"/>
    <col min="3" max="3" width="23" style="40" customWidth="1"/>
    <col min="4" max="4" width="20" style="40" customWidth="1"/>
    <col min="5" max="6" width="8.83203125" style="40" customWidth="1"/>
    <col min="7" max="7" width="8.33203125" style="40" customWidth="1"/>
    <col min="8" max="8" width="16.5" style="40" bestFit="1" customWidth="1"/>
    <col min="9" max="9" width="8.8320312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8" width="9" style="8" customWidth="1"/>
    <col min="1039" max="16384" width="9" style="8"/>
  </cols>
  <sheetData>
    <row r="1" spans="1:1032" x14ac:dyDescent="0.2">
      <c r="A1" t="s">
        <v>67</v>
      </c>
    </row>
    <row r="2" spans="1:1032" s="39" customFormat="1" ht="14" customHeight="1" x14ac:dyDescent="0.2">
      <c r="A2" s="6"/>
      <c r="B2" s="25"/>
      <c r="C2" s="25"/>
      <c r="D2" s="25"/>
      <c r="E2" s="25"/>
      <c r="F2" s="25"/>
      <c r="G2" s="25"/>
      <c r="H2" s="48" t="s">
        <v>68</v>
      </c>
      <c r="I2" s="49"/>
      <c r="J2" s="49"/>
      <c r="K2" s="50"/>
      <c r="L2" s="25"/>
      <c r="M2" s="51" t="s">
        <v>69</v>
      </c>
      <c r="N2" s="52"/>
      <c r="O2" s="52"/>
      <c r="P2" s="52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24" customFormat="1" ht="30" customHeight="1" x14ac:dyDescent="0.2">
      <c r="A3" s="22" t="s">
        <v>29</v>
      </c>
      <c r="B3" s="26" t="s">
        <v>31</v>
      </c>
      <c r="C3" s="26" t="s">
        <v>70</v>
      </c>
      <c r="D3" s="26" t="s">
        <v>71</v>
      </c>
      <c r="E3" s="26" t="s">
        <v>72</v>
      </c>
      <c r="F3" s="27" t="s">
        <v>73</v>
      </c>
      <c r="G3" s="26" t="s">
        <v>74</v>
      </c>
      <c r="H3" s="26" t="s">
        <v>75</v>
      </c>
      <c r="I3" s="26" t="s">
        <v>76</v>
      </c>
      <c r="J3" s="26" t="s">
        <v>77</v>
      </c>
      <c r="K3" s="26" t="s">
        <v>78</v>
      </c>
      <c r="L3" s="26" t="s">
        <v>79</v>
      </c>
      <c r="M3" s="22" t="s">
        <v>75</v>
      </c>
      <c r="N3" s="22" t="s">
        <v>76</v>
      </c>
      <c r="O3" s="22" t="s">
        <v>77</v>
      </c>
      <c r="P3" s="22" t="s">
        <v>78</v>
      </c>
      <c r="Q3" s="22" t="s">
        <v>44</v>
      </c>
      <c r="R3" s="22" t="s">
        <v>62</v>
      </c>
      <c r="S3" s="22" t="s">
        <v>63</v>
      </c>
      <c r="T3" s="22" t="s">
        <v>45</v>
      </c>
      <c r="U3" s="22" t="s">
        <v>54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</row>
    <row r="4" spans="1:1032" ht="15" customHeight="1" x14ac:dyDescent="0.2">
      <c r="A4" t="s">
        <v>80</v>
      </c>
      <c r="B4" t="s">
        <v>81</v>
      </c>
      <c r="C4" t="s">
        <v>82</v>
      </c>
      <c r="D4" t="s">
        <v>83</v>
      </c>
      <c r="E4" t="s">
        <v>84</v>
      </c>
      <c r="G4" t="s">
        <v>85</v>
      </c>
      <c r="H4" t="s">
        <v>86</v>
      </c>
      <c r="I4">
        <v>9.9999999999999991E-22</v>
      </c>
      <c r="K4" t="s">
        <v>87</v>
      </c>
      <c r="L4" t="s">
        <v>88</v>
      </c>
      <c r="M4" t="s">
        <v>86</v>
      </c>
      <c r="N4">
        <v>7.75</v>
      </c>
      <c r="O4">
        <v>0.77500000000000002</v>
      </c>
      <c r="P4" t="s">
        <v>89</v>
      </c>
      <c r="T4" t="s">
        <v>90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5"/>
  <sheetViews>
    <sheetView zoomScale="130" zoomScaleNormal="130" zoomScalePageLayoutView="130" workbookViewId="0">
      <selection activeCell="G6" sqref="G6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 x14ac:dyDescent="0.2"/>
  <cols>
    <col min="1" max="1" width="9" style="40" customWidth="1"/>
    <col min="2" max="2" width="15" style="40" bestFit="1" customWidth="1"/>
    <col min="3" max="5" width="8.83203125" style="40" customWidth="1"/>
    <col min="6" max="6" width="17.1640625" style="40" bestFit="1" customWidth="1"/>
    <col min="7" max="7" width="16.5" style="40" bestFit="1" customWidth="1"/>
    <col min="8" max="8" width="8.83203125" style="40" customWidth="1"/>
    <col min="9" max="9" width="14.33203125" style="40" bestFit="1" customWidth="1"/>
    <col min="10" max="12" width="8.83203125" style="40" customWidth="1"/>
    <col min="13" max="13" width="18.6640625" style="40" bestFit="1" customWidth="1"/>
    <col min="14" max="1028" width="8.83203125" style="40" customWidth="1"/>
    <col min="1029" max="1031" width="9" style="40" customWidth="1"/>
    <col min="1032" max="16384" width="9" style="40"/>
  </cols>
  <sheetData>
    <row r="1" spans="1:14" x14ac:dyDescent="0.2">
      <c r="A1" t="s">
        <v>91</v>
      </c>
    </row>
    <row r="2" spans="1:14" x14ac:dyDescent="0.2">
      <c r="C2" s="51" t="s">
        <v>92</v>
      </c>
      <c r="D2" s="53"/>
      <c r="E2" s="53"/>
      <c r="F2" s="53"/>
      <c r="G2" s="53"/>
      <c r="H2" s="53"/>
    </row>
    <row r="3" spans="1:14" x14ac:dyDescent="0.2">
      <c r="A3" s="9" t="s">
        <v>29</v>
      </c>
      <c r="B3" s="9" t="s">
        <v>31</v>
      </c>
      <c r="C3" s="9" t="s">
        <v>93</v>
      </c>
      <c r="D3" s="9" t="s">
        <v>94</v>
      </c>
      <c r="E3" s="9" t="s">
        <v>95</v>
      </c>
      <c r="F3" s="9" t="s">
        <v>96</v>
      </c>
      <c r="G3" s="9" t="s">
        <v>97</v>
      </c>
      <c r="H3" s="9" t="s">
        <v>98</v>
      </c>
      <c r="I3" s="9" t="s">
        <v>99</v>
      </c>
      <c r="J3" s="9" t="s">
        <v>44</v>
      </c>
      <c r="K3" s="9" t="s">
        <v>62</v>
      </c>
      <c r="L3" s="9" t="s">
        <v>63</v>
      </c>
      <c r="M3" s="9" t="s">
        <v>45</v>
      </c>
      <c r="N3" s="9" t="s">
        <v>54</v>
      </c>
    </row>
    <row r="4" spans="1:14" x14ac:dyDescent="0.2">
      <c r="A4" t="s">
        <v>100</v>
      </c>
      <c r="B4" t="s">
        <v>101</v>
      </c>
      <c r="G4">
        <v>5</v>
      </c>
      <c r="H4">
        <v>0</v>
      </c>
      <c r="I4" t="s">
        <v>102</v>
      </c>
      <c r="J4" s="42"/>
    </row>
    <row r="5" spans="1:14" x14ac:dyDescent="0.2">
      <c r="A5" t="s">
        <v>103</v>
      </c>
      <c r="B5" t="s">
        <v>104</v>
      </c>
      <c r="G5">
        <v>5</v>
      </c>
      <c r="H5">
        <v>0</v>
      </c>
      <c r="I5" t="s">
        <v>102</v>
      </c>
      <c r="J5" s="42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 x14ac:dyDescent="0.2"/>
  <cols>
    <col min="1" max="5" width="15.5" style="40" customWidth="1"/>
    <col min="6" max="6" width="15.5" style="40" hidden="1" customWidth="1"/>
    <col min="7" max="10" width="9.1640625" style="40" hidden="1" customWidth="1"/>
    <col min="11" max="1026" width="9.1640625" style="40" customWidth="1"/>
    <col min="1027" max="1029" width="9" style="40" customWidth="1"/>
    <col min="1030" max="16384" width="9" style="40"/>
  </cols>
  <sheetData>
    <row r="1" spans="1:10" x14ac:dyDescent="0.2">
      <c r="A1" t="s">
        <v>105</v>
      </c>
    </row>
    <row r="2" spans="1:10" ht="28" customHeight="1" x14ac:dyDescent="0.2">
      <c r="A2" s="9" t="s">
        <v>29</v>
      </c>
      <c r="B2" s="9" t="s">
        <v>31</v>
      </c>
      <c r="C2" s="9" t="s">
        <v>106</v>
      </c>
      <c r="D2" s="9" t="s">
        <v>107</v>
      </c>
      <c r="E2" s="9" t="s">
        <v>78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  <row r="3" spans="1:10" x14ac:dyDescent="0.2">
      <c r="A3" t="s">
        <v>108</v>
      </c>
      <c r="C3" t="s">
        <v>100</v>
      </c>
      <c r="D3" t="s">
        <v>80</v>
      </c>
      <c r="E3" t="s">
        <v>109</v>
      </c>
    </row>
    <row r="4" spans="1:10" ht="15" customHeight="1" x14ac:dyDescent="0.2">
      <c r="A4" t="s">
        <v>110</v>
      </c>
      <c r="C4" t="s">
        <v>103</v>
      </c>
      <c r="D4" t="s">
        <v>80</v>
      </c>
      <c r="E4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4"/>
  <sheetViews>
    <sheetView zoomScale="160" zoomScaleNormal="160" zoomScalePageLayoutView="160" workbookViewId="0">
      <selection activeCell="E4" sqref="E4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 x14ac:dyDescent="0.2"/>
  <cols>
    <col min="1" max="1" width="17.1640625" style="40" customWidth="1"/>
    <col min="2" max="2" width="8.83203125" style="40" customWidth="1"/>
    <col min="3" max="3" width="11.5" style="40" customWidth="1"/>
    <col min="4" max="4" width="21.1640625" style="40" customWidth="1"/>
    <col min="5" max="5" width="8.6640625" style="43" bestFit="1" customWidth="1"/>
    <col min="6" max="6" width="9.6640625" style="40" customWidth="1"/>
    <col min="7" max="7" width="8.5" style="41" bestFit="1" customWidth="1"/>
    <col min="8" max="12" width="8.83203125" style="40" customWidth="1"/>
    <col min="13" max="1026" width="8.83203125" style="7" customWidth="1"/>
    <col min="1027" max="1029" width="9" style="7" customWidth="1"/>
    <col min="1030" max="16384" width="9" style="7"/>
  </cols>
  <sheetData>
    <row r="1" spans="1:12" x14ac:dyDescent="0.2">
      <c r="A1" s="17" t="s">
        <v>111</v>
      </c>
      <c r="B1" s="18"/>
      <c r="C1" s="18"/>
      <c r="D1" s="18"/>
      <c r="E1" s="44"/>
      <c r="F1" s="18"/>
      <c r="G1" s="19"/>
    </row>
    <row r="2" spans="1:12" s="16" customFormat="1" x14ac:dyDescent="0.2">
      <c r="A2" s="20" t="s">
        <v>29</v>
      </c>
      <c r="B2" s="20" t="s">
        <v>31</v>
      </c>
      <c r="C2" s="20" t="s">
        <v>112</v>
      </c>
      <c r="D2" s="20" t="s">
        <v>75</v>
      </c>
      <c r="E2" s="45" t="s">
        <v>76</v>
      </c>
      <c r="F2" s="20" t="s">
        <v>77</v>
      </c>
      <c r="G2" s="20" t="s">
        <v>78</v>
      </c>
      <c r="H2" s="15" t="s">
        <v>44</v>
      </c>
      <c r="I2" s="15" t="s">
        <v>62</v>
      </c>
      <c r="J2" s="15" t="s">
        <v>63</v>
      </c>
      <c r="K2" s="15" t="s">
        <v>45</v>
      </c>
      <c r="L2" s="15" t="s">
        <v>54</v>
      </c>
    </row>
    <row r="3" spans="1:12" x14ac:dyDescent="0.2">
      <c r="A3" t="s">
        <v>113</v>
      </c>
      <c r="C3" t="s">
        <v>108</v>
      </c>
      <c r="D3" s="18" t="s">
        <v>86</v>
      </c>
      <c r="E3">
        <v>90000</v>
      </c>
      <c r="F3" s="21"/>
      <c r="G3" s="46" t="s">
        <v>109</v>
      </c>
    </row>
    <row r="4" spans="1:12" x14ac:dyDescent="0.2">
      <c r="A4" t="s">
        <v>114</v>
      </c>
      <c r="C4" t="s">
        <v>110</v>
      </c>
      <c r="D4" s="18" t="s">
        <v>86</v>
      </c>
      <c r="E4">
        <v>10000</v>
      </c>
      <c r="F4" s="21"/>
      <c r="G4" s="46" t="s">
        <v>109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2020-03-24T20:08:46Z</dcterms:modified>
</cp:coreProperties>
</file>