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0380" windowHeight="8835"/>
  </bookViews>
  <sheets>
    <sheet name="Cor Coeff Calc Sheet" sheetId="2" r:id="rId1"/>
    <sheet name="CA &amp; PNW Cor Coeff Calc" sheetId="3" r:id="rId2"/>
  </sheets>
  <calcPr calcId="145621"/>
</workbook>
</file>

<file path=xl/calcChain.xml><?xml version="1.0" encoding="utf-8"?>
<calcChain xmlns="http://schemas.openxmlformats.org/spreadsheetml/2006/main">
  <c r="D23" i="2" l="1"/>
  <c r="D4" i="3"/>
  <c r="C4" i="3"/>
  <c r="B4" i="3"/>
  <c r="A4" i="3"/>
  <c r="A7" i="3" l="1"/>
</calcChain>
</file>

<file path=xl/sharedStrings.xml><?xml version="1.0" encoding="utf-8"?>
<sst xmlns="http://schemas.openxmlformats.org/spreadsheetml/2006/main" count="41" uniqueCount="36">
  <si>
    <t>Belgium-Germany (EUR) Gross Loss OEP</t>
  </si>
  <si>
    <t>Belgium-France (EUR) Gross Loss OEP</t>
  </si>
  <si>
    <t>Belgium-UK (EUR) Gross Loss OEP</t>
  </si>
  <si>
    <t>Belgium-Netherlands (EUR) Gross Loss OEP</t>
  </si>
  <si>
    <t>Germany-France (EUR) Gross Loss OEP</t>
  </si>
  <si>
    <t>Germany-UK (EUR) Gross Loss OEP</t>
  </si>
  <si>
    <t>Germany-Netherlands (EUR) Gross Loss OEP</t>
  </si>
  <si>
    <t>France-UK (EUR) Gross Loss OEP</t>
  </si>
  <si>
    <t>France-Netherlands (EUR) Gross Loss OEP</t>
  </si>
  <si>
    <t>UK-Netherlands (EUR) Gross Loss OEP</t>
  </si>
  <si>
    <t>All Countries (EUR) Gross Loss OEP</t>
  </si>
  <si>
    <t>Critical Prob.</t>
  </si>
  <si>
    <t>Return Period</t>
  </si>
  <si>
    <t>Pure Premium</t>
  </si>
  <si>
    <t>Belgium Res and Com (EUR) Gross Loss OEP</t>
  </si>
  <si>
    <t>France Res and Com (EUR) Gross Loss OEP</t>
  </si>
  <si>
    <t>Germany Res and Com (EUR) Gross Loss OEP</t>
  </si>
  <si>
    <t>Netherlands Res and Com (EUR) Gross Loss OEP</t>
  </si>
  <si>
    <t>UK Res and Com (EUR) Gross Loss OEP</t>
  </si>
  <si>
    <t>CV</t>
  </si>
  <si>
    <t>Belgium</t>
  </si>
  <si>
    <t>Germany</t>
  </si>
  <si>
    <t>France</t>
  </si>
  <si>
    <t>UK</t>
  </si>
  <si>
    <t>Netherlands</t>
  </si>
  <si>
    <t>Standard Deviation (σ)</t>
  </si>
  <si>
    <t>Individual Portfolio Results</t>
  </si>
  <si>
    <t>Group Results</t>
  </si>
  <si>
    <t>Correlation Coffecient</t>
  </si>
  <si>
    <t>Exercise 3 - Part 2 - Question 1</t>
  </si>
  <si>
    <t>Portofolio Correlation Coefficient Calculation (Net Loss Pre-Cat)</t>
  </si>
  <si>
    <t>Correlation Coefficient (ρ)</t>
  </si>
  <si>
    <r>
      <t xml:space="preserve">σ </t>
    </r>
    <r>
      <rPr>
        <b/>
        <i/>
        <vertAlign val="superscript"/>
        <sz val="11"/>
        <rFont val="Arial"/>
        <family val="2"/>
      </rPr>
      <t>2</t>
    </r>
    <r>
      <rPr>
        <b/>
        <i/>
        <vertAlign val="subscript"/>
        <sz val="11"/>
        <rFont val="Arial"/>
        <family val="2"/>
      </rPr>
      <t>CA&amp;PNW</t>
    </r>
  </si>
  <si>
    <r>
      <t xml:space="preserve">σ </t>
    </r>
    <r>
      <rPr>
        <b/>
        <i/>
        <vertAlign val="superscript"/>
        <sz val="11"/>
        <rFont val="Arial"/>
        <family val="2"/>
      </rPr>
      <t>2</t>
    </r>
    <r>
      <rPr>
        <b/>
        <i/>
        <vertAlign val="subscript"/>
        <sz val="11"/>
        <rFont val="Arial"/>
        <family val="2"/>
      </rPr>
      <t>CA</t>
    </r>
  </si>
  <si>
    <r>
      <t xml:space="preserve">σ </t>
    </r>
    <r>
      <rPr>
        <b/>
        <i/>
        <vertAlign val="superscript"/>
        <sz val="11"/>
        <rFont val="Arial"/>
        <family val="2"/>
      </rPr>
      <t>2</t>
    </r>
    <r>
      <rPr>
        <b/>
        <i/>
        <vertAlign val="subscript"/>
        <sz val="11"/>
        <rFont val="Arial"/>
        <family val="2"/>
      </rPr>
      <t>PNW</t>
    </r>
  </si>
  <si>
    <r>
      <t>2* σ</t>
    </r>
    <r>
      <rPr>
        <b/>
        <i/>
        <vertAlign val="subscript"/>
        <sz val="11"/>
        <rFont val="Arial"/>
        <family val="2"/>
      </rPr>
      <t>CA</t>
    </r>
    <r>
      <rPr>
        <b/>
        <i/>
        <sz val="11"/>
        <rFont val="Arial"/>
        <family val="2"/>
      </rPr>
      <t>* σ</t>
    </r>
    <r>
      <rPr>
        <b/>
        <i/>
        <vertAlign val="subscript"/>
        <sz val="11"/>
        <rFont val="Arial"/>
        <family val="2"/>
      </rPr>
      <t>PNW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</si>
</sst>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0"/>
    <numFmt numFmtId="165" formatCode="0.0%"/>
    <numFmt numFmtId="166" formatCode="_(* #,##0.000000000000_);_(* \(#,##0.0000000000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b/>
      <i/>
      <vertAlign val="sub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Fill="1" applyAlignment="1">
      <alignment wrapText="1"/>
    </xf>
    <xf numFmtId="10" fontId="3" fillId="0" borderId="0" xfId="0" applyNumberFormat="1" applyFont="1" applyAlignment="1">
      <alignment horizontal="left" indent="1"/>
    </xf>
    <xf numFmtId="3" fontId="3" fillId="0" borderId="0" xfId="0" applyNumberFormat="1" applyFont="1" applyBorder="1" applyAlignment="1">
      <alignment horizontal="right" wrapText="1" indent="1"/>
    </xf>
    <xf numFmtId="3" fontId="3" fillId="0" borderId="6" xfId="0" applyNumberFormat="1" applyFont="1" applyBorder="1"/>
    <xf numFmtId="3" fontId="3" fillId="0" borderId="0" xfId="0" applyNumberFormat="1" applyFont="1" applyBorder="1"/>
    <xf numFmtId="3" fontId="3" fillId="0" borderId="3" xfId="0" applyNumberFormat="1" applyFont="1" applyBorder="1"/>
    <xf numFmtId="10" fontId="3" fillId="0" borderId="0" xfId="0" applyNumberFormat="1" applyFont="1" applyFill="1" applyAlignment="1">
      <alignment horizontal="left" indent="1"/>
    </xf>
    <xf numFmtId="3" fontId="3" fillId="0" borderId="0" xfId="0" applyNumberFormat="1" applyFont="1" applyFill="1" applyBorder="1" applyAlignment="1">
      <alignment horizontal="right" wrapText="1" indent="1"/>
    </xf>
    <xf numFmtId="3" fontId="3" fillId="0" borderId="6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3" fillId="0" borderId="3" xfId="0" applyFont="1" applyBorder="1"/>
    <xf numFmtId="164" fontId="3" fillId="0" borderId="5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164" fontId="3" fillId="0" borderId="0" xfId="0" applyNumberFormat="1" applyFont="1" applyBorder="1"/>
    <xf numFmtId="0" fontId="4" fillId="0" borderId="0" xfId="0" applyFont="1" applyAlignment="1">
      <alignment horizontal="right"/>
    </xf>
    <xf numFmtId="165" fontId="1" fillId="0" borderId="0" xfId="2" applyNumberFormat="1" applyFont="1" applyBorder="1" applyAlignment="1">
      <alignment horizontal="center"/>
    </xf>
    <xf numFmtId="165" fontId="1" fillId="0" borderId="0" xfId="2" applyNumberFormat="1" applyFont="1" applyBorder="1"/>
    <xf numFmtId="3" fontId="3" fillId="0" borderId="0" xfId="0" applyNumberFormat="1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/>
    <xf numFmtId="0" fontId="3" fillId="0" borderId="4" xfId="2" applyNumberFormat="1" applyFont="1" applyFill="1" applyBorder="1" applyAlignment="1">
      <alignment horizontal="center"/>
    </xf>
    <xf numFmtId="0" fontId="1" fillId="2" borderId="4" xfId="2" applyNumberFormat="1" applyFont="1" applyFill="1" applyBorder="1" applyAlignment="1">
      <alignment horizontal="center"/>
    </xf>
    <xf numFmtId="0" fontId="1" fillId="0" borderId="4" xfId="2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2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Border="1"/>
    <xf numFmtId="0" fontId="5" fillId="0" borderId="0" xfId="0" applyFont="1" applyBorder="1"/>
    <xf numFmtId="0" fontId="6" fillId="0" borderId="1" xfId="0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left"/>
    </xf>
    <xf numFmtId="0" fontId="5" fillId="0" borderId="1" xfId="0" applyFont="1" applyBorder="1"/>
    <xf numFmtId="166" fontId="1" fillId="0" borderId="0" xfId="1" applyNumberFormat="1" applyFont="1"/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J32" sqref="J32"/>
    </sheetView>
  </sheetViews>
  <sheetFormatPr defaultColWidth="10.140625" defaultRowHeight="12" x14ac:dyDescent="0.2"/>
  <cols>
    <col min="1" max="1" width="24.28515625" style="1" bestFit="1" customWidth="1"/>
    <col min="2" max="2" width="11.85546875" style="1" bestFit="1" customWidth="1"/>
    <col min="3" max="3" width="18.85546875" style="28" bestFit="1" customWidth="1"/>
    <col min="4" max="4" width="19.85546875" style="28" bestFit="1" customWidth="1"/>
    <col min="5" max="5" width="18.85546875" style="28" bestFit="1" customWidth="1"/>
    <col min="6" max="6" width="19.140625" style="12" bestFit="1" customWidth="1"/>
    <col min="7" max="7" width="19.140625" style="28" bestFit="1" customWidth="1"/>
    <col min="8" max="17" width="13.42578125" style="28" bestFit="1" customWidth="1"/>
    <col min="18" max="18" width="13.42578125" style="1" bestFit="1" customWidth="1"/>
    <col min="19" max="16384" width="10.140625" style="2"/>
  </cols>
  <sheetData>
    <row r="1" spans="1:18" x14ac:dyDescent="0.2">
      <c r="C1" s="48" t="s">
        <v>26</v>
      </c>
      <c r="D1" s="49"/>
      <c r="E1" s="49"/>
      <c r="F1" s="49"/>
      <c r="G1" s="50"/>
      <c r="H1" s="48" t="s">
        <v>27</v>
      </c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18" s="8" customFormat="1" ht="48" x14ac:dyDescent="0.2">
      <c r="A2" s="3" t="s">
        <v>11</v>
      </c>
      <c r="B2" s="3" t="s">
        <v>12</v>
      </c>
      <c r="C2" s="4" t="s">
        <v>14</v>
      </c>
      <c r="D2" s="5" t="s">
        <v>16</v>
      </c>
      <c r="E2" s="5" t="s">
        <v>15</v>
      </c>
      <c r="F2" s="5" t="s">
        <v>18</v>
      </c>
      <c r="G2" s="6" t="s">
        <v>17</v>
      </c>
      <c r="H2" s="4" t="s">
        <v>0</v>
      </c>
      <c r="I2" s="5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7" t="s">
        <v>10</v>
      </c>
    </row>
    <row r="3" spans="1:18" x14ac:dyDescent="0.2">
      <c r="A3" s="9">
        <v>2.0000000000000001E-4</v>
      </c>
      <c r="B3" s="10">
        <v>5000</v>
      </c>
      <c r="C3" s="11">
        <v>3941975694.54</v>
      </c>
      <c r="D3" s="12">
        <v>24472341156.380001</v>
      </c>
      <c r="E3" s="12">
        <v>25266605784.880001</v>
      </c>
      <c r="F3" s="12">
        <v>29275334794.830002</v>
      </c>
      <c r="G3" s="13">
        <v>7076647837.7600002</v>
      </c>
      <c r="H3" s="11">
        <v>26364140327.77</v>
      </c>
      <c r="I3" s="12">
        <v>25906738920.650002</v>
      </c>
      <c r="J3" s="12">
        <v>30407042336.330002</v>
      </c>
      <c r="K3" s="12">
        <v>10315587168.780001</v>
      </c>
      <c r="L3" s="12">
        <v>33754737211.599998</v>
      </c>
      <c r="M3" s="12">
        <v>36080812690.080002</v>
      </c>
      <c r="N3" s="12">
        <v>29447351481.419998</v>
      </c>
      <c r="O3" s="12">
        <v>39082441499.550003</v>
      </c>
      <c r="P3" s="12">
        <v>26255286312.299999</v>
      </c>
      <c r="Q3" s="12">
        <v>31229182096.380001</v>
      </c>
      <c r="R3" s="13">
        <v>52102441490.559998</v>
      </c>
    </row>
    <row r="4" spans="1:18" x14ac:dyDescent="0.2">
      <c r="A4" s="9">
        <v>5.0000000000000001E-4</v>
      </c>
      <c r="B4" s="10">
        <v>2000</v>
      </c>
      <c r="C4" s="11">
        <v>2607718919.6199999</v>
      </c>
      <c r="D4" s="12">
        <v>18599644394.689999</v>
      </c>
      <c r="E4" s="12">
        <v>20486879101.119999</v>
      </c>
      <c r="F4" s="12">
        <v>21039413277.799999</v>
      </c>
      <c r="G4" s="13">
        <v>5321862159.1300001</v>
      </c>
      <c r="H4" s="11">
        <v>20148471210.889999</v>
      </c>
      <c r="I4" s="12">
        <v>21087467968.360001</v>
      </c>
      <c r="J4" s="12">
        <v>21982870984.540001</v>
      </c>
      <c r="K4" s="12">
        <v>7400790774.3299999</v>
      </c>
      <c r="L4" s="12">
        <v>27236420439.790001</v>
      </c>
      <c r="M4" s="12">
        <v>27686214842.669998</v>
      </c>
      <c r="N4" s="12">
        <v>22621158816.869999</v>
      </c>
      <c r="O4" s="12">
        <v>29878140888.23</v>
      </c>
      <c r="P4" s="12">
        <v>21100719877.43</v>
      </c>
      <c r="Q4" s="12">
        <v>23091257457.639999</v>
      </c>
      <c r="R4" s="13">
        <v>40404293753.510002</v>
      </c>
    </row>
    <row r="5" spans="1:18" x14ac:dyDescent="0.2">
      <c r="A5" s="9">
        <v>1E-3</v>
      </c>
      <c r="B5" s="10">
        <v>1000</v>
      </c>
      <c r="C5" s="11">
        <v>1939089413.3699999</v>
      </c>
      <c r="D5" s="12">
        <v>14700462763.1</v>
      </c>
      <c r="E5" s="12">
        <v>16914548006.15</v>
      </c>
      <c r="F5" s="12">
        <v>16645066567.1</v>
      </c>
      <c r="G5" s="13">
        <v>4191220426.0900002</v>
      </c>
      <c r="H5" s="11">
        <v>15973194452.82</v>
      </c>
      <c r="I5" s="12">
        <v>17498563070.709999</v>
      </c>
      <c r="J5" s="12">
        <v>17278091651.220001</v>
      </c>
      <c r="K5" s="12">
        <v>5679110130.2700005</v>
      </c>
      <c r="L5" s="12">
        <v>22605766862.57</v>
      </c>
      <c r="M5" s="12">
        <v>22385874647.009998</v>
      </c>
      <c r="N5" s="12">
        <v>17810217213.5</v>
      </c>
      <c r="O5" s="12">
        <v>24101660383.959999</v>
      </c>
      <c r="P5" s="12">
        <v>17413249902.599998</v>
      </c>
      <c r="Q5" s="12">
        <v>18125843750.639999</v>
      </c>
      <c r="R5" s="13">
        <v>32918262535.68</v>
      </c>
    </row>
    <row r="6" spans="1:18" x14ac:dyDescent="0.2">
      <c r="A6" s="9">
        <v>2E-3</v>
      </c>
      <c r="B6" s="10">
        <v>500</v>
      </c>
      <c r="C6" s="11">
        <v>1435800701.97</v>
      </c>
      <c r="D6" s="12">
        <v>11159292130.93</v>
      </c>
      <c r="E6" s="12">
        <v>13689400628.24</v>
      </c>
      <c r="F6" s="12">
        <v>13153140593.709999</v>
      </c>
      <c r="G6" s="13">
        <v>3175436842.5</v>
      </c>
      <c r="H6" s="11">
        <v>12095562389.200001</v>
      </c>
      <c r="I6" s="12">
        <v>14181265300.74</v>
      </c>
      <c r="J6" s="12">
        <v>13634750640.780001</v>
      </c>
      <c r="K6" s="12">
        <v>4226672202.5700002</v>
      </c>
      <c r="L6" s="12">
        <v>18210103007.18</v>
      </c>
      <c r="M6" s="12">
        <v>17974159623.23</v>
      </c>
      <c r="N6" s="12">
        <v>13439830167.17</v>
      </c>
      <c r="O6" s="12">
        <v>19333507910.330002</v>
      </c>
      <c r="P6" s="12">
        <v>14100666743.799999</v>
      </c>
      <c r="Q6" s="12">
        <v>14221378233.139999</v>
      </c>
      <c r="R6" s="13">
        <v>26288791626.470001</v>
      </c>
    </row>
    <row r="7" spans="1:18" x14ac:dyDescent="0.2">
      <c r="A7" s="14">
        <v>4.0000000000000001E-3</v>
      </c>
      <c r="B7" s="15">
        <v>250</v>
      </c>
      <c r="C7" s="16">
        <v>1045467655.87</v>
      </c>
      <c r="D7" s="17">
        <v>8159609598.0799999</v>
      </c>
      <c r="E7" s="17">
        <v>10810884048.01</v>
      </c>
      <c r="F7" s="17">
        <v>10001417080.110001</v>
      </c>
      <c r="G7" s="18">
        <v>2320132255.0100002</v>
      </c>
      <c r="H7" s="16">
        <v>8844137396.7700005</v>
      </c>
      <c r="I7" s="17">
        <v>11182248494.82</v>
      </c>
      <c r="J7" s="17">
        <v>10390639232.700001</v>
      </c>
      <c r="K7" s="17">
        <v>3104770227.54</v>
      </c>
      <c r="L7" s="17">
        <v>14271783814.34</v>
      </c>
      <c r="M7" s="17">
        <v>14160203735.18</v>
      </c>
      <c r="N7" s="17">
        <v>9802477089.7600002</v>
      </c>
      <c r="O7" s="17">
        <v>15348234608.48</v>
      </c>
      <c r="P7" s="17">
        <v>11150589084.299999</v>
      </c>
      <c r="Q7" s="17">
        <v>10828520978.41</v>
      </c>
      <c r="R7" s="18">
        <v>20716749095.299999</v>
      </c>
    </row>
    <row r="8" spans="1:18" x14ac:dyDescent="0.2">
      <c r="A8" s="9">
        <v>5.0000000000000001E-3</v>
      </c>
      <c r="B8" s="10">
        <v>200</v>
      </c>
      <c r="C8" s="11">
        <v>945481772.83000004</v>
      </c>
      <c r="D8" s="12">
        <v>7353637406.1599998</v>
      </c>
      <c r="E8" s="12">
        <v>9945056074.7600002</v>
      </c>
      <c r="F8" s="12">
        <v>9064409041.5499992</v>
      </c>
      <c r="G8" s="13">
        <v>2086428225.54</v>
      </c>
      <c r="H8" s="11">
        <v>7984627673.3000002</v>
      </c>
      <c r="I8" s="12">
        <v>10278324798.379999</v>
      </c>
      <c r="J8" s="12">
        <v>9420889741.9400005</v>
      </c>
      <c r="K8" s="12">
        <v>2813367191.0799999</v>
      </c>
      <c r="L8" s="12">
        <v>13119304607.24</v>
      </c>
      <c r="M8" s="12">
        <v>13004936837.83</v>
      </c>
      <c r="N8" s="12">
        <v>8833713047.75</v>
      </c>
      <c r="O8" s="12">
        <v>14177800603.5</v>
      </c>
      <c r="P8" s="12">
        <v>10270072840.309999</v>
      </c>
      <c r="Q8" s="12">
        <v>9845132320.5100002</v>
      </c>
      <c r="R8" s="13">
        <v>19129395954.060001</v>
      </c>
    </row>
    <row r="9" spans="1:18" x14ac:dyDescent="0.2">
      <c r="A9" s="14">
        <v>0.01</v>
      </c>
      <c r="B9" s="15">
        <v>100</v>
      </c>
      <c r="C9" s="16">
        <v>699371294.08000004</v>
      </c>
      <c r="D9" s="17">
        <v>5359396468.0299997</v>
      </c>
      <c r="E9" s="17">
        <v>7406818003.5699997</v>
      </c>
      <c r="F9" s="17">
        <v>6381479911.8900003</v>
      </c>
      <c r="G9" s="18">
        <v>1491373969.6300001</v>
      </c>
      <c r="H9" s="16">
        <v>5843405571.0500002</v>
      </c>
      <c r="I9" s="17">
        <v>7662435091.4899998</v>
      </c>
      <c r="J9" s="17">
        <v>6666877995.4399996</v>
      </c>
      <c r="K9" s="17">
        <v>2067988346.8599999</v>
      </c>
      <c r="L9" s="17">
        <v>9899918466.7199993</v>
      </c>
      <c r="M9" s="17">
        <v>9650309095.9200001</v>
      </c>
      <c r="N9" s="17">
        <v>6436131417.7200003</v>
      </c>
      <c r="O9" s="17">
        <v>10752620850.690001</v>
      </c>
      <c r="P9" s="17">
        <v>7725699997.8999996</v>
      </c>
      <c r="Q9" s="17">
        <v>7090223437.8599997</v>
      </c>
      <c r="R9" s="18">
        <v>14659478731.360001</v>
      </c>
    </row>
    <row r="10" spans="1:18" x14ac:dyDescent="0.2">
      <c r="A10" s="9">
        <v>0.02</v>
      </c>
      <c r="B10" s="10">
        <v>50</v>
      </c>
      <c r="C10" s="11">
        <v>517552537.74000001</v>
      </c>
      <c r="D10" s="12">
        <v>3932478368.6599998</v>
      </c>
      <c r="E10" s="12">
        <v>5125544780.4200001</v>
      </c>
      <c r="F10" s="12">
        <v>4089629915.3800001</v>
      </c>
      <c r="G10" s="13">
        <v>1054651851.75</v>
      </c>
      <c r="H10" s="11">
        <v>4295388597.4300003</v>
      </c>
      <c r="I10" s="12">
        <v>5342476619.0100002</v>
      </c>
      <c r="J10" s="12">
        <v>4356994229.7399998</v>
      </c>
      <c r="K10" s="12">
        <v>1497213792.6199999</v>
      </c>
      <c r="L10" s="12">
        <v>7190857999.3100004</v>
      </c>
      <c r="M10" s="12">
        <v>6770694611.3199997</v>
      </c>
      <c r="N10" s="12">
        <v>4728985783.5900002</v>
      </c>
      <c r="O10" s="12">
        <v>7650260755.0699997</v>
      </c>
      <c r="P10" s="12">
        <v>5445528124.5699997</v>
      </c>
      <c r="Q10" s="12">
        <v>4723184880.8999996</v>
      </c>
      <c r="R10" s="13">
        <v>10756348746.17</v>
      </c>
    </row>
    <row r="11" spans="1:18" x14ac:dyDescent="0.2">
      <c r="A11" s="9">
        <v>0.04</v>
      </c>
      <c r="B11" s="10">
        <v>25</v>
      </c>
      <c r="C11" s="11">
        <v>375836347.81</v>
      </c>
      <c r="D11" s="12">
        <v>2825515602.7399998</v>
      </c>
      <c r="E11" s="12">
        <v>3345154393.2800002</v>
      </c>
      <c r="F11" s="12">
        <v>2513462337.7800002</v>
      </c>
      <c r="G11" s="13">
        <v>723394428.75</v>
      </c>
      <c r="H11" s="11">
        <v>3092674093.5900002</v>
      </c>
      <c r="I11" s="12">
        <v>3513598848.4200001</v>
      </c>
      <c r="J11" s="12">
        <v>2724974176.4200001</v>
      </c>
      <c r="K11" s="12">
        <v>1049790956.46</v>
      </c>
      <c r="L11" s="12">
        <v>4994902840.79</v>
      </c>
      <c r="M11" s="12">
        <v>4507805357.5100002</v>
      </c>
      <c r="N11" s="12">
        <v>3409126466.1799998</v>
      </c>
      <c r="O11" s="12">
        <v>5022490593.1999998</v>
      </c>
      <c r="P11" s="12">
        <v>3611657248.8000002</v>
      </c>
      <c r="Q11" s="12">
        <v>2960751804.3899999</v>
      </c>
      <c r="R11" s="13">
        <v>7451058512.1099997</v>
      </c>
    </row>
    <row r="12" spans="1:18" x14ac:dyDescent="0.2">
      <c r="A12" s="9">
        <v>0.1</v>
      </c>
      <c r="B12" s="10">
        <v>10</v>
      </c>
      <c r="C12" s="11">
        <v>231126754.84999999</v>
      </c>
      <c r="D12" s="12">
        <v>1683758774.23</v>
      </c>
      <c r="E12" s="12">
        <v>1810801775.27</v>
      </c>
      <c r="F12" s="12">
        <v>1230303969.6900001</v>
      </c>
      <c r="G12" s="13">
        <v>403560424.87</v>
      </c>
      <c r="H12" s="11">
        <v>1843403267.0999999</v>
      </c>
      <c r="I12" s="12">
        <v>1917979852.1600001</v>
      </c>
      <c r="J12" s="12">
        <v>1355993998.26</v>
      </c>
      <c r="K12" s="12">
        <v>608776372.00999999</v>
      </c>
      <c r="L12" s="12">
        <v>2905811578.3000002</v>
      </c>
      <c r="M12" s="12">
        <v>2531872963.0999999</v>
      </c>
      <c r="N12" s="12">
        <v>2021552773.3299999</v>
      </c>
      <c r="O12" s="12">
        <v>2704263265.4400001</v>
      </c>
      <c r="P12" s="12">
        <v>1992184300.01</v>
      </c>
      <c r="Q12" s="12">
        <v>1504783653.27</v>
      </c>
      <c r="R12" s="13">
        <v>4227341743.1399999</v>
      </c>
    </row>
    <row r="13" spans="1:18" x14ac:dyDescent="0.2">
      <c r="A13" s="9">
        <v>0.2</v>
      </c>
      <c r="B13" s="10">
        <v>5</v>
      </c>
      <c r="C13" s="11">
        <v>143978056.37</v>
      </c>
      <c r="D13" s="12">
        <v>1035558215.14</v>
      </c>
      <c r="E13" s="12">
        <v>1058605813.46</v>
      </c>
      <c r="F13" s="12">
        <v>674809125.02999997</v>
      </c>
      <c r="G13" s="13">
        <v>232228686.78</v>
      </c>
      <c r="H13" s="11">
        <v>1136543368.29</v>
      </c>
      <c r="I13" s="12">
        <v>1136814541.4000001</v>
      </c>
      <c r="J13" s="12">
        <v>764380911.97000003</v>
      </c>
      <c r="K13" s="12">
        <v>364007373.79000002</v>
      </c>
      <c r="L13" s="12">
        <v>1804833178.73</v>
      </c>
      <c r="M13" s="12">
        <v>1527826938.1099999</v>
      </c>
      <c r="N13" s="12">
        <v>1230576276.6199999</v>
      </c>
      <c r="O13" s="12">
        <v>1593271587.51</v>
      </c>
      <c r="P13" s="12">
        <v>1190711208.5699999</v>
      </c>
      <c r="Q13" s="12">
        <v>855947933.07000005</v>
      </c>
      <c r="R13" s="13">
        <v>2587666031.3099999</v>
      </c>
    </row>
    <row r="14" spans="1:18" x14ac:dyDescent="0.2">
      <c r="A14" s="9">
        <v>0.5</v>
      </c>
      <c r="B14" s="10">
        <v>2</v>
      </c>
      <c r="C14" s="11">
        <v>46860409.479999997</v>
      </c>
      <c r="D14" s="12">
        <v>403655104.88999999</v>
      </c>
      <c r="E14" s="12">
        <v>405843743.25999999</v>
      </c>
      <c r="F14" s="12">
        <v>265214326.81999999</v>
      </c>
      <c r="G14" s="13">
        <v>70177793.459999993</v>
      </c>
      <c r="H14" s="11">
        <v>448541047.44999999</v>
      </c>
      <c r="I14" s="12">
        <v>449419083.83999997</v>
      </c>
      <c r="J14" s="12">
        <v>314112905.20999998</v>
      </c>
      <c r="K14" s="12">
        <v>119859002.33</v>
      </c>
      <c r="L14" s="12">
        <v>777483623.29999995</v>
      </c>
      <c r="M14" s="12">
        <v>635928073.67999995</v>
      </c>
      <c r="N14" s="12">
        <v>475776481.37</v>
      </c>
      <c r="O14" s="12">
        <v>659038956.83000004</v>
      </c>
      <c r="P14" s="12">
        <v>478894065.79000002</v>
      </c>
      <c r="Q14" s="12">
        <v>341554321.08999997</v>
      </c>
      <c r="R14" s="13">
        <v>1116827479.21</v>
      </c>
    </row>
    <row r="15" spans="1:18" x14ac:dyDescent="0.2">
      <c r="C15" s="11"/>
      <c r="D15" s="12"/>
      <c r="E15" s="12"/>
      <c r="G15" s="13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9"/>
    </row>
    <row r="16" spans="1:18" x14ac:dyDescent="0.2">
      <c r="A16" s="1" t="s">
        <v>13</v>
      </c>
      <c r="C16" s="11">
        <v>133545639.54000001</v>
      </c>
      <c r="D16" s="12">
        <v>1379744761.02</v>
      </c>
      <c r="E16" s="12">
        <v>1236582150.1199999</v>
      </c>
      <c r="F16" s="12">
        <v>915616662.76999998</v>
      </c>
      <c r="G16" s="13">
        <v>228187330.00999999</v>
      </c>
      <c r="H16" s="11">
        <v>1513290400.5599999</v>
      </c>
      <c r="I16" s="12">
        <v>1370127789.6600001</v>
      </c>
      <c r="J16" s="12">
        <v>1049162302.3099999</v>
      </c>
      <c r="K16" s="12">
        <v>361732969.55000001</v>
      </c>
      <c r="L16" s="12">
        <v>2616326911.1399999</v>
      </c>
      <c r="M16" s="12">
        <v>2295361423.79</v>
      </c>
      <c r="N16" s="12">
        <v>1607932091.03</v>
      </c>
      <c r="O16" s="12">
        <v>2152198812.9000001</v>
      </c>
      <c r="P16" s="12">
        <v>1464769480.1400001</v>
      </c>
      <c r="Q16" s="12">
        <v>1143803992.79</v>
      </c>
      <c r="R16" s="13">
        <v>3893676543.4699998</v>
      </c>
    </row>
    <row r="17" spans="1:18" x14ac:dyDescent="0.2">
      <c r="A17" s="1" t="s">
        <v>25</v>
      </c>
      <c r="C17" s="11">
        <v>210322470.81999999</v>
      </c>
      <c r="D17" s="12">
        <v>1525747119.4400001</v>
      </c>
      <c r="E17" s="12">
        <v>1763638074.71</v>
      </c>
      <c r="F17" s="12">
        <v>1622139995.71</v>
      </c>
      <c r="G17" s="13">
        <v>423526731.88999999</v>
      </c>
      <c r="H17" s="11">
        <v>1664598830.0999999</v>
      </c>
      <c r="I17" s="12">
        <v>1846877158</v>
      </c>
      <c r="J17" s="12">
        <v>1711940442.3399999</v>
      </c>
      <c r="K17" s="12">
        <v>591062407.30999994</v>
      </c>
      <c r="L17" s="12">
        <v>2585139852.5999999</v>
      </c>
      <c r="M17" s="12">
        <v>2488410406.04</v>
      </c>
      <c r="N17" s="12">
        <v>1840391457.1600001</v>
      </c>
      <c r="O17" s="12">
        <v>2673558642.7399998</v>
      </c>
      <c r="P17" s="12">
        <v>1885550185.6300001</v>
      </c>
      <c r="Q17" s="12">
        <v>1820724811.95</v>
      </c>
      <c r="R17" s="13">
        <v>3855085522.3299999</v>
      </c>
    </row>
    <row r="18" spans="1:18" x14ac:dyDescent="0.2">
      <c r="A18" s="1" t="s">
        <v>19</v>
      </c>
      <c r="C18" s="20">
        <v>1.5749</v>
      </c>
      <c r="D18" s="21">
        <v>1.1057999999999999</v>
      </c>
      <c r="E18" s="21">
        <v>1.4261999999999999</v>
      </c>
      <c r="F18" s="21">
        <v>1.7716000000000001</v>
      </c>
      <c r="G18" s="22">
        <v>1.8560000000000001</v>
      </c>
      <c r="H18" s="20">
        <v>1.1000000000000001</v>
      </c>
      <c r="I18" s="21">
        <v>1.3480000000000001</v>
      </c>
      <c r="J18" s="21">
        <v>1.6316999999999999</v>
      </c>
      <c r="K18" s="21">
        <v>1.6339999999999999</v>
      </c>
      <c r="L18" s="21">
        <v>0.98809999999999998</v>
      </c>
      <c r="M18" s="21">
        <v>1.0841000000000001</v>
      </c>
      <c r="N18" s="21">
        <v>1.1446000000000001</v>
      </c>
      <c r="O18" s="21">
        <v>1.2422</v>
      </c>
      <c r="P18" s="21">
        <v>1.2873000000000001</v>
      </c>
      <c r="Q18" s="21">
        <v>1.5918000000000001</v>
      </c>
      <c r="R18" s="22">
        <v>0.99009999999999998</v>
      </c>
    </row>
    <row r="19" spans="1:18" x14ac:dyDescent="0.2">
      <c r="C19" s="23"/>
      <c r="D19" s="23"/>
      <c r="E19" s="23"/>
      <c r="F19" s="24"/>
      <c r="G19" s="24"/>
      <c r="H19" s="24"/>
      <c r="I19" s="24"/>
      <c r="J19" s="24"/>
      <c r="K19" s="24"/>
      <c r="L19" s="23"/>
      <c r="M19" s="23"/>
      <c r="N19" s="23"/>
      <c r="O19" s="23"/>
      <c r="P19" s="23"/>
      <c r="Q19" s="24"/>
      <c r="R19" s="24"/>
    </row>
    <row r="20" spans="1:18" x14ac:dyDescent="0.2">
      <c r="C20" s="23"/>
      <c r="D20" s="23"/>
      <c r="E20" s="23"/>
      <c r="F20" s="24"/>
      <c r="G20" s="24"/>
      <c r="H20" s="24"/>
      <c r="I20" s="24"/>
      <c r="J20" s="24"/>
      <c r="K20" s="24"/>
      <c r="L20" s="23"/>
      <c r="M20" s="23"/>
      <c r="N20" s="23"/>
      <c r="O20" s="23"/>
      <c r="P20" s="23"/>
      <c r="Q20" s="24"/>
      <c r="R20" s="24"/>
    </row>
    <row r="21" spans="1:18" ht="12.75" x14ac:dyDescent="0.2">
      <c r="B21" s="25"/>
      <c r="C21" s="26"/>
      <c r="D21" s="26"/>
      <c r="E21" s="26"/>
      <c r="F21" s="26"/>
      <c r="G21" s="27"/>
      <c r="I21" s="25"/>
      <c r="J21" s="26"/>
      <c r="K21" s="26"/>
      <c r="L21" s="26"/>
      <c r="M21" s="26"/>
      <c r="N21" s="27"/>
      <c r="Q21" s="12"/>
      <c r="R21" s="29"/>
    </row>
    <row r="22" spans="1:18" ht="12.75" x14ac:dyDescent="0.2">
      <c r="A22" s="30" t="s">
        <v>31</v>
      </c>
      <c r="B22" s="30"/>
      <c r="C22" s="31" t="s">
        <v>20</v>
      </c>
      <c r="D22" s="31" t="s">
        <v>21</v>
      </c>
      <c r="E22" s="31" t="s">
        <v>22</v>
      </c>
      <c r="F22" s="32" t="s">
        <v>23</v>
      </c>
      <c r="G22" s="31" t="s">
        <v>24</v>
      </c>
      <c r="H22" s="1"/>
      <c r="I22" s="25"/>
      <c r="J22" s="26"/>
      <c r="K22" s="26"/>
      <c r="L22" s="26"/>
      <c r="M22" s="26"/>
      <c r="N22" s="27"/>
      <c r="O22" s="29"/>
      <c r="P22" s="1"/>
      <c r="Q22" s="29"/>
      <c r="R22" s="29"/>
    </row>
    <row r="23" spans="1:18" s="33" customFormat="1" ht="12.75" x14ac:dyDescent="0.2">
      <c r="B23" s="25" t="s">
        <v>20</v>
      </c>
      <c r="C23" s="34">
        <v>1</v>
      </c>
      <c r="D23" s="35">
        <f>(H17^2-$C$17^2-D17^2)/(2*$C$17*D17)</f>
        <v>0.62130073674255237</v>
      </c>
      <c r="E23" s="36">
        <v>0.34548103247311168</v>
      </c>
      <c r="F23" s="36">
        <v>0.37395507661557303</v>
      </c>
      <c r="G23" s="36">
        <v>0.70581670122091922</v>
      </c>
      <c r="Q23" s="37"/>
      <c r="R23" s="37"/>
    </row>
    <row r="24" spans="1:18" s="33" customFormat="1" ht="12.75" x14ac:dyDescent="0.2">
      <c r="B24" s="25" t="s">
        <v>21</v>
      </c>
      <c r="C24" s="38"/>
      <c r="D24" s="36">
        <v>1</v>
      </c>
      <c r="E24" s="36">
        <v>0.23126842056827301</v>
      </c>
      <c r="F24" s="36">
        <v>0.2490820510544311</v>
      </c>
      <c r="G24" s="36">
        <v>0.68072483609125556</v>
      </c>
    </row>
    <row r="25" spans="1:18" s="33" customFormat="1" ht="12.75" x14ac:dyDescent="0.2">
      <c r="B25" s="25" t="s">
        <v>22</v>
      </c>
      <c r="C25" s="38"/>
      <c r="D25" s="38"/>
      <c r="E25" s="36">
        <v>1</v>
      </c>
      <c r="F25" s="36">
        <v>0.2457573123352714</v>
      </c>
      <c r="G25" s="36">
        <v>0.17772682806529869</v>
      </c>
    </row>
    <row r="26" spans="1:18" s="33" customFormat="1" ht="12.75" x14ac:dyDescent="0.2">
      <c r="B26" s="39" t="s">
        <v>23</v>
      </c>
      <c r="C26" s="38"/>
      <c r="D26" s="38"/>
      <c r="E26" s="38"/>
      <c r="F26" s="36">
        <v>1</v>
      </c>
      <c r="G26" s="36">
        <v>0.36703883343897092</v>
      </c>
    </row>
    <row r="27" spans="1:18" s="33" customFormat="1" ht="12.75" x14ac:dyDescent="0.2">
      <c r="B27" s="25" t="s">
        <v>24</v>
      </c>
      <c r="C27" s="38"/>
      <c r="D27" s="38"/>
      <c r="E27" s="38"/>
      <c r="F27" s="38"/>
      <c r="G27" s="36">
        <v>1</v>
      </c>
    </row>
    <row r="28" spans="1:18" s="33" customFormat="1" ht="12.75" x14ac:dyDescent="0.2">
      <c r="C28" s="40"/>
      <c r="D28" s="40"/>
      <c r="E28" s="41"/>
    </row>
    <row r="29" spans="1:18" s="33" customFormat="1" ht="12.75" x14ac:dyDescent="0.2"/>
    <row r="30" spans="1:18" s="33" customFormat="1" ht="12.75" x14ac:dyDescent="0.2"/>
    <row r="31" spans="1:18" s="33" customFormat="1" ht="12.75" x14ac:dyDescent="0.2"/>
    <row r="32" spans="1:18" s="33" customFormat="1" ht="12.75" x14ac:dyDescent="0.2"/>
    <row r="33" spans="6:6" s="33" customFormat="1" ht="12.75" x14ac:dyDescent="0.2"/>
    <row r="34" spans="6:6" s="33" customFormat="1" ht="12.75" x14ac:dyDescent="0.2"/>
    <row r="35" spans="6:6" s="33" customFormat="1" ht="12.75" x14ac:dyDescent="0.2"/>
    <row r="36" spans="6:6" s="33" customFormat="1" ht="12.75" x14ac:dyDescent="0.2"/>
    <row r="37" spans="6:6" s="33" customFormat="1" ht="12.75" x14ac:dyDescent="0.2"/>
    <row r="38" spans="6:6" s="33" customFormat="1" ht="12.75" x14ac:dyDescent="0.2"/>
    <row r="39" spans="6:6" s="33" customFormat="1" ht="12.75" x14ac:dyDescent="0.2"/>
    <row r="40" spans="6:6" s="33" customFormat="1" ht="12.75" x14ac:dyDescent="0.2"/>
    <row r="41" spans="6:6" s="33" customFormat="1" ht="12.75" x14ac:dyDescent="0.2"/>
    <row r="42" spans="6:6" s="33" customFormat="1" ht="12.75" x14ac:dyDescent="0.2"/>
    <row r="43" spans="6:6" s="33" customFormat="1" ht="12.75" x14ac:dyDescent="0.2"/>
    <row r="44" spans="6:6" s="33" customFormat="1" ht="12.75" x14ac:dyDescent="0.2"/>
    <row r="45" spans="6:6" s="33" customFormat="1" ht="12.75" x14ac:dyDescent="0.2"/>
    <row r="46" spans="6:6" s="33" customFormat="1" ht="12.75" x14ac:dyDescent="0.2"/>
    <row r="47" spans="6:6" s="1" customFormat="1" x14ac:dyDescent="0.2">
      <c r="F47" s="29"/>
    </row>
  </sheetData>
  <mergeCells count="2">
    <mergeCell ref="C1:G1"/>
    <mergeCell ref="H1:R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1" sqref="D21"/>
    </sheetView>
  </sheetViews>
  <sheetFormatPr defaultRowHeight="12.75" x14ac:dyDescent="0.2"/>
  <cols>
    <col min="1" max="1" width="29.42578125" style="33" bestFit="1" customWidth="1"/>
    <col min="2" max="2" width="19.140625" style="33" bestFit="1" customWidth="1"/>
    <col min="3" max="4" width="20.140625" style="33" bestFit="1" customWidth="1"/>
    <col min="5" max="5" width="12" style="33" bestFit="1" customWidth="1"/>
    <col min="6" max="16384" width="9.140625" style="33"/>
  </cols>
  <sheetData>
    <row r="1" spans="1:4" x14ac:dyDescent="0.2">
      <c r="A1" s="42" t="s">
        <v>29</v>
      </c>
    </row>
    <row r="2" spans="1:4" x14ac:dyDescent="0.2">
      <c r="A2" s="42" t="s">
        <v>30</v>
      </c>
    </row>
    <row r="3" spans="1:4" ht="17.25" x14ac:dyDescent="0.3">
      <c r="A3" s="43" t="s">
        <v>32</v>
      </c>
      <c r="B3" s="43" t="s">
        <v>33</v>
      </c>
      <c r="C3" s="43" t="s">
        <v>34</v>
      </c>
      <c r="D3" s="43" t="s">
        <v>35</v>
      </c>
    </row>
    <row r="4" spans="1:4" x14ac:dyDescent="0.2">
      <c r="A4" s="44">
        <f>4898078.12^2</f>
        <v>23991169269622.734</v>
      </c>
      <c r="B4" s="44">
        <f>1200011.34^2</f>
        <v>1440027216128.5957</v>
      </c>
      <c r="C4" s="44">
        <f>4584601.37^2</f>
        <v>21018569721805.879</v>
      </c>
      <c r="D4" s="45">
        <f>2*1200011.34*4584601.37</f>
        <v>11003147266759.072</v>
      </c>
    </row>
    <row r="6" spans="1:4" x14ac:dyDescent="0.2">
      <c r="A6" s="46" t="s">
        <v>28</v>
      </c>
    </row>
    <row r="7" spans="1:4" x14ac:dyDescent="0.2">
      <c r="A7" s="47">
        <f>(A4-B4-C4)/D4</f>
        <v>0.13928490590307932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 Coeff Calc Sheet</vt:lpstr>
      <vt:lpstr>CA &amp; PNW Cor Coeff Calc</vt:lpstr>
    </vt:vector>
  </TitlesOfParts>
  <Company>Risk Management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CherylG</dc:creator>
  <cp:lastModifiedBy>Deb Dahlby</cp:lastModifiedBy>
  <cp:lastPrinted>2005-06-08T02:12:21Z</cp:lastPrinted>
  <dcterms:created xsi:type="dcterms:W3CDTF">2005-04-25T19:32:18Z</dcterms:created>
  <dcterms:modified xsi:type="dcterms:W3CDTF">2014-10-27T17:38:14Z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-938054453</vt:i4>
  </property>
  <property fmtid="{D5CDD505-2E9C-101B-9397-08002B2CF9AE}" pid="3" name="_NewReviewCycle">
    <vt:lpwstr/>
  </property>
  <property fmtid="{D5CDD505-2E9C-101B-9397-08002B2CF9AE}" pid="4" name="_EmailSubject">
    <vt:lpwstr>Uncertainty exercise 3</vt:lpwstr>
  </property>
  <property fmtid="{D5CDD505-2E9C-101B-9397-08002B2CF9AE}" pid="5" name="_AuthorEmail">
    <vt:lpwstr>Rick.Anderson@rms.com</vt:lpwstr>
  </property>
  <property fmtid="{D5CDD505-2E9C-101B-9397-08002B2CF9AE}" pid="6" name="_AuthorEmailDisplayName">
    <vt:lpwstr>Rick Anderson</vt:lpwstr>
  </property>
  <property fmtid="{D5CDD505-2E9C-101B-9397-08002B2CF9AE}" pid="7" name="_PreviousAdHocReviewCycleID">
    <vt:i4>-1704714826</vt:i4>
  </property>
  <property fmtid="{D5CDD505-2E9C-101B-9397-08002B2CF9AE}" pid="8" name="_ReviewingToolsShownOnce">
    <vt:lpwstr/>
  </property>
</Properties>
</file>