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Deb\RMS\CCRA\CCRA Training Program\2020\Venues\Client February London\Logistics\Instructor Machines Files\Lecture 2\Exercise 4\"/>
    </mc:Choice>
  </mc:AlternateContent>
  <xr:revisionPtr revIDLastSave="0" documentId="13_ncr:1_{65F0319A-4226-4C23-9D30-B45C39833336}" xr6:coauthVersionLast="45" xr6:coauthVersionMax="45" xr10:uidLastSave="{00000000-0000-0000-0000-000000000000}"/>
  <bookViews>
    <workbookView xWindow="-120" yWindow="-120" windowWidth="19440" windowHeight="15000" tabRatio="789" xr2:uid="{00000000-000D-0000-FFFF-FFFF00000000}"/>
  </bookViews>
  <sheets>
    <sheet name="Exercise Overview &amp; Answers" sheetId="15" r:id="rId1"/>
    <sheet name="YLT_Worksheet" sheetId="18" r:id="rId2"/>
    <sheet name="ELT_Worksheet" sheetId="1" r:id="rId3"/>
  </sheets>
  <definedNames>
    <definedName name="ELT">ELT_Worksheet!$B$14:$G$22</definedName>
    <definedName name="ELT_AAL">ELT_Worksheet!$C$30</definedName>
    <definedName name="ELT_OEP100">ELT_Worksheet!$C$123</definedName>
    <definedName name="ELT_OEP20">ELT_Worksheet!$C$122</definedName>
    <definedName name="ELT_OEP250">ELT_Worksheet!$C$124</definedName>
    <definedName name="ELT_Std.Dev">ELT_Worksheet!$C$150</definedName>
    <definedName name="EVT">#REF!</definedName>
    <definedName name="YLT_AAL">YLT_Worksheet!$C$16</definedName>
    <definedName name="YLT_AEP100">YLT_Worksheet!$V$16</definedName>
    <definedName name="YLT_AEP20">YLT_Worksheet!$V$15</definedName>
    <definedName name="YLT_AEP250">YLT_Worksheet!$V$17</definedName>
    <definedName name="YLT_OEP100">YLT_Worksheet!$U$16</definedName>
    <definedName name="YLT_OEP20">YLT_Worksheet!$U$15</definedName>
    <definedName name="YLT_OEP250">YLT_Worksheet!$U$17</definedName>
    <definedName name="YLT_Std.Dev">YLT_Worksheet!$AG$15</definedName>
  </definedNames>
  <calcPr calcId="191029"/>
  <pivotCaches>
    <pivotCache cacheId="0" r:id="rId4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1" l="1"/>
  <c r="D81" i="1" l="1"/>
  <c r="E81" i="1" l="1"/>
  <c r="E89" i="1"/>
  <c r="F104" i="1"/>
  <c r="F105" i="1"/>
  <c r="F106" i="1"/>
  <c r="F107" i="1"/>
  <c r="F108" i="1"/>
  <c r="F109" i="1"/>
  <c r="F110" i="1"/>
  <c r="F111" i="1"/>
  <c r="F112" i="1"/>
  <c r="F103" i="1"/>
  <c r="E112" i="1" l="1"/>
  <c r="E111" i="1"/>
  <c r="E110" i="1"/>
  <c r="E109" i="1"/>
  <c r="E108" i="1"/>
  <c r="E107" i="1"/>
  <c r="E106" i="1"/>
  <c r="E105" i="1"/>
  <c r="E104" i="1"/>
  <c r="E103" i="1"/>
</calcChain>
</file>

<file path=xl/sharedStrings.xml><?xml version="1.0" encoding="utf-8"?>
<sst xmlns="http://schemas.openxmlformats.org/spreadsheetml/2006/main" count="197" uniqueCount="131">
  <si>
    <t>Event ID</t>
  </si>
  <si>
    <t>Event</t>
  </si>
  <si>
    <t>Rate</t>
  </si>
  <si>
    <t>Expected Loss</t>
  </si>
  <si>
    <t>Std Dev</t>
  </si>
  <si>
    <t>Exposure</t>
  </si>
  <si>
    <t>mu</t>
  </si>
  <si>
    <t>alpha</t>
  </si>
  <si>
    <t>beta</t>
  </si>
  <si>
    <t>CEP</t>
  </si>
  <si>
    <t>OEP</t>
  </si>
  <si>
    <t>Return Period</t>
  </si>
  <si>
    <t>AAL</t>
  </si>
  <si>
    <t>ELT</t>
  </si>
  <si>
    <t>AEP</t>
  </si>
  <si>
    <t>ELT Worksheet</t>
  </si>
  <si>
    <t>Loss</t>
  </si>
  <si>
    <t>CV</t>
  </si>
  <si>
    <t>EventID</t>
  </si>
  <si>
    <t>Date</t>
  </si>
  <si>
    <t>OEP_Loss</t>
  </si>
  <si>
    <t>AEP_Loss</t>
  </si>
  <si>
    <t>AEP_Prob</t>
  </si>
  <si>
    <t>OEP_Prob</t>
  </si>
  <si>
    <t>Occurrences (n)</t>
  </si>
  <si>
    <t>Probability of n occurrences</t>
  </si>
  <si>
    <t>Cat 1 West</t>
  </si>
  <si>
    <t>Cat 1 Central</t>
  </si>
  <si>
    <t>Cat 3 South</t>
  </si>
  <si>
    <t>Cat 1 South</t>
  </si>
  <si>
    <t>Cat 2 East</t>
  </si>
  <si>
    <t>Cat 2 Central</t>
  </si>
  <si>
    <t>Cat 2 North</t>
  </si>
  <si>
    <t>Cat 3 East</t>
  </si>
  <si>
    <t>Exceedance Rate</t>
  </si>
  <si>
    <t>Exceed Rate</t>
  </si>
  <si>
    <t>&gt;=6</t>
  </si>
  <si>
    <t>~0%</t>
  </si>
  <si>
    <t>YLT Worksheet</t>
  </si>
  <si>
    <t>YLT</t>
  </si>
  <si>
    <t>Year</t>
  </si>
  <si>
    <t>Year ID</t>
  </si>
  <si>
    <t>Overview</t>
  </si>
  <si>
    <t>Your Answers</t>
  </si>
  <si>
    <t>AAL Std Dev</t>
  </si>
  <si>
    <t>Loss Threshold ($)</t>
  </si>
  <si>
    <t>bonus!</t>
  </si>
  <si>
    <t>1-in-20 loss</t>
  </si>
  <si>
    <t>1-in-100 loss</t>
  </si>
  <si>
    <t>1-in-250 loss</t>
  </si>
  <si>
    <t>TASKS</t>
  </si>
  <si>
    <t>Compute AAL</t>
  </si>
  <si>
    <t>Annual Std.Dev</t>
  </si>
  <si>
    <t>Computing an OEP curve has three distinct stages:</t>
  </si>
  <si>
    <t xml:space="preserve">Second, compute the probability of each discrete number of occurrences </t>
  </si>
  <si>
    <t>The Excel function for the Poisson distribtion is:</t>
  </si>
  <si>
    <t>First, compute the frequency mean (average rate) directly from the ELT</t>
  </si>
  <si>
    <t>HINT: Frequency using Poisson</t>
  </si>
  <si>
    <t xml:space="preserve">First, find the event loss distributions, defined by parameters alpha and beta </t>
  </si>
  <si>
    <t>Loss Threshold</t>
  </si>
  <si>
    <t>Second, choose a loss threshold, and find the event conditional exceedance probabilities (CEPs) and associated exceedance rates for the threshold</t>
  </si>
  <si>
    <t>Find key return period losses</t>
  </si>
  <si>
    <t>HINT: Severity using Beta</t>
  </si>
  <si>
    <t>Sum of Loss</t>
  </si>
  <si>
    <t>Max of Loss</t>
  </si>
  <si>
    <t>Introductory Notes</t>
  </si>
  <si>
    <t>Below is a simple pivot table on the YLT, computing max and total loss for all loss-taking years</t>
  </si>
  <si>
    <t>This is not meant to be an Excel test so we have done this for you.</t>
  </si>
  <si>
    <t>Remember all events in RiskLink assume a Beta severity distribution.</t>
  </si>
  <si>
    <r>
      <t xml:space="preserve">A CEP finds the probability that loss is </t>
    </r>
    <r>
      <rPr>
        <b/>
        <sz val="10"/>
        <color theme="1"/>
        <rFont val="Arial"/>
        <family val="2"/>
        <scheme val="minor"/>
      </rPr>
      <t>at least as large as</t>
    </r>
    <r>
      <rPr>
        <sz val="10"/>
        <color theme="1"/>
        <rFont val="Arial"/>
        <family val="2"/>
        <scheme val="minor"/>
      </rPr>
      <t xml:space="preserve"> (&gt;=) a loss threshold.</t>
    </r>
  </si>
  <si>
    <t>Remember RiskLink ELTs assume a Poisson distribution.</t>
  </si>
  <si>
    <t>Computing these statistics from an ELT requires some semi-complex calculations, so this exercise uses a small ELT and a small EP curve.</t>
  </si>
  <si>
    <t>Work down through the steps in this worksheet.</t>
  </si>
  <si>
    <t>HINT: Counting</t>
  </si>
  <si>
    <t xml:space="preserve">You may wish to use the Excel function: </t>
  </si>
  <si>
    <t>=COUNTIF(range,criteria)</t>
  </si>
  <si>
    <t>(Bonus) Compute annual Std. Dev.</t>
  </si>
  <si>
    <t>Return period losses are simply specific points on a curve, so the task here is to compute a full OEP curve and then read the points required.</t>
  </si>
  <si>
    <t>1. Compute frequency distribution</t>
  </si>
  <si>
    <t>2. Compute severity distribution</t>
  </si>
  <si>
    <t>3. Compute OEP</t>
  </si>
  <si>
    <t>Reminder: AAL is the average of the annual event losses.</t>
  </si>
  <si>
    <t>Reminder: annual standard deviation uses three inputs: event mean loss, rate, and event cv.</t>
  </si>
  <si>
    <t>Hint: Annual SD from an ELT</t>
  </si>
  <si>
    <t xml:space="preserve"> 1. Compute a frequency distribution</t>
  </si>
  <si>
    <t xml:space="preserve"> 2. Compute a severity distribution</t>
  </si>
  <si>
    <t xml:space="preserve"> 3. Combine frequency and severity to generate an OEP curve </t>
  </si>
  <si>
    <t>Reminders: (see slide 76)</t>
  </si>
  <si>
    <t>This step requires counting when a certain condition is met.</t>
  </si>
  <si>
    <t>Reminder: see slide 82</t>
  </si>
  <si>
    <t>(See the table below for the required loss thresholds)</t>
  </si>
  <si>
    <r>
      <t xml:space="preserve">The Excel function </t>
    </r>
    <r>
      <rPr>
        <i/>
        <sz val="10"/>
        <color theme="1"/>
        <rFont val="Arial"/>
        <family val="2"/>
        <scheme val="minor"/>
      </rPr>
      <t>=BETA.DIST(loss threshold, alpha, beta, TRUE)</t>
    </r>
    <r>
      <rPr>
        <sz val="10"/>
        <color theme="1"/>
        <rFont val="Arial"/>
        <family val="2"/>
        <scheme val="minor"/>
      </rPr>
      <t xml:space="preserve"> gives the probability that loss is smaller than (&lt;) the threshold. (Remember to normalise the loss threshold by exposure)</t>
    </r>
  </si>
  <si>
    <t>Year Loss Table (500 years)</t>
  </si>
  <si>
    <t>Once the exceedance rates for each threshold are computed, the final step to the OEP point is a combination of frequency (average rate) and severity (exceedance rate)</t>
  </si>
  <si>
    <t>The goal of the exercise is to compute some commonly used statistics using loss data from 1) a YLT, and 2) an ELT</t>
  </si>
  <si>
    <t>Use the YLT and ELT in the worksheets to compute the following statistics</t>
  </si>
  <si>
    <t>Key</t>
  </si>
  <si>
    <t>If your return period of interest doesn't happen to be found using the above loss thesholds, try iterating the loss thresholds to find a sufficiently close return period</t>
  </si>
  <si>
    <r>
      <rPr>
        <b/>
        <sz val="10"/>
        <color theme="1"/>
        <rFont val="Arial"/>
        <family val="2"/>
        <scheme val="minor"/>
      </rPr>
      <t>Note</t>
    </r>
    <r>
      <rPr>
        <sz val="10"/>
        <color theme="1"/>
        <rFont val="Arial"/>
        <family val="2"/>
        <scheme val="minor"/>
      </rPr>
      <t xml:space="preserve">: depending on the accuacy threshold used during iteration, losses for ELT OEP in the answers may differ slightly to those seen here. </t>
    </r>
  </si>
  <si>
    <t>1. Compute AAL</t>
  </si>
  <si>
    <t>2. Find max and total loss per year</t>
  </si>
  <si>
    <t>3. Compute OEP and AEP curves</t>
  </si>
  <si>
    <t>4. Find key RP losses from respective curves</t>
  </si>
  <si>
    <t>5. (Bonus) Compute annual SD</t>
  </si>
  <si>
    <t>2. Find annual largest and total losses</t>
  </si>
  <si>
    <t>(Bonus) Compute 5. Annual Std. Dev</t>
  </si>
  <si>
    <t>The main challenge in computing statistics from a YLT is not in the calculations, but in the management of large datasets.</t>
  </si>
  <si>
    <t>The steps required to compute AAL from an ELT are the least involved of all the statistics required, as all information needed is already in the ELT.</t>
  </si>
  <si>
    <t>The annual standard deviation also comes directly from the ELT, but requires a slightly longer formula to compute than AAL.</t>
  </si>
  <si>
    <r>
      <rPr>
        <b/>
        <sz val="10"/>
        <color theme="1"/>
        <rFont val="Arial"/>
        <family val="2"/>
        <scheme val="minor"/>
      </rPr>
      <t>Repeat the step above</t>
    </r>
    <r>
      <rPr>
        <sz val="10"/>
        <color theme="1"/>
        <rFont val="Arial"/>
        <family val="2"/>
        <scheme val="minor"/>
      </rPr>
      <t xml:space="preserve"> for many loss thresholds, copying the exceedance rates into the table below for the loss thresholds provided</t>
    </r>
  </si>
  <si>
    <t>2.2 Compute severity distribution</t>
  </si>
  <si>
    <t>Compute OEP curve</t>
  </si>
  <si>
    <t>2. Compute OEP curve</t>
  </si>
  <si>
    <t>2.3 Compute OEP</t>
  </si>
  <si>
    <t>3. Find key return period losses</t>
  </si>
  <si>
    <t>2.1 Compute frequency distribution</t>
  </si>
  <si>
    <t>(Bonus) 5. Compute annual SD</t>
  </si>
  <si>
    <t>A cell for calculating a required answer</t>
  </si>
  <si>
    <t>A cell for intermediate calculations or optional answers</t>
  </si>
  <si>
    <t>A cell to hold a referenced variable</t>
  </si>
  <si>
    <t>Work left to right through this worksheet to complete the exercise.</t>
  </si>
  <si>
    <t xml:space="preserve">Total number of years for this simulation is 500. </t>
  </si>
  <si>
    <t>Check the Excel Help if you have not worked with this before,</t>
  </si>
  <si>
    <t>as the "criteria" formatting can be fussy.</t>
  </si>
  <si>
    <t>Total event rate (mean)</t>
  </si>
  <si>
    <t>=Poisson.Dist(# occurrences, mean rate, FALSE)</t>
  </si>
  <si>
    <t>Reminders: (see slides 64, 77, 82)</t>
  </si>
  <si>
    <t>Since the total probability sums to 1, compute CEP using =1-BETA.DIST()</t>
  </si>
  <si>
    <t>Exceedance rate is the CEP x the rate of an event occurring.</t>
  </si>
  <si>
    <t>You can also use the Excel "goal seeking" function.</t>
  </si>
  <si>
    <t>Reminders: (see slides 103-104) order the max and total losses, and use these as the loss thresholds. The plot assumes the losses have been sorted (either ascending or descending)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</si>
</sst>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_-* #,##0.000_-;\-* #,##0.000_-;_-* &quot;-&quot;??_-;_-@_-"/>
    <numFmt numFmtId="166" formatCode="0.0000"/>
    <numFmt numFmtId="167" formatCode="0.000"/>
    <numFmt numFmtId="168" formatCode="0.0"/>
    <numFmt numFmtId="169" formatCode="#,##0.0000"/>
    <numFmt numFmtId="170" formatCode="_-* #,##0.0_-;\-* #,##0.0_-;_-* &quot;-&quot;??_-;_-@_-"/>
    <numFmt numFmtId="171" formatCode="0.000%"/>
    <numFmt numFmtId="172" formatCode="m/d;@"/>
    <numFmt numFmtId="173" formatCode="#,##0.0"/>
    <numFmt numFmtId="174" formatCode="_-* #,##0_-;\-* #,##0_-;_-* &quot;-&quot;??_-;_-@_-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0"/>
      <name val="Arial"/>
      <family val="2"/>
      <scheme val="minor"/>
    </font>
    <font>
      <i/>
      <sz val="10"/>
      <color theme="0" tint="-0.249977111117893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i/>
      <sz val="10"/>
      <color theme="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/>
      <right/>
      <top style="thin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4" fillId="0" borderId="2" xfId="0" applyFont="1" applyFill="1" applyBorder="1"/>
    <xf numFmtId="0" fontId="4" fillId="0" borderId="7" xfId="0" applyFont="1" applyFill="1" applyBorder="1"/>
    <xf numFmtId="0" fontId="3" fillId="0" borderId="4" xfId="0" applyFont="1" applyBorder="1"/>
    <xf numFmtId="0" fontId="6" fillId="0" borderId="0" xfId="0" applyFont="1"/>
    <xf numFmtId="0" fontId="3" fillId="0" borderId="0" xfId="0" pivotButton="1" applyFont="1"/>
    <xf numFmtId="0" fontId="3" fillId="5" borderId="0" xfId="0" applyFont="1" applyFill="1"/>
    <xf numFmtId="0" fontId="7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4" fillId="5" borderId="0" xfId="0" applyFont="1" applyFill="1" applyBorder="1" applyAlignment="1">
      <alignment horizontal="center" vertical="top"/>
    </xf>
    <xf numFmtId="164" fontId="4" fillId="5" borderId="6" xfId="1" applyFont="1" applyFill="1" applyBorder="1" applyAlignment="1">
      <alignment vertical="top"/>
    </xf>
    <xf numFmtId="0" fontId="4" fillId="5" borderId="7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0" fontId="3" fillId="5" borderId="10" xfId="0" applyFont="1" applyFill="1" applyBorder="1" applyAlignment="1">
      <alignment vertical="top"/>
    </xf>
    <xf numFmtId="0" fontId="3" fillId="5" borderId="11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170" fontId="3" fillId="5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NumberFormat="1" applyFont="1" applyBorder="1" applyAlignment="1">
      <alignment vertical="top"/>
    </xf>
    <xf numFmtId="172" fontId="3" fillId="0" borderId="0" xfId="0" applyNumberFormat="1" applyFont="1" applyBorder="1" applyAlignment="1">
      <alignment vertical="top"/>
    </xf>
    <xf numFmtId="172" fontId="3" fillId="0" borderId="0" xfId="1" applyNumberFormat="1" applyFont="1" applyBorder="1" applyAlignment="1">
      <alignment vertical="top"/>
    </xf>
    <xf numFmtId="1" fontId="3" fillId="0" borderId="0" xfId="0" applyNumberFormat="1" applyFont="1" applyAlignment="1">
      <alignment vertical="top"/>
    </xf>
    <xf numFmtId="170" fontId="3" fillId="5" borderId="0" xfId="0" applyNumberFormat="1" applyFont="1" applyFill="1" applyBorder="1" applyAlignment="1">
      <alignment vertical="top"/>
    </xf>
    <xf numFmtId="0" fontId="3" fillId="5" borderId="6" xfId="0" applyFont="1" applyFill="1" applyBorder="1" applyAlignment="1">
      <alignment vertical="top"/>
    </xf>
    <xf numFmtId="164" fontId="3" fillId="4" borderId="7" xfId="1" applyNumberFormat="1" applyFont="1" applyFill="1" applyBorder="1" applyAlignment="1">
      <alignment vertical="top"/>
    </xf>
    <xf numFmtId="168" fontId="3" fillId="5" borderId="6" xfId="0" applyNumberFormat="1" applyFont="1" applyFill="1" applyBorder="1" applyAlignment="1">
      <alignment horizontal="left" vertical="top"/>
    </xf>
    <xf numFmtId="164" fontId="3" fillId="4" borderId="6" xfId="1" applyNumberFormat="1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164" fontId="3" fillId="5" borderId="0" xfId="1" applyNumberFormat="1" applyFont="1" applyFill="1" applyBorder="1" applyAlignment="1">
      <alignment vertical="top"/>
    </xf>
    <xf numFmtId="2" fontId="3" fillId="0" borderId="0" xfId="0" applyNumberFormat="1" applyFont="1" applyAlignment="1">
      <alignment vertical="top"/>
    </xf>
    <xf numFmtId="2" fontId="9" fillId="0" borderId="0" xfId="0" applyNumberFormat="1" applyFont="1" applyAlignment="1">
      <alignment vertical="top"/>
    </xf>
    <xf numFmtId="168" fontId="3" fillId="5" borderId="0" xfId="0" applyNumberFormat="1" applyFont="1" applyFill="1" applyBorder="1" applyAlignment="1">
      <alignment horizontal="left" vertical="top"/>
    </xf>
    <xf numFmtId="0" fontId="3" fillId="0" borderId="0" xfId="0" applyFont="1" applyFill="1"/>
    <xf numFmtId="1" fontId="3" fillId="5" borderId="6" xfId="1" applyNumberFormat="1" applyFont="1" applyFill="1" applyBorder="1"/>
    <xf numFmtId="0" fontId="3" fillId="0" borderId="6" xfId="0" applyFont="1" applyFill="1" applyBorder="1"/>
    <xf numFmtId="1" fontId="3" fillId="0" borderId="0" xfId="0" applyNumberFormat="1" applyFont="1" applyBorder="1" applyAlignment="1">
      <alignment vertical="top"/>
    </xf>
    <xf numFmtId="1" fontId="3" fillId="5" borderId="0" xfId="1" applyNumberFormat="1" applyFont="1" applyFill="1" applyBorder="1"/>
    <xf numFmtId="2" fontId="3" fillId="0" borderId="0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8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9" xfId="0" applyFont="1" applyFill="1" applyBorder="1"/>
    <xf numFmtId="0" fontId="4" fillId="0" borderId="0" xfId="0" applyFont="1" applyFill="1"/>
    <xf numFmtId="0" fontId="2" fillId="8" borderId="0" xfId="0" applyFont="1" applyFill="1"/>
    <xf numFmtId="0" fontId="5" fillId="8" borderId="0" xfId="0" applyFont="1" applyFill="1"/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/>
    </xf>
    <xf numFmtId="0" fontId="11" fillId="0" borderId="0" xfId="0" applyFont="1" applyFill="1"/>
    <xf numFmtId="0" fontId="3" fillId="0" borderId="0" xfId="0" applyFont="1" applyFill="1" applyAlignment="1"/>
    <xf numFmtId="0" fontId="4" fillId="0" borderId="1" xfId="0" applyFont="1" applyFill="1" applyBorder="1"/>
    <xf numFmtId="2" fontId="3" fillId="0" borderId="5" xfId="0" applyNumberFormat="1" applyFont="1" applyFill="1" applyBorder="1"/>
    <xf numFmtId="0" fontId="4" fillId="0" borderId="12" xfId="0" applyFont="1" applyFill="1" applyBorder="1"/>
    <xf numFmtId="0" fontId="3" fillId="0" borderId="14" xfId="0" applyFont="1" applyFill="1" applyBorder="1"/>
    <xf numFmtId="0" fontId="3" fillId="0" borderId="13" xfId="0" applyFont="1" applyFill="1" applyBorder="1"/>
    <xf numFmtId="0" fontId="10" fillId="0" borderId="0" xfId="0" applyFont="1" applyFill="1"/>
    <xf numFmtId="1" fontId="3" fillId="0" borderId="0" xfId="1" applyNumberFormat="1" applyFont="1" applyFill="1"/>
    <xf numFmtId="2" fontId="3" fillId="0" borderId="0" xfId="0" applyNumberFormat="1" applyFont="1" applyFill="1"/>
    <xf numFmtId="1" fontId="3" fillId="0" borderId="6" xfId="1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3" fillId="0" borderId="12" xfId="0" applyFont="1" applyFill="1" applyBorder="1"/>
    <xf numFmtId="0" fontId="3" fillId="0" borderId="4" xfId="0" applyFont="1" applyFill="1" applyBorder="1" applyAlignment="1">
      <alignment horizontal="right"/>
    </xf>
    <xf numFmtId="9" fontId="3" fillId="0" borderId="11" xfId="3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3" fontId="4" fillId="0" borderId="2" xfId="0" applyNumberFormat="1" applyFont="1" applyFill="1" applyBorder="1"/>
    <xf numFmtId="3" fontId="4" fillId="0" borderId="7" xfId="0" applyNumberFormat="1" applyFont="1" applyFill="1" applyBorder="1"/>
    <xf numFmtId="0" fontId="12" fillId="8" borderId="0" xfId="0" applyFont="1" applyFill="1"/>
    <xf numFmtId="0" fontId="6" fillId="0" borderId="4" xfId="0" applyFont="1" applyFill="1" applyBorder="1"/>
    <xf numFmtId="0" fontId="3" fillId="0" borderId="3" xfId="0" applyFont="1" applyBorder="1" applyAlignment="1"/>
    <xf numFmtId="0" fontId="3" fillId="0" borderId="0" xfId="0" applyFont="1" applyBorder="1" applyAlignment="1"/>
    <xf numFmtId="0" fontId="13" fillId="8" borderId="0" xfId="0" applyFont="1" applyFill="1"/>
    <xf numFmtId="0" fontId="2" fillId="9" borderId="0" xfId="0" applyFont="1" applyFill="1"/>
    <xf numFmtId="0" fontId="5" fillId="9" borderId="0" xfId="0" applyFont="1" applyFill="1"/>
    <xf numFmtId="167" fontId="5" fillId="0" borderId="0" xfId="0" applyNumberFormat="1" applyFont="1" applyFill="1"/>
    <xf numFmtId="3" fontId="4" fillId="0" borderId="0" xfId="0" applyNumberFormat="1" applyFont="1" applyFill="1"/>
    <xf numFmtId="0" fontId="3" fillId="7" borderId="15" xfId="0" applyNumberFormat="1" applyFont="1" applyFill="1" applyBorder="1"/>
    <xf numFmtId="0" fontId="3" fillId="6" borderId="15" xfId="0" applyFont="1" applyFill="1" applyBorder="1"/>
    <xf numFmtId="0" fontId="3" fillId="4" borderId="15" xfId="0" applyNumberFormat="1" applyFont="1" applyFill="1" applyBorder="1"/>
    <xf numFmtId="1" fontId="4" fillId="0" borderId="24" xfId="0" applyNumberFormat="1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7" borderId="20" xfId="0" applyFont="1" applyFill="1" applyBorder="1" applyAlignment="1">
      <alignment vertical="top"/>
    </xf>
    <xf numFmtId="0" fontId="3" fillId="7" borderId="23" xfId="0" applyFont="1" applyFill="1" applyBorder="1" applyAlignment="1">
      <alignment vertical="top"/>
    </xf>
    <xf numFmtId="0" fontId="4" fillId="0" borderId="24" xfId="0" applyFont="1" applyFill="1" applyBorder="1"/>
    <xf numFmtId="0" fontId="4" fillId="0" borderId="26" xfId="0" applyFont="1" applyFill="1" applyBorder="1"/>
    <xf numFmtId="0" fontId="4" fillId="0" borderId="25" xfId="0" applyFont="1" applyFill="1" applyBorder="1"/>
    <xf numFmtId="0" fontId="3" fillId="0" borderId="19" xfId="0" applyFont="1" applyFill="1" applyBorder="1"/>
    <xf numFmtId="0" fontId="3" fillId="0" borderId="21" xfId="0" applyFont="1" applyFill="1" applyBorder="1"/>
    <xf numFmtId="0" fontId="3" fillId="0" borderId="22" xfId="0" applyFont="1" applyFill="1" applyBorder="1"/>
    <xf numFmtId="2" fontId="3" fillId="0" borderId="22" xfId="0" applyNumberFormat="1" applyFont="1" applyFill="1" applyBorder="1"/>
    <xf numFmtId="2" fontId="3" fillId="0" borderId="19" xfId="0" applyNumberFormat="1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0" fillId="0" borderId="9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3" fillId="5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0" borderId="6" xfId="0" applyFont="1" applyBorder="1"/>
    <xf numFmtId="173" fontId="3" fillId="0" borderId="10" xfId="0" applyNumberFormat="1" applyFont="1" applyFill="1" applyBorder="1"/>
    <xf numFmtId="173" fontId="3" fillId="0" borderId="11" xfId="0" applyNumberFormat="1" applyFont="1" applyFill="1" applyBorder="1"/>
    <xf numFmtId="174" fontId="3" fillId="4" borderId="8" xfId="1" applyNumberFormat="1" applyFont="1" applyFill="1" applyBorder="1" applyAlignment="1">
      <alignment vertical="top"/>
    </xf>
    <xf numFmtId="174" fontId="3" fillId="4" borderId="9" xfId="1" applyNumberFormat="1" applyFont="1" applyFill="1" applyBorder="1" applyAlignment="1">
      <alignment vertical="top"/>
    </xf>
    <xf numFmtId="0" fontId="3" fillId="0" borderId="0" xfId="0" applyFont="1" applyAlignment="1">
      <alignment horizontal="left"/>
    </xf>
    <xf numFmtId="164" fontId="3" fillId="4" borderId="0" xfId="1" applyNumberFormat="1" applyFont="1" applyFill="1" applyBorder="1" applyAlignment="1">
      <alignment vertical="top"/>
    </xf>
    <xf numFmtId="164" fontId="3" fillId="4" borderId="8" xfId="1" applyNumberFormat="1" applyFont="1" applyFill="1" applyBorder="1" applyAlignment="1">
      <alignment vertical="top"/>
    </xf>
    <xf numFmtId="164" fontId="3" fillId="4" borderId="5" xfId="1" applyNumberFormat="1" applyFont="1" applyFill="1" applyBorder="1" applyAlignment="1">
      <alignment vertical="top"/>
    </xf>
    <xf numFmtId="164" fontId="3" fillId="4" borderId="9" xfId="1" applyNumberFormat="1" applyFont="1" applyFill="1" applyBorder="1" applyAlignment="1">
      <alignment vertical="top"/>
    </xf>
    <xf numFmtId="0" fontId="6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vertical="top"/>
    </xf>
    <xf numFmtId="0" fontId="14" fillId="0" borderId="3" xfId="0" applyFont="1" applyFill="1" applyBorder="1"/>
    <xf numFmtId="0" fontId="15" fillId="0" borderId="4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vertical="top"/>
    </xf>
    <xf numFmtId="164" fontId="3" fillId="4" borderId="6" xfId="1" applyFont="1" applyFill="1" applyBorder="1"/>
    <xf numFmtId="164" fontId="3" fillId="0" borderId="0" xfId="1" applyFont="1" applyFill="1"/>
    <xf numFmtId="164" fontId="3" fillId="0" borderId="0" xfId="0" applyNumberFormat="1" applyFont="1"/>
    <xf numFmtId="164" fontId="3" fillId="7" borderId="19" xfId="1" applyFont="1" applyFill="1" applyBorder="1"/>
    <xf numFmtId="164" fontId="3" fillId="7" borderId="21" xfId="1" applyFont="1" applyFill="1" applyBorder="1"/>
    <xf numFmtId="164" fontId="3" fillId="4" borderId="11" xfId="1" applyFont="1" applyFill="1" applyBorder="1"/>
    <xf numFmtId="164" fontId="3" fillId="7" borderId="6" xfId="1" applyFont="1" applyFill="1" applyBorder="1"/>
    <xf numFmtId="164" fontId="3" fillId="7" borderId="7" xfId="1" applyNumberFormat="1" applyFont="1" applyFill="1" applyBorder="1" applyAlignment="1">
      <alignment vertical="top"/>
    </xf>
    <xf numFmtId="164" fontId="3" fillId="7" borderId="6" xfId="0" applyNumberFormat="1" applyFont="1" applyFill="1" applyBorder="1" applyAlignment="1">
      <alignment vertical="top"/>
    </xf>
    <xf numFmtId="164" fontId="3" fillId="0" borderId="0" xfId="1" applyFont="1" applyBorder="1"/>
    <xf numFmtId="174" fontId="3" fillId="0" borderId="0" xfId="1" applyNumberFormat="1" applyFont="1" applyFill="1" applyBorder="1"/>
    <xf numFmtId="174" fontId="3" fillId="0" borderId="20" xfId="1" applyNumberFormat="1" applyFont="1" applyFill="1" applyBorder="1"/>
    <xf numFmtId="174" fontId="3" fillId="0" borderId="22" xfId="1" applyNumberFormat="1" applyFont="1" applyFill="1" applyBorder="1"/>
    <xf numFmtId="174" fontId="3" fillId="0" borderId="23" xfId="1" applyNumberFormat="1" applyFont="1" applyFill="1" applyBorder="1"/>
    <xf numFmtId="174" fontId="3" fillId="0" borderId="8" xfId="1" applyNumberFormat="1" applyFont="1" applyFill="1" applyBorder="1"/>
    <xf numFmtId="174" fontId="3" fillId="0" borderId="5" xfId="1" applyNumberFormat="1" applyFont="1" applyFill="1" applyBorder="1"/>
    <xf numFmtId="174" fontId="3" fillId="0" borderId="9" xfId="1" applyNumberFormat="1" applyFont="1" applyFill="1" applyBorder="1"/>
    <xf numFmtId="3" fontId="3" fillId="0" borderId="10" xfId="0" applyNumberFormat="1" applyFont="1" applyFill="1" applyBorder="1"/>
    <xf numFmtId="3" fontId="3" fillId="0" borderId="11" xfId="0" applyNumberFormat="1" applyFont="1" applyFill="1" applyBorder="1"/>
    <xf numFmtId="3" fontId="3" fillId="6" borderId="6" xfId="1" applyNumberFormat="1" applyFont="1" applyFill="1" applyBorder="1"/>
    <xf numFmtId="3" fontId="3" fillId="0" borderId="6" xfId="0" applyNumberFormat="1" applyFont="1" applyFill="1" applyBorder="1"/>
    <xf numFmtId="3" fontId="3" fillId="0" borderId="0" xfId="0" applyNumberFormat="1" applyFont="1" applyFill="1" applyBorder="1"/>
    <xf numFmtId="4" fontId="3" fillId="7" borderId="6" xfId="0" applyNumberFormat="1" applyFont="1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2" fontId="14" fillId="7" borderId="0" xfId="2" applyNumberFormat="1" applyFont="1" applyFill="1"/>
    <xf numFmtId="171" fontId="14" fillId="7" borderId="10" xfId="2" applyNumberFormat="1" applyFont="1" applyFill="1" applyBorder="1"/>
    <xf numFmtId="165" fontId="14" fillId="7" borderId="19" xfId="2" applyNumberFormat="1" applyFont="1" applyFill="1" applyBorder="1"/>
    <xf numFmtId="165" fontId="14" fillId="7" borderId="0" xfId="2" applyNumberFormat="1" applyFont="1" applyFill="1" applyBorder="1"/>
    <xf numFmtId="164" fontId="14" fillId="7" borderId="0" xfId="2" applyNumberFormat="1" applyFont="1" applyFill="1" applyBorder="1"/>
    <xf numFmtId="2" fontId="14" fillId="7" borderId="20" xfId="2" applyNumberFormat="1" applyFont="1" applyFill="1" applyBorder="1"/>
    <xf numFmtId="165" fontId="14" fillId="7" borderId="21" xfId="2" applyNumberFormat="1" applyFont="1" applyFill="1" applyBorder="1"/>
    <xf numFmtId="165" fontId="14" fillId="7" borderId="22" xfId="2" applyNumberFormat="1" applyFont="1" applyFill="1" applyBorder="1"/>
    <xf numFmtId="164" fontId="14" fillId="7" borderId="22" xfId="2" applyNumberFormat="1" applyFont="1" applyFill="1" applyBorder="1"/>
    <xf numFmtId="2" fontId="14" fillId="7" borderId="23" xfId="2" applyNumberFormat="1" applyFont="1" applyFill="1" applyBorder="1"/>
    <xf numFmtId="166" fontId="14" fillId="7" borderId="0" xfId="2" applyNumberFormat="1" applyFont="1" applyFill="1" applyBorder="1"/>
    <xf numFmtId="166" fontId="14" fillId="7" borderId="8" xfId="2" applyNumberFormat="1" applyFont="1" applyFill="1" applyBorder="1"/>
    <xf numFmtId="166" fontId="14" fillId="7" borderId="5" xfId="2" applyNumberFormat="1" applyFont="1" applyFill="1" applyBorder="1"/>
    <xf numFmtId="166" fontId="14" fillId="7" borderId="9" xfId="2" applyNumberFormat="1" applyFont="1" applyFill="1" applyBorder="1"/>
    <xf numFmtId="166" fontId="14" fillId="7" borderId="6" xfId="2" applyNumberFormat="1" applyFont="1" applyFill="1" applyBorder="1"/>
    <xf numFmtId="169" fontId="14" fillId="7" borderId="10" xfId="2" applyNumberFormat="1" applyFont="1" applyFill="1" applyBorder="1"/>
    <xf numFmtId="167" fontId="14" fillId="7" borderId="10" xfId="2" applyNumberFormat="1" applyFont="1" applyFill="1" applyBorder="1"/>
    <xf numFmtId="166" fontId="14" fillId="7" borderId="10" xfId="2" applyNumberFormat="1" applyFont="1" applyFill="1" applyBorder="1"/>
    <xf numFmtId="166" fontId="14" fillId="7" borderId="11" xfId="2" applyNumberFormat="1" applyFont="1" applyFill="1" applyBorder="1"/>
    <xf numFmtId="167" fontId="14" fillId="7" borderId="11" xfId="2" applyNumberFormat="1" applyFont="1" applyFill="1" applyBorder="1"/>
    <xf numFmtId="164" fontId="3" fillId="4" borderId="27" xfId="1" applyFont="1" applyFill="1" applyBorder="1"/>
    <xf numFmtId="164" fontId="3" fillId="4" borderId="10" xfId="1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9" xfId="0" applyFon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0" fontId="4" fillId="5" borderId="1" xfId="0" applyFont="1" applyFill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9" fillId="5" borderId="2" xfId="0" applyFont="1" applyFill="1" applyBorder="1" applyAlignment="1">
      <alignment horizontal="center" vertical="top"/>
    </xf>
    <xf numFmtId="0" fontId="9" fillId="5" borderId="7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4" xfId="0" quotePrefix="1" applyFont="1" applyBorder="1" applyAlignment="1">
      <alignment horizontal="left"/>
    </xf>
    <xf numFmtId="0" fontId="3" fillId="0" borderId="5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8" xfId="0" quotePrefix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5" borderId="0" xfId="0" applyFont="1" applyFill="1" applyAlignment="1">
      <alignment horizontal="left" vertical="top" wrapText="1"/>
    </xf>
    <xf numFmtId="0" fontId="3" fillId="0" borderId="16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6" fillId="0" borderId="3" xfId="0" quotePrefix="1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6" fillId="0" borderId="8" xfId="0" quotePrefix="1" applyFont="1" applyFill="1" applyBorder="1" applyAlignment="1">
      <alignment horizontal="left"/>
    </xf>
    <xf numFmtId="0" fontId="3" fillId="0" borderId="19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</cellXfs>
  <cellStyles count="4">
    <cellStyle name="Comma" xfId="1" builtinId="3"/>
    <cellStyle name="Neutral" xfId="2" builtinId="28"/>
    <cellStyle name="Normal" xfId="0" builtinId="0"/>
    <cellStyle name="Percent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2" formatCode="m/d;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OEP/AEP from YLT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YLT_Worksheet!$N$24</c:f>
              <c:strCache>
                <c:ptCount val="1"/>
                <c:pt idx="0">
                  <c:v>OEP_Loss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YLT_Worksheet!$N$25:$N$221</c:f>
              <c:numCache>
                <c:formatCode>_-* #,##0.00_-;\-* #,##0.00_-;_-* "-"??_-;_-@_-</c:formatCode>
                <c:ptCount val="197"/>
              </c:numCache>
            </c:numRef>
          </c:xVal>
          <c:yVal>
            <c:numRef>
              <c:f>YLT_Worksheet!$O$25:$O$221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E-4C6B-950E-127160CF8C8B}"/>
            </c:ext>
          </c:extLst>
        </c:ser>
        <c:ser>
          <c:idx val="1"/>
          <c:order val="1"/>
          <c:tx>
            <c:strRef>
              <c:f>YLT_Worksheet!$Q$24</c:f>
              <c:strCache>
                <c:ptCount val="1"/>
                <c:pt idx="0">
                  <c:v>AEP_Loss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YLT_Worksheet!$Q$25:$Q$221</c:f>
              <c:numCache>
                <c:formatCode>_-* #,##0.00_-;\-* #,##0.00_-;_-* "-"??_-;_-@_-</c:formatCode>
                <c:ptCount val="197"/>
              </c:numCache>
            </c:numRef>
          </c:xVal>
          <c:yVal>
            <c:numRef>
              <c:f>YLT_Worksheet!$R$25:$R$221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E-4C6B-950E-127160CF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77480"/>
        <c:axId val="513392416"/>
      </c:scatterChart>
      <c:valAx>
        <c:axId val="66217748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2416"/>
        <c:crosses val="autoZero"/>
        <c:crossBetween val="midCat"/>
        <c:minorUnit val="10"/>
      </c:valAx>
      <c:valAx>
        <c:axId val="513392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OEP from ELT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ELT_Worksheet!$D$102</c:f>
              <c:strCache>
                <c:ptCount val="1"/>
                <c:pt idx="0">
                  <c:v>OEP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ELT_Worksheet!$B$103:$B$112</c:f>
              <c:numCache>
                <c:formatCode>#,##0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xVal>
          <c:yVal>
            <c:numRef>
              <c:f>ELT_Worksheet!$D$103:$D$112</c:f>
              <c:numCache>
                <c:formatCode>0.000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7-4B7B-9B56-5D3AEFE4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1248"/>
        <c:axId val="96187520"/>
      </c:scatterChart>
      <c:valAx>
        <c:axId val="96181248"/>
        <c:scaling>
          <c:orientation val="minMax"/>
          <c:max val="3000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Losses ($)</a:t>
                </a:r>
              </a:p>
            </c:rich>
          </c:tx>
          <c:overlay val="0"/>
        </c:title>
        <c:numFmt formatCode="#,##0" sourceLinked="1"/>
        <c:majorTickMark val="in"/>
        <c:minorTickMark val="none"/>
        <c:tickLblPos val="nextTo"/>
        <c:spPr>
          <a:ln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187520"/>
        <c:crosses val="autoZero"/>
        <c:crossBetween val="midCat"/>
        <c:majorUnit val="5000"/>
      </c:valAx>
      <c:valAx>
        <c:axId val="96187520"/>
        <c:scaling>
          <c:orientation val="minMax"/>
          <c:max val="0.4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OEP</a:t>
                </a:r>
              </a:p>
            </c:rich>
          </c:tx>
          <c:overlay val="0"/>
        </c:title>
        <c:numFmt formatCode="0.00" sourceLinked="0"/>
        <c:majorTickMark val="in"/>
        <c:minorTickMark val="none"/>
        <c:tickLblPos val="nextTo"/>
        <c:spPr>
          <a:ln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181248"/>
        <c:crosses val="autoZero"/>
        <c:crossBetween val="midCat"/>
      </c:valAx>
      <c:spPr>
        <a:ln>
          <a:solidFill>
            <a:schemeClr val="accent1"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58102</xdr:colOff>
      <xdr:row>12</xdr:row>
      <xdr:rowOff>15240</xdr:rowOff>
    </xdr:from>
    <xdr:ext cx="2322944" cy="989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258069-0E3F-4411-8583-4BF13543F621}"/>
                </a:ext>
              </a:extLst>
            </xdr:cNvPr>
            <xdr:cNvSpPr txBox="1"/>
          </xdr:nvSpPr>
          <xdr:spPr>
            <a:xfrm>
              <a:off x="16183927" y="1948815"/>
              <a:ext cx="2322944" cy="9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𝑆𝑡𝑑𝐷𝑒𝑣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</m:t>
                                        </m:r>
                                        <m:sSub>
                                          <m:sSubPr>
                                            <m:ctrlP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𝐿</m:t>
                                            </m:r>
                                          </m:e>
                                          <m:sub>
                                            <m:r>
                                              <a:rPr lang="en-GB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𝐴𝐴𝐿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 b="0"/>
            </a:p>
            <a:p>
              <a:pPr algn="l"/>
              <a:endParaRPr lang="en-GB" sz="1100"/>
            </a:p>
            <a:p>
              <a:pPr algn="l"/>
              <a:r>
                <a:rPr lang="en-GB" sz="1100"/>
                <a:t>where </a:t>
              </a:r>
              <a14:m>
                <m:oMath xmlns:m="http://schemas.openxmlformats.org/officeDocument/2006/math">
                  <m:r>
                    <a:rPr lang="en-GB" sz="1100" i="1">
                      <a:latin typeface="Cambria Math" panose="02040503050406030204" pitchFamily="18" charset="0"/>
                    </a:rPr>
                    <m:t>𝐴</m:t>
                  </m:r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100"/>
                <a:t> is the</a:t>
              </a:r>
              <a:r>
                <a:rPr lang="en-GB" sz="1100" baseline="0"/>
                <a:t> annual loss of year </a:t>
              </a:r>
              <a14:m>
                <m:oMath xmlns:m="http://schemas.openxmlformats.org/officeDocument/2006/math">
                  <m:r>
                    <a:rPr lang="en-GB" sz="110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en-GB" sz="1100" baseline="0"/>
            </a:p>
            <a:p>
              <a:pPr algn="l"/>
              <a:r>
                <a:rPr lang="en-GB" sz="1100"/>
                <a:t>and Y is the total number of years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258069-0E3F-4411-8583-4BF13543F621}"/>
                </a:ext>
              </a:extLst>
            </xdr:cNvPr>
            <xdr:cNvSpPr txBox="1"/>
          </xdr:nvSpPr>
          <xdr:spPr>
            <a:xfrm>
              <a:off x="16183927" y="1948815"/>
              <a:ext cx="2322944" cy="9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GB" sz="1100" b="0" i="0">
                  <a:latin typeface="Cambria Math" panose="02040503050406030204" pitchFamily="18" charset="0"/>
                </a:rPr>
                <a:t>𝑆𝑡𝑑𝐷𝑒𝑣=√(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(∑▒(𝐴𝐿_𝑖−𝐴𝐴𝐿)^2 )/(𝑌−1))</a:t>
              </a:r>
              <a:endParaRPr lang="en-GB" sz="1100" b="0"/>
            </a:p>
            <a:p>
              <a:pPr algn="l"/>
              <a:endParaRPr lang="en-GB" sz="1100"/>
            </a:p>
            <a:p>
              <a:pPr algn="l"/>
              <a:r>
                <a:rPr lang="en-GB" sz="1100"/>
                <a:t>where </a:t>
              </a:r>
              <a:r>
                <a:rPr lang="en-GB" sz="1100" i="0">
                  <a:latin typeface="Cambria Math" panose="02040503050406030204" pitchFamily="18" charset="0"/>
                </a:rPr>
                <a:t>𝐴𝐿_𝑖</a:t>
              </a:r>
              <a:r>
                <a:rPr lang="en-GB" sz="1100"/>
                <a:t> is the</a:t>
              </a:r>
              <a:r>
                <a:rPr lang="en-GB" sz="1100" baseline="0"/>
                <a:t> annual loss of year </a:t>
              </a:r>
              <a:r>
                <a:rPr lang="en-GB" sz="1100" i="0" baseline="0">
                  <a:latin typeface="Cambria Math" panose="02040503050406030204" pitchFamily="18" charset="0"/>
                </a:rPr>
                <a:t>𝑖</a:t>
              </a:r>
              <a:endParaRPr lang="en-GB" sz="1100" baseline="0"/>
            </a:p>
            <a:p>
              <a:pPr algn="l"/>
              <a:r>
                <a:rPr lang="en-GB" sz="1100"/>
                <a:t>and Y is the total number of years</a:t>
              </a:r>
            </a:p>
          </xdr:txBody>
        </xdr:sp>
      </mc:Fallback>
    </mc:AlternateContent>
    <xdr:clientData/>
  </xdr:oneCellAnchor>
  <xdr:twoCellAnchor>
    <xdr:from>
      <xdr:col>18</xdr:col>
      <xdr:colOff>662940</xdr:colOff>
      <xdr:row>23</xdr:row>
      <xdr:rowOff>15240</xdr:rowOff>
    </xdr:from>
    <xdr:to>
      <xdr:col>26</xdr:col>
      <xdr:colOff>487680</xdr:colOff>
      <xdr:row>45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9601F-BACC-42E8-B382-FC93D44D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226695</xdr:colOff>
      <xdr:row>119</xdr:row>
      <xdr:rowOff>114300</xdr:rowOff>
    </xdr:from>
    <xdr:to>
      <xdr:col>10</xdr:col>
      <xdr:colOff>112395</xdr:colOff>
      <xdr:row>142</xdr:row>
      <xdr:rowOff>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3B76A-3432-44EE-AA47-E2559FCFE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73342</xdr:colOff>
      <xdr:row>152</xdr:row>
      <xdr:rowOff>100965</xdr:rowOff>
    </xdr:from>
    <xdr:ext cx="2409186" cy="1155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8BA520-3F3D-443A-82E9-8E50EE670417}"/>
                </a:ext>
              </a:extLst>
            </xdr:cNvPr>
            <xdr:cNvSpPr txBox="1"/>
          </xdr:nvSpPr>
          <xdr:spPr>
            <a:xfrm>
              <a:off x="8045767" y="5568315"/>
              <a:ext cx="2409186" cy="1155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𝑆𝑡𝑑𝐷𝑒𝑣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𝑣𝑒𝑛𝑡𝑠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×(1+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n-GB" sz="1100" b="0"/>
            </a:p>
            <a:p>
              <a:r>
                <a:rPr lang="en-GB" sz="1100" b="0"/>
                <a:t>where: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mean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loss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annual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rate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CV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event</m:t>
                    </m:r>
                    <m:r>
                      <m:rPr>
                        <m:nor/>
                      </m:rP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8BA520-3F3D-443A-82E9-8E50EE670417}"/>
                </a:ext>
              </a:extLst>
            </xdr:cNvPr>
            <xdr:cNvSpPr txBox="1"/>
          </xdr:nvSpPr>
          <xdr:spPr>
            <a:xfrm>
              <a:off x="8045767" y="5568315"/>
              <a:ext cx="2409186" cy="1155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𝑆𝑡𝑑𝐷𝑒𝑣=√(∑_(𝑒𝑣𝑒𝑛𝑡𝑠 𝑖)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</a:t>
              </a:r>
              <a:r>
                <a:rPr lang="en-GB" sz="1100" b="0" i="0">
                  <a:latin typeface="Cambria Math" panose="02040503050406030204" pitchFamily="18" charset="0"/>
                </a:rPr>
                <a:t>𝐿_𝑖^2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×𝑟_𝑖×(1+𝑐𝑣_𝑖^2)〗)</a:t>
              </a:r>
              <a:endParaRPr lang="en-GB" sz="1100" b="0"/>
            </a:p>
            <a:p>
              <a:r>
                <a:rPr lang="en-GB" sz="1100" b="0"/>
                <a:t>where:</a:t>
              </a: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𝐿_𝑖= "mean loss for event " 𝑖</a:t>
              </a:r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𝑟_𝑖= "annual rate for event " 𝑖</a:t>
              </a:r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𝑐𝑣_𝑖= "CV for event " 𝑖</a:t>
              </a:r>
              <a:endParaRPr lang="en-GB" sz="1100" b="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Dyke" refreshedDate="43496.469966319448" createdVersion="6" refreshedVersion="6" minRefreshableVersion="3" recordCount="250" xr:uid="{6AB3FB53-5A16-44B9-85B8-564CFEACA0A2}">
  <cacheSource type="worksheet">
    <worksheetSource ref="B24:E274" sheet="YLT_Worksheet"/>
  </cacheSource>
  <cacheFields count="4">
    <cacheField name="Year ID" numFmtId="0">
      <sharedItems containsSemiMixedTypes="0" containsString="0" containsNumber="1" containsInteger="1" minValue="1" maxValue="500" count="197">
        <n v="1"/>
        <n v="10"/>
        <n v="11"/>
        <n v="13"/>
        <n v="14"/>
        <n v="16"/>
        <n v="20"/>
        <n v="22"/>
        <n v="25"/>
        <n v="27"/>
        <n v="29"/>
        <n v="34"/>
        <n v="38"/>
        <n v="42"/>
        <n v="44"/>
        <n v="49"/>
        <n v="50"/>
        <n v="51"/>
        <n v="53"/>
        <n v="54"/>
        <n v="56"/>
        <n v="58"/>
        <n v="60"/>
        <n v="61"/>
        <n v="66"/>
        <n v="74"/>
        <n v="76"/>
        <n v="78"/>
        <n v="80"/>
        <n v="81"/>
        <n v="88"/>
        <n v="89"/>
        <n v="90"/>
        <n v="94"/>
        <n v="98"/>
        <n v="101"/>
        <n v="105"/>
        <n v="106"/>
        <n v="108"/>
        <n v="109"/>
        <n v="111"/>
        <n v="112"/>
        <n v="114"/>
        <n v="117"/>
        <n v="122"/>
        <n v="124"/>
        <n v="129"/>
        <n v="131"/>
        <n v="135"/>
        <n v="138"/>
        <n v="139"/>
        <n v="141"/>
        <n v="144"/>
        <n v="145"/>
        <n v="147"/>
        <n v="148"/>
        <n v="154"/>
        <n v="155"/>
        <n v="157"/>
        <n v="159"/>
        <n v="162"/>
        <n v="165"/>
        <n v="167"/>
        <n v="169"/>
        <n v="171"/>
        <n v="174"/>
        <n v="176"/>
        <n v="181"/>
        <n v="182"/>
        <n v="183"/>
        <n v="185"/>
        <n v="189"/>
        <n v="191"/>
        <n v="192"/>
        <n v="195"/>
        <n v="197"/>
        <n v="200"/>
        <n v="202"/>
        <n v="205"/>
        <n v="206"/>
        <n v="210"/>
        <n v="215"/>
        <n v="217"/>
        <n v="225"/>
        <n v="229"/>
        <n v="230"/>
        <n v="232"/>
        <n v="233"/>
        <n v="236"/>
        <n v="238"/>
        <n v="240"/>
        <n v="242"/>
        <n v="244"/>
        <n v="246"/>
        <n v="250"/>
        <n v="251"/>
        <n v="259"/>
        <n v="261"/>
        <n v="263"/>
        <n v="264"/>
        <n v="265"/>
        <n v="266"/>
        <n v="267"/>
        <n v="268"/>
        <n v="274"/>
        <n v="276"/>
        <n v="277"/>
        <n v="280"/>
        <n v="288"/>
        <n v="289"/>
        <n v="290"/>
        <n v="295"/>
        <n v="298"/>
        <n v="299"/>
        <n v="300"/>
        <n v="301"/>
        <n v="305"/>
        <n v="309"/>
        <n v="310"/>
        <n v="312"/>
        <n v="314"/>
        <n v="316"/>
        <n v="319"/>
        <n v="323"/>
        <n v="326"/>
        <n v="328"/>
        <n v="333"/>
        <n v="342"/>
        <n v="344"/>
        <n v="346"/>
        <n v="348"/>
        <n v="351"/>
        <n v="352"/>
        <n v="354"/>
        <n v="358"/>
        <n v="363"/>
        <n v="367"/>
        <n v="369"/>
        <n v="371"/>
        <n v="374"/>
        <n v="377"/>
        <n v="378"/>
        <n v="379"/>
        <n v="380"/>
        <n v="383"/>
        <n v="387"/>
        <n v="388"/>
        <n v="390"/>
        <n v="391"/>
        <n v="392"/>
        <n v="394"/>
        <n v="396"/>
        <n v="398"/>
        <n v="400"/>
        <n v="401"/>
        <n v="402"/>
        <n v="403"/>
        <n v="405"/>
        <n v="407"/>
        <n v="410"/>
        <n v="411"/>
        <n v="413"/>
        <n v="414"/>
        <n v="416"/>
        <n v="422"/>
        <n v="423"/>
        <n v="425"/>
        <n v="427"/>
        <n v="428"/>
        <n v="430"/>
        <n v="431"/>
        <n v="432"/>
        <n v="435"/>
        <n v="437"/>
        <n v="438"/>
        <n v="441"/>
        <n v="442"/>
        <n v="444"/>
        <n v="445"/>
        <n v="446"/>
        <n v="447"/>
        <n v="448"/>
        <n v="450"/>
        <n v="451"/>
        <n v="454"/>
        <n v="456"/>
        <n v="458"/>
        <n v="459"/>
        <n v="460"/>
        <n v="461"/>
        <n v="467"/>
        <n v="469"/>
        <n v="476"/>
        <n v="480"/>
        <n v="492"/>
        <n v="497"/>
        <n v="500"/>
      </sharedItems>
    </cacheField>
    <cacheField name="EventID" numFmtId="0">
      <sharedItems containsSemiMixedTypes="0" containsString="0" containsNumber="1" containsInteger="1" minValue="1" maxValue="8"/>
    </cacheField>
    <cacheField name="Date" numFmtId="172">
      <sharedItems containsSemiMixedTypes="0" containsNonDate="0" containsDate="1" containsString="0" minDate="2017-01-01T00:00:00" maxDate="2018-01-01T00:00:00"/>
    </cacheField>
    <cacheField name="Loss" numFmtId="164">
      <sharedItems containsSemiMixedTypes="0" containsString="0" containsNumber="1" minValue="0.1" maxValue="22278.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2"/>
    <d v="2017-12-27T00:00:00"/>
    <n v="27.6"/>
  </r>
  <r>
    <x v="1"/>
    <n v="7"/>
    <d v="2017-03-05T00:00:00"/>
    <n v="2436.7000000000003"/>
  </r>
  <r>
    <x v="1"/>
    <n v="4"/>
    <d v="2017-05-04T00:00:00"/>
    <n v="2297.8000000000002"/>
  </r>
  <r>
    <x v="2"/>
    <n v="2"/>
    <d v="2017-10-11T00:00:00"/>
    <n v="2390.2999999999997"/>
  </r>
  <r>
    <x v="2"/>
    <n v="3"/>
    <d v="2017-10-14T00:00:00"/>
    <n v="403.8"/>
  </r>
  <r>
    <x v="3"/>
    <n v="2"/>
    <d v="2017-11-18T00:00:00"/>
    <n v="1971.3999999999999"/>
  </r>
  <r>
    <x v="4"/>
    <n v="4"/>
    <d v="2017-11-14T00:00:00"/>
    <n v="53.2"/>
  </r>
  <r>
    <x v="5"/>
    <n v="7"/>
    <d v="2017-02-19T00:00:00"/>
    <n v="3134.1"/>
  </r>
  <r>
    <x v="5"/>
    <n v="1"/>
    <d v="2017-09-22T00:00:00"/>
    <n v="397"/>
  </r>
  <r>
    <x v="6"/>
    <n v="2"/>
    <d v="2017-05-11T00:00:00"/>
    <n v="9.9"/>
  </r>
  <r>
    <x v="7"/>
    <n v="3"/>
    <d v="2017-06-10T00:00:00"/>
    <n v="3160.8"/>
  </r>
  <r>
    <x v="8"/>
    <n v="2"/>
    <d v="2017-06-29T00:00:00"/>
    <n v="1741"/>
  </r>
  <r>
    <x v="9"/>
    <n v="2"/>
    <d v="2017-09-25T00:00:00"/>
    <n v="54.1"/>
  </r>
  <r>
    <x v="10"/>
    <n v="4"/>
    <d v="2017-09-23T00:00:00"/>
    <n v="11924.2"/>
  </r>
  <r>
    <x v="11"/>
    <n v="3"/>
    <d v="2017-02-24T00:00:00"/>
    <n v="2756.1"/>
  </r>
  <r>
    <x v="11"/>
    <n v="3"/>
    <d v="2017-10-01T00:00:00"/>
    <n v="1968.4"/>
  </r>
  <r>
    <x v="12"/>
    <n v="2"/>
    <d v="2017-07-27T00:00:00"/>
    <n v="2820.9"/>
  </r>
  <r>
    <x v="13"/>
    <n v="1"/>
    <d v="2017-12-20T00:00:00"/>
    <n v="2231"/>
  </r>
  <r>
    <x v="14"/>
    <n v="1"/>
    <d v="2017-02-16T00:00:00"/>
    <n v="82"/>
  </r>
  <r>
    <x v="14"/>
    <n v="2"/>
    <d v="2017-04-28T00:00:00"/>
    <n v="46.2"/>
  </r>
  <r>
    <x v="14"/>
    <n v="6"/>
    <d v="2017-06-26T00:00:00"/>
    <n v="3881.3"/>
  </r>
  <r>
    <x v="15"/>
    <n v="6"/>
    <d v="2017-02-17T00:00:00"/>
    <n v="4297.0999999999995"/>
  </r>
  <r>
    <x v="16"/>
    <n v="1"/>
    <d v="2017-08-23T00:00:00"/>
    <n v="2518.4"/>
  </r>
  <r>
    <x v="17"/>
    <n v="1"/>
    <d v="2017-08-31T00:00:00"/>
    <n v="272.90000000000003"/>
  </r>
  <r>
    <x v="18"/>
    <n v="3"/>
    <d v="2017-05-09T00:00:00"/>
    <n v="2648.3"/>
  </r>
  <r>
    <x v="18"/>
    <n v="3"/>
    <d v="2017-09-15T00:00:00"/>
    <n v="494.5"/>
  </r>
  <r>
    <x v="19"/>
    <n v="3"/>
    <d v="2017-09-08T00:00:00"/>
    <n v="734.7"/>
  </r>
  <r>
    <x v="20"/>
    <n v="3"/>
    <d v="2017-08-07T00:00:00"/>
    <n v="711.7"/>
  </r>
  <r>
    <x v="20"/>
    <n v="1"/>
    <d v="2017-11-26T00:00:00"/>
    <n v="656.4"/>
  </r>
  <r>
    <x v="21"/>
    <n v="1"/>
    <d v="2017-11-25T00:00:00"/>
    <n v="240.89999999999998"/>
  </r>
  <r>
    <x v="22"/>
    <n v="6"/>
    <d v="2017-03-25T00:00:00"/>
    <n v="4789.0999999999995"/>
  </r>
  <r>
    <x v="23"/>
    <n v="1"/>
    <d v="2017-10-17T00:00:00"/>
    <n v="1378.8999999999999"/>
  </r>
  <r>
    <x v="24"/>
    <n v="2"/>
    <d v="2017-06-18T00:00:00"/>
    <n v="24.2"/>
  </r>
  <r>
    <x v="25"/>
    <n v="3"/>
    <d v="2017-07-03T00:00:00"/>
    <n v="3117.5"/>
  </r>
  <r>
    <x v="26"/>
    <n v="2"/>
    <d v="2017-07-25T00:00:00"/>
    <n v="501.79999999999995"/>
  </r>
  <r>
    <x v="27"/>
    <n v="2"/>
    <d v="2017-08-12T00:00:00"/>
    <n v="47.9"/>
  </r>
  <r>
    <x v="28"/>
    <n v="3"/>
    <d v="2017-08-19T00:00:00"/>
    <n v="2787.6"/>
  </r>
  <r>
    <x v="28"/>
    <n v="5"/>
    <d v="2017-09-15T00:00:00"/>
    <n v="368.5"/>
  </r>
  <r>
    <x v="29"/>
    <n v="5"/>
    <d v="2017-12-23T00:00:00"/>
    <n v="4275.0999999999995"/>
  </r>
  <r>
    <x v="30"/>
    <n v="1"/>
    <d v="2017-11-01T00:00:00"/>
    <n v="1412.8999999999999"/>
  </r>
  <r>
    <x v="31"/>
    <n v="5"/>
    <d v="2017-01-17T00:00:00"/>
    <n v="1610.3000000000002"/>
  </r>
  <r>
    <x v="32"/>
    <n v="2"/>
    <d v="2017-02-11T00:00:00"/>
    <n v="330.3"/>
  </r>
  <r>
    <x v="33"/>
    <n v="2"/>
    <d v="2017-09-08T00:00:00"/>
    <n v="874.90000000000009"/>
  </r>
  <r>
    <x v="34"/>
    <n v="3"/>
    <d v="2017-12-04T00:00:00"/>
    <n v="638.1"/>
  </r>
  <r>
    <x v="35"/>
    <n v="2"/>
    <d v="2017-03-12T00:00:00"/>
    <n v="35.5"/>
  </r>
  <r>
    <x v="35"/>
    <n v="1"/>
    <d v="2017-05-15T00:00:00"/>
    <n v="160.1"/>
  </r>
  <r>
    <x v="36"/>
    <n v="4"/>
    <d v="2017-09-16T00:00:00"/>
    <n v="6.7"/>
  </r>
  <r>
    <x v="37"/>
    <n v="1"/>
    <d v="2017-01-06T00:00:00"/>
    <n v="1685.6999999999998"/>
  </r>
  <r>
    <x v="38"/>
    <n v="3"/>
    <d v="2017-06-16T00:00:00"/>
    <n v="1030.5"/>
  </r>
  <r>
    <x v="39"/>
    <n v="6"/>
    <d v="2017-01-13T00:00:00"/>
    <n v="788.19999999999993"/>
  </r>
  <r>
    <x v="40"/>
    <n v="4"/>
    <d v="2017-10-31T00:00:00"/>
    <n v="123.8"/>
  </r>
  <r>
    <x v="41"/>
    <n v="6"/>
    <d v="2017-01-14T00:00:00"/>
    <n v="3733.5"/>
  </r>
  <r>
    <x v="42"/>
    <n v="3"/>
    <d v="2017-06-30T00:00:00"/>
    <n v="3459.7999999999997"/>
  </r>
  <r>
    <x v="43"/>
    <n v="3"/>
    <d v="2017-11-02T00:00:00"/>
    <n v="2399.2000000000003"/>
  </r>
  <r>
    <x v="44"/>
    <n v="3"/>
    <d v="2017-09-02T00:00:00"/>
    <n v="1483"/>
  </r>
  <r>
    <x v="45"/>
    <n v="1"/>
    <d v="2017-03-03T00:00:00"/>
    <n v="455"/>
  </r>
  <r>
    <x v="45"/>
    <n v="3"/>
    <d v="2017-12-05T00:00:00"/>
    <n v="1003.3"/>
  </r>
  <r>
    <x v="46"/>
    <n v="3"/>
    <d v="2017-02-14T00:00:00"/>
    <n v="2929.2999999999997"/>
  </r>
  <r>
    <x v="47"/>
    <n v="1"/>
    <d v="2017-04-14T00:00:00"/>
    <n v="483.4"/>
  </r>
  <r>
    <x v="47"/>
    <n v="2"/>
    <d v="2017-04-14T00:00:00"/>
    <n v="2739.3999999999996"/>
  </r>
  <r>
    <x v="48"/>
    <n v="3"/>
    <d v="2017-07-28T00:00:00"/>
    <n v="2186.6"/>
  </r>
  <r>
    <x v="48"/>
    <n v="3"/>
    <d v="2017-09-01T00:00:00"/>
    <n v="3138.1"/>
  </r>
  <r>
    <x v="49"/>
    <n v="3"/>
    <d v="2017-04-21T00:00:00"/>
    <n v="1688.8999999999999"/>
  </r>
  <r>
    <x v="50"/>
    <n v="2"/>
    <d v="2017-04-26T00:00:00"/>
    <n v="144.4"/>
  </r>
  <r>
    <x v="50"/>
    <n v="2"/>
    <d v="2017-06-23T00:00:00"/>
    <n v="1503"/>
  </r>
  <r>
    <x v="51"/>
    <n v="4"/>
    <d v="2017-10-14T00:00:00"/>
    <n v="3.6999999999999997"/>
  </r>
  <r>
    <x v="52"/>
    <n v="2"/>
    <d v="2017-12-09T00:00:00"/>
    <n v="385.3"/>
  </r>
  <r>
    <x v="53"/>
    <n v="5"/>
    <d v="2017-07-21T00:00:00"/>
    <n v="7389.4000000000005"/>
  </r>
  <r>
    <x v="54"/>
    <n v="5"/>
    <d v="2017-04-28T00:00:00"/>
    <n v="5154.8"/>
  </r>
  <r>
    <x v="54"/>
    <n v="1"/>
    <d v="2017-04-29T00:00:00"/>
    <n v="204.9"/>
  </r>
  <r>
    <x v="55"/>
    <n v="3"/>
    <d v="2017-03-05T00:00:00"/>
    <n v="1488.8"/>
  </r>
  <r>
    <x v="55"/>
    <n v="2"/>
    <d v="2017-07-22T00:00:00"/>
    <n v="969.80000000000007"/>
  </r>
  <r>
    <x v="55"/>
    <n v="1"/>
    <d v="2017-09-19T00:00:00"/>
    <n v="163.9"/>
  </r>
  <r>
    <x v="56"/>
    <n v="2"/>
    <d v="2017-08-25T00:00:00"/>
    <n v="1389.3000000000002"/>
  </r>
  <r>
    <x v="57"/>
    <n v="5"/>
    <d v="2017-02-23T00:00:00"/>
    <n v="2867.8"/>
  </r>
  <r>
    <x v="58"/>
    <n v="3"/>
    <d v="2017-04-17T00:00:00"/>
    <n v="1607"/>
  </r>
  <r>
    <x v="59"/>
    <n v="1"/>
    <d v="2017-12-31T00:00:00"/>
    <n v="1589"/>
  </r>
  <r>
    <x v="60"/>
    <n v="8"/>
    <d v="2017-12-12T00:00:00"/>
    <n v="10746.1"/>
  </r>
  <r>
    <x v="61"/>
    <n v="1"/>
    <d v="2017-06-23T00:00:00"/>
    <n v="173.6"/>
  </r>
  <r>
    <x v="61"/>
    <n v="2"/>
    <d v="2017-12-17T00:00:00"/>
    <n v="301.3"/>
  </r>
  <r>
    <x v="62"/>
    <n v="1"/>
    <d v="2017-09-20T00:00:00"/>
    <n v="921.19999999999993"/>
  </r>
  <r>
    <x v="63"/>
    <n v="3"/>
    <d v="2017-11-24T00:00:00"/>
    <n v="1669.3000000000002"/>
  </r>
  <r>
    <x v="64"/>
    <n v="2"/>
    <d v="2017-04-30T00:00:00"/>
    <n v="3771.9"/>
  </r>
  <r>
    <x v="65"/>
    <n v="2"/>
    <d v="2017-01-26T00:00:00"/>
    <n v="2595.7000000000003"/>
  </r>
  <r>
    <x v="66"/>
    <n v="1"/>
    <d v="2017-05-28T00:00:00"/>
    <n v="415.00000000000006"/>
  </r>
  <r>
    <x v="67"/>
    <n v="2"/>
    <d v="2017-03-10T00:00:00"/>
    <n v="376"/>
  </r>
  <r>
    <x v="67"/>
    <n v="6"/>
    <d v="2017-07-19T00:00:00"/>
    <n v="5005.8"/>
  </r>
  <r>
    <x v="68"/>
    <n v="2"/>
    <d v="2017-02-13T00:00:00"/>
    <n v="287"/>
  </r>
  <r>
    <x v="68"/>
    <n v="1"/>
    <d v="2017-05-11T00:00:00"/>
    <n v="1463.8999999999999"/>
  </r>
  <r>
    <x v="69"/>
    <n v="3"/>
    <d v="2017-04-18T00:00:00"/>
    <n v="643.29999999999995"/>
  </r>
  <r>
    <x v="70"/>
    <n v="3"/>
    <d v="2017-03-04T00:00:00"/>
    <n v="792.19999999999993"/>
  </r>
  <r>
    <x v="70"/>
    <n v="2"/>
    <d v="2017-11-15T00:00:00"/>
    <n v="2398.9"/>
  </r>
  <r>
    <x v="71"/>
    <n v="2"/>
    <d v="2017-10-30T00:00:00"/>
    <n v="91.600000000000009"/>
  </r>
  <r>
    <x v="72"/>
    <n v="2"/>
    <d v="2017-03-22T00:00:00"/>
    <n v="76.400000000000006"/>
  </r>
  <r>
    <x v="73"/>
    <n v="5"/>
    <d v="2017-05-06T00:00:00"/>
    <n v="974.30000000000007"/>
  </r>
  <r>
    <x v="73"/>
    <n v="1"/>
    <d v="2017-08-31T00:00:00"/>
    <n v="1292.2"/>
  </r>
  <r>
    <x v="73"/>
    <n v="3"/>
    <d v="2017-11-16T00:00:00"/>
    <n v="2827"/>
  </r>
  <r>
    <x v="74"/>
    <n v="1"/>
    <d v="2017-11-20T00:00:00"/>
    <n v="193.2"/>
  </r>
  <r>
    <x v="75"/>
    <n v="1"/>
    <d v="2017-05-15T00:00:00"/>
    <n v="371.5"/>
  </r>
  <r>
    <x v="76"/>
    <n v="1"/>
    <d v="2017-11-28T00:00:00"/>
    <n v="1244.5999999999999"/>
  </r>
  <r>
    <x v="77"/>
    <n v="3"/>
    <d v="2017-07-04T00:00:00"/>
    <n v="561.20000000000005"/>
  </r>
  <r>
    <x v="77"/>
    <n v="5"/>
    <d v="2017-07-28T00:00:00"/>
    <n v="5173.5999999999995"/>
  </r>
  <r>
    <x v="77"/>
    <n v="1"/>
    <d v="2017-11-20T00:00:00"/>
    <n v="920.80000000000007"/>
  </r>
  <r>
    <x v="78"/>
    <n v="4"/>
    <d v="2017-10-10T00:00:00"/>
    <n v="342.3"/>
  </r>
  <r>
    <x v="79"/>
    <n v="2"/>
    <d v="2017-07-15T00:00:00"/>
    <n v="2928.7"/>
  </r>
  <r>
    <x v="80"/>
    <n v="1"/>
    <d v="2017-12-19T00:00:00"/>
    <n v="47.699999999999996"/>
  </r>
  <r>
    <x v="81"/>
    <n v="3"/>
    <d v="2017-12-18T00:00:00"/>
    <n v="1501.7"/>
  </r>
  <r>
    <x v="82"/>
    <n v="1"/>
    <d v="2017-02-14T00:00:00"/>
    <n v="435.29999999999995"/>
  </r>
  <r>
    <x v="83"/>
    <n v="2"/>
    <d v="2017-03-15T00:00:00"/>
    <n v="535.6"/>
  </r>
  <r>
    <x v="84"/>
    <n v="4"/>
    <d v="2017-12-24T00:00:00"/>
    <n v="3136.3"/>
  </r>
  <r>
    <x v="85"/>
    <n v="1"/>
    <d v="2017-04-30T00:00:00"/>
    <n v="2558.2000000000003"/>
  </r>
  <r>
    <x v="85"/>
    <n v="5"/>
    <d v="2017-05-04T00:00:00"/>
    <n v="565.9"/>
  </r>
  <r>
    <x v="86"/>
    <n v="2"/>
    <d v="2017-03-01T00:00:00"/>
    <n v="4291.1000000000004"/>
  </r>
  <r>
    <x v="87"/>
    <n v="2"/>
    <d v="2017-09-07T00:00:00"/>
    <n v="3610.7999999999997"/>
  </r>
  <r>
    <x v="88"/>
    <n v="3"/>
    <d v="2017-10-06T00:00:00"/>
    <n v="1457"/>
  </r>
  <r>
    <x v="89"/>
    <n v="1"/>
    <d v="2017-10-18T00:00:00"/>
    <n v="523.5"/>
  </r>
  <r>
    <x v="90"/>
    <n v="3"/>
    <d v="2017-07-02T00:00:00"/>
    <n v="1778.9"/>
  </r>
  <r>
    <x v="90"/>
    <n v="3"/>
    <d v="2017-09-30T00:00:00"/>
    <n v="1739.2"/>
  </r>
  <r>
    <x v="91"/>
    <n v="4"/>
    <d v="2017-09-17T00:00:00"/>
    <n v="128.1"/>
  </r>
  <r>
    <x v="92"/>
    <n v="2"/>
    <d v="2017-10-17T00:00:00"/>
    <n v="2164.6999999999998"/>
  </r>
  <r>
    <x v="93"/>
    <n v="8"/>
    <d v="2017-12-05T00:00:00"/>
    <n v="8934.2000000000007"/>
  </r>
  <r>
    <x v="94"/>
    <n v="2"/>
    <d v="2017-04-26T00:00:00"/>
    <n v="3331.2"/>
  </r>
  <r>
    <x v="95"/>
    <n v="3"/>
    <d v="2017-12-18T00:00:00"/>
    <n v="1280.5"/>
  </r>
  <r>
    <x v="96"/>
    <n v="2"/>
    <d v="2017-12-22T00:00:00"/>
    <n v="1640.6"/>
  </r>
  <r>
    <x v="97"/>
    <n v="5"/>
    <d v="2017-03-23T00:00:00"/>
    <n v="3924.2"/>
  </r>
  <r>
    <x v="98"/>
    <n v="4"/>
    <d v="2017-07-01T00:00:00"/>
    <n v="129.69999999999999"/>
  </r>
  <r>
    <x v="99"/>
    <n v="4"/>
    <d v="2017-05-04T00:00:00"/>
    <n v="3.8"/>
  </r>
  <r>
    <x v="100"/>
    <n v="5"/>
    <d v="2017-12-15T00:00:00"/>
    <n v="5273.2999999999993"/>
  </r>
  <r>
    <x v="101"/>
    <n v="1"/>
    <d v="2017-03-01T00:00:00"/>
    <n v="878.40000000000009"/>
  </r>
  <r>
    <x v="101"/>
    <n v="2"/>
    <d v="2017-05-15T00:00:00"/>
    <n v="1172.3000000000002"/>
  </r>
  <r>
    <x v="102"/>
    <n v="5"/>
    <d v="2017-03-31T00:00:00"/>
    <n v="8348.6999999999989"/>
  </r>
  <r>
    <x v="103"/>
    <n v="4"/>
    <d v="2017-04-01T00:00:00"/>
    <n v="8197.2999999999993"/>
  </r>
  <r>
    <x v="103"/>
    <n v="5"/>
    <d v="2017-08-05T00:00:00"/>
    <n v="2200"/>
  </r>
  <r>
    <x v="104"/>
    <n v="2"/>
    <d v="2017-10-23T00:00:00"/>
    <n v="4641.1000000000004"/>
  </r>
  <r>
    <x v="105"/>
    <n v="3"/>
    <d v="2017-10-23T00:00:00"/>
    <n v="1278.7"/>
  </r>
  <r>
    <x v="106"/>
    <n v="1"/>
    <d v="2017-10-22T00:00:00"/>
    <n v="1287.5999999999999"/>
  </r>
  <r>
    <x v="107"/>
    <n v="1"/>
    <d v="2017-07-06T00:00:00"/>
    <n v="863.9"/>
  </r>
  <r>
    <x v="107"/>
    <n v="4"/>
    <d v="2017-11-16T00:00:00"/>
    <n v="11.4"/>
  </r>
  <r>
    <x v="108"/>
    <n v="4"/>
    <d v="2017-08-23T00:00:00"/>
    <n v="104.60000000000001"/>
  </r>
  <r>
    <x v="109"/>
    <n v="2"/>
    <d v="2017-09-17T00:00:00"/>
    <n v="62.6"/>
  </r>
  <r>
    <x v="110"/>
    <n v="7"/>
    <d v="2017-01-17T00:00:00"/>
    <n v="22278.100000000002"/>
  </r>
  <r>
    <x v="110"/>
    <n v="3"/>
    <d v="2017-07-16T00:00:00"/>
    <n v="1428.4"/>
  </r>
  <r>
    <x v="111"/>
    <n v="6"/>
    <d v="2017-06-02T00:00:00"/>
    <n v="7323.2"/>
  </r>
  <r>
    <x v="112"/>
    <n v="1"/>
    <d v="2017-08-11T00:00:00"/>
    <n v="468.1"/>
  </r>
  <r>
    <x v="113"/>
    <n v="1"/>
    <d v="2017-05-10T00:00:00"/>
    <n v="124.10000000000001"/>
  </r>
  <r>
    <x v="114"/>
    <n v="3"/>
    <d v="2017-05-16T00:00:00"/>
    <n v="1467.5"/>
  </r>
  <r>
    <x v="115"/>
    <n v="1"/>
    <d v="2017-02-22T00:00:00"/>
    <n v="140.19999999999999"/>
  </r>
  <r>
    <x v="115"/>
    <n v="1"/>
    <d v="2017-10-14T00:00:00"/>
    <n v="222.2"/>
  </r>
  <r>
    <x v="116"/>
    <n v="2"/>
    <d v="2017-05-14T00:00:00"/>
    <n v="717.9"/>
  </r>
  <r>
    <x v="117"/>
    <n v="1"/>
    <d v="2017-10-08T00:00:00"/>
    <n v="544.5"/>
  </r>
  <r>
    <x v="118"/>
    <n v="1"/>
    <d v="2017-01-31T00:00:00"/>
    <n v="330"/>
  </r>
  <r>
    <x v="119"/>
    <n v="2"/>
    <d v="2017-11-19T00:00:00"/>
    <n v="555.70000000000005"/>
  </r>
  <r>
    <x v="120"/>
    <n v="8"/>
    <d v="2017-02-28T00:00:00"/>
    <n v="1789.1"/>
  </r>
  <r>
    <x v="121"/>
    <n v="7"/>
    <d v="2017-10-05T00:00:00"/>
    <n v="10218.200000000001"/>
  </r>
  <r>
    <x v="122"/>
    <n v="4"/>
    <d v="2017-06-27T00:00:00"/>
    <n v="0.1"/>
  </r>
  <r>
    <x v="123"/>
    <n v="4"/>
    <d v="2017-12-04T00:00:00"/>
    <n v="66.400000000000006"/>
  </r>
  <r>
    <x v="124"/>
    <n v="5"/>
    <d v="2017-10-05T00:00:00"/>
    <n v="10577.5"/>
  </r>
  <r>
    <x v="125"/>
    <n v="2"/>
    <d v="2017-07-05T00:00:00"/>
    <n v="3138.1"/>
  </r>
  <r>
    <x v="126"/>
    <n v="3"/>
    <d v="2017-12-26T00:00:00"/>
    <n v="1172.6000000000001"/>
  </r>
  <r>
    <x v="127"/>
    <n v="1"/>
    <d v="2017-10-15T00:00:00"/>
    <n v="1484.7"/>
  </r>
  <r>
    <x v="128"/>
    <n v="4"/>
    <d v="2017-03-10T00:00:00"/>
    <n v="7915.5"/>
  </r>
  <r>
    <x v="129"/>
    <n v="7"/>
    <d v="2017-01-23T00:00:00"/>
    <n v="16955.5"/>
  </r>
  <r>
    <x v="130"/>
    <n v="2"/>
    <d v="2017-04-30T00:00:00"/>
    <n v="68.5"/>
  </r>
  <r>
    <x v="131"/>
    <n v="1"/>
    <d v="2017-06-21T00:00:00"/>
    <n v="596.69999999999993"/>
  </r>
  <r>
    <x v="132"/>
    <n v="5"/>
    <d v="2017-09-25T00:00:00"/>
    <n v="7272.9"/>
  </r>
  <r>
    <x v="133"/>
    <n v="4"/>
    <d v="2017-01-25T00:00:00"/>
    <n v="4.8"/>
  </r>
  <r>
    <x v="134"/>
    <n v="3"/>
    <d v="2017-10-07T00:00:00"/>
    <n v="1787.3000000000002"/>
  </r>
  <r>
    <x v="135"/>
    <n v="3"/>
    <d v="2017-10-06T00:00:00"/>
    <n v="814.4"/>
  </r>
  <r>
    <x v="136"/>
    <n v="2"/>
    <d v="2017-11-19T00:00:00"/>
    <n v="255.10000000000002"/>
  </r>
  <r>
    <x v="137"/>
    <n v="1"/>
    <d v="2017-01-15T00:00:00"/>
    <n v="170.79999999999998"/>
  </r>
  <r>
    <x v="137"/>
    <n v="1"/>
    <d v="2017-09-20T00:00:00"/>
    <n v="1932.8"/>
  </r>
  <r>
    <x v="138"/>
    <n v="2"/>
    <d v="2017-12-12T00:00:00"/>
    <n v="2002.8"/>
  </r>
  <r>
    <x v="139"/>
    <n v="1"/>
    <d v="2017-12-03T00:00:00"/>
    <n v="944.2"/>
  </r>
  <r>
    <x v="140"/>
    <n v="1"/>
    <d v="2017-04-20T00:00:00"/>
    <n v="1693.8"/>
  </r>
  <r>
    <x v="141"/>
    <n v="1"/>
    <d v="2017-10-20T00:00:00"/>
    <n v="347.40000000000003"/>
  </r>
  <r>
    <x v="142"/>
    <n v="2"/>
    <d v="2017-01-08T00:00:00"/>
    <n v="495.7"/>
  </r>
  <r>
    <x v="143"/>
    <n v="3"/>
    <d v="2017-10-18T00:00:00"/>
    <n v="1502"/>
  </r>
  <r>
    <x v="144"/>
    <n v="4"/>
    <d v="2017-08-14T00:00:00"/>
    <n v="11751.4"/>
  </r>
  <r>
    <x v="144"/>
    <n v="1"/>
    <d v="2017-11-07T00:00:00"/>
    <n v="195.6"/>
  </r>
  <r>
    <x v="145"/>
    <n v="1"/>
    <d v="2017-06-08T00:00:00"/>
    <n v="2169.1999999999998"/>
  </r>
  <r>
    <x v="146"/>
    <n v="5"/>
    <d v="2017-11-15T00:00:00"/>
    <n v="4880.5999999999995"/>
  </r>
  <r>
    <x v="147"/>
    <n v="5"/>
    <d v="2017-08-04T00:00:00"/>
    <n v="10173.4"/>
  </r>
  <r>
    <x v="147"/>
    <n v="1"/>
    <d v="2017-09-21T00:00:00"/>
    <n v="3715.1000000000004"/>
  </r>
  <r>
    <x v="147"/>
    <n v="4"/>
    <d v="2017-10-04T00:00:00"/>
    <n v="8047.7000000000007"/>
  </r>
  <r>
    <x v="148"/>
    <n v="8"/>
    <d v="2017-10-18T00:00:00"/>
    <n v="1884.1000000000001"/>
  </r>
  <r>
    <x v="149"/>
    <n v="1"/>
    <d v="2017-07-18T00:00:00"/>
    <n v="882.49999999999989"/>
  </r>
  <r>
    <x v="149"/>
    <n v="4"/>
    <d v="2017-08-20T00:00:00"/>
    <n v="218.4"/>
  </r>
  <r>
    <x v="150"/>
    <n v="3"/>
    <d v="2017-09-06T00:00:00"/>
    <n v="1046.7"/>
  </r>
  <r>
    <x v="151"/>
    <n v="1"/>
    <d v="2017-07-15T00:00:00"/>
    <n v="1330.8"/>
  </r>
  <r>
    <x v="152"/>
    <n v="1"/>
    <d v="2017-01-23T00:00:00"/>
    <n v="198.8"/>
  </r>
  <r>
    <x v="152"/>
    <n v="6"/>
    <d v="2017-04-27T00:00:00"/>
    <n v="3255.2999999999997"/>
  </r>
  <r>
    <x v="152"/>
    <n v="2"/>
    <d v="2017-05-01T00:00:00"/>
    <n v="309.3"/>
  </r>
  <r>
    <x v="152"/>
    <n v="3"/>
    <d v="2017-08-27T00:00:00"/>
    <n v="3506.3"/>
  </r>
  <r>
    <x v="153"/>
    <n v="1"/>
    <d v="2017-04-29T00:00:00"/>
    <n v="2166.7000000000003"/>
  </r>
  <r>
    <x v="154"/>
    <n v="1"/>
    <d v="2017-01-23T00:00:00"/>
    <n v="1620.1000000000001"/>
  </r>
  <r>
    <x v="155"/>
    <n v="2"/>
    <d v="2017-02-19T00:00:00"/>
    <n v="169.1"/>
  </r>
  <r>
    <x v="156"/>
    <n v="1"/>
    <d v="2017-08-07T00:00:00"/>
    <n v="2171.3000000000002"/>
  </r>
  <r>
    <x v="156"/>
    <n v="2"/>
    <d v="2017-10-11T00:00:00"/>
    <n v="177.4"/>
  </r>
  <r>
    <x v="157"/>
    <n v="2"/>
    <d v="2017-12-07T00:00:00"/>
    <n v="1024.0999999999999"/>
  </r>
  <r>
    <x v="158"/>
    <n v="8"/>
    <d v="2017-02-07T00:00:00"/>
    <n v="19543.199999999997"/>
  </r>
  <r>
    <x v="159"/>
    <n v="1"/>
    <d v="2017-06-04T00:00:00"/>
    <n v="2317"/>
  </r>
  <r>
    <x v="159"/>
    <n v="6"/>
    <d v="2017-12-16T00:00:00"/>
    <n v="1271.4000000000001"/>
  </r>
  <r>
    <x v="160"/>
    <n v="1"/>
    <d v="2017-09-29T00:00:00"/>
    <n v="2361.6"/>
  </r>
  <r>
    <x v="161"/>
    <n v="1"/>
    <d v="2017-05-19T00:00:00"/>
    <n v="736.30000000000007"/>
  </r>
  <r>
    <x v="161"/>
    <n v="4"/>
    <d v="2017-08-01T00:00:00"/>
    <n v="272.2"/>
  </r>
  <r>
    <x v="162"/>
    <n v="2"/>
    <d v="2017-01-05T00:00:00"/>
    <n v="21.9"/>
  </r>
  <r>
    <x v="163"/>
    <n v="1"/>
    <d v="2017-05-14T00:00:00"/>
    <n v="1314.4"/>
  </r>
  <r>
    <x v="163"/>
    <n v="2"/>
    <d v="2017-06-23T00:00:00"/>
    <n v="340.8"/>
  </r>
  <r>
    <x v="164"/>
    <n v="3"/>
    <d v="2017-10-07T00:00:00"/>
    <n v="918.80000000000007"/>
  </r>
  <r>
    <x v="165"/>
    <n v="4"/>
    <d v="2017-10-11T00:00:00"/>
    <n v="5925.3"/>
  </r>
  <r>
    <x v="166"/>
    <n v="1"/>
    <d v="2017-06-09T00:00:00"/>
    <n v="4.2"/>
  </r>
  <r>
    <x v="166"/>
    <n v="3"/>
    <d v="2017-07-29T00:00:00"/>
    <n v="1536.5"/>
  </r>
  <r>
    <x v="167"/>
    <n v="1"/>
    <d v="2017-09-28T00:00:00"/>
    <n v="1422.6000000000001"/>
  </r>
  <r>
    <x v="168"/>
    <n v="1"/>
    <d v="2017-05-21T00:00:00"/>
    <n v="1995.4999999999998"/>
  </r>
  <r>
    <x v="169"/>
    <n v="3"/>
    <d v="2017-04-06T00:00:00"/>
    <n v="1969.0000000000002"/>
  </r>
  <r>
    <x v="169"/>
    <n v="2"/>
    <d v="2017-12-03T00:00:00"/>
    <n v="301.60000000000002"/>
  </r>
  <r>
    <x v="170"/>
    <n v="3"/>
    <d v="2017-02-22T00:00:00"/>
    <n v="1504.4"/>
  </r>
  <r>
    <x v="170"/>
    <n v="3"/>
    <d v="2017-12-31T00:00:00"/>
    <n v="3504.7"/>
  </r>
  <r>
    <x v="171"/>
    <n v="3"/>
    <d v="2017-11-19T00:00:00"/>
    <n v="2495.5"/>
  </r>
  <r>
    <x v="172"/>
    <n v="3"/>
    <d v="2017-12-02T00:00:00"/>
    <n v="1492.6"/>
  </r>
  <r>
    <x v="173"/>
    <n v="2"/>
    <d v="2017-07-24T00:00:00"/>
    <n v="1988.8999999999999"/>
  </r>
  <r>
    <x v="174"/>
    <n v="4"/>
    <d v="2017-03-25T00:00:00"/>
    <n v="565.70000000000005"/>
  </r>
  <r>
    <x v="175"/>
    <n v="3"/>
    <d v="2017-07-02T00:00:00"/>
    <n v="1714.2"/>
  </r>
  <r>
    <x v="176"/>
    <n v="4"/>
    <d v="2017-10-14T00:00:00"/>
    <n v="1107.7"/>
  </r>
  <r>
    <x v="177"/>
    <n v="1"/>
    <d v="2017-04-22T00:00:00"/>
    <n v="358.2"/>
  </r>
  <r>
    <x v="178"/>
    <n v="2"/>
    <d v="2017-07-10T00:00:00"/>
    <n v="242.60000000000002"/>
  </r>
  <r>
    <x v="179"/>
    <n v="1"/>
    <d v="2017-12-02T00:00:00"/>
    <n v="243.6"/>
  </r>
  <r>
    <x v="180"/>
    <n v="3"/>
    <d v="2017-01-08T00:00:00"/>
    <n v="1679.7"/>
  </r>
  <r>
    <x v="180"/>
    <n v="3"/>
    <d v="2017-02-15T00:00:00"/>
    <n v="2024.4"/>
  </r>
  <r>
    <x v="181"/>
    <n v="1"/>
    <d v="2017-01-14T00:00:00"/>
    <n v="1519.1000000000001"/>
  </r>
  <r>
    <x v="182"/>
    <n v="2"/>
    <d v="2017-06-06T00:00:00"/>
    <n v="843.4"/>
  </r>
  <r>
    <x v="183"/>
    <n v="1"/>
    <d v="2017-02-03T00:00:00"/>
    <n v="860.10000000000014"/>
  </r>
  <r>
    <x v="184"/>
    <n v="5"/>
    <d v="2017-04-07T00:00:00"/>
    <n v="2887.1"/>
  </r>
  <r>
    <x v="185"/>
    <n v="5"/>
    <d v="2017-02-22T00:00:00"/>
    <n v="3863.7"/>
  </r>
  <r>
    <x v="185"/>
    <n v="1"/>
    <d v="2017-05-23T00:00:00"/>
    <n v="1140"/>
  </r>
  <r>
    <x v="186"/>
    <n v="1"/>
    <d v="2017-11-09T00:00:00"/>
    <n v="221.89999999999998"/>
  </r>
  <r>
    <x v="187"/>
    <n v="2"/>
    <d v="2017-01-05T00:00:00"/>
    <n v="29.9"/>
  </r>
  <r>
    <x v="188"/>
    <n v="2"/>
    <d v="2017-02-18T00:00:00"/>
    <n v="3831.4"/>
  </r>
  <r>
    <x v="189"/>
    <n v="2"/>
    <d v="2017-04-29T00:00:00"/>
    <n v="3408.5"/>
  </r>
  <r>
    <x v="190"/>
    <n v="2"/>
    <d v="2017-01-19T00:00:00"/>
    <n v="1221.2"/>
  </r>
  <r>
    <x v="190"/>
    <n v="3"/>
    <d v="2017-04-26T00:00:00"/>
    <n v="2617.4"/>
  </r>
  <r>
    <x v="191"/>
    <n v="6"/>
    <d v="2017-08-17T00:00:00"/>
    <n v="6231.9000000000005"/>
  </r>
  <r>
    <x v="191"/>
    <n v="1"/>
    <d v="2017-11-02T00:00:00"/>
    <n v="1029"/>
  </r>
  <r>
    <x v="192"/>
    <n v="1"/>
    <d v="2017-04-23T00:00:00"/>
    <n v="67.400000000000006"/>
  </r>
  <r>
    <x v="193"/>
    <n v="3"/>
    <d v="2017-08-28T00:00:00"/>
    <n v="2814.7"/>
  </r>
  <r>
    <x v="194"/>
    <n v="3"/>
    <d v="2017-10-15T00:00:00"/>
    <n v="1472.7"/>
  </r>
  <r>
    <x v="195"/>
    <n v="2"/>
    <d v="2017-01-01T00:00:00"/>
    <n v="350"/>
  </r>
  <r>
    <x v="195"/>
    <n v="3"/>
    <d v="2017-03-13T00:00:00"/>
    <n v="1150.8"/>
  </r>
  <r>
    <x v="195"/>
    <n v="1"/>
    <d v="2017-11-14T00:00:00"/>
    <n v="285.40000000000003"/>
  </r>
  <r>
    <x v="196"/>
    <n v="5"/>
    <d v="2017-08-11T00:00:00"/>
    <n v="131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9593B-5022-471C-AA9D-C8D9E1B007B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Year">
  <location ref="G24:I221" firstHeaderRow="0" firstDataRow="1" firstDataCol="1"/>
  <pivotFields count="4">
    <pivotField axis="axisRow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numFmtId="172" showAll="0"/>
    <pivotField dataField="1" numFmtId="164" showAll="0"/>
  </pivotFields>
  <rowFields count="1">
    <field x="0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</rowItems>
  <colFields count="1">
    <field x="-2"/>
  </colFields>
  <colItems count="2">
    <i>
      <x/>
    </i>
    <i i="1">
      <x v="1"/>
    </i>
  </colItems>
  <dataFields count="2">
    <dataField name="Max of Loss" fld="3" subtotal="max" baseField="0" baseItem="0"/>
    <dataField name="Sum of Loss" fld="3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0" count="47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65803-4341-4D3C-BE55-9D33421EA769}" name="YLT" displayName="YLT" ref="B24:E274" totalsRowShown="0" headerRowDxfId="5" dataDxfId="4">
  <autoFilter ref="B24:E274" xr:uid="{20C72F90-A93A-42C8-BF57-D200F8BE211B}"/>
  <tableColumns count="4">
    <tableColumn id="1" xr3:uid="{38060B8B-7004-4DC7-B537-88E9D12043CF}" name="Year ID" dataDxfId="3"/>
    <tableColumn id="2" xr3:uid="{5C27E2D0-E42A-4A94-80F7-F2497D1D8921}" name="EventID" dataDxfId="2"/>
    <tableColumn id="3" xr3:uid="{B8E98F97-2406-4776-961B-35FA5FFDE386}" name="Date" dataDxfId="1"/>
    <tableColumn id="4" xr3:uid="{2F627675-43B6-4861-93A9-8D63D2698B5B}" name="Loss" dataDxfId="0" dataCellStyle="Comm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RMS_Template2015">
  <a:themeElements>
    <a:clrScheme name="RMS-Brand Palette">
      <a:dk1>
        <a:srgbClr val="000000"/>
      </a:dk1>
      <a:lt1>
        <a:sysClr val="window" lastClr="FFFFFF"/>
      </a:lt1>
      <a:dk2>
        <a:srgbClr val="555555"/>
      </a:dk2>
      <a:lt2>
        <a:srgbClr val="C41230"/>
      </a:lt2>
      <a:accent1>
        <a:srgbClr val="00728E"/>
      </a:accent1>
      <a:accent2>
        <a:srgbClr val="6E9B9A"/>
      </a:accent2>
      <a:accent3>
        <a:srgbClr val="C74A49"/>
      </a:accent3>
      <a:accent4>
        <a:srgbClr val="9EBDBC"/>
      </a:accent4>
      <a:accent5>
        <a:srgbClr val="E6C882"/>
      </a:accent5>
      <a:accent6>
        <a:srgbClr val="96B45A"/>
      </a:accent6>
      <a:hlink>
        <a:srgbClr val="4D4D4D"/>
      </a:hlink>
      <a:folHlink>
        <a:srgbClr val="95968A"/>
      </a:folHlink>
    </a:clrScheme>
    <a:fontScheme name="RMS Fon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Presentation2" id="{59A8A447-68E1-4BA2-880B-959ED8CC7506}" vid="{4170A0CA-F7A4-45C9-9181-812FD1C2BA5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E832-F91B-44B5-89A4-7A6C16AEF3A3}">
  <sheetPr>
    <tabColor rgb="FFFFFF00"/>
  </sheetPr>
  <dimension ref="B1:L22"/>
  <sheetViews>
    <sheetView tabSelected="1" workbookViewId="0">
      <selection activeCell="D32" sqref="D32"/>
    </sheetView>
  </sheetViews>
  <sheetFormatPr defaultColWidth="9" defaultRowHeight="12.75" x14ac:dyDescent="0.2"/>
  <cols>
    <col min="1" max="1" width="1.875" style="11" customWidth="1"/>
    <col min="2" max="8" width="10.25" style="11" customWidth="1"/>
    <col min="9" max="10" width="13.5" style="11" customWidth="1"/>
    <col min="11" max="11" width="4.375" style="11" bestFit="1" customWidth="1"/>
    <col min="12" max="12" width="41.125" style="11" bestFit="1" customWidth="1"/>
    <col min="13" max="16384" width="9" style="11"/>
  </cols>
  <sheetData>
    <row r="1" spans="2:12" ht="18" x14ac:dyDescent="0.2">
      <c r="B1" s="10" t="s">
        <v>42</v>
      </c>
      <c r="L1" s="10" t="s">
        <v>96</v>
      </c>
    </row>
    <row r="2" spans="2:12" ht="18" x14ac:dyDescent="0.2">
      <c r="B2" s="10"/>
      <c r="L2" s="18"/>
    </row>
    <row r="3" spans="2:12" x14ac:dyDescent="0.2">
      <c r="B3" s="11" t="s">
        <v>94</v>
      </c>
      <c r="L3" s="85" t="s">
        <v>117</v>
      </c>
    </row>
    <row r="4" spans="2:12" x14ac:dyDescent="0.2">
      <c r="B4" s="11" t="s">
        <v>95</v>
      </c>
      <c r="L4" s="83" t="s">
        <v>118</v>
      </c>
    </row>
    <row r="5" spans="2:12" x14ac:dyDescent="0.2">
      <c r="B5" s="18"/>
      <c r="C5" s="18"/>
      <c r="D5" s="18"/>
      <c r="E5" s="18"/>
      <c r="I5" s="12"/>
      <c r="L5" s="84" t="s">
        <v>119</v>
      </c>
    </row>
    <row r="6" spans="2:12" ht="18" x14ac:dyDescent="0.2">
      <c r="B6" s="10" t="s">
        <v>43</v>
      </c>
      <c r="C6" s="18"/>
      <c r="D6" s="18"/>
      <c r="E6" s="18"/>
    </row>
    <row r="7" spans="2:12" x14ac:dyDescent="0.2">
      <c r="B7" s="18"/>
      <c r="C7" s="18"/>
      <c r="D7" s="18"/>
      <c r="E7" s="18"/>
    </row>
    <row r="8" spans="2:12" x14ac:dyDescent="0.2">
      <c r="B8" s="179" t="s">
        <v>39</v>
      </c>
      <c r="C8" s="180"/>
      <c r="D8" s="181"/>
      <c r="F8" s="177" t="s">
        <v>13</v>
      </c>
      <c r="G8" s="178"/>
    </row>
    <row r="9" spans="2:12" x14ac:dyDescent="0.2">
      <c r="B9" s="13"/>
      <c r="C9" s="15" t="s">
        <v>10</v>
      </c>
      <c r="D9" s="14" t="s">
        <v>14</v>
      </c>
      <c r="F9" s="13"/>
      <c r="G9" s="14" t="s">
        <v>10</v>
      </c>
    </row>
    <row r="10" spans="2:12" x14ac:dyDescent="0.2">
      <c r="B10" s="16" t="s">
        <v>47</v>
      </c>
      <c r="C10" s="113"/>
      <c r="D10" s="114"/>
      <c r="F10" s="16" t="s">
        <v>47</v>
      </c>
      <c r="G10" s="114"/>
    </row>
    <row r="11" spans="2:12" x14ac:dyDescent="0.2">
      <c r="B11" s="16" t="s">
        <v>48</v>
      </c>
      <c r="C11" s="113"/>
      <c r="D11" s="114"/>
      <c r="F11" s="16" t="s">
        <v>48</v>
      </c>
      <c r="G11" s="114"/>
    </row>
    <row r="12" spans="2:12" x14ac:dyDescent="0.2">
      <c r="B12" s="17" t="s">
        <v>49</v>
      </c>
      <c r="C12" s="115"/>
      <c r="D12" s="116"/>
      <c r="F12" s="17" t="s">
        <v>49</v>
      </c>
      <c r="G12" s="116"/>
    </row>
    <row r="13" spans="2:12" x14ac:dyDescent="0.2">
      <c r="B13" s="18"/>
      <c r="C13" s="18"/>
      <c r="D13" s="18"/>
      <c r="F13" s="18"/>
      <c r="G13" s="18"/>
    </row>
    <row r="14" spans="2:12" x14ac:dyDescent="0.2">
      <c r="B14" s="28" t="s">
        <v>12</v>
      </c>
      <c r="C14" s="29"/>
      <c r="D14" s="19"/>
      <c r="F14" s="26" t="s">
        <v>12</v>
      </c>
      <c r="G14" s="27"/>
    </row>
    <row r="15" spans="2:12" x14ac:dyDescent="0.2">
      <c r="B15" s="34"/>
      <c r="C15" s="31"/>
      <c r="D15" s="25"/>
      <c r="F15" s="18"/>
      <c r="G15" s="31"/>
    </row>
    <row r="16" spans="2:12" x14ac:dyDescent="0.2">
      <c r="B16" s="30" t="s">
        <v>46</v>
      </c>
      <c r="C16" s="31"/>
      <c r="D16" s="19"/>
      <c r="F16" s="30" t="s">
        <v>46</v>
      </c>
      <c r="G16" s="31"/>
    </row>
    <row r="17" spans="2:7" x14ac:dyDescent="0.2">
      <c r="B17" s="26" t="s">
        <v>44</v>
      </c>
      <c r="C17" s="132"/>
      <c r="F17" s="26" t="s">
        <v>44</v>
      </c>
      <c r="G17" s="131"/>
    </row>
    <row r="18" spans="2:7" x14ac:dyDescent="0.2">
      <c r="B18" s="18"/>
      <c r="C18" s="18"/>
      <c r="D18" s="18"/>
      <c r="E18" s="18"/>
    </row>
    <row r="19" spans="2:7" x14ac:dyDescent="0.2">
      <c r="B19" s="18"/>
      <c r="C19" s="18"/>
      <c r="D19" s="18"/>
      <c r="E19" s="18"/>
    </row>
    <row r="20" spans="2:7" x14ac:dyDescent="0.2">
      <c r="C20" s="18"/>
      <c r="D20" s="18"/>
      <c r="E20" s="18"/>
    </row>
    <row r="21" spans="2:7" x14ac:dyDescent="0.2">
      <c r="C21" s="18"/>
      <c r="D21" s="18"/>
      <c r="E21" s="18"/>
    </row>
    <row r="22" spans="2:7" x14ac:dyDescent="0.2">
      <c r="C22" s="18"/>
      <c r="D22" s="18"/>
      <c r="E22" s="18"/>
    </row>
  </sheetData>
  <mergeCells count="2">
    <mergeCell ref="F8:G8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3DF0-0E34-4A82-A854-F929C10F8E9C}">
  <dimension ref="A1:AG524"/>
  <sheetViews>
    <sheetView showGridLines="0" workbookViewId="0">
      <selection activeCell="K34" sqref="K34"/>
    </sheetView>
  </sheetViews>
  <sheetFormatPr defaultColWidth="8.75" defaultRowHeight="12.75" x14ac:dyDescent="0.2"/>
  <cols>
    <col min="1" max="4" width="8.75" style="1"/>
    <col min="5" max="5" width="9.375" style="1" bestFit="1" customWidth="1"/>
    <col min="6" max="6" width="8.75" style="1"/>
    <col min="7" max="7" width="6.375" style="1" bestFit="1" customWidth="1"/>
    <col min="8" max="8" width="10.25" style="1" bestFit="1" customWidth="1"/>
    <col min="9" max="9" width="10.75" style="1" bestFit="1" customWidth="1"/>
    <col min="10" max="13" width="8.75" style="1"/>
    <col min="14" max="14" width="9.375" style="1" bestFit="1" customWidth="1"/>
    <col min="15" max="15" width="8.75" style="1"/>
    <col min="16" max="16" width="9.125" style="1" customWidth="1"/>
    <col min="17" max="17" width="9.375" style="1" bestFit="1" customWidth="1"/>
    <col min="18" max="19" width="8.75" style="1"/>
    <col min="20" max="20" width="9.875" style="1" customWidth="1"/>
    <col min="21" max="22" width="9.375" style="1" bestFit="1" customWidth="1"/>
    <col min="23" max="28" width="8.75" style="1"/>
    <col min="29" max="29" width="12.25" style="1" customWidth="1"/>
    <col min="30" max="30" width="9.375" style="2" bestFit="1" customWidth="1"/>
    <col min="31" max="31" width="13.625" style="1" bestFit="1" customWidth="1"/>
    <col min="32" max="32" width="12.125" style="1" bestFit="1" customWidth="1"/>
    <col min="33" max="16384" width="8.75" style="1"/>
  </cols>
  <sheetData>
    <row r="1" spans="1:33" x14ac:dyDescent="0.2">
      <c r="AD1" s="1"/>
    </row>
    <row r="2" spans="1:33" x14ac:dyDescent="0.2">
      <c r="B2" s="182" t="s">
        <v>50</v>
      </c>
      <c r="C2" s="183"/>
      <c r="D2" s="183"/>
      <c r="E2" s="184"/>
      <c r="G2" s="188" t="s">
        <v>65</v>
      </c>
      <c r="H2" s="189"/>
      <c r="I2" s="189"/>
      <c r="J2" s="189"/>
      <c r="K2" s="189"/>
      <c r="L2" s="190"/>
      <c r="M2" s="2"/>
      <c r="N2" s="2"/>
      <c r="O2" s="2"/>
      <c r="P2" s="2"/>
      <c r="AD2" s="1"/>
    </row>
    <row r="3" spans="1:33" x14ac:dyDescent="0.2">
      <c r="B3" s="43" t="s">
        <v>99</v>
      </c>
      <c r="C3" s="44"/>
      <c r="D3" s="44"/>
      <c r="E3" s="45"/>
      <c r="G3" s="191"/>
      <c r="H3" s="192"/>
      <c r="I3" s="192"/>
      <c r="J3" s="192"/>
      <c r="K3" s="192"/>
      <c r="L3" s="193"/>
      <c r="M3" s="2"/>
      <c r="AD3" s="1"/>
    </row>
    <row r="4" spans="1:33" x14ac:dyDescent="0.2">
      <c r="B4" s="43" t="s">
        <v>100</v>
      </c>
      <c r="C4" s="44"/>
      <c r="D4" s="44"/>
      <c r="E4" s="45"/>
      <c r="G4" s="194" t="s">
        <v>106</v>
      </c>
      <c r="H4" s="195"/>
      <c r="I4" s="195"/>
      <c r="J4" s="195"/>
      <c r="K4" s="195"/>
      <c r="L4" s="196"/>
      <c r="M4" s="77"/>
      <c r="AD4" s="1"/>
    </row>
    <row r="5" spans="1:33" x14ac:dyDescent="0.2">
      <c r="B5" s="43" t="s">
        <v>101</v>
      </c>
      <c r="C5" s="44"/>
      <c r="D5" s="44"/>
      <c r="E5" s="45"/>
      <c r="G5" s="194"/>
      <c r="H5" s="195"/>
      <c r="I5" s="195"/>
      <c r="J5" s="195"/>
      <c r="K5" s="195"/>
      <c r="L5" s="196"/>
      <c r="M5" s="77"/>
      <c r="AD5" s="1"/>
    </row>
    <row r="6" spans="1:33" x14ac:dyDescent="0.2">
      <c r="B6" s="43" t="s">
        <v>102</v>
      </c>
      <c r="C6" s="44"/>
      <c r="D6" s="44"/>
      <c r="E6" s="45"/>
      <c r="G6" s="76" t="s">
        <v>120</v>
      </c>
      <c r="H6" s="2"/>
      <c r="I6" s="2"/>
      <c r="J6" s="2"/>
      <c r="K6" s="2"/>
      <c r="L6" s="41"/>
      <c r="M6" s="2"/>
      <c r="AD6" s="1"/>
    </row>
    <row r="7" spans="1:33" x14ac:dyDescent="0.2">
      <c r="B7" s="75" t="s">
        <v>103</v>
      </c>
      <c r="C7" s="47"/>
      <c r="D7" s="47"/>
      <c r="E7" s="48"/>
      <c r="G7" s="6" t="s">
        <v>121</v>
      </c>
      <c r="H7" s="3"/>
      <c r="I7" s="3"/>
      <c r="J7" s="3"/>
      <c r="K7" s="3"/>
      <c r="L7" s="42"/>
      <c r="M7" s="2"/>
      <c r="N7" s="2"/>
      <c r="O7" s="2"/>
      <c r="P7" s="2"/>
      <c r="AD7" s="1"/>
    </row>
    <row r="8" spans="1:33" x14ac:dyDescent="0.2">
      <c r="B8" s="117"/>
      <c r="C8" s="44"/>
      <c r="D8" s="44"/>
      <c r="E8" s="44"/>
      <c r="G8" s="2"/>
      <c r="H8" s="2"/>
      <c r="I8" s="2"/>
      <c r="J8" s="2"/>
      <c r="K8" s="2"/>
      <c r="L8" s="2"/>
      <c r="M8" s="2"/>
      <c r="N8" s="2"/>
      <c r="O8" s="2"/>
      <c r="P8" s="2"/>
      <c r="AD8" s="1"/>
    </row>
    <row r="9" spans="1:33" ht="18" x14ac:dyDescent="0.25">
      <c r="A9" s="74" t="s">
        <v>38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33" x14ac:dyDescent="0.2">
      <c r="AD10" s="1"/>
    </row>
    <row r="11" spans="1:33" x14ac:dyDescent="0.2">
      <c r="B11" s="9"/>
      <c r="AD11" s="1"/>
    </row>
    <row r="12" spans="1:33" x14ac:dyDescent="0.2">
      <c r="B12" s="50" t="s">
        <v>99</v>
      </c>
      <c r="C12" s="51"/>
      <c r="D12" s="51"/>
      <c r="E12" s="51"/>
      <c r="G12" s="50" t="s">
        <v>104</v>
      </c>
      <c r="H12" s="51"/>
      <c r="I12" s="51"/>
      <c r="J12" s="51"/>
      <c r="K12" s="51"/>
      <c r="L12" s="51"/>
      <c r="N12" s="50" t="s">
        <v>101</v>
      </c>
      <c r="O12" s="51"/>
      <c r="P12" s="51"/>
      <c r="Q12" s="51"/>
      <c r="R12" s="51"/>
      <c r="T12" s="50" t="s">
        <v>102</v>
      </c>
      <c r="U12" s="51"/>
      <c r="V12" s="51"/>
      <c r="W12" s="51"/>
      <c r="X12" s="51"/>
      <c r="Y12" s="51"/>
      <c r="Z12" s="51"/>
      <c r="AA12" s="51"/>
      <c r="AC12" s="78" t="s">
        <v>105</v>
      </c>
      <c r="AD12" s="50"/>
      <c r="AE12" s="50"/>
      <c r="AF12" s="50"/>
      <c r="AG12" s="50"/>
    </row>
    <row r="13" spans="1:33" x14ac:dyDescent="0.2">
      <c r="B13" s="35"/>
      <c r="C13" s="35"/>
      <c r="D13" s="35"/>
      <c r="E13" s="35"/>
      <c r="F13" s="35"/>
      <c r="AD13" s="1"/>
    </row>
    <row r="14" spans="1:33" x14ac:dyDescent="0.2">
      <c r="B14" s="63" t="s">
        <v>81</v>
      </c>
      <c r="G14" s="201" t="s">
        <v>67</v>
      </c>
      <c r="H14" s="201"/>
      <c r="I14" s="201"/>
      <c r="J14" s="201"/>
      <c r="K14" s="201"/>
      <c r="L14" s="201"/>
      <c r="N14" s="200" t="s">
        <v>130</v>
      </c>
      <c r="O14" s="200"/>
      <c r="P14" s="200"/>
      <c r="Q14" s="200"/>
      <c r="R14" s="200"/>
      <c r="T14" s="103"/>
      <c r="U14" s="107" t="s">
        <v>10</v>
      </c>
      <c r="V14" s="104" t="s">
        <v>14</v>
      </c>
      <c r="AD14" s="1"/>
    </row>
    <row r="15" spans="1:33" x14ac:dyDescent="0.2">
      <c r="B15" s="7"/>
      <c r="G15" s="200" t="s">
        <v>66</v>
      </c>
      <c r="H15" s="200"/>
      <c r="I15" s="200"/>
      <c r="J15" s="200"/>
      <c r="K15" s="200"/>
      <c r="L15" s="200"/>
      <c r="N15" s="200"/>
      <c r="O15" s="200"/>
      <c r="P15" s="200"/>
      <c r="Q15" s="200"/>
      <c r="R15" s="200"/>
      <c r="T15" s="105" t="s">
        <v>47</v>
      </c>
      <c r="U15" s="170"/>
      <c r="V15" s="170"/>
      <c r="AD15" s="1"/>
      <c r="AF15" s="36" t="s">
        <v>52</v>
      </c>
      <c r="AG15" s="130"/>
    </row>
    <row r="16" spans="1:33" x14ac:dyDescent="0.2">
      <c r="B16" s="36" t="s">
        <v>12</v>
      </c>
      <c r="C16" s="124"/>
      <c r="G16" s="200"/>
      <c r="H16" s="200"/>
      <c r="I16" s="200"/>
      <c r="J16" s="200"/>
      <c r="K16" s="200"/>
      <c r="L16" s="200"/>
      <c r="N16" s="200"/>
      <c r="O16" s="200"/>
      <c r="P16" s="200"/>
      <c r="Q16" s="200"/>
      <c r="R16" s="200"/>
      <c r="T16" s="105" t="s">
        <v>48</v>
      </c>
      <c r="U16" s="171"/>
      <c r="V16" s="171"/>
      <c r="AD16" s="1"/>
    </row>
    <row r="17" spans="2:31" x14ac:dyDescent="0.2">
      <c r="N17" s="182" t="s">
        <v>73</v>
      </c>
      <c r="O17" s="183"/>
      <c r="P17" s="183"/>
      <c r="Q17" s="183"/>
      <c r="R17" s="184"/>
      <c r="T17" s="106" t="s">
        <v>49</v>
      </c>
      <c r="U17" s="129"/>
      <c r="V17" s="129"/>
      <c r="AD17" s="1"/>
    </row>
    <row r="18" spans="2:31" x14ac:dyDescent="0.2">
      <c r="N18" s="98" t="s">
        <v>88</v>
      </c>
      <c r="O18" s="99"/>
      <c r="P18" s="99"/>
      <c r="Q18" s="99"/>
      <c r="R18" s="100"/>
      <c r="AD18" s="1"/>
    </row>
    <row r="19" spans="2:31" x14ac:dyDescent="0.2">
      <c r="N19" s="98" t="s">
        <v>74</v>
      </c>
      <c r="O19" s="99"/>
      <c r="P19" s="99"/>
      <c r="Q19" s="99"/>
      <c r="R19" s="100"/>
      <c r="AD19" s="1"/>
    </row>
    <row r="20" spans="2:31" x14ac:dyDescent="0.2">
      <c r="N20" s="202" t="s">
        <v>75</v>
      </c>
      <c r="O20" s="203"/>
      <c r="P20" s="203"/>
      <c r="Q20" s="203"/>
      <c r="R20" s="204"/>
      <c r="AD20" s="1"/>
    </row>
    <row r="21" spans="2:31" x14ac:dyDescent="0.2">
      <c r="N21" s="147" t="s">
        <v>122</v>
      </c>
      <c r="O21" s="148"/>
      <c r="P21" s="148"/>
      <c r="Q21" s="148"/>
      <c r="R21" s="149"/>
      <c r="T21" s="39"/>
      <c r="U21" s="40"/>
      <c r="AC21" s="2"/>
      <c r="AE21" s="2"/>
    </row>
    <row r="22" spans="2:31" x14ac:dyDescent="0.2">
      <c r="N22" s="197" t="s">
        <v>123</v>
      </c>
      <c r="O22" s="198"/>
      <c r="P22" s="198"/>
      <c r="Q22" s="198"/>
      <c r="R22" s="199"/>
      <c r="U22" s="35"/>
      <c r="AC22" s="172"/>
      <c r="AD22" s="173"/>
      <c r="AE22" s="173"/>
    </row>
    <row r="23" spans="2:31" x14ac:dyDescent="0.2">
      <c r="B23" s="185" t="s">
        <v>92</v>
      </c>
      <c r="C23" s="186"/>
      <c r="D23" s="186"/>
      <c r="E23" s="187"/>
      <c r="AC23" s="2"/>
      <c r="AD23" s="133"/>
      <c r="AE23" s="133"/>
    </row>
    <row r="24" spans="2:31" x14ac:dyDescent="0.2">
      <c r="B24" s="53" t="s">
        <v>41</v>
      </c>
      <c r="C24" s="54" t="s">
        <v>18</v>
      </c>
      <c r="D24" s="53" t="s">
        <v>19</v>
      </c>
      <c r="E24" s="53" t="s">
        <v>16</v>
      </c>
      <c r="G24" s="8" t="s">
        <v>40</v>
      </c>
      <c r="H24" s="1" t="s">
        <v>64</v>
      </c>
      <c r="I24" s="1" t="s">
        <v>63</v>
      </c>
      <c r="N24" s="86" t="s">
        <v>20</v>
      </c>
      <c r="O24" s="87" t="s">
        <v>23</v>
      </c>
      <c r="P24" s="33"/>
      <c r="Q24" s="86" t="s">
        <v>21</v>
      </c>
      <c r="R24" s="87" t="s">
        <v>22</v>
      </c>
      <c r="AC24" s="2"/>
      <c r="AD24" s="133"/>
      <c r="AE24" s="133"/>
    </row>
    <row r="25" spans="2:31" x14ac:dyDescent="0.2">
      <c r="B25" s="38">
        <v>1</v>
      </c>
      <c r="C25" s="21">
        <v>2</v>
      </c>
      <c r="D25" s="22">
        <v>43096</v>
      </c>
      <c r="E25" s="125">
        <v>27.6</v>
      </c>
      <c r="G25" s="112">
        <v>1</v>
      </c>
      <c r="H25" s="126">
        <v>27.6</v>
      </c>
      <c r="I25" s="126">
        <v>27.6</v>
      </c>
      <c r="N25" s="127"/>
      <c r="O25" s="88"/>
      <c r="P25" s="32"/>
      <c r="Q25" s="127"/>
      <c r="R25" s="88"/>
      <c r="AC25" s="2"/>
      <c r="AD25" s="133"/>
      <c r="AE25" s="133"/>
    </row>
    <row r="26" spans="2:31" x14ac:dyDescent="0.2">
      <c r="B26" s="38">
        <v>10</v>
      </c>
      <c r="C26" s="21">
        <v>7</v>
      </c>
      <c r="D26" s="22">
        <v>42799</v>
      </c>
      <c r="E26" s="125">
        <v>2436.7000000000003</v>
      </c>
      <c r="G26" s="112">
        <v>10</v>
      </c>
      <c r="H26" s="126">
        <v>2436.7000000000003</v>
      </c>
      <c r="I26" s="126">
        <v>4734.5</v>
      </c>
      <c r="N26" s="127"/>
      <c r="O26" s="88"/>
      <c r="P26" s="32"/>
      <c r="Q26" s="127"/>
      <c r="R26" s="88"/>
      <c r="AC26" s="2"/>
      <c r="AD26" s="133"/>
      <c r="AE26" s="133"/>
    </row>
    <row r="27" spans="2:31" x14ac:dyDescent="0.2">
      <c r="B27" s="38">
        <v>10</v>
      </c>
      <c r="C27" s="21">
        <v>4</v>
      </c>
      <c r="D27" s="22">
        <v>42859</v>
      </c>
      <c r="E27" s="125">
        <v>2297.8000000000002</v>
      </c>
      <c r="G27" s="112">
        <v>11</v>
      </c>
      <c r="H27" s="126">
        <v>2390.2999999999997</v>
      </c>
      <c r="I27" s="126">
        <v>2794.1</v>
      </c>
      <c r="N27" s="127"/>
      <c r="O27" s="88"/>
      <c r="P27" s="32"/>
      <c r="Q27" s="127"/>
      <c r="R27" s="88"/>
      <c r="AC27" s="2"/>
      <c r="AD27" s="133"/>
      <c r="AE27" s="133"/>
    </row>
    <row r="28" spans="2:31" x14ac:dyDescent="0.2">
      <c r="B28" s="38">
        <v>11</v>
      </c>
      <c r="C28" s="21">
        <v>2</v>
      </c>
      <c r="D28" s="22">
        <v>43019</v>
      </c>
      <c r="E28" s="125">
        <v>2390.2999999999997</v>
      </c>
      <c r="G28" s="112">
        <v>13</v>
      </c>
      <c r="H28" s="126">
        <v>1971.3999999999999</v>
      </c>
      <c r="I28" s="126">
        <v>1971.3999999999999</v>
      </c>
      <c r="N28" s="127"/>
      <c r="O28" s="88"/>
      <c r="P28" s="32"/>
      <c r="Q28" s="127"/>
      <c r="R28" s="88"/>
      <c r="AC28" s="2"/>
      <c r="AD28" s="133"/>
      <c r="AE28" s="133"/>
    </row>
    <row r="29" spans="2:31" x14ac:dyDescent="0.2">
      <c r="B29" s="38">
        <v>11</v>
      </c>
      <c r="C29" s="21">
        <v>3</v>
      </c>
      <c r="D29" s="22">
        <v>43022</v>
      </c>
      <c r="E29" s="125">
        <v>403.8</v>
      </c>
      <c r="G29" s="112">
        <v>14</v>
      </c>
      <c r="H29" s="126">
        <v>53.2</v>
      </c>
      <c r="I29" s="126">
        <v>53.2</v>
      </c>
      <c r="N29" s="127"/>
      <c r="O29" s="88"/>
      <c r="P29" s="32"/>
      <c r="Q29" s="127"/>
      <c r="R29" s="88"/>
      <c r="AC29" s="2"/>
      <c r="AD29" s="133"/>
      <c r="AE29" s="133"/>
    </row>
    <row r="30" spans="2:31" x14ac:dyDescent="0.2">
      <c r="B30" s="38">
        <v>13</v>
      </c>
      <c r="C30" s="21">
        <v>2</v>
      </c>
      <c r="D30" s="22">
        <v>43057</v>
      </c>
      <c r="E30" s="125">
        <v>1971.3999999999999</v>
      </c>
      <c r="G30" s="112">
        <v>16</v>
      </c>
      <c r="H30" s="126">
        <v>3134.1</v>
      </c>
      <c r="I30" s="126">
        <v>3531.1</v>
      </c>
      <c r="N30" s="127"/>
      <c r="O30" s="88"/>
      <c r="P30" s="32"/>
      <c r="Q30" s="127"/>
      <c r="R30" s="88"/>
      <c r="AC30" s="2"/>
      <c r="AD30" s="133"/>
      <c r="AE30" s="133"/>
    </row>
    <row r="31" spans="2:31" x14ac:dyDescent="0.2">
      <c r="B31" s="38">
        <v>14</v>
      </c>
      <c r="C31" s="21">
        <v>4</v>
      </c>
      <c r="D31" s="22">
        <v>43053</v>
      </c>
      <c r="E31" s="125">
        <v>53.2</v>
      </c>
      <c r="G31" s="112">
        <v>20</v>
      </c>
      <c r="H31" s="126">
        <v>9.9</v>
      </c>
      <c r="I31" s="126">
        <v>9.9</v>
      </c>
      <c r="N31" s="127"/>
      <c r="O31" s="88"/>
      <c r="P31" s="32"/>
      <c r="Q31" s="127"/>
      <c r="R31" s="88"/>
      <c r="AC31" s="2"/>
      <c r="AD31" s="133"/>
      <c r="AE31" s="133"/>
    </row>
    <row r="32" spans="2:31" x14ac:dyDescent="0.2">
      <c r="B32" s="38">
        <v>16</v>
      </c>
      <c r="C32" s="21">
        <v>7</v>
      </c>
      <c r="D32" s="22">
        <v>42785</v>
      </c>
      <c r="E32" s="125">
        <v>3134.1</v>
      </c>
      <c r="G32" s="112">
        <v>22</v>
      </c>
      <c r="H32" s="126">
        <v>3160.8</v>
      </c>
      <c r="I32" s="126">
        <v>3160.8</v>
      </c>
      <c r="N32" s="127"/>
      <c r="O32" s="88"/>
      <c r="P32" s="32"/>
      <c r="Q32" s="127"/>
      <c r="R32" s="88"/>
      <c r="AC32" s="2"/>
      <c r="AD32" s="133"/>
      <c r="AE32" s="133"/>
    </row>
    <row r="33" spans="2:31" x14ac:dyDescent="0.2">
      <c r="B33" s="38">
        <v>16</v>
      </c>
      <c r="C33" s="21">
        <v>1</v>
      </c>
      <c r="D33" s="22">
        <v>43000</v>
      </c>
      <c r="E33" s="125">
        <v>397</v>
      </c>
      <c r="G33" s="112">
        <v>25</v>
      </c>
      <c r="H33" s="126">
        <v>1741</v>
      </c>
      <c r="I33" s="126">
        <v>1741</v>
      </c>
      <c r="N33" s="127"/>
      <c r="O33" s="88"/>
      <c r="P33" s="32"/>
      <c r="Q33" s="127"/>
      <c r="R33" s="88"/>
      <c r="AC33" s="2"/>
      <c r="AD33" s="133"/>
      <c r="AE33" s="133"/>
    </row>
    <row r="34" spans="2:31" x14ac:dyDescent="0.2">
      <c r="B34" s="38">
        <v>20</v>
      </c>
      <c r="C34" s="21">
        <v>2</v>
      </c>
      <c r="D34" s="22">
        <v>42866</v>
      </c>
      <c r="E34" s="125">
        <v>9.9</v>
      </c>
      <c r="G34" s="112">
        <v>27</v>
      </c>
      <c r="H34" s="126">
        <v>54.1</v>
      </c>
      <c r="I34" s="126">
        <v>54.1</v>
      </c>
      <c r="N34" s="127"/>
      <c r="O34" s="88"/>
      <c r="P34" s="32"/>
      <c r="Q34" s="127"/>
      <c r="R34" s="88"/>
      <c r="AC34" s="2"/>
      <c r="AD34" s="133"/>
      <c r="AE34" s="133"/>
    </row>
    <row r="35" spans="2:31" x14ac:dyDescent="0.2">
      <c r="B35" s="38">
        <v>22</v>
      </c>
      <c r="C35" s="21">
        <v>3</v>
      </c>
      <c r="D35" s="22">
        <v>42896</v>
      </c>
      <c r="E35" s="125">
        <v>3160.8</v>
      </c>
      <c r="G35" s="112">
        <v>29</v>
      </c>
      <c r="H35" s="126">
        <v>11924.2</v>
      </c>
      <c r="I35" s="126">
        <v>11924.2</v>
      </c>
      <c r="N35" s="127"/>
      <c r="O35" s="88"/>
      <c r="P35" s="32"/>
      <c r="Q35" s="127"/>
      <c r="R35" s="88"/>
      <c r="AC35" s="2"/>
      <c r="AD35" s="133"/>
      <c r="AE35" s="133"/>
    </row>
    <row r="36" spans="2:31" x14ac:dyDescent="0.2">
      <c r="B36" s="38">
        <v>25</v>
      </c>
      <c r="C36" s="21">
        <v>2</v>
      </c>
      <c r="D36" s="22">
        <v>42915</v>
      </c>
      <c r="E36" s="125">
        <v>1741</v>
      </c>
      <c r="G36" s="112">
        <v>34</v>
      </c>
      <c r="H36" s="126">
        <v>2756.1</v>
      </c>
      <c r="I36" s="126">
        <v>4724.5</v>
      </c>
      <c r="N36" s="127"/>
      <c r="O36" s="88"/>
      <c r="P36" s="32"/>
      <c r="Q36" s="127"/>
      <c r="R36" s="88"/>
      <c r="AC36" s="2"/>
      <c r="AD36" s="133"/>
      <c r="AE36" s="133"/>
    </row>
    <row r="37" spans="2:31" x14ac:dyDescent="0.2">
      <c r="B37" s="38">
        <v>27</v>
      </c>
      <c r="C37" s="21">
        <v>2</v>
      </c>
      <c r="D37" s="22">
        <v>43003</v>
      </c>
      <c r="E37" s="125">
        <v>54.1</v>
      </c>
      <c r="G37" s="112">
        <v>38</v>
      </c>
      <c r="H37" s="126">
        <v>2820.9</v>
      </c>
      <c r="I37" s="126">
        <v>2820.9</v>
      </c>
      <c r="N37" s="127"/>
      <c r="O37" s="88"/>
      <c r="P37" s="32"/>
      <c r="Q37" s="127"/>
      <c r="R37" s="88"/>
      <c r="AC37" s="2"/>
      <c r="AD37" s="133"/>
      <c r="AE37" s="133"/>
    </row>
    <row r="38" spans="2:31" x14ac:dyDescent="0.2">
      <c r="B38" s="38">
        <v>29</v>
      </c>
      <c r="C38" s="21">
        <v>4</v>
      </c>
      <c r="D38" s="22">
        <v>43001</v>
      </c>
      <c r="E38" s="125">
        <v>11924.2</v>
      </c>
      <c r="G38" s="112">
        <v>42</v>
      </c>
      <c r="H38" s="126">
        <v>2231</v>
      </c>
      <c r="I38" s="126">
        <v>2231</v>
      </c>
      <c r="N38" s="127"/>
      <c r="O38" s="88"/>
      <c r="P38" s="32"/>
      <c r="Q38" s="127"/>
      <c r="R38" s="88"/>
      <c r="AC38" s="2"/>
      <c r="AD38" s="133"/>
      <c r="AE38" s="133"/>
    </row>
    <row r="39" spans="2:31" x14ac:dyDescent="0.2">
      <c r="B39" s="38">
        <v>34</v>
      </c>
      <c r="C39" s="21">
        <v>3</v>
      </c>
      <c r="D39" s="22">
        <v>42790</v>
      </c>
      <c r="E39" s="125">
        <v>2756.1</v>
      </c>
      <c r="G39" s="112">
        <v>44</v>
      </c>
      <c r="H39" s="126">
        <v>3881.3</v>
      </c>
      <c r="I39" s="126">
        <v>4009.5</v>
      </c>
      <c r="N39" s="127"/>
      <c r="O39" s="88"/>
      <c r="P39" s="32"/>
      <c r="Q39" s="127"/>
      <c r="R39" s="88"/>
      <c r="AC39" s="2"/>
      <c r="AD39" s="133"/>
      <c r="AE39" s="133"/>
    </row>
    <row r="40" spans="2:31" x14ac:dyDescent="0.2">
      <c r="B40" s="38">
        <v>34</v>
      </c>
      <c r="C40" s="21">
        <v>3</v>
      </c>
      <c r="D40" s="22">
        <v>43009</v>
      </c>
      <c r="E40" s="125">
        <v>1968.4</v>
      </c>
      <c r="G40" s="112">
        <v>49</v>
      </c>
      <c r="H40" s="126">
        <v>4297.0999999999995</v>
      </c>
      <c r="I40" s="126">
        <v>4297.0999999999995</v>
      </c>
      <c r="N40" s="127"/>
      <c r="O40" s="88"/>
      <c r="P40" s="32"/>
      <c r="Q40" s="127"/>
      <c r="R40" s="88"/>
      <c r="AC40" s="2"/>
      <c r="AD40" s="133"/>
      <c r="AE40" s="133"/>
    </row>
    <row r="41" spans="2:31" x14ac:dyDescent="0.2">
      <c r="B41" s="38">
        <v>38</v>
      </c>
      <c r="C41" s="21">
        <v>2</v>
      </c>
      <c r="D41" s="22">
        <v>42943</v>
      </c>
      <c r="E41" s="125">
        <v>2820.9</v>
      </c>
      <c r="G41" s="112">
        <v>50</v>
      </c>
      <c r="H41" s="126">
        <v>2518.4</v>
      </c>
      <c r="I41" s="126">
        <v>2518.4</v>
      </c>
      <c r="N41" s="127"/>
      <c r="O41" s="88"/>
      <c r="P41" s="32"/>
      <c r="Q41" s="127"/>
      <c r="R41" s="88"/>
      <c r="AC41" s="2"/>
      <c r="AD41" s="133"/>
      <c r="AE41" s="133"/>
    </row>
    <row r="42" spans="2:31" x14ac:dyDescent="0.2">
      <c r="B42" s="38">
        <v>42</v>
      </c>
      <c r="C42" s="21">
        <v>1</v>
      </c>
      <c r="D42" s="22">
        <v>43089</v>
      </c>
      <c r="E42" s="125">
        <v>2231</v>
      </c>
      <c r="G42" s="112">
        <v>51</v>
      </c>
      <c r="H42" s="126">
        <v>272.90000000000003</v>
      </c>
      <c r="I42" s="126">
        <v>272.90000000000003</v>
      </c>
      <c r="N42" s="127"/>
      <c r="O42" s="88"/>
      <c r="P42" s="32"/>
      <c r="Q42" s="127"/>
      <c r="R42" s="88"/>
      <c r="AC42" s="2"/>
      <c r="AD42" s="133"/>
      <c r="AE42" s="133"/>
    </row>
    <row r="43" spans="2:31" x14ac:dyDescent="0.2">
      <c r="B43" s="38">
        <v>44</v>
      </c>
      <c r="C43" s="21">
        <v>1</v>
      </c>
      <c r="D43" s="22">
        <v>42782</v>
      </c>
      <c r="E43" s="125">
        <v>82</v>
      </c>
      <c r="G43" s="112">
        <v>53</v>
      </c>
      <c r="H43" s="126">
        <v>2648.3</v>
      </c>
      <c r="I43" s="126">
        <v>3142.8</v>
      </c>
      <c r="N43" s="127"/>
      <c r="O43" s="88"/>
      <c r="P43" s="32"/>
      <c r="Q43" s="127"/>
      <c r="R43" s="88"/>
      <c r="AC43" s="2"/>
      <c r="AD43" s="133"/>
      <c r="AE43" s="133"/>
    </row>
    <row r="44" spans="2:31" x14ac:dyDescent="0.2">
      <c r="B44" s="38">
        <v>44</v>
      </c>
      <c r="C44" s="21">
        <v>2</v>
      </c>
      <c r="D44" s="22">
        <v>42853</v>
      </c>
      <c r="E44" s="125">
        <v>46.2</v>
      </c>
      <c r="G44" s="112">
        <v>54</v>
      </c>
      <c r="H44" s="126">
        <v>734.7</v>
      </c>
      <c r="I44" s="126">
        <v>734.7</v>
      </c>
      <c r="N44" s="127"/>
      <c r="O44" s="88"/>
      <c r="P44" s="32"/>
      <c r="Q44" s="127"/>
      <c r="R44" s="88"/>
      <c r="AC44" s="2"/>
      <c r="AD44" s="133"/>
      <c r="AE44" s="133"/>
    </row>
    <row r="45" spans="2:31" x14ac:dyDescent="0.2">
      <c r="B45" s="38">
        <v>44</v>
      </c>
      <c r="C45" s="21">
        <v>6</v>
      </c>
      <c r="D45" s="22">
        <v>42912</v>
      </c>
      <c r="E45" s="125">
        <v>3881.3</v>
      </c>
      <c r="G45" s="112">
        <v>56</v>
      </c>
      <c r="H45" s="126">
        <v>711.7</v>
      </c>
      <c r="I45" s="126">
        <v>1368.1</v>
      </c>
      <c r="N45" s="127"/>
      <c r="O45" s="88"/>
      <c r="P45" s="32"/>
      <c r="Q45" s="127"/>
      <c r="R45" s="88"/>
      <c r="AC45" s="2"/>
      <c r="AD45" s="133"/>
      <c r="AE45" s="133"/>
    </row>
    <row r="46" spans="2:31" x14ac:dyDescent="0.2">
      <c r="B46" s="38">
        <v>49</v>
      </c>
      <c r="C46" s="21">
        <v>6</v>
      </c>
      <c r="D46" s="22">
        <v>42783</v>
      </c>
      <c r="E46" s="125">
        <v>4297.0999999999995</v>
      </c>
      <c r="G46" s="112">
        <v>58</v>
      </c>
      <c r="H46" s="126">
        <v>240.89999999999998</v>
      </c>
      <c r="I46" s="126">
        <v>240.89999999999998</v>
      </c>
      <c r="N46" s="127"/>
      <c r="O46" s="88"/>
      <c r="P46" s="32"/>
      <c r="Q46" s="127"/>
      <c r="R46" s="88"/>
      <c r="AC46" s="2"/>
      <c r="AD46" s="133"/>
      <c r="AE46" s="133"/>
    </row>
    <row r="47" spans="2:31" x14ac:dyDescent="0.2">
      <c r="B47" s="38">
        <v>50</v>
      </c>
      <c r="C47" s="21">
        <v>1</v>
      </c>
      <c r="D47" s="22">
        <v>42970</v>
      </c>
      <c r="E47" s="125">
        <v>2518.4</v>
      </c>
      <c r="G47" s="112">
        <v>60</v>
      </c>
      <c r="H47" s="126">
        <v>4789.0999999999995</v>
      </c>
      <c r="I47" s="126">
        <v>4789.0999999999995</v>
      </c>
      <c r="N47" s="127"/>
      <c r="O47" s="88"/>
      <c r="P47" s="32"/>
      <c r="Q47" s="127"/>
      <c r="R47" s="88"/>
      <c r="AC47" s="2"/>
      <c r="AD47" s="133"/>
      <c r="AE47" s="133"/>
    </row>
    <row r="48" spans="2:31" x14ac:dyDescent="0.2">
      <c r="B48" s="38">
        <v>51</v>
      </c>
      <c r="C48" s="21">
        <v>1</v>
      </c>
      <c r="D48" s="22">
        <v>42978</v>
      </c>
      <c r="E48" s="125">
        <v>272.90000000000003</v>
      </c>
      <c r="G48" s="112">
        <v>61</v>
      </c>
      <c r="H48" s="126">
        <v>1378.8999999999999</v>
      </c>
      <c r="I48" s="126">
        <v>1378.8999999999999</v>
      </c>
      <c r="N48" s="127"/>
      <c r="O48" s="88"/>
      <c r="P48" s="32"/>
      <c r="Q48" s="127"/>
      <c r="R48" s="88"/>
      <c r="AC48" s="2"/>
      <c r="AD48" s="133"/>
      <c r="AE48" s="133"/>
    </row>
    <row r="49" spans="2:31" x14ac:dyDescent="0.2">
      <c r="B49" s="38">
        <v>53</v>
      </c>
      <c r="C49" s="21">
        <v>3</v>
      </c>
      <c r="D49" s="22">
        <v>42864</v>
      </c>
      <c r="E49" s="125">
        <v>2648.3</v>
      </c>
      <c r="G49" s="112">
        <v>66</v>
      </c>
      <c r="H49" s="126">
        <v>24.2</v>
      </c>
      <c r="I49" s="126">
        <v>24.2</v>
      </c>
      <c r="N49" s="127"/>
      <c r="O49" s="88"/>
      <c r="P49" s="32"/>
      <c r="Q49" s="127"/>
      <c r="R49" s="88"/>
      <c r="AC49" s="2"/>
      <c r="AD49" s="133"/>
      <c r="AE49" s="133"/>
    </row>
    <row r="50" spans="2:31" x14ac:dyDescent="0.2">
      <c r="B50" s="38">
        <v>53</v>
      </c>
      <c r="C50" s="21">
        <v>3</v>
      </c>
      <c r="D50" s="22">
        <v>42993</v>
      </c>
      <c r="E50" s="125">
        <v>494.5</v>
      </c>
      <c r="G50" s="112">
        <v>74</v>
      </c>
      <c r="H50" s="126">
        <v>3117.5</v>
      </c>
      <c r="I50" s="126">
        <v>3117.5</v>
      </c>
      <c r="N50" s="127"/>
      <c r="O50" s="88"/>
      <c r="P50" s="32"/>
      <c r="Q50" s="127"/>
      <c r="R50" s="88"/>
      <c r="AC50" s="2"/>
      <c r="AD50" s="133"/>
      <c r="AE50" s="133"/>
    </row>
    <row r="51" spans="2:31" x14ac:dyDescent="0.2">
      <c r="B51" s="38">
        <v>54</v>
      </c>
      <c r="C51" s="21">
        <v>3</v>
      </c>
      <c r="D51" s="22">
        <v>42986</v>
      </c>
      <c r="E51" s="125">
        <v>734.7</v>
      </c>
      <c r="G51" s="112">
        <v>76</v>
      </c>
      <c r="H51" s="126">
        <v>501.79999999999995</v>
      </c>
      <c r="I51" s="126">
        <v>501.79999999999995</v>
      </c>
      <c r="N51" s="127"/>
      <c r="O51" s="88"/>
      <c r="P51" s="32"/>
      <c r="Q51" s="127"/>
      <c r="R51" s="88"/>
      <c r="AC51" s="2"/>
      <c r="AD51" s="133"/>
      <c r="AE51" s="133"/>
    </row>
    <row r="52" spans="2:31" x14ac:dyDescent="0.2">
      <c r="B52" s="38">
        <v>56</v>
      </c>
      <c r="C52" s="21">
        <v>3</v>
      </c>
      <c r="D52" s="22">
        <v>42954</v>
      </c>
      <c r="E52" s="125">
        <v>711.7</v>
      </c>
      <c r="G52" s="112">
        <v>78</v>
      </c>
      <c r="H52" s="126">
        <v>47.9</v>
      </c>
      <c r="I52" s="126">
        <v>47.9</v>
      </c>
      <c r="N52" s="127"/>
      <c r="O52" s="88"/>
      <c r="P52" s="32"/>
      <c r="Q52" s="127"/>
      <c r="R52" s="88"/>
      <c r="AC52" s="2"/>
      <c r="AD52" s="133"/>
      <c r="AE52" s="133"/>
    </row>
    <row r="53" spans="2:31" x14ac:dyDescent="0.2">
      <c r="B53" s="38">
        <v>56</v>
      </c>
      <c r="C53" s="21">
        <v>1</v>
      </c>
      <c r="D53" s="22">
        <v>43065</v>
      </c>
      <c r="E53" s="125">
        <v>656.4</v>
      </c>
      <c r="G53" s="112">
        <v>80</v>
      </c>
      <c r="H53" s="126">
        <v>2787.6</v>
      </c>
      <c r="I53" s="126">
        <v>3156.1</v>
      </c>
      <c r="N53" s="127"/>
      <c r="O53" s="88"/>
      <c r="P53" s="32"/>
      <c r="Q53" s="127"/>
      <c r="R53" s="88"/>
      <c r="AC53" s="2"/>
      <c r="AD53" s="133"/>
      <c r="AE53" s="133"/>
    </row>
    <row r="54" spans="2:31" x14ac:dyDescent="0.2">
      <c r="B54" s="38">
        <v>58</v>
      </c>
      <c r="C54" s="21">
        <v>1</v>
      </c>
      <c r="D54" s="22">
        <v>43064</v>
      </c>
      <c r="E54" s="125">
        <v>240.89999999999998</v>
      </c>
      <c r="G54" s="112">
        <v>81</v>
      </c>
      <c r="H54" s="126">
        <v>4275.0999999999995</v>
      </c>
      <c r="I54" s="126">
        <v>4275.0999999999995</v>
      </c>
      <c r="N54" s="127"/>
      <c r="O54" s="88"/>
      <c r="P54" s="32"/>
      <c r="Q54" s="127"/>
      <c r="R54" s="88"/>
      <c r="AC54" s="2"/>
      <c r="AD54" s="133"/>
      <c r="AE54" s="133"/>
    </row>
    <row r="55" spans="2:31" x14ac:dyDescent="0.2">
      <c r="B55" s="38">
        <v>60</v>
      </c>
      <c r="C55" s="21">
        <v>6</v>
      </c>
      <c r="D55" s="22">
        <v>42819</v>
      </c>
      <c r="E55" s="125">
        <v>4789.0999999999995</v>
      </c>
      <c r="G55" s="112">
        <v>88</v>
      </c>
      <c r="H55" s="126">
        <v>1412.8999999999999</v>
      </c>
      <c r="I55" s="126">
        <v>1412.8999999999999</v>
      </c>
      <c r="N55" s="127"/>
      <c r="O55" s="88"/>
      <c r="P55" s="32"/>
      <c r="Q55" s="127"/>
      <c r="R55" s="88"/>
      <c r="AC55" s="2"/>
      <c r="AD55" s="133"/>
      <c r="AE55" s="133"/>
    </row>
    <row r="56" spans="2:31" x14ac:dyDescent="0.2">
      <c r="B56" s="38">
        <v>61</v>
      </c>
      <c r="C56" s="21">
        <v>1</v>
      </c>
      <c r="D56" s="22">
        <v>43025</v>
      </c>
      <c r="E56" s="125">
        <v>1378.8999999999999</v>
      </c>
      <c r="G56" s="112">
        <v>89</v>
      </c>
      <c r="H56" s="126">
        <v>1610.3000000000002</v>
      </c>
      <c r="I56" s="126">
        <v>1610.3000000000002</v>
      </c>
      <c r="N56" s="127"/>
      <c r="O56" s="88"/>
      <c r="P56" s="32"/>
      <c r="Q56" s="127"/>
      <c r="R56" s="88"/>
      <c r="AC56" s="2"/>
      <c r="AD56" s="133"/>
      <c r="AE56" s="133"/>
    </row>
    <row r="57" spans="2:31" x14ac:dyDescent="0.2">
      <c r="B57" s="38">
        <v>66</v>
      </c>
      <c r="C57" s="21">
        <v>2</v>
      </c>
      <c r="D57" s="22">
        <v>42904</v>
      </c>
      <c r="E57" s="125">
        <v>24.2</v>
      </c>
      <c r="G57" s="112">
        <v>90</v>
      </c>
      <c r="H57" s="126">
        <v>330.3</v>
      </c>
      <c r="I57" s="126">
        <v>330.3</v>
      </c>
      <c r="N57" s="127"/>
      <c r="O57" s="88"/>
      <c r="P57" s="32"/>
      <c r="Q57" s="127"/>
      <c r="R57" s="88"/>
      <c r="AC57" s="2"/>
      <c r="AD57" s="133"/>
      <c r="AE57" s="133"/>
    </row>
    <row r="58" spans="2:31" x14ac:dyDescent="0.2">
      <c r="B58" s="38">
        <v>74</v>
      </c>
      <c r="C58" s="21">
        <v>3</v>
      </c>
      <c r="D58" s="22">
        <v>42919</v>
      </c>
      <c r="E58" s="125">
        <v>3117.5</v>
      </c>
      <c r="G58" s="112">
        <v>94</v>
      </c>
      <c r="H58" s="126">
        <v>874.90000000000009</v>
      </c>
      <c r="I58" s="126">
        <v>874.90000000000009</v>
      </c>
      <c r="N58" s="127"/>
      <c r="O58" s="88"/>
      <c r="P58" s="32"/>
      <c r="Q58" s="127"/>
      <c r="R58" s="88"/>
      <c r="AC58" s="2"/>
      <c r="AD58" s="133"/>
      <c r="AE58" s="133"/>
    </row>
    <row r="59" spans="2:31" x14ac:dyDescent="0.2">
      <c r="B59" s="38">
        <v>76</v>
      </c>
      <c r="C59" s="21">
        <v>2</v>
      </c>
      <c r="D59" s="22">
        <v>42941</v>
      </c>
      <c r="E59" s="125">
        <v>501.79999999999995</v>
      </c>
      <c r="G59" s="112">
        <v>98</v>
      </c>
      <c r="H59" s="126">
        <v>638.1</v>
      </c>
      <c r="I59" s="126">
        <v>638.1</v>
      </c>
      <c r="N59" s="127"/>
      <c r="O59" s="88"/>
      <c r="P59" s="32"/>
      <c r="Q59" s="127"/>
      <c r="R59" s="88"/>
      <c r="AC59" s="2"/>
      <c r="AD59" s="133"/>
      <c r="AE59" s="133"/>
    </row>
    <row r="60" spans="2:31" x14ac:dyDescent="0.2">
      <c r="B60" s="38">
        <v>78</v>
      </c>
      <c r="C60" s="21">
        <v>2</v>
      </c>
      <c r="D60" s="22">
        <v>42959</v>
      </c>
      <c r="E60" s="125">
        <v>47.9</v>
      </c>
      <c r="G60" s="112">
        <v>101</v>
      </c>
      <c r="H60" s="126">
        <v>160.1</v>
      </c>
      <c r="I60" s="126">
        <v>195.6</v>
      </c>
      <c r="N60" s="127"/>
      <c r="O60" s="88"/>
      <c r="P60" s="32"/>
      <c r="Q60" s="127"/>
      <c r="R60" s="88"/>
      <c r="AC60" s="2"/>
      <c r="AD60" s="133"/>
      <c r="AE60" s="133"/>
    </row>
    <row r="61" spans="2:31" x14ac:dyDescent="0.2">
      <c r="B61" s="38">
        <v>80</v>
      </c>
      <c r="C61" s="21">
        <v>3</v>
      </c>
      <c r="D61" s="22">
        <v>42966</v>
      </c>
      <c r="E61" s="125">
        <v>2787.6</v>
      </c>
      <c r="G61" s="112">
        <v>105</v>
      </c>
      <c r="H61" s="126">
        <v>6.7</v>
      </c>
      <c r="I61" s="126">
        <v>6.7</v>
      </c>
      <c r="N61" s="127"/>
      <c r="O61" s="88"/>
      <c r="P61" s="32"/>
      <c r="Q61" s="127"/>
      <c r="R61" s="88"/>
      <c r="AC61" s="2"/>
      <c r="AD61" s="133"/>
      <c r="AE61" s="133"/>
    </row>
    <row r="62" spans="2:31" x14ac:dyDescent="0.2">
      <c r="B62" s="38">
        <v>80</v>
      </c>
      <c r="C62" s="21">
        <v>5</v>
      </c>
      <c r="D62" s="22">
        <v>42993</v>
      </c>
      <c r="E62" s="125">
        <v>368.5</v>
      </c>
      <c r="G62" s="112">
        <v>106</v>
      </c>
      <c r="H62" s="126">
        <v>1685.6999999999998</v>
      </c>
      <c r="I62" s="126">
        <v>1685.6999999999998</v>
      </c>
      <c r="N62" s="127"/>
      <c r="O62" s="88"/>
      <c r="P62" s="32"/>
      <c r="Q62" s="127"/>
      <c r="R62" s="88"/>
      <c r="AC62" s="2"/>
      <c r="AD62" s="133"/>
      <c r="AE62" s="133"/>
    </row>
    <row r="63" spans="2:31" x14ac:dyDescent="0.2">
      <c r="B63" s="38">
        <v>81</v>
      </c>
      <c r="C63" s="21">
        <v>5</v>
      </c>
      <c r="D63" s="22">
        <v>43092</v>
      </c>
      <c r="E63" s="125">
        <v>4275.0999999999995</v>
      </c>
      <c r="G63" s="112">
        <v>108</v>
      </c>
      <c r="H63" s="126">
        <v>1030.5</v>
      </c>
      <c r="I63" s="126">
        <v>1030.5</v>
      </c>
      <c r="N63" s="127"/>
      <c r="O63" s="88"/>
      <c r="P63" s="32"/>
      <c r="Q63" s="127"/>
      <c r="R63" s="88"/>
      <c r="AC63" s="2"/>
      <c r="AD63" s="133"/>
      <c r="AE63" s="133"/>
    </row>
    <row r="64" spans="2:31" x14ac:dyDescent="0.2">
      <c r="B64" s="38">
        <v>88</v>
      </c>
      <c r="C64" s="21">
        <v>1</v>
      </c>
      <c r="D64" s="22">
        <v>43040</v>
      </c>
      <c r="E64" s="125">
        <v>1412.8999999999999</v>
      </c>
      <c r="G64" s="112">
        <v>109</v>
      </c>
      <c r="H64" s="126">
        <v>788.19999999999993</v>
      </c>
      <c r="I64" s="126">
        <v>788.19999999999993</v>
      </c>
      <c r="N64" s="127"/>
      <c r="O64" s="88"/>
      <c r="P64" s="32"/>
      <c r="Q64" s="127"/>
      <c r="R64" s="88"/>
      <c r="AC64" s="2"/>
      <c r="AD64" s="133"/>
      <c r="AE64" s="133"/>
    </row>
    <row r="65" spans="2:31" x14ac:dyDescent="0.2">
      <c r="B65" s="38">
        <v>89</v>
      </c>
      <c r="C65" s="21">
        <v>5</v>
      </c>
      <c r="D65" s="22">
        <v>42752</v>
      </c>
      <c r="E65" s="125">
        <v>1610.3000000000002</v>
      </c>
      <c r="G65" s="112">
        <v>111</v>
      </c>
      <c r="H65" s="126">
        <v>123.8</v>
      </c>
      <c r="I65" s="126">
        <v>123.8</v>
      </c>
      <c r="N65" s="127"/>
      <c r="O65" s="88"/>
      <c r="P65" s="32"/>
      <c r="Q65" s="127"/>
      <c r="R65" s="88"/>
      <c r="AC65" s="2"/>
      <c r="AD65" s="133"/>
      <c r="AE65" s="133"/>
    </row>
    <row r="66" spans="2:31" x14ac:dyDescent="0.2">
      <c r="B66" s="38">
        <v>90</v>
      </c>
      <c r="C66" s="21">
        <v>2</v>
      </c>
      <c r="D66" s="22">
        <v>42777</v>
      </c>
      <c r="E66" s="125">
        <v>330.3</v>
      </c>
      <c r="G66" s="112">
        <v>112</v>
      </c>
      <c r="H66" s="126">
        <v>3733.5</v>
      </c>
      <c r="I66" s="126">
        <v>3733.5</v>
      </c>
      <c r="N66" s="127"/>
      <c r="O66" s="88"/>
      <c r="P66" s="32"/>
      <c r="Q66" s="127"/>
      <c r="R66" s="88"/>
      <c r="AC66" s="2"/>
      <c r="AD66" s="133"/>
      <c r="AE66" s="133"/>
    </row>
    <row r="67" spans="2:31" x14ac:dyDescent="0.2">
      <c r="B67" s="38">
        <v>94</v>
      </c>
      <c r="C67" s="21">
        <v>2</v>
      </c>
      <c r="D67" s="22">
        <v>42986</v>
      </c>
      <c r="E67" s="125">
        <v>874.90000000000009</v>
      </c>
      <c r="G67" s="112">
        <v>114</v>
      </c>
      <c r="H67" s="126">
        <v>3459.7999999999997</v>
      </c>
      <c r="I67" s="126">
        <v>3459.7999999999997</v>
      </c>
      <c r="N67" s="127"/>
      <c r="O67" s="88"/>
      <c r="P67" s="32"/>
      <c r="Q67" s="127"/>
      <c r="R67" s="88"/>
      <c r="AC67" s="2"/>
      <c r="AD67" s="133"/>
      <c r="AE67" s="133"/>
    </row>
    <row r="68" spans="2:31" x14ac:dyDescent="0.2">
      <c r="B68" s="38">
        <v>98</v>
      </c>
      <c r="C68" s="21">
        <v>3</v>
      </c>
      <c r="D68" s="22">
        <v>43073</v>
      </c>
      <c r="E68" s="125">
        <v>638.1</v>
      </c>
      <c r="G68" s="112">
        <v>117</v>
      </c>
      <c r="H68" s="126">
        <v>2399.2000000000003</v>
      </c>
      <c r="I68" s="126">
        <v>2399.2000000000003</v>
      </c>
      <c r="N68" s="127"/>
      <c r="O68" s="88"/>
      <c r="P68" s="32"/>
      <c r="Q68" s="127"/>
      <c r="R68" s="88"/>
      <c r="AC68" s="2"/>
      <c r="AD68" s="133"/>
      <c r="AE68" s="133"/>
    </row>
    <row r="69" spans="2:31" x14ac:dyDescent="0.2">
      <c r="B69" s="38">
        <v>101</v>
      </c>
      <c r="C69" s="21">
        <v>2</v>
      </c>
      <c r="D69" s="22">
        <v>42806</v>
      </c>
      <c r="E69" s="125">
        <v>35.5</v>
      </c>
      <c r="G69" s="112">
        <v>122</v>
      </c>
      <c r="H69" s="126">
        <v>1483</v>
      </c>
      <c r="I69" s="126">
        <v>1483</v>
      </c>
      <c r="N69" s="127"/>
      <c r="O69" s="88"/>
      <c r="P69" s="32"/>
      <c r="Q69" s="127"/>
      <c r="R69" s="88"/>
      <c r="AC69" s="2"/>
      <c r="AD69" s="133"/>
      <c r="AE69" s="133"/>
    </row>
    <row r="70" spans="2:31" x14ac:dyDescent="0.2">
      <c r="B70" s="38">
        <v>101</v>
      </c>
      <c r="C70" s="21">
        <v>1</v>
      </c>
      <c r="D70" s="22">
        <v>42870</v>
      </c>
      <c r="E70" s="125">
        <v>160.1</v>
      </c>
      <c r="G70" s="112">
        <v>124</v>
      </c>
      <c r="H70" s="126">
        <v>1003.3</v>
      </c>
      <c r="I70" s="126">
        <v>1458.3</v>
      </c>
      <c r="N70" s="127"/>
      <c r="O70" s="88"/>
      <c r="P70" s="32"/>
      <c r="Q70" s="127"/>
      <c r="R70" s="88"/>
      <c r="AC70" s="2"/>
      <c r="AD70" s="133"/>
      <c r="AE70" s="133"/>
    </row>
    <row r="71" spans="2:31" x14ac:dyDescent="0.2">
      <c r="B71" s="38">
        <v>105</v>
      </c>
      <c r="C71" s="21">
        <v>4</v>
      </c>
      <c r="D71" s="22">
        <v>42994</v>
      </c>
      <c r="E71" s="125">
        <v>6.7</v>
      </c>
      <c r="G71" s="112">
        <v>129</v>
      </c>
      <c r="H71" s="126">
        <v>2929.2999999999997</v>
      </c>
      <c r="I71" s="126">
        <v>2929.2999999999997</v>
      </c>
      <c r="N71" s="127"/>
      <c r="O71" s="88"/>
      <c r="P71" s="32"/>
      <c r="Q71" s="127"/>
      <c r="R71" s="88"/>
      <c r="AC71" s="2"/>
      <c r="AD71" s="133"/>
      <c r="AE71" s="133"/>
    </row>
    <row r="72" spans="2:31" x14ac:dyDescent="0.2">
      <c r="B72" s="38">
        <v>106</v>
      </c>
      <c r="C72" s="21">
        <v>1</v>
      </c>
      <c r="D72" s="22">
        <v>42741</v>
      </c>
      <c r="E72" s="125">
        <v>1685.6999999999998</v>
      </c>
      <c r="G72" s="112">
        <v>131</v>
      </c>
      <c r="H72" s="126">
        <v>2739.3999999999996</v>
      </c>
      <c r="I72" s="126">
        <v>3222.7999999999997</v>
      </c>
      <c r="N72" s="127"/>
      <c r="O72" s="88"/>
      <c r="P72" s="32"/>
      <c r="Q72" s="127"/>
      <c r="R72" s="88"/>
      <c r="AC72" s="2"/>
      <c r="AD72" s="133"/>
      <c r="AE72" s="133"/>
    </row>
    <row r="73" spans="2:31" x14ac:dyDescent="0.2">
      <c r="B73" s="38">
        <v>108</v>
      </c>
      <c r="C73" s="21">
        <v>3</v>
      </c>
      <c r="D73" s="22">
        <v>42902</v>
      </c>
      <c r="E73" s="125">
        <v>1030.5</v>
      </c>
      <c r="G73" s="112">
        <v>135</v>
      </c>
      <c r="H73" s="126">
        <v>3138.1</v>
      </c>
      <c r="I73" s="126">
        <v>5324.7</v>
      </c>
      <c r="N73" s="127"/>
      <c r="O73" s="88"/>
      <c r="P73" s="32"/>
      <c r="Q73" s="127"/>
      <c r="R73" s="88"/>
      <c r="AC73" s="2"/>
      <c r="AD73" s="133"/>
      <c r="AE73" s="133"/>
    </row>
    <row r="74" spans="2:31" x14ac:dyDescent="0.2">
      <c r="B74" s="38">
        <v>109</v>
      </c>
      <c r="C74" s="21">
        <v>6</v>
      </c>
      <c r="D74" s="22">
        <v>42748</v>
      </c>
      <c r="E74" s="125">
        <v>788.19999999999993</v>
      </c>
      <c r="G74" s="112">
        <v>138</v>
      </c>
      <c r="H74" s="126">
        <v>1688.8999999999999</v>
      </c>
      <c r="I74" s="126">
        <v>1688.8999999999999</v>
      </c>
      <c r="N74" s="127"/>
      <c r="O74" s="88"/>
      <c r="P74" s="32"/>
      <c r="Q74" s="127"/>
      <c r="R74" s="88"/>
      <c r="AC74" s="2"/>
      <c r="AD74" s="133"/>
      <c r="AE74" s="133"/>
    </row>
    <row r="75" spans="2:31" x14ac:dyDescent="0.2">
      <c r="B75" s="38">
        <v>111</v>
      </c>
      <c r="C75" s="21">
        <v>4</v>
      </c>
      <c r="D75" s="22">
        <v>43039</v>
      </c>
      <c r="E75" s="125">
        <v>123.8</v>
      </c>
      <c r="G75" s="112">
        <v>139</v>
      </c>
      <c r="H75" s="126">
        <v>1503</v>
      </c>
      <c r="I75" s="126">
        <v>1647.4</v>
      </c>
      <c r="N75" s="127"/>
      <c r="O75" s="88"/>
      <c r="P75" s="32"/>
      <c r="Q75" s="127"/>
      <c r="R75" s="88"/>
      <c r="AC75" s="2"/>
      <c r="AD75" s="133"/>
      <c r="AE75" s="133"/>
    </row>
    <row r="76" spans="2:31" x14ac:dyDescent="0.2">
      <c r="B76" s="38">
        <v>112</v>
      </c>
      <c r="C76" s="21">
        <v>6</v>
      </c>
      <c r="D76" s="22">
        <v>42749</v>
      </c>
      <c r="E76" s="125">
        <v>3733.5</v>
      </c>
      <c r="G76" s="112">
        <v>141</v>
      </c>
      <c r="H76" s="126">
        <v>3.6999999999999997</v>
      </c>
      <c r="I76" s="126">
        <v>3.6999999999999997</v>
      </c>
      <c r="N76" s="127"/>
      <c r="O76" s="88"/>
      <c r="P76" s="32"/>
      <c r="Q76" s="127"/>
      <c r="R76" s="88"/>
      <c r="AC76" s="2"/>
      <c r="AD76" s="133"/>
      <c r="AE76" s="133"/>
    </row>
    <row r="77" spans="2:31" x14ac:dyDescent="0.2">
      <c r="B77" s="38">
        <v>114</v>
      </c>
      <c r="C77" s="21">
        <v>3</v>
      </c>
      <c r="D77" s="22">
        <v>42916</v>
      </c>
      <c r="E77" s="125">
        <v>3459.7999999999997</v>
      </c>
      <c r="G77" s="112">
        <v>144</v>
      </c>
      <c r="H77" s="126">
        <v>385.3</v>
      </c>
      <c r="I77" s="126">
        <v>385.3</v>
      </c>
      <c r="N77" s="127"/>
      <c r="O77" s="88"/>
      <c r="P77" s="32"/>
      <c r="Q77" s="127"/>
      <c r="R77" s="88"/>
      <c r="AC77" s="2"/>
      <c r="AD77" s="133"/>
      <c r="AE77" s="133"/>
    </row>
    <row r="78" spans="2:31" x14ac:dyDescent="0.2">
      <c r="B78" s="38">
        <v>117</v>
      </c>
      <c r="C78" s="21">
        <v>3</v>
      </c>
      <c r="D78" s="22">
        <v>43041</v>
      </c>
      <c r="E78" s="125">
        <v>2399.2000000000003</v>
      </c>
      <c r="G78" s="112">
        <v>145</v>
      </c>
      <c r="H78" s="126">
        <v>7389.4000000000005</v>
      </c>
      <c r="I78" s="126">
        <v>7389.4000000000005</v>
      </c>
      <c r="N78" s="127"/>
      <c r="O78" s="88"/>
      <c r="P78" s="32"/>
      <c r="Q78" s="127"/>
      <c r="R78" s="88"/>
      <c r="AC78" s="2"/>
      <c r="AD78" s="133"/>
      <c r="AE78" s="133"/>
    </row>
    <row r="79" spans="2:31" x14ac:dyDescent="0.2">
      <c r="B79" s="38">
        <v>122</v>
      </c>
      <c r="C79" s="21">
        <v>3</v>
      </c>
      <c r="D79" s="22">
        <v>42980</v>
      </c>
      <c r="E79" s="125">
        <v>1483</v>
      </c>
      <c r="G79" s="112">
        <v>147</v>
      </c>
      <c r="H79" s="126">
        <v>5154.8</v>
      </c>
      <c r="I79" s="126">
        <v>5359.7</v>
      </c>
      <c r="N79" s="127"/>
      <c r="O79" s="88"/>
      <c r="P79" s="32"/>
      <c r="Q79" s="127"/>
      <c r="R79" s="88"/>
      <c r="AC79" s="2"/>
      <c r="AD79" s="133"/>
      <c r="AE79" s="133"/>
    </row>
    <row r="80" spans="2:31" x14ac:dyDescent="0.2">
      <c r="B80" s="38">
        <v>124</v>
      </c>
      <c r="C80" s="21">
        <v>1</v>
      </c>
      <c r="D80" s="22">
        <v>42797</v>
      </c>
      <c r="E80" s="125">
        <v>455</v>
      </c>
      <c r="G80" s="112">
        <v>148</v>
      </c>
      <c r="H80" s="126">
        <v>1488.8</v>
      </c>
      <c r="I80" s="126">
        <v>2622.5</v>
      </c>
      <c r="N80" s="127"/>
      <c r="O80" s="88"/>
      <c r="P80" s="32"/>
      <c r="Q80" s="127"/>
      <c r="R80" s="88"/>
      <c r="AC80" s="2"/>
      <c r="AD80" s="133"/>
      <c r="AE80" s="133"/>
    </row>
    <row r="81" spans="2:31" x14ac:dyDescent="0.2">
      <c r="B81" s="38">
        <v>124</v>
      </c>
      <c r="C81" s="21">
        <v>3</v>
      </c>
      <c r="D81" s="22">
        <v>43074</v>
      </c>
      <c r="E81" s="125">
        <v>1003.3</v>
      </c>
      <c r="G81" s="112">
        <v>154</v>
      </c>
      <c r="H81" s="126">
        <v>1389.3000000000002</v>
      </c>
      <c r="I81" s="126">
        <v>1389.3000000000002</v>
      </c>
      <c r="N81" s="127"/>
      <c r="O81" s="88"/>
      <c r="P81" s="32"/>
      <c r="Q81" s="127"/>
      <c r="R81" s="88"/>
      <c r="AC81" s="2"/>
      <c r="AD81" s="133"/>
      <c r="AE81" s="133"/>
    </row>
    <row r="82" spans="2:31" x14ac:dyDescent="0.2">
      <c r="B82" s="38">
        <v>129</v>
      </c>
      <c r="C82" s="21">
        <v>3</v>
      </c>
      <c r="D82" s="22">
        <v>42780</v>
      </c>
      <c r="E82" s="125">
        <v>2929.2999999999997</v>
      </c>
      <c r="G82" s="112">
        <v>155</v>
      </c>
      <c r="H82" s="126">
        <v>2867.8</v>
      </c>
      <c r="I82" s="126">
        <v>2867.8</v>
      </c>
      <c r="N82" s="127"/>
      <c r="O82" s="88"/>
      <c r="P82" s="32"/>
      <c r="Q82" s="127"/>
      <c r="R82" s="88"/>
      <c r="AC82" s="2"/>
      <c r="AD82" s="133"/>
      <c r="AE82" s="133"/>
    </row>
    <row r="83" spans="2:31" x14ac:dyDescent="0.2">
      <c r="B83" s="38">
        <v>131</v>
      </c>
      <c r="C83" s="21">
        <v>1</v>
      </c>
      <c r="D83" s="22">
        <v>42839</v>
      </c>
      <c r="E83" s="125">
        <v>483.4</v>
      </c>
      <c r="G83" s="112">
        <v>157</v>
      </c>
      <c r="H83" s="126">
        <v>1607</v>
      </c>
      <c r="I83" s="126">
        <v>1607</v>
      </c>
      <c r="N83" s="127"/>
      <c r="O83" s="88"/>
      <c r="P83" s="32"/>
      <c r="Q83" s="127"/>
      <c r="R83" s="88"/>
      <c r="AC83" s="2"/>
      <c r="AD83" s="133"/>
      <c r="AE83" s="133"/>
    </row>
    <row r="84" spans="2:31" x14ac:dyDescent="0.2">
      <c r="B84" s="38">
        <v>131</v>
      </c>
      <c r="C84" s="21">
        <v>2</v>
      </c>
      <c r="D84" s="22">
        <v>42839</v>
      </c>
      <c r="E84" s="125">
        <v>2739.3999999999996</v>
      </c>
      <c r="G84" s="112">
        <v>159</v>
      </c>
      <c r="H84" s="126">
        <v>1589</v>
      </c>
      <c r="I84" s="126">
        <v>1589</v>
      </c>
      <c r="N84" s="127"/>
      <c r="O84" s="88"/>
      <c r="P84" s="32"/>
      <c r="Q84" s="127"/>
      <c r="R84" s="88"/>
      <c r="AC84" s="2"/>
      <c r="AD84" s="133"/>
      <c r="AE84" s="133"/>
    </row>
    <row r="85" spans="2:31" x14ac:dyDescent="0.2">
      <c r="B85" s="38">
        <v>135</v>
      </c>
      <c r="C85" s="21">
        <v>3</v>
      </c>
      <c r="D85" s="22">
        <v>42944</v>
      </c>
      <c r="E85" s="125">
        <v>2186.6</v>
      </c>
      <c r="G85" s="112">
        <v>162</v>
      </c>
      <c r="H85" s="126">
        <v>10746.1</v>
      </c>
      <c r="I85" s="126">
        <v>10746.1</v>
      </c>
      <c r="N85" s="127"/>
      <c r="O85" s="88"/>
      <c r="P85" s="32"/>
      <c r="Q85" s="127"/>
      <c r="R85" s="88"/>
      <c r="AC85" s="2"/>
      <c r="AD85" s="133"/>
      <c r="AE85" s="133"/>
    </row>
    <row r="86" spans="2:31" x14ac:dyDescent="0.2">
      <c r="B86" s="38">
        <v>135</v>
      </c>
      <c r="C86" s="21">
        <v>3</v>
      </c>
      <c r="D86" s="22">
        <v>42979</v>
      </c>
      <c r="E86" s="125">
        <v>3138.1</v>
      </c>
      <c r="G86" s="112">
        <v>165</v>
      </c>
      <c r="H86" s="126">
        <v>301.3</v>
      </c>
      <c r="I86" s="126">
        <v>474.9</v>
      </c>
      <c r="N86" s="127"/>
      <c r="O86" s="88"/>
      <c r="P86" s="32"/>
      <c r="Q86" s="127"/>
      <c r="R86" s="88"/>
      <c r="AC86" s="2"/>
      <c r="AD86" s="133"/>
      <c r="AE86" s="133"/>
    </row>
    <row r="87" spans="2:31" x14ac:dyDescent="0.2">
      <c r="B87" s="38">
        <v>138</v>
      </c>
      <c r="C87" s="21">
        <v>3</v>
      </c>
      <c r="D87" s="22">
        <v>42846</v>
      </c>
      <c r="E87" s="125">
        <v>1688.8999999999999</v>
      </c>
      <c r="G87" s="112">
        <v>167</v>
      </c>
      <c r="H87" s="126">
        <v>921.19999999999993</v>
      </c>
      <c r="I87" s="126">
        <v>921.19999999999993</v>
      </c>
      <c r="N87" s="127"/>
      <c r="O87" s="88"/>
      <c r="P87" s="32"/>
      <c r="Q87" s="127"/>
      <c r="R87" s="88"/>
      <c r="AC87" s="2"/>
      <c r="AD87" s="133"/>
      <c r="AE87" s="133"/>
    </row>
    <row r="88" spans="2:31" x14ac:dyDescent="0.2">
      <c r="B88" s="38">
        <v>139</v>
      </c>
      <c r="C88" s="21">
        <v>2</v>
      </c>
      <c r="D88" s="22">
        <v>42851</v>
      </c>
      <c r="E88" s="125">
        <v>144.4</v>
      </c>
      <c r="G88" s="112">
        <v>169</v>
      </c>
      <c r="H88" s="126">
        <v>1669.3000000000002</v>
      </c>
      <c r="I88" s="126">
        <v>1669.3000000000002</v>
      </c>
      <c r="N88" s="127"/>
      <c r="O88" s="88"/>
      <c r="P88" s="32"/>
      <c r="Q88" s="127"/>
      <c r="R88" s="88"/>
      <c r="AC88" s="2"/>
      <c r="AD88" s="133"/>
      <c r="AE88" s="133"/>
    </row>
    <row r="89" spans="2:31" x14ac:dyDescent="0.2">
      <c r="B89" s="38">
        <v>139</v>
      </c>
      <c r="C89" s="21">
        <v>2</v>
      </c>
      <c r="D89" s="22">
        <v>42909</v>
      </c>
      <c r="E89" s="125">
        <v>1503</v>
      </c>
      <c r="G89" s="112">
        <v>171</v>
      </c>
      <c r="H89" s="126">
        <v>3771.9</v>
      </c>
      <c r="I89" s="126">
        <v>3771.9</v>
      </c>
      <c r="N89" s="127"/>
      <c r="O89" s="88"/>
      <c r="P89" s="32"/>
      <c r="Q89" s="127"/>
      <c r="R89" s="88"/>
      <c r="AC89" s="2"/>
      <c r="AD89" s="133"/>
      <c r="AE89" s="133"/>
    </row>
    <row r="90" spans="2:31" x14ac:dyDescent="0.2">
      <c r="B90" s="38">
        <v>141</v>
      </c>
      <c r="C90" s="21">
        <v>4</v>
      </c>
      <c r="D90" s="22">
        <v>43022</v>
      </c>
      <c r="E90" s="125">
        <v>3.6999999999999997</v>
      </c>
      <c r="G90" s="112">
        <v>174</v>
      </c>
      <c r="H90" s="126">
        <v>2595.7000000000003</v>
      </c>
      <c r="I90" s="126">
        <v>2595.7000000000003</v>
      </c>
      <c r="N90" s="127"/>
      <c r="O90" s="88"/>
      <c r="P90" s="32"/>
      <c r="Q90" s="127"/>
      <c r="R90" s="88"/>
      <c r="AC90" s="2"/>
      <c r="AD90" s="133"/>
      <c r="AE90" s="133"/>
    </row>
    <row r="91" spans="2:31" x14ac:dyDescent="0.2">
      <c r="B91" s="38">
        <v>144</v>
      </c>
      <c r="C91" s="21">
        <v>2</v>
      </c>
      <c r="D91" s="22">
        <v>43078</v>
      </c>
      <c r="E91" s="125">
        <v>385.3</v>
      </c>
      <c r="G91" s="112">
        <v>176</v>
      </c>
      <c r="H91" s="126">
        <v>415.00000000000006</v>
      </c>
      <c r="I91" s="126">
        <v>415.00000000000006</v>
      </c>
      <c r="N91" s="127"/>
      <c r="O91" s="88"/>
      <c r="P91" s="32"/>
      <c r="Q91" s="127"/>
      <c r="R91" s="88"/>
      <c r="AC91" s="2"/>
      <c r="AD91" s="133"/>
      <c r="AE91" s="133"/>
    </row>
    <row r="92" spans="2:31" x14ac:dyDescent="0.2">
      <c r="B92" s="38">
        <v>145</v>
      </c>
      <c r="C92" s="21">
        <v>5</v>
      </c>
      <c r="D92" s="22">
        <v>42937</v>
      </c>
      <c r="E92" s="125">
        <v>7389.4000000000005</v>
      </c>
      <c r="G92" s="112">
        <v>181</v>
      </c>
      <c r="H92" s="126">
        <v>5005.8</v>
      </c>
      <c r="I92" s="126">
        <v>5381.8</v>
      </c>
      <c r="N92" s="127"/>
      <c r="O92" s="88"/>
      <c r="P92" s="32"/>
      <c r="Q92" s="127"/>
      <c r="R92" s="88"/>
      <c r="AC92" s="2"/>
      <c r="AD92" s="133"/>
      <c r="AE92" s="133"/>
    </row>
    <row r="93" spans="2:31" x14ac:dyDescent="0.2">
      <c r="B93" s="38">
        <v>147</v>
      </c>
      <c r="C93" s="21">
        <v>5</v>
      </c>
      <c r="D93" s="22">
        <v>42853</v>
      </c>
      <c r="E93" s="125">
        <v>5154.8</v>
      </c>
      <c r="G93" s="112">
        <v>182</v>
      </c>
      <c r="H93" s="126">
        <v>1463.8999999999999</v>
      </c>
      <c r="I93" s="126">
        <v>1750.8999999999999</v>
      </c>
      <c r="N93" s="127"/>
      <c r="O93" s="88"/>
      <c r="P93" s="32"/>
      <c r="Q93" s="127"/>
      <c r="R93" s="88"/>
      <c r="AC93" s="2"/>
      <c r="AD93" s="133"/>
      <c r="AE93" s="133"/>
    </row>
    <row r="94" spans="2:31" x14ac:dyDescent="0.2">
      <c r="B94" s="38">
        <v>147</v>
      </c>
      <c r="C94" s="21">
        <v>1</v>
      </c>
      <c r="D94" s="22">
        <v>42854</v>
      </c>
      <c r="E94" s="125">
        <v>204.9</v>
      </c>
      <c r="G94" s="112">
        <v>183</v>
      </c>
      <c r="H94" s="126">
        <v>643.29999999999995</v>
      </c>
      <c r="I94" s="126">
        <v>643.29999999999995</v>
      </c>
      <c r="N94" s="127"/>
      <c r="O94" s="88"/>
      <c r="P94" s="32"/>
      <c r="Q94" s="127"/>
      <c r="R94" s="88"/>
      <c r="AC94" s="2"/>
      <c r="AD94" s="133"/>
      <c r="AE94" s="133"/>
    </row>
    <row r="95" spans="2:31" x14ac:dyDescent="0.2">
      <c r="B95" s="38">
        <v>148</v>
      </c>
      <c r="C95" s="21">
        <v>3</v>
      </c>
      <c r="D95" s="22">
        <v>42799</v>
      </c>
      <c r="E95" s="125">
        <v>1488.8</v>
      </c>
      <c r="G95" s="112">
        <v>185</v>
      </c>
      <c r="H95" s="126">
        <v>2398.9</v>
      </c>
      <c r="I95" s="126">
        <v>3191.1</v>
      </c>
      <c r="N95" s="127"/>
      <c r="O95" s="88"/>
      <c r="P95" s="32"/>
      <c r="Q95" s="127"/>
      <c r="R95" s="88"/>
      <c r="AC95" s="2"/>
      <c r="AD95" s="133"/>
      <c r="AE95" s="133"/>
    </row>
    <row r="96" spans="2:31" x14ac:dyDescent="0.2">
      <c r="B96" s="38">
        <v>148</v>
      </c>
      <c r="C96" s="21">
        <v>2</v>
      </c>
      <c r="D96" s="22">
        <v>42938</v>
      </c>
      <c r="E96" s="125">
        <v>969.80000000000007</v>
      </c>
      <c r="G96" s="112">
        <v>189</v>
      </c>
      <c r="H96" s="126">
        <v>91.600000000000009</v>
      </c>
      <c r="I96" s="126">
        <v>91.600000000000009</v>
      </c>
      <c r="N96" s="127"/>
      <c r="O96" s="88"/>
      <c r="P96" s="32"/>
      <c r="Q96" s="127"/>
      <c r="R96" s="88"/>
      <c r="AC96" s="2"/>
      <c r="AD96" s="133"/>
      <c r="AE96" s="133"/>
    </row>
    <row r="97" spans="2:31" x14ac:dyDescent="0.2">
      <c r="B97" s="38">
        <v>148</v>
      </c>
      <c r="C97" s="21">
        <v>1</v>
      </c>
      <c r="D97" s="22">
        <v>42997</v>
      </c>
      <c r="E97" s="125">
        <v>163.9</v>
      </c>
      <c r="G97" s="112">
        <v>191</v>
      </c>
      <c r="H97" s="126">
        <v>76.400000000000006</v>
      </c>
      <c r="I97" s="126">
        <v>76.400000000000006</v>
      </c>
      <c r="N97" s="127"/>
      <c r="O97" s="88"/>
      <c r="P97" s="32"/>
      <c r="Q97" s="127"/>
      <c r="R97" s="88"/>
      <c r="AC97" s="2"/>
      <c r="AD97" s="133"/>
      <c r="AE97" s="133"/>
    </row>
    <row r="98" spans="2:31" x14ac:dyDescent="0.2">
      <c r="B98" s="38">
        <v>154</v>
      </c>
      <c r="C98" s="21">
        <v>2</v>
      </c>
      <c r="D98" s="22">
        <v>42972</v>
      </c>
      <c r="E98" s="125">
        <v>1389.3000000000002</v>
      </c>
      <c r="G98" s="112">
        <v>192</v>
      </c>
      <c r="H98" s="126">
        <v>2827</v>
      </c>
      <c r="I98" s="126">
        <v>5093.5</v>
      </c>
      <c r="N98" s="127"/>
      <c r="O98" s="88"/>
      <c r="P98" s="32"/>
      <c r="Q98" s="127"/>
      <c r="R98" s="88"/>
      <c r="AC98" s="2"/>
      <c r="AD98" s="133"/>
      <c r="AE98" s="133"/>
    </row>
    <row r="99" spans="2:31" x14ac:dyDescent="0.2">
      <c r="B99" s="38">
        <v>155</v>
      </c>
      <c r="C99" s="21">
        <v>5</v>
      </c>
      <c r="D99" s="22">
        <v>42789</v>
      </c>
      <c r="E99" s="125">
        <v>2867.8</v>
      </c>
      <c r="G99" s="112">
        <v>195</v>
      </c>
      <c r="H99" s="126">
        <v>193.2</v>
      </c>
      <c r="I99" s="126">
        <v>193.2</v>
      </c>
      <c r="N99" s="127"/>
      <c r="O99" s="88"/>
      <c r="P99" s="32"/>
      <c r="Q99" s="127"/>
      <c r="R99" s="88"/>
      <c r="AC99" s="2"/>
      <c r="AD99" s="133"/>
      <c r="AE99" s="133"/>
    </row>
    <row r="100" spans="2:31" x14ac:dyDescent="0.2">
      <c r="B100" s="38">
        <v>157</v>
      </c>
      <c r="C100" s="21">
        <v>3</v>
      </c>
      <c r="D100" s="22">
        <v>42842</v>
      </c>
      <c r="E100" s="125">
        <v>1607</v>
      </c>
      <c r="G100" s="112">
        <v>197</v>
      </c>
      <c r="H100" s="126">
        <v>371.5</v>
      </c>
      <c r="I100" s="126">
        <v>371.5</v>
      </c>
      <c r="N100" s="127"/>
      <c r="O100" s="88"/>
      <c r="P100" s="32"/>
      <c r="Q100" s="127"/>
      <c r="R100" s="88"/>
      <c r="AC100" s="2"/>
      <c r="AD100" s="133"/>
      <c r="AE100" s="133"/>
    </row>
    <row r="101" spans="2:31" x14ac:dyDescent="0.2">
      <c r="B101" s="38">
        <v>159</v>
      </c>
      <c r="C101" s="21">
        <v>1</v>
      </c>
      <c r="D101" s="22">
        <v>43100</v>
      </c>
      <c r="E101" s="125">
        <v>1589</v>
      </c>
      <c r="G101" s="112">
        <v>200</v>
      </c>
      <c r="H101" s="126">
        <v>1244.5999999999999</v>
      </c>
      <c r="I101" s="126">
        <v>1244.5999999999999</v>
      </c>
      <c r="N101" s="127"/>
      <c r="O101" s="88"/>
      <c r="P101" s="32"/>
      <c r="Q101" s="127"/>
      <c r="R101" s="88"/>
      <c r="AC101" s="2"/>
      <c r="AD101" s="133"/>
      <c r="AE101" s="133"/>
    </row>
    <row r="102" spans="2:31" x14ac:dyDescent="0.2">
      <c r="B102" s="38">
        <v>162</v>
      </c>
      <c r="C102" s="21">
        <v>8</v>
      </c>
      <c r="D102" s="22">
        <v>43081</v>
      </c>
      <c r="E102" s="125">
        <v>10746.1</v>
      </c>
      <c r="G102" s="112">
        <v>202</v>
      </c>
      <c r="H102" s="126">
        <v>5173.5999999999995</v>
      </c>
      <c r="I102" s="126">
        <v>6655.5999999999995</v>
      </c>
      <c r="N102" s="127"/>
      <c r="O102" s="88"/>
      <c r="P102" s="32"/>
      <c r="Q102" s="127"/>
      <c r="R102" s="88"/>
      <c r="AC102" s="2"/>
      <c r="AD102" s="133"/>
      <c r="AE102" s="133"/>
    </row>
    <row r="103" spans="2:31" x14ac:dyDescent="0.2">
      <c r="B103" s="38">
        <v>165</v>
      </c>
      <c r="C103" s="21">
        <v>1</v>
      </c>
      <c r="D103" s="22">
        <v>42909</v>
      </c>
      <c r="E103" s="125">
        <v>173.6</v>
      </c>
      <c r="G103" s="112">
        <v>205</v>
      </c>
      <c r="H103" s="126">
        <v>342.3</v>
      </c>
      <c r="I103" s="126">
        <v>342.3</v>
      </c>
      <c r="N103" s="127"/>
      <c r="O103" s="88"/>
      <c r="P103" s="32"/>
      <c r="Q103" s="127"/>
      <c r="R103" s="88"/>
      <c r="AC103" s="2"/>
      <c r="AD103" s="133"/>
      <c r="AE103" s="133"/>
    </row>
    <row r="104" spans="2:31" x14ac:dyDescent="0.2">
      <c r="B104" s="38">
        <v>165</v>
      </c>
      <c r="C104" s="21">
        <v>2</v>
      </c>
      <c r="D104" s="22">
        <v>43086</v>
      </c>
      <c r="E104" s="125">
        <v>301.3</v>
      </c>
      <c r="G104" s="112">
        <v>206</v>
      </c>
      <c r="H104" s="126">
        <v>2928.7</v>
      </c>
      <c r="I104" s="126">
        <v>2928.7</v>
      </c>
      <c r="N104" s="127"/>
      <c r="O104" s="88"/>
      <c r="P104" s="32"/>
      <c r="Q104" s="127"/>
      <c r="R104" s="88"/>
      <c r="AC104" s="2"/>
      <c r="AD104" s="133"/>
      <c r="AE104" s="133"/>
    </row>
    <row r="105" spans="2:31" x14ac:dyDescent="0.2">
      <c r="B105" s="38">
        <v>167</v>
      </c>
      <c r="C105" s="21">
        <v>1</v>
      </c>
      <c r="D105" s="22">
        <v>42998</v>
      </c>
      <c r="E105" s="125">
        <v>921.19999999999993</v>
      </c>
      <c r="G105" s="112">
        <v>210</v>
      </c>
      <c r="H105" s="126">
        <v>47.699999999999996</v>
      </c>
      <c r="I105" s="126">
        <v>47.699999999999996</v>
      </c>
      <c r="N105" s="127"/>
      <c r="O105" s="88"/>
      <c r="P105" s="32"/>
      <c r="Q105" s="127"/>
      <c r="R105" s="88"/>
      <c r="AC105" s="2"/>
      <c r="AD105" s="133"/>
      <c r="AE105" s="133"/>
    </row>
    <row r="106" spans="2:31" x14ac:dyDescent="0.2">
      <c r="B106" s="38">
        <v>169</v>
      </c>
      <c r="C106" s="21">
        <v>3</v>
      </c>
      <c r="D106" s="22">
        <v>43063</v>
      </c>
      <c r="E106" s="125">
        <v>1669.3000000000002</v>
      </c>
      <c r="G106" s="112">
        <v>215</v>
      </c>
      <c r="H106" s="126">
        <v>1501.7</v>
      </c>
      <c r="I106" s="126">
        <v>1501.7</v>
      </c>
      <c r="N106" s="127"/>
      <c r="O106" s="88"/>
      <c r="P106" s="32"/>
      <c r="Q106" s="127"/>
      <c r="R106" s="88"/>
      <c r="AC106" s="2"/>
      <c r="AD106" s="133"/>
      <c r="AE106" s="133"/>
    </row>
    <row r="107" spans="2:31" x14ac:dyDescent="0.2">
      <c r="B107" s="38">
        <v>171</v>
      </c>
      <c r="C107" s="21">
        <v>2</v>
      </c>
      <c r="D107" s="22">
        <v>42855</v>
      </c>
      <c r="E107" s="125">
        <v>3771.9</v>
      </c>
      <c r="G107" s="112">
        <v>217</v>
      </c>
      <c r="H107" s="126">
        <v>435.29999999999995</v>
      </c>
      <c r="I107" s="126">
        <v>435.29999999999995</v>
      </c>
      <c r="N107" s="127"/>
      <c r="O107" s="88"/>
      <c r="P107" s="32"/>
      <c r="Q107" s="127"/>
      <c r="R107" s="88"/>
      <c r="AC107" s="2"/>
      <c r="AD107" s="133"/>
      <c r="AE107" s="133"/>
    </row>
    <row r="108" spans="2:31" x14ac:dyDescent="0.2">
      <c r="B108" s="38">
        <v>174</v>
      </c>
      <c r="C108" s="21">
        <v>2</v>
      </c>
      <c r="D108" s="22">
        <v>42761</v>
      </c>
      <c r="E108" s="125">
        <v>2595.7000000000003</v>
      </c>
      <c r="G108" s="112">
        <v>225</v>
      </c>
      <c r="H108" s="126">
        <v>535.6</v>
      </c>
      <c r="I108" s="126">
        <v>535.6</v>
      </c>
      <c r="N108" s="127"/>
      <c r="O108" s="88"/>
      <c r="P108" s="32"/>
      <c r="Q108" s="127"/>
      <c r="R108" s="88"/>
      <c r="AC108" s="2"/>
      <c r="AD108" s="133"/>
      <c r="AE108" s="133"/>
    </row>
    <row r="109" spans="2:31" x14ac:dyDescent="0.2">
      <c r="B109" s="38">
        <v>176</v>
      </c>
      <c r="C109" s="21">
        <v>1</v>
      </c>
      <c r="D109" s="22">
        <v>42883</v>
      </c>
      <c r="E109" s="125">
        <v>415.00000000000006</v>
      </c>
      <c r="G109" s="112">
        <v>229</v>
      </c>
      <c r="H109" s="126">
        <v>3136.3</v>
      </c>
      <c r="I109" s="126">
        <v>3136.3</v>
      </c>
      <c r="N109" s="127"/>
      <c r="O109" s="88"/>
      <c r="P109" s="32"/>
      <c r="Q109" s="127"/>
      <c r="R109" s="88"/>
      <c r="AC109" s="2"/>
      <c r="AD109" s="133"/>
      <c r="AE109" s="133"/>
    </row>
    <row r="110" spans="2:31" x14ac:dyDescent="0.2">
      <c r="B110" s="38">
        <v>181</v>
      </c>
      <c r="C110" s="21">
        <v>2</v>
      </c>
      <c r="D110" s="22">
        <v>42804</v>
      </c>
      <c r="E110" s="125">
        <v>376</v>
      </c>
      <c r="G110" s="112">
        <v>230</v>
      </c>
      <c r="H110" s="126">
        <v>2558.2000000000003</v>
      </c>
      <c r="I110" s="126">
        <v>3124.1000000000004</v>
      </c>
      <c r="N110" s="127"/>
      <c r="O110" s="88"/>
      <c r="P110" s="32"/>
      <c r="Q110" s="127"/>
      <c r="R110" s="88"/>
      <c r="AC110" s="2"/>
      <c r="AD110" s="133"/>
      <c r="AE110" s="133"/>
    </row>
    <row r="111" spans="2:31" x14ac:dyDescent="0.2">
      <c r="B111" s="38">
        <v>181</v>
      </c>
      <c r="C111" s="21">
        <v>6</v>
      </c>
      <c r="D111" s="22">
        <v>42935</v>
      </c>
      <c r="E111" s="125">
        <v>5005.8</v>
      </c>
      <c r="G111" s="112">
        <v>232</v>
      </c>
      <c r="H111" s="126">
        <v>4291.1000000000004</v>
      </c>
      <c r="I111" s="126">
        <v>4291.1000000000004</v>
      </c>
      <c r="N111" s="127"/>
      <c r="O111" s="88"/>
      <c r="P111" s="32"/>
      <c r="Q111" s="127"/>
      <c r="R111" s="88"/>
      <c r="AC111" s="2"/>
      <c r="AD111" s="133"/>
      <c r="AE111" s="133"/>
    </row>
    <row r="112" spans="2:31" x14ac:dyDescent="0.2">
      <c r="B112" s="38">
        <v>182</v>
      </c>
      <c r="C112" s="21">
        <v>2</v>
      </c>
      <c r="D112" s="22">
        <v>42779</v>
      </c>
      <c r="E112" s="125">
        <v>287</v>
      </c>
      <c r="G112" s="112">
        <v>233</v>
      </c>
      <c r="H112" s="126">
        <v>3610.7999999999997</v>
      </c>
      <c r="I112" s="126">
        <v>3610.7999999999997</v>
      </c>
      <c r="N112" s="127"/>
      <c r="O112" s="88"/>
      <c r="P112" s="32"/>
      <c r="Q112" s="127"/>
      <c r="R112" s="88"/>
      <c r="AC112" s="2"/>
      <c r="AD112" s="133"/>
      <c r="AE112" s="133"/>
    </row>
    <row r="113" spans="2:31" x14ac:dyDescent="0.2">
      <c r="B113" s="38">
        <v>182</v>
      </c>
      <c r="C113" s="21">
        <v>1</v>
      </c>
      <c r="D113" s="22">
        <v>42866</v>
      </c>
      <c r="E113" s="125">
        <v>1463.8999999999999</v>
      </c>
      <c r="G113" s="112">
        <v>236</v>
      </c>
      <c r="H113" s="126">
        <v>1457</v>
      </c>
      <c r="I113" s="126">
        <v>1457</v>
      </c>
      <c r="N113" s="127"/>
      <c r="O113" s="88"/>
      <c r="P113" s="32"/>
      <c r="Q113" s="127"/>
      <c r="R113" s="88"/>
      <c r="AC113" s="2"/>
      <c r="AD113" s="133"/>
      <c r="AE113" s="133"/>
    </row>
    <row r="114" spans="2:31" x14ac:dyDescent="0.2">
      <c r="B114" s="38">
        <v>183</v>
      </c>
      <c r="C114" s="21">
        <v>3</v>
      </c>
      <c r="D114" s="22">
        <v>42843</v>
      </c>
      <c r="E114" s="125">
        <v>643.29999999999995</v>
      </c>
      <c r="G114" s="112">
        <v>238</v>
      </c>
      <c r="H114" s="126">
        <v>523.5</v>
      </c>
      <c r="I114" s="126">
        <v>523.5</v>
      </c>
      <c r="N114" s="127"/>
      <c r="O114" s="88"/>
      <c r="P114" s="32"/>
      <c r="Q114" s="127"/>
      <c r="R114" s="88"/>
      <c r="AC114" s="2"/>
      <c r="AD114" s="133"/>
      <c r="AE114" s="133"/>
    </row>
    <row r="115" spans="2:31" x14ac:dyDescent="0.2">
      <c r="B115" s="38">
        <v>185</v>
      </c>
      <c r="C115" s="21">
        <v>3</v>
      </c>
      <c r="D115" s="22">
        <v>42798</v>
      </c>
      <c r="E115" s="125">
        <v>792.19999999999993</v>
      </c>
      <c r="G115" s="112">
        <v>240</v>
      </c>
      <c r="H115" s="126">
        <v>1778.9</v>
      </c>
      <c r="I115" s="126">
        <v>3518.1000000000004</v>
      </c>
      <c r="N115" s="127"/>
      <c r="O115" s="88"/>
      <c r="P115" s="32"/>
      <c r="Q115" s="127"/>
      <c r="R115" s="88"/>
      <c r="AC115" s="2"/>
      <c r="AD115" s="133"/>
      <c r="AE115" s="133"/>
    </row>
    <row r="116" spans="2:31" x14ac:dyDescent="0.2">
      <c r="B116" s="38">
        <v>185</v>
      </c>
      <c r="C116" s="21">
        <v>2</v>
      </c>
      <c r="D116" s="22">
        <v>43054</v>
      </c>
      <c r="E116" s="125">
        <v>2398.9</v>
      </c>
      <c r="G116" s="112">
        <v>242</v>
      </c>
      <c r="H116" s="126">
        <v>128.1</v>
      </c>
      <c r="I116" s="126">
        <v>128.1</v>
      </c>
      <c r="N116" s="127"/>
      <c r="O116" s="88"/>
      <c r="P116" s="32"/>
      <c r="Q116" s="127"/>
      <c r="R116" s="88"/>
      <c r="AC116" s="2"/>
      <c r="AD116" s="133"/>
      <c r="AE116" s="133"/>
    </row>
    <row r="117" spans="2:31" x14ac:dyDescent="0.2">
      <c r="B117" s="38">
        <v>189</v>
      </c>
      <c r="C117" s="21">
        <v>2</v>
      </c>
      <c r="D117" s="22">
        <v>43038</v>
      </c>
      <c r="E117" s="125">
        <v>91.600000000000009</v>
      </c>
      <c r="G117" s="112">
        <v>244</v>
      </c>
      <c r="H117" s="126">
        <v>2164.6999999999998</v>
      </c>
      <c r="I117" s="126">
        <v>2164.6999999999998</v>
      </c>
      <c r="N117" s="127"/>
      <c r="O117" s="88"/>
      <c r="P117" s="32"/>
      <c r="Q117" s="127"/>
      <c r="R117" s="88"/>
      <c r="AC117" s="2"/>
      <c r="AD117" s="133"/>
      <c r="AE117" s="133"/>
    </row>
    <row r="118" spans="2:31" x14ac:dyDescent="0.2">
      <c r="B118" s="38">
        <v>191</v>
      </c>
      <c r="C118" s="21">
        <v>2</v>
      </c>
      <c r="D118" s="22">
        <v>42816</v>
      </c>
      <c r="E118" s="125">
        <v>76.400000000000006</v>
      </c>
      <c r="G118" s="112">
        <v>246</v>
      </c>
      <c r="H118" s="126">
        <v>8934.2000000000007</v>
      </c>
      <c r="I118" s="126">
        <v>8934.2000000000007</v>
      </c>
      <c r="N118" s="127"/>
      <c r="O118" s="88"/>
      <c r="P118" s="32"/>
      <c r="Q118" s="127"/>
      <c r="R118" s="88"/>
      <c r="AC118" s="2"/>
      <c r="AD118" s="133"/>
      <c r="AE118" s="133"/>
    </row>
    <row r="119" spans="2:31" x14ac:dyDescent="0.2">
      <c r="B119" s="38">
        <v>192</v>
      </c>
      <c r="C119" s="21">
        <v>5</v>
      </c>
      <c r="D119" s="22">
        <v>42861</v>
      </c>
      <c r="E119" s="125">
        <v>974.30000000000007</v>
      </c>
      <c r="G119" s="112">
        <v>250</v>
      </c>
      <c r="H119" s="126">
        <v>3331.2</v>
      </c>
      <c r="I119" s="126">
        <v>3331.2</v>
      </c>
      <c r="N119" s="127"/>
      <c r="O119" s="88"/>
      <c r="P119" s="32"/>
      <c r="Q119" s="127"/>
      <c r="R119" s="88"/>
      <c r="AC119" s="2"/>
      <c r="AD119" s="133"/>
      <c r="AE119" s="133"/>
    </row>
    <row r="120" spans="2:31" x14ac:dyDescent="0.2">
      <c r="B120" s="38">
        <v>192</v>
      </c>
      <c r="C120" s="21">
        <v>1</v>
      </c>
      <c r="D120" s="22">
        <v>42978</v>
      </c>
      <c r="E120" s="125">
        <v>1292.2</v>
      </c>
      <c r="G120" s="112">
        <v>251</v>
      </c>
      <c r="H120" s="126">
        <v>1280.5</v>
      </c>
      <c r="I120" s="126">
        <v>1280.5</v>
      </c>
      <c r="N120" s="127"/>
      <c r="O120" s="88"/>
      <c r="P120" s="32"/>
      <c r="Q120" s="127"/>
      <c r="R120" s="88"/>
      <c r="AC120" s="2"/>
      <c r="AD120" s="133"/>
      <c r="AE120" s="133"/>
    </row>
    <row r="121" spans="2:31" x14ac:dyDescent="0.2">
      <c r="B121" s="38">
        <v>192</v>
      </c>
      <c r="C121" s="21">
        <v>3</v>
      </c>
      <c r="D121" s="22">
        <v>43055</v>
      </c>
      <c r="E121" s="125">
        <v>2827</v>
      </c>
      <c r="G121" s="112">
        <v>259</v>
      </c>
      <c r="H121" s="126">
        <v>1640.6</v>
      </c>
      <c r="I121" s="126">
        <v>1640.6</v>
      </c>
      <c r="N121" s="127"/>
      <c r="O121" s="88"/>
      <c r="P121" s="32"/>
      <c r="Q121" s="127"/>
      <c r="R121" s="88"/>
      <c r="AC121" s="2"/>
      <c r="AD121" s="133"/>
      <c r="AE121" s="133"/>
    </row>
    <row r="122" spans="2:31" x14ac:dyDescent="0.2">
      <c r="B122" s="38">
        <v>195</v>
      </c>
      <c r="C122" s="21">
        <v>1</v>
      </c>
      <c r="D122" s="22">
        <v>43059</v>
      </c>
      <c r="E122" s="125">
        <v>193.2</v>
      </c>
      <c r="G122" s="112">
        <v>261</v>
      </c>
      <c r="H122" s="126">
        <v>3924.2</v>
      </c>
      <c r="I122" s="126">
        <v>3924.2</v>
      </c>
      <c r="N122" s="127"/>
      <c r="O122" s="88"/>
      <c r="P122" s="32"/>
      <c r="Q122" s="127"/>
      <c r="R122" s="88"/>
      <c r="AC122" s="2"/>
      <c r="AD122" s="133"/>
      <c r="AE122" s="133"/>
    </row>
    <row r="123" spans="2:31" x14ac:dyDescent="0.2">
      <c r="B123" s="38">
        <v>197</v>
      </c>
      <c r="C123" s="21">
        <v>1</v>
      </c>
      <c r="D123" s="22">
        <v>42870</v>
      </c>
      <c r="E123" s="125">
        <v>371.5</v>
      </c>
      <c r="G123" s="112">
        <v>263</v>
      </c>
      <c r="H123" s="126">
        <v>129.69999999999999</v>
      </c>
      <c r="I123" s="126">
        <v>129.69999999999999</v>
      </c>
      <c r="N123" s="127"/>
      <c r="O123" s="88"/>
      <c r="P123" s="32"/>
      <c r="Q123" s="127"/>
      <c r="R123" s="88"/>
      <c r="AC123" s="2"/>
      <c r="AD123" s="133"/>
      <c r="AE123" s="133"/>
    </row>
    <row r="124" spans="2:31" x14ac:dyDescent="0.2">
      <c r="B124" s="38">
        <v>200</v>
      </c>
      <c r="C124" s="21">
        <v>1</v>
      </c>
      <c r="D124" s="22">
        <v>43067</v>
      </c>
      <c r="E124" s="125">
        <v>1244.5999999999999</v>
      </c>
      <c r="G124" s="112">
        <v>264</v>
      </c>
      <c r="H124" s="126">
        <v>3.8</v>
      </c>
      <c r="I124" s="126">
        <v>3.8</v>
      </c>
      <c r="N124" s="127"/>
      <c r="O124" s="88"/>
      <c r="P124" s="32"/>
      <c r="Q124" s="127"/>
      <c r="R124" s="88"/>
      <c r="AC124" s="2"/>
      <c r="AD124" s="133"/>
      <c r="AE124" s="133"/>
    </row>
    <row r="125" spans="2:31" x14ac:dyDescent="0.2">
      <c r="B125" s="38">
        <v>202</v>
      </c>
      <c r="C125" s="21">
        <v>3</v>
      </c>
      <c r="D125" s="22">
        <v>42920</v>
      </c>
      <c r="E125" s="125">
        <v>561.20000000000005</v>
      </c>
      <c r="G125" s="112">
        <v>265</v>
      </c>
      <c r="H125" s="126">
        <v>5273.2999999999993</v>
      </c>
      <c r="I125" s="126">
        <v>5273.2999999999993</v>
      </c>
      <c r="N125" s="127"/>
      <c r="O125" s="88"/>
      <c r="P125" s="32"/>
      <c r="Q125" s="127"/>
      <c r="R125" s="88"/>
      <c r="AC125" s="2"/>
      <c r="AD125" s="133"/>
      <c r="AE125" s="133"/>
    </row>
    <row r="126" spans="2:31" x14ac:dyDescent="0.2">
      <c r="B126" s="38">
        <v>202</v>
      </c>
      <c r="C126" s="21">
        <v>5</v>
      </c>
      <c r="D126" s="22">
        <v>42944</v>
      </c>
      <c r="E126" s="125">
        <v>5173.5999999999995</v>
      </c>
      <c r="G126" s="112">
        <v>266</v>
      </c>
      <c r="H126" s="126">
        <v>1172.3000000000002</v>
      </c>
      <c r="I126" s="126">
        <v>2050.7000000000003</v>
      </c>
      <c r="N126" s="127"/>
      <c r="O126" s="88"/>
      <c r="P126" s="32"/>
      <c r="Q126" s="127"/>
      <c r="R126" s="88"/>
      <c r="AC126" s="2"/>
      <c r="AD126" s="133"/>
      <c r="AE126" s="133"/>
    </row>
    <row r="127" spans="2:31" x14ac:dyDescent="0.2">
      <c r="B127" s="38">
        <v>202</v>
      </c>
      <c r="C127" s="21">
        <v>1</v>
      </c>
      <c r="D127" s="22">
        <v>43059</v>
      </c>
      <c r="E127" s="125">
        <v>920.80000000000007</v>
      </c>
      <c r="G127" s="112">
        <v>267</v>
      </c>
      <c r="H127" s="126">
        <v>8348.6999999999989</v>
      </c>
      <c r="I127" s="126">
        <v>8348.6999999999989</v>
      </c>
      <c r="N127" s="127"/>
      <c r="O127" s="88"/>
      <c r="P127" s="32"/>
      <c r="Q127" s="127"/>
      <c r="R127" s="88"/>
      <c r="AC127" s="2"/>
      <c r="AD127" s="133"/>
      <c r="AE127" s="133"/>
    </row>
    <row r="128" spans="2:31" x14ac:dyDescent="0.2">
      <c r="B128" s="38">
        <v>205</v>
      </c>
      <c r="C128" s="21">
        <v>4</v>
      </c>
      <c r="D128" s="22">
        <v>43018</v>
      </c>
      <c r="E128" s="125">
        <v>342.3</v>
      </c>
      <c r="G128" s="112">
        <v>268</v>
      </c>
      <c r="H128" s="126">
        <v>8197.2999999999993</v>
      </c>
      <c r="I128" s="126">
        <v>10397.299999999999</v>
      </c>
      <c r="N128" s="127"/>
      <c r="O128" s="88"/>
      <c r="P128" s="32"/>
      <c r="Q128" s="127"/>
      <c r="R128" s="88"/>
      <c r="AC128" s="2"/>
      <c r="AD128" s="133"/>
      <c r="AE128" s="133"/>
    </row>
    <row r="129" spans="2:31" x14ac:dyDescent="0.2">
      <c r="B129" s="38">
        <v>206</v>
      </c>
      <c r="C129" s="21">
        <v>2</v>
      </c>
      <c r="D129" s="22">
        <v>42931</v>
      </c>
      <c r="E129" s="125">
        <v>2928.7</v>
      </c>
      <c r="G129" s="112">
        <v>274</v>
      </c>
      <c r="H129" s="126">
        <v>4641.1000000000004</v>
      </c>
      <c r="I129" s="126">
        <v>4641.1000000000004</v>
      </c>
      <c r="N129" s="127"/>
      <c r="O129" s="88"/>
      <c r="P129" s="32"/>
      <c r="Q129" s="127"/>
      <c r="R129" s="88"/>
      <c r="AC129" s="2"/>
      <c r="AD129" s="133"/>
      <c r="AE129" s="133"/>
    </row>
    <row r="130" spans="2:31" x14ac:dyDescent="0.2">
      <c r="B130" s="38">
        <v>210</v>
      </c>
      <c r="C130" s="21">
        <v>1</v>
      </c>
      <c r="D130" s="22">
        <v>43088</v>
      </c>
      <c r="E130" s="125">
        <v>47.699999999999996</v>
      </c>
      <c r="G130" s="112">
        <v>276</v>
      </c>
      <c r="H130" s="126">
        <v>1278.7</v>
      </c>
      <c r="I130" s="126">
        <v>1278.7</v>
      </c>
      <c r="N130" s="127"/>
      <c r="O130" s="88"/>
      <c r="P130" s="32"/>
      <c r="Q130" s="127"/>
      <c r="R130" s="88"/>
      <c r="AC130" s="2"/>
      <c r="AD130" s="133"/>
      <c r="AE130" s="133"/>
    </row>
    <row r="131" spans="2:31" x14ac:dyDescent="0.2">
      <c r="B131" s="38">
        <v>215</v>
      </c>
      <c r="C131" s="21">
        <v>3</v>
      </c>
      <c r="D131" s="22">
        <v>43087</v>
      </c>
      <c r="E131" s="125">
        <v>1501.7</v>
      </c>
      <c r="G131" s="112">
        <v>277</v>
      </c>
      <c r="H131" s="126">
        <v>1287.5999999999999</v>
      </c>
      <c r="I131" s="126">
        <v>1287.5999999999999</v>
      </c>
      <c r="N131" s="127"/>
      <c r="O131" s="88"/>
      <c r="P131" s="32"/>
      <c r="Q131" s="127"/>
      <c r="R131" s="88"/>
      <c r="AC131" s="2"/>
      <c r="AD131" s="133"/>
      <c r="AE131" s="133"/>
    </row>
    <row r="132" spans="2:31" x14ac:dyDescent="0.2">
      <c r="B132" s="38">
        <v>217</v>
      </c>
      <c r="C132" s="21">
        <v>1</v>
      </c>
      <c r="D132" s="22">
        <v>42780</v>
      </c>
      <c r="E132" s="125">
        <v>435.29999999999995</v>
      </c>
      <c r="G132" s="112">
        <v>280</v>
      </c>
      <c r="H132" s="126">
        <v>863.9</v>
      </c>
      <c r="I132" s="126">
        <v>875.3</v>
      </c>
      <c r="N132" s="127"/>
      <c r="O132" s="88"/>
      <c r="P132" s="32"/>
      <c r="Q132" s="127"/>
      <c r="R132" s="88"/>
      <c r="AC132" s="2"/>
      <c r="AD132" s="133"/>
      <c r="AE132" s="133"/>
    </row>
    <row r="133" spans="2:31" x14ac:dyDescent="0.2">
      <c r="B133" s="38">
        <v>225</v>
      </c>
      <c r="C133" s="21">
        <v>2</v>
      </c>
      <c r="D133" s="22">
        <v>42809</v>
      </c>
      <c r="E133" s="125">
        <v>535.6</v>
      </c>
      <c r="G133" s="112">
        <v>288</v>
      </c>
      <c r="H133" s="126">
        <v>104.60000000000001</v>
      </c>
      <c r="I133" s="126">
        <v>104.60000000000001</v>
      </c>
      <c r="N133" s="127"/>
      <c r="O133" s="88"/>
      <c r="P133" s="32"/>
      <c r="Q133" s="127"/>
      <c r="R133" s="88"/>
      <c r="AC133" s="2"/>
      <c r="AD133" s="133"/>
      <c r="AE133" s="133"/>
    </row>
    <row r="134" spans="2:31" x14ac:dyDescent="0.2">
      <c r="B134" s="38">
        <v>229</v>
      </c>
      <c r="C134" s="21">
        <v>4</v>
      </c>
      <c r="D134" s="22">
        <v>43093</v>
      </c>
      <c r="E134" s="125">
        <v>3136.3</v>
      </c>
      <c r="G134" s="112">
        <v>289</v>
      </c>
      <c r="H134" s="126">
        <v>62.6</v>
      </c>
      <c r="I134" s="126">
        <v>62.6</v>
      </c>
      <c r="N134" s="127"/>
      <c r="O134" s="88"/>
      <c r="P134" s="32"/>
      <c r="Q134" s="127"/>
      <c r="R134" s="88"/>
      <c r="AC134" s="2"/>
      <c r="AD134" s="133"/>
      <c r="AE134" s="133"/>
    </row>
    <row r="135" spans="2:31" x14ac:dyDescent="0.2">
      <c r="B135" s="38">
        <v>230</v>
      </c>
      <c r="C135" s="21">
        <v>1</v>
      </c>
      <c r="D135" s="22">
        <v>42855</v>
      </c>
      <c r="E135" s="125">
        <v>2558.2000000000003</v>
      </c>
      <c r="G135" s="112">
        <v>290</v>
      </c>
      <c r="H135" s="126">
        <v>22278.100000000002</v>
      </c>
      <c r="I135" s="126">
        <v>23706.500000000004</v>
      </c>
      <c r="N135" s="127"/>
      <c r="O135" s="88"/>
      <c r="P135" s="32"/>
      <c r="Q135" s="127"/>
      <c r="R135" s="88"/>
      <c r="AC135" s="2"/>
      <c r="AD135" s="133"/>
      <c r="AE135" s="133"/>
    </row>
    <row r="136" spans="2:31" x14ac:dyDescent="0.2">
      <c r="B136" s="38">
        <v>230</v>
      </c>
      <c r="C136" s="21">
        <v>5</v>
      </c>
      <c r="D136" s="22">
        <v>42859</v>
      </c>
      <c r="E136" s="125">
        <v>565.9</v>
      </c>
      <c r="G136" s="112">
        <v>295</v>
      </c>
      <c r="H136" s="126">
        <v>7323.2</v>
      </c>
      <c r="I136" s="126">
        <v>7323.2</v>
      </c>
      <c r="N136" s="127"/>
      <c r="O136" s="88"/>
      <c r="P136" s="32"/>
      <c r="Q136" s="127"/>
      <c r="R136" s="88"/>
      <c r="AC136" s="2"/>
      <c r="AD136" s="133"/>
      <c r="AE136" s="133"/>
    </row>
    <row r="137" spans="2:31" x14ac:dyDescent="0.2">
      <c r="B137" s="38">
        <v>232</v>
      </c>
      <c r="C137" s="21">
        <v>2</v>
      </c>
      <c r="D137" s="22">
        <v>42795</v>
      </c>
      <c r="E137" s="125">
        <v>4291.1000000000004</v>
      </c>
      <c r="G137" s="112">
        <v>298</v>
      </c>
      <c r="H137" s="126">
        <v>468.1</v>
      </c>
      <c r="I137" s="126">
        <v>468.1</v>
      </c>
      <c r="N137" s="127"/>
      <c r="O137" s="88"/>
      <c r="P137" s="32"/>
      <c r="Q137" s="127"/>
      <c r="R137" s="88"/>
      <c r="AC137" s="2"/>
      <c r="AD137" s="133"/>
      <c r="AE137" s="133"/>
    </row>
    <row r="138" spans="2:31" x14ac:dyDescent="0.2">
      <c r="B138" s="38">
        <v>233</v>
      </c>
      <c r="C138" s="21">
        <v>2</v>
      </c>
      <c r="D138" s="22">
        <v>42985</v>
      </c>
      <c r="E138" s="125">
        <v>3610.7999999999997</v>
      </c>
      <c r="G138" s="112">
        <v>299</v>
      </c>
      <c r="H138" s="126">
        <v>124.10000000000001</v>
      </c>
      <c r="I138" s="126">
        <v>124.10000000000001</v>
      </c>
      <c r="N138" s="127"/>
      <c r="O138" s="88"/>
      <c r="P138" s="32"/>
      <c r="Q138" s="127"/>
      <c r="R138" s="88"/>
      <c r="AC138" s="2"/>
      <c r="AD138" s="133"/>
      <c r="AE138" s="133"/>
    </row>
    <row r="139" spans="2:31" x14ac:dyDescent="0.2">
      <c r="B139" s="38">
        <v>236</v>
      </c>
      <c r="C139" s="21">
        <v>3</v>
      </c>
      <c r="D139" s="22">
        <v>43014</v>
      </c>
      <c r="E139" s="125">
        <v>1457</v>
      </c>
      <c r="G139" s="112">
        <v>300</v>
      </c>
      <c r="H139" s="126">
        <v>1467.5</v>
      </c>
      <c r="I139" s="126">
        <v>1467.5</v>
      </c>
      <c r="N139" s="127"/>
      <c r="O139" s="88"/>
      <c r="P139" s="32"/>
      <c r="Q139" s="127"/>
      <c r="R139" s="88"/>
      <c r="AC139" s="2"/>
      <c r="AD139" s="133"/>
      <c r="AE139" s="133"/>
    </row>
    <row r="140" spans="2:31" x14ac:dyDescent="0.2">
      <c r="B140" s="38">
        <v>238</v>
      </c>
      <c r="C140" s="21">
        <v>1</v>
      </c>
      <c r="D140" s="22">
        <v>43026</v>
      </c>
      <c r="E140" s="125">
        <v>523.5</v>
      </c>
      <c r="G140" s="112">
        <v>301</v>
      </c>
      <c r="H140" s="126">
        <v>222.2</v>
      </c>
      <c r="I140" s="126">
        <v>362.4</v>
      </c>
      <c r="N140" s="127"/>
      <c r="O140" s="88"/>
      <c r="P140" s="32"/>
      <c r="Q140" s="127"/>
      <c r="R140" s="88"/>
      <c r="AC140" s="2"/>
      <c r="AD140" s="133"/>
      <c r="AE140" s="133"/>
    </row>
    <row r="141" spans="2:31" x14ac:dyDescent="0.2">
      <c r="B141" s="38">
        <v>240</v>
      </c>
      <c r="C141" s="21">
        <v>3</v>
      </c>
      <c r="D141" s="22">
        <v>42918</v>
      </c>
      <c r="E141" s="125">
        <v>1778.9</v>
      </c>
      <c r="G141" s="112">
        <v>305</v>
      </c>
      <c r="H141" s="126">
        <v>717.9</v>
      </c>
      <c r="I141" s="126">
        <v>717.9</v>
      </c>
      <c r="N141" s="127"/>
      <c r="O141" s="88"/>
      <c r="P141" s="32"/>
      <c r="Q141" s="127"/>
      <c r="R141" s="88"/>
      <c r="AC141" s="2"/>
      <c r="AD141" s="133"/>
      <c r="AE141" s="133"/>
    </row>
    <row r="142" spans="2:31" x14ac:dyDescent="0.2">
      <c r="B142" s="38">
        <v>240</v>
      </c>
      <c r="C142" s="21">
        <v>3</v>
      </c>
      <c r="D142" s="22">
        <v>43008</v>
      </c>
      <c r="E142" s="125">
        <v>1739.2</v>
      </c>
      <c r="G142" s="112">
        <v>309</v>
      </c>
      <c r="H142" s="126">
        <v>544.5</v>
      </c>
      <c r="I142" s="126">
        <v>544.5</v>
      </c>
      <c r="N142" s="127"/>
      <c r="O142" s="88"/>
      <c r="P142" s="32"/>
      <c r="Q142" s="127"/>
      <c r="R142" s="88"/>
      <c r="AC142" s="2"/>
      <c r="AD142" s="133"/>
      <c r="AE142" s="133"/>
    </row>
    <row r="143" spans="2:31" x14ac:dyDescent="0.2">
      <c r="B143" s="38">
        <v>242</v>
      </c>
      <c r="C143" s="21">
        <v>4</v>
      </c>
      <c r="D143" s="22">
        <v>42995</v>
      </c>
      <c r="E143" s="125">
        <v>128.1</v>
      </c>
      <c r="G143" s="112">
        <v>310</v>
      </c>
      <c r="H143" s="126">
        <v>330</v>
      </c>
      <c r="I143" s="126">
        <v>330</v>
      </c>
      <c r="N143" s="127"/>
      <c r="O143" s="88"/>
      <c r="P143" s="32"/>
      <c r="Q143" s="127"/>
      <c r="R143" s="88"/>
      <c r="AC143" s="2"/>
      <c r="AD143" s="133"/>
      <c r="AE143" s="133"/>
    </row>
    <row r="144" spans="2:31" x14ac:dyDescent="0.2">
      <c r="B144" s="38">
        <v>244</v>
      </c>
      <c r="C144" s="21">
        <v>2</v>
      </c>
      <c r="D144" s="22">
        <v>43025</v>
      </c>
      <c r="E144" s="125">
        <v>2164.6999999999998</v>
      </c>
      <c r="G144" s="112">
        <v>312</v>
      </c>
      <c r="H144" s="126">
        <v>555.70000000000005</v>
      </c>
      <c r="I144" s="126">
        <v>555.70000000000005</v>
      </c>
      <c r="N144" s="127"/>
      <c r="O144" s="88"/>
      <c r="P144" s="32"/>
      <c r="Q144" s="127"/>
      <c r="R144" s="88"/>
      <c r="AC144" s="2"/>
      <c r="AD144" s="133"/>
      <c r="AE144" s="133"/>
    </row>
    <row r="145" spans="2:31" x14ac:dyDescent="0.2">
      <c r="B145" s="38">
        <v>246</v>
      </c>
      <c r="C145" s="21">
        <v>8</v>
      </c>
      <c r="D145" s="22">
        <v>43074</v>
      </c>
      <c r="E145" s="125">
        <v>8934.2000000000007</v>
      </c>
      <c r="G145" s="112">
        <v>314</v>
      </c>
      <c r="H145" s="126">
        <v>1789.1</v>
      </c>
      <c r="I145" s="126">
        <v>1789.1</v>
      </c>
      <c r="N145" s="127"/>
      <c r="O145" s="88"/>
      <c r="P145" s="32"/>
      <c r="Q145" s="127"/>
      <c r="R145" s="88"/>
      <c r="AC145" s="2"/>
      <c r="AD145" s="133"/>
      <c r="AE145" s="133"/>
    </row>
    <row r="146" spans="2:31" x14ac:dyDescent="0.2">
      <c r="B146" s="52">
        <v>250</v>
      </c>
      <c r="C146" s="21">
        <v>2</v>
      </c>
      <c r="D146" s="23">
        <v>42851</v>
      </c>
      <c r="E146" s="125">
        <v>3331.2</v>
      </c>
      <c r="G146" s="112">
        <v>316</v>
      </c>
      <c r="H146" s="126">
        <v>10218.200000000001</v>
      </c>
      <c r="I146" s="126">
        <v>10218.200000000001</v>
      </c>
      <c r="N146" s="127"/>
      <c r="O146" s="88"/>
      <c r="P146" s="32"/>
      <c r="Q146" s="127"/>
      <c r="R146" s="88"/>
      <c r="AC146" s="2"/>
      <c r="AD146" s="133"/>
      <c r="AE146" s="133"/>
    </row>
    <row r="147" spans="2:31" x14ac:dyDescent="0.2">
      <c r="B147" s="38">
        <v>251</v>
      </c>
      <c r="C147" s="21">
        <v>3</v>
      </c>
      <c r="D147" s="22">
        <v>43087</v>
      </c>
      <c r="E147" s="125">
        <v>1280.5</v>
      </c>
      <c r="G147" s="112">
        <v>319</v>
      </c>
      <c r="H147" s="126">
        <v>0.1</v>
      </c>
      <c r="I147" s="126">
        <v>0.1</v>
      </c>
      <c r="N147" s="127"/>
      <c r="O147" s="88"/>
      <c r="P147" s="32"/>
      <c r="Q147" s="127"/>
      <c r="R147" s="88"/>
      <c r="AC147" s="2"/>
      <c r="AD147" s="133"/>
      <c r="AE147" s="133"/>
    </row>
    <row r="148" spans="2:31" x14ac:dyDescent="0.2">
      <c r="B148" s="38">
        <v>259</v>
      </c>
      <c r="C148" s="21">
        <v>2</v>
      </c>
      <c r="D148" s="22">
        <v>43091</v>
      </c>
      <c r="E148" s="125">
        <v>1640.6</v>
      </c>
      <c r="G148" s="112">
        <v>323</v>
      </c>
      <c r="H148" s="126">
        <v>66.400000000000006</v>
      </c>
      <c r="I148" s="126">
        <v>66.400000000000006</v>
      </c>
      <c r="N148" s="127"/>
      <c r="O148" s="88"/>
      <c r="P148" s="32"/>
      <c r="Q148" s="127"/>
      <c r="R148" s="88"/>
      <c r="AC148" s="2"/>
      <c r="AD148" s="133"/>
      <c r="AE148" s="133"/>
    </row>
    <row r="149" spans="2:31" x14ac:dyDescent="0.2">
      <c r="B149" s="38">
        <v>261</v>
      </c>
      <c r="C149" s="21">
        <v>5</v>
      </c>
      <c r="D149" s="22">
        <v>42817</v>
      </c>
      <c r="E149" s="125">
        <v>3924.2</v>
      </c>
      <c r="G149" s="112">
        <v>326</v>
      </c>
      <c r="H149" s="126">
        <v>10577.5</v>
      </c>
      <c r="I149" s="126">
        <v>10577.5</v>
      </c>
      <c r="N149" s="127"/>
      <c r="O149" s="88"/>
      <c r="P149" s="32"/>
      <c r="Q149" s="127"/>
      <c r="R149" s="88"/>
      <c r="AC149" s="2"/>
      <c r="AD149" s="133"/>
      <c r="AE149" s="133"/>
    </row>
    <row r="150" spans="2:31" x14ac:dyDescent="0.2">
      <c r="B150" s="38">
        <v>263</v>
      </c>
      <c r="C150" s="21">
        <v>4</v>
      </c>
      <c r="D150" s="22">
        <v>42917</v>
      </c>
      <c r="E150" s="125">
        <v>129.69999999999999</v>
      </c>
      <c r="G150" s="112">
        <v>328</v>
      </c>
      <c r="H150" s="126">
        <v>3138.1</v>
      </c>
      <c r="I150" s="126">
        <v>3138.1</v>
      </c>
      <c r="N150" s="127"/>
      <c r="O150" s="88"/>
      <c r="P150" s="32"/>
      <c r="Q150" s="127"/>
      <c r="R150" s="88"/>
      <c r="AC150" s="2"/>
      <c r="AD150" s="133"/>
      <c r="AE150" s="133"/>
    </row>
    <row r="151" spans="2:31" x14ac:dyDescent="0.2">
      <c r="B151" s="38">
        <v>264</v>
      </c>
      <c r="C151" s="21">
        <v>4</v>
      </c>
      <c r="D151" s="22">
        <v>42859</v>
      </c>
      <c r="E151" s="125">
        <v>3.8</v>
      </c>
      <c r="G151" s="112">
        <v>333</v>
      </c>
      <c r="H151" s="126">
        <v>1172.6000000000001</v>
      </c>
      <c r="I151" s="126">
        <v>1172.6000000000001</v>
      </c>
      <c r="N151" s="127"/>
      <c r="O151" s="88"/>
      <c r="P151" s="32"/>
      <c r="Q151" s="127"/>
      <c r="R151" s="88"/>
      <c r="AC151" s="2"/>
      <c r="AD151" s="133"/>
      <c r="AE151" s="133"/>
    </row>
    <row r="152" spans="2:31" x14ac:dyDescent="0.2">
      <c r="B152" s="38">
        <v>265</v>
      </c>
      <c r="C152" s="21">
        <v>5</v>
      </c>
      <c r="D152" s="22">
        <v>43084</v>
      </c>
      <c r="E152" s="125">
        <v>5273.2999999999993</v>
      </c>
      <c r="G152" s="112">
        <v>342</v>
      </c>
      <c r="H152" s="126">
        <v>1484.7</v>
      </c>
      <c r="I152" s="126">
        <v>1484.7</v>
      </c>
      <c r="N152" s="127"/>
      <c r="O152" s="88"/>
      <c r="P152" s="32"/>
      <c r="Q152" s="127"/>
      <c r="R152" s="88"/>
      <c r="AC152" s="2"/>
      <c r="AD152" s="133"/>
      <c r="AE152" s="133"/>
    </row>
    <row r="153" spans="2:31" x14ac:dyDescent="0.2">
      <c r="B153" s="38">
        <v>266</v>
      </c>
      <c r="C153" s="21">
        <v>1</v>
      </c>
      <c r="D153" s="22">
        <v>42795</v>
      </c>
      <c r="E153" s="125">
        <v>878.40000000000009</v>
      </c>
      <c r="G153" s="112">
        <v>344</v>
      </c>
      <c r="H153" s="126">
        <v>7915.5</v>
      </c>
      <c r="I153" s="126">
        <v>7915.5</v>
      </c>
      <c r="N153" s="127"/>
      <c r="O153" s="88"/>
      <c r="P153" s="32"/>
      <c r="Q153" s="127"/>
      <c r="R153" s="88"/>
      <c r="AC153" s="2"/>
      <c r="AD153" s="133"/>
      <c r="AE153" s="133"/>
    </row>
    <row r="154" spans="2:31" x14ac:dyDescent="0.2">
      <c r="B154" s="38">
        <v>266</v>
      </c>
      <c r="C154" s="21">
        <v>2</v>
      </c>
      <c r="D154" s="22">
        <v>42870</v>
      </c>
      <c r="E154" s="125">
        <v>1172.3000000000002</v>
      </c>
      <c r="G154" s="112">
        <v>346</v>
      </c>
      <c r="H154" s="126">
        <v>16955.5</v>
      </c>
      <c r="I154" s="126">
        <v>16955.5</v>
      </c>
      <c r="N154" s="127"/>
      <c r="O154" s="88"/>
      <c r="P154" s="32"/>
      <c r="Q154" s="127"/>
      <c r="R154" s="88"/>
      <c r="AC154" s="2"/>
      <c r="AD154" s="133"/>
      <c r="AE154" s="133"/>
    </row>
    <row r="155" spans="2:31" x14ac:dyDescent="0.2">
      <c r="B155" s="38">
        <v>267</v>
      </c>
      <c r="C155" s="21">
        <v>5</v>
      </c>
      <c r="D155" s="22">
        <v>42825</v>
      </c>
      <c r="E155" s="125">
        <v>8348.6999999999989</v>
      </c>
      <c r="G155" s="112">
        <v>348</v>
      </c>
      <c r="H155" s="126">
        <v>68.5</v>
      </c>
      <c r="I155" s="126">
        <v>68.5</v>
      </c>
      <c r="N155" s="127"/>
      <c r="O155" s="88"/>
      <c r="P155" s="32"/>
      <c r="Q155" s="127"/>
      <c r="R155" s="88"/>
      <c r="AC155" s="2"/>
      <c r="AD155" s="133"/>
      <c r="AE155" s="133"/>
    </row>
    <row r="156" spans="2:31" x14ac:dyDescent="0.2">
      <c r="B156" s="38">
        <v>268</v>
      </c>
      <c r="C156" s="21">
        <v>4</v>
      </c>
      <c r="D156" s="22">
        <v>42826</v>
      </c>
      <c r="E156" s="125">
        <v>8197.2999999999993</v>
      </c>
      <c r="G156" s="112">
        <v>351</v>
      </c>
      <c r="H156" s="126">
        <v>596.69999999999993</v>
      </c>
      <c r="I156" s="126">
        <v>596.69999999999993</v>
      </c>
      <c r="N156" s="127"/>
      <c r="O156" s="88"/>
      <c r="P156" s="32"/>
      <c r="Q156" s="127"/>
      <c r="R156" s="88"/>
      <c r="AC156" s="2"/>
      <c r="AD156" s="133"/>
      <c r="AE156" s="133"/>
    </row>
    <row r="157" spans="2:31" x14ac:dyDescent="0.2">
      <c r="B157" s="38">
        <v>268</v>
      </c>
      <c r="C157" s="21">
        <v>5</v>
      </c>
      <c r="D157" s="22">
        <v>42952</v>
      </c>
      <c r="E157" s="125">
        <v>2200</v>
      </c>
      <c r="G157" s="112">
        <v>352</v>
      </c>
      <c r="H157" s="126">
        <v>7272.9</v>
      </c>
      <c r="I157" s="126">
        <v>7272.9</v>
      </c>
      <c r="N157" s="127"/>
      <c r="O157" s="88"/>
      <c r="P157" s="32"/>
      <c r="Q157" s="127"/>
      <c r="R157" s="88"/>
      <c r="AC157" s="2"/>
      <c r="AD157" s="133"/>
      <c r="AE157" s="133"/>
    </row>
    <row r="158" spans="2:31" x14ac:dyDescent="0.2">
      <c r="B158" s="38">
        <v>274</v>
      </c>
      <c r="C158" s="21">
        <v>2</v>
      </c>
      <c r="D158" s="22">
        <v>43031</v>
      </c>
      <c r="E158" s="125">
        <v>4641.1000000000004</v>
      </c>
      <c r="G158" s="112">
        <v>354</v>
      </c>
      <c r="H158" s="126">
        <v>4.8</v>
      </c>
      <c r="I158" s="126">
        <v>4.8</v>
      </c>
      <c r="N158" s="127"/>
      <c r="O158" s="88"/>
      <c r="P158" s="32"/>
      <c r="Q158" s="127"/>
      <c r="R158" s="88"/>
      <c r="AC158" s="2"/>
      <c r="AD158" s="133"/>
      <c r="AE158" s="133"/>
    </row>
    <row r="159" spans="2:31" x14ac:dyDescent="0.2">
      <c r="B159" s="38">
        <v>276</v>
      </c>
      <c r="C159" s="21">
        <v>3</v>
      </c>
      <c r="D159" s="22">
        <v>43031</v>
      </c>
      <c r="E159" s="125">
        <v>1278.7</v>
      </c>
      <c r="G159" s="112">
        <v>358</v>
      </c>
      <c r="H159" s="126">
        <v>1787.3000000000002</v>
      </c>
      <c r="I159" s="126">
        <v>1787.3000000000002</v>
      </c>
      <c r="N159" s="127"/>
      <c r="O159" s="88"/>
      <c r="P159" s="32"/>
      <c r="Q159" s="127"/>
      <c r="R159" s="88"/>
      <c r="AC159" s="2"/>
      <c r="AD159" s="133"/>
      <c r="AE159" s="133"/>
    </row>
    <row r="160" spans="2:31" x14ac:dyDescent="0.2">
      <c r="B160" s="38">
        <v>277</v>
      </c>
      <c r="C160" s="21">
        <v>1</v>
      </c>
      <c r="D160" s="22">
        <v>43030</v>
      </c>
      <c r="E160" s="125">
        <v>1287.5999999999999</v>
      </c>
      <c r="G160" s="112">
        <v>363</v>
      </c>
      <c r="H160" s="126">
        <v>814.4</v>
      </c>
      <c r="I160" s="126">
        <v>814.4</v>
      </c>
      <c r="N160" s="127"/>
      <c r="O160" s="88"/>
      <c r="P160" s="32"/>
      <c r="Q160" s="127"/>
      <c r="R160" s="88"/>
      <c r="AC160" s="2"/>
      <c r="AD160" s="133"/>
      <c r="AE160" s="133"/>
    </row>
    <row r="161" spans="2:31" x14ac:dyDescent="0.2">
      <c r="B161" s="38">
        <v>280</v>
      </c>
      <c r="C161" s="21">
        <v>1</v>
      </c>
      <c r="D161" s="22">
        <v>42922</v>
      </c>
      <c r="E161" s="125">
        <v>863.9</v>
      </c>
      <c r="G161" s="112">
        <v>367</v>
      </c>
      <c r="H161" s="126">
        <v>255.10000000000002</v>
      </c>
      <c r="I161" s="126">
        <v>255.10000000000002</v>
      </c>
      <c r="N161" s="127"/>
      <c r="O161" s="88"/>
      <c r="P161" s="32"/>
      <c r="Q161" s="127"/>
      <c r="R161" s="88"/>
      <c r="AC161" s="2"/>
      <c r="AD161" s="133"/>
      <c r="AE161" s="133"/>
    </row>
    <row r="162" spans="2:31" x14ac:dyDescent="0.2">
      <c r="B162" s="38">
        <v>280</v>
      </c>
      <c r="C162" s="21">
        <v>4</v>
      </c>
      <c r="D162" s="22">
        <v>43055</v>
      </c>
      <c r="E162" s="125">
        <v>11.4</v>
      </c>
      <c r="G162" s="112">
        <v>369</v>
      </c>
      <c r="H162" s="126">
        <v>1932.8</v>
      </c>
      <c r="I162" s="126">
        <v>2103.6</v>
      </c>
      <c r="N162" s="127"/>
      <c r="O162" s="88"/>
      <c r="P162" s="32"/>
      <c r="Q162" s="127"/>
      <c r="R162" s="88"/>
      <c r="AC162" s="2"/>
      <c r="AD162" s="133"/>
      <c r="AE162" s="133"/>
    </row>
    <row r="163" spans="2:31" x14ac:dyDescent="0.2">
      <c r="B163" s="38">
        <v>288</v>
      </c>
      <c r="C163" s="21">
        <v>4</v>
      </c>
      <c r="D163" s="22">
        <v>42970</v>
      </c>
      <c r="E163" s="125">
        <v>104.60000000000001</v>
      </c>
      <c r="G163" s="112">
        <v>371</v>
      </c>
      <c r="H163" s="126">
        <v>2002.8</v>
      </c>
      <c r="I163" s="126">
        <v>2002.8</v>
      </c>
      <c r="N163" s="127"/>
      <c r="O163" s="88"/>
      <c r="P163" s="32"/>
      <c r="Q163" s="127"/>
      <c r="R163" s="88"/>
      <c r="AC163" s="2"/>
      <c r="AD163" s="133"/>
      <c r="AE163" s="133"/>
    </row>
    <row r="164" spans="2:31" x14ac:dyDescent="0.2">
      <c r="B164" s="38">
        <v>289</v>
      </c>
      <c r="C164" s="21">
        <v>2</v>
      </c>
      <c r="D164" s="22">
        <v>42995</v>
      </c>
      <c r="E164" s="125">
        <v>62.6</v>
      </c>
      <c r="G164" s="112">
        <v>374</v>
      </c>
      <c r="H164" s="126">
        <v>944.2</v>
      </c>
      <c r="I164" s="126">
        <v>944.2</v>
      </c>
      <c r="N164" s="127"/>
      <c r="O164" s="88"/>
      <c r="P164" s="32"/>
      <c r="Q164" s="127"/>
      <c r="R164" s="88"/>
      <c r="AC164" s="2"/>
      <c r="AD164" s="133"/>
      <c r="AE164" s="133"/>
    </row>
    <row r="165" spans="2:31" x14ac:dyDescent="0.2">
      <c r="B165" s="38">
        <v>290</v>
      </c>
      <c r="C165" s="21">
        <v>7</v>
      </c>
      <c r="D165" s="22">
        <v>42752</v>
      </c>
      <c r="E165" s="125">
        <v>22278.100000000002</v>
      </c>
      <c r="G165" s="112">
        <v>377</v>
      </c>
      <c r="H165" s="126">
        <v>1693.8</v>
      </c>
      <c r="I165" s="126">
        <v>1693.8</v>
      </c>
      <c r="N165" s="127"/>
      <c r="O165" s="88"/>
      <c r="P165" s="32"/>
      <c r="Q165" s="127"/>
      <c r="R165" s="88"/>
      <c r="AC165" s="2"/>
      <c r="AD165" s="133"/>
      <c r="AE165" s="133"/>
    </row>
    <row r="166" spans="2:31" x14ac:dyDescent="0.2">
      <c r="B166" s="38">
        <v>290</v>
      </c>
      <c r="C166" s="21">
        <v>3</v>
      </c>
      <c r="D166" s="22">
        <v>42932</v>
      </c>
      <c r="E166" s="125">
        <v>1428.4</v>
      </c>
      <c r="G166" s="112">
        <v>378</v>
      </c>
      <c r="H166" s="126">
        <v>347.40000000000003</v>
      </c>
      <c r="I166" s="126">
        <v>347.40000000000003</v>
      </c>
      <c r="N166" s="127"/>
      <c r="O166" s="88"/>
      <c r="P166" s="32"/>
      <c r="Q166" s="127"/>
      <c r="R166" s="88"/>
      <c r="AC166" s="2"/>
      <c r="AD166" s="133"/>
      <c r="AE166" s="133"/>
    </row>
    <row r="167" spans="2:31" x14ac:dyDescent="0.2">
      <c r="B167" s="38">
        <v>295</v>
      </c>
      <c r="C167" s="21">
        <v>6</v>
      </c>
      <c r="D167" s="22">
        <v>42888</v>
      </c>
      <c r="E167" s="125">
        <v>7323.2</v>
      </c>
      <c r="G167" s="112">
        <v>379</v>
      </c>
      <c r="H167" s="126">
        <v>495.7</v>
      </c>
      <c r="I167" s="126">
        <v>495.7</v>
      </c>
      <c r="N167" s="127"/>
      <c r="O167" s="88"/>
      <c r="P167" s="32"/>
      <c r="Q167" s="127"/>
      <c r="R167" s="88"/>
      <c r="AC167" s="2"/>
      <c r="AD167" s="133"/>
      <c r="AE167" s="133"/>
    </row>
    <row r="168" spans="2:31" x14ac:dyDescent="0.2">
      <c r="B168" s="38">
        <v>298</v>
      </c>
      <c r="C168" s="21">
        <v>1</v>
      </c>
      <c r="D168" s="22">
        <v>42958</v>
      </c>
      <c r="E168" s="125">
        <v>468.1</v>
      </c>
      <c r="G168" s="112">
        <v>380</v>
      </c>
      <c r="H168" s="126">
        <v>1502</v>
      </c>
      <c r="I168" s="126">
        <v>1502</v>
      </c>
      <c r="N168" s="127"/>
      <c r="O168" s="88"/>
      <c r="P168" s="32"/>
      <c r="Q168" s="127"/>
      <c r="R168" s="88"/>
      <c r="AC168" s="2"/>
      <c r="AD168" s="133"/>
      <c r="AE168" s="133"/>
    </row>
    <row r="169" spans="2:31" x14ac:dyDescent="0.2">
      <c r="B169" s="38">
        <v>299</v>
      </c>
      <c r="C169" s="21">
        <v>1</v>
      </c>
      <c r="D169" s="22">
        <v>42865</v>
      </c>
      <c r="E169" s="125">
        <v>124.10000000000001</v>
      </c>
      <c r="G169" s="112">
        <v>383</v>
      </c>
      <c r="H169" s="126">
        <v>11751.4</v>
      </c>
      <c r="I169" s="126">
        <v>11947</v>
      </c>
      <c r="N169" s="127"/>
      <c r="O169" s="88"/>
      <c r="P169" s="32"/>
      <c r="Q169" s="127"/>
      <c r="R169" s="88"/>
      <c r="AC169" s="2"/>
      <c r="AD169" s="133"/>
      <c r="AE169" s="133"/>
    </row>
    <row r="170" spans="2:31" x14ac:dyDescent="0.2">
      <c r="B170" s="38">
        <v>300</v>
      </c>
      <c r="C170" s="21">
        <v>3</v>
      </c>
      <c r="D170" s="22">
        <v>42871</v>
      </c>
      <c r="E170" s="125">
        <v>1467.5</v>
      </c>
      <c r="G170" s="112">
        <v>387</v>
      </c>
      <c r="H170" s="126">
        <v>2169.1999999999998</v>
      </c>
      <c r="I170" s="126">
        <v>2169.1999999999998</v>
      </c>
      <c r="N170" s="127"/>
      <c r="O170" s="88"/>
      <c r="P170" s="32"/>
      <c r="Q170" s="127"/>
      <c r="R170" s="88"/>
      <c r="AC170" s="2"/>
      <c r="AD170" s="133"/>
      <c r="AE170" s="133"/>
    </row>
    <row r="171" spans="2:31" x14ac:dyDescent="0.2">
      <c r="B171" s="38">
        <v>301</v>
      </c>
      <c r="C171" s="21">
        <v>1</v>
      </c>
      <c r="D171" s="22">
        <v>42788</v>
      </c>
      <c r="E171" s="125">
        <v>140.19999999999999</v>
      </c>
      <c r="G171" s="112">
        <v>388</v>
      </c>
      <c r="H171" s="126">
        <v>4880.5999999999995</v>
      </c>
      <c r="I171" s="126">
        <v>4880.5999999999995</v>
      </c>
      <c r="N171" s="127"/>
      <c r="O171" s="88"/>
      <c r="P171" s="32"/>
      <c r="Q171" s="127"/>
      <c r="R171" s="88"/>
      <c r="AC171" s="2"/>
      <c r="AD171" s="133"/>
      <c r="AE171" s="133"/>
    </row>
    <row r="172" spans="2:31" x14ac:dyDescent="0.2">
      <c r="B172" s="38">
        <v>301</v>
      </c>
      <c r="C172" s="21">
        <v>1</v>
      </c>
      <c r="D172" s="22">
        <v>43022</v>
      </c>
      <c r="E172" s="125">
        <v>222.2</v>
      </c>
      <c r="G172" s="112">
        <v>390</v>
      </c>
      <c r="H172" s="126">
        <v>10173.4</v>
      </c>
      <c r="I172" s="126">
        <v>21936.2</v>
      </c>
      <c r="N172" s="127"/>
      <c r="O172" s="88"/>
      <c r="P172" s="32"/>
      <c r="Q172" s="127"/>
      <c r="R172" s="88"/>
      <c r="AC172" s="2"/>
      <c r="AD172" s="133"/>
      <c r="AE172" s="133"/>
    </row>
    <row r="173" spans="2:31" x14ac:dyDescent="0.2">
      <c r="B173" s="38">
        <v>305</v>
      </c>
      <c r="C173" s="21">
        <v>2</v>
      </c>
      <c r="D173" s="22">
        <v>42869</v>
      </c>
      <c r="E173" s="125">
        <v>717.9</v>
      </c>
      <c r="G173" s="112">
        <v>391</v>
      </c>
      <c r="H173" s="126">
        <v>1884.1000000000001</v>
      </c>
      <c r="I173" s="126">
        <v>1884.1000000000001</v>
      </c>
      <c r="N173" s="127"/>
      <c r="O173" s="88"/>
      <c r="P173" s="32"/>
      <c r="Q173" s="127"/>
      <c r="R173" s="88"/>
      <c r="AC173" s="2"/>
      <c r="AD173" s="133"/>
      <c r="AE173" s="133"/>
    </row>
    <row r="174" spans="2:31" x14ac:dyDescent="0.2">
      <c r="B174" s="38">
        <v>309</v>
      </c>
      <c r="C174" s="21">
        <v>1</v>
      </c>
      <c r="D174" s="22">
        <v>43016</v>
      </c>
      <c r="E174" s="125">
        <v>544.5</v>
      </c>
      <c r="G174" s="112">
        <v>392</v>
      </c>
      <c r="H174" s="126">
        <v>882.49999999999989</v>
      </c>
      <c r="I174" s="126">
        <v>1100.8999999999999</v>
      </c>
      <c r="N174" s="127"/>
      <c r="O174" s="88"/>
      <c r="P174" s="32"/>
      <c r="Q174" s="127"/>
      <c r="R174" s="88"/>
      <c r="AC174" s="2"/>
      <c r="AD174" s="133"/>
      <c r="AE174" s="133"/>
    </row>
    <row r="175" spans="2:31" x14ac:dyDescent="0.2">
      <c r="B175" s="38">
        <v>310</v>
      </c>
      <c r="C175" s="21">
        <v>1</v>
      </c>
      <c r="D175" s="22">
        <v>42766</v>
      </c>
      <c r="E175" s="125">
        <v>330</v>
      </c>
      <c r="G175" s="112">
        <v>394</v>
      </c>
      <c r="H175" s="126">
        <v>1046.7</v>
      </c>
      <c r="I175" s="126">
        <v>1046.7</v>
      </c>
      <c r="N175" s="127"/>
      <c r="O175" s="88"/>
      <c r="P175" s="32"/>
      <c r="Q175" s="127"/>
      <c r="R175" s="88"/>
      <c r="AC175" s="2"/>
      <c r="AD175" s="133"/>
      <c r="AE175" s="133"/>
    </row>
    <row r="176" spans="2:31" x14ac:dyDescent="0.2">
      <c r="B176" s="38">
        <v>312</v>
      </c>
      <c r="C176" s="21">
        <v>2</v>
      </c>
      <c r="D176" s="22">
        <v>43058</v>
      </c>
      <c r="E176" s="125">
        <v>555.70000000000005</v>
      </c>
      <c r="G176" s="112">
        <v>396</v>
      </c>
      <c r="H176" s="126">
        <v>1330.8</v>
      </c>
      <c r="I176" s="126">
        <v>1330.8</v>
      </c>
      <c r="N176" s="127"/>
      <c r="O176" s="88"/>
      <c r="P176" s="32"/>
      <c r="Q176" s="127"/>
      <c r="R176" s="88"/>
      <c r="AC176" s="2"/>
      <c r="AD176" s="133"/>
      <c r="AE176" s="133"/>
    </row>
    <row r="177" spans="2:31" x14ac:dyDescent="0.2">
      <c r="B177" s="38">
        <v>314</v>
      </c>
      <c r="C177" s="21">
        <v>8</v>
      </c>
      <c r="D177" s="22">
        <v>42794</v>
      </c>
      <c r="E177" s="125">
        <v>1789.1</v>
      </c>
      <c r="G177" s="112">
        <v>398</v>
      </c>
      <c r="H177" s="126">
        <v>3506.3</v>
      </c>
      <c r="I177" s="126">
        <v>7269.7000000000007</v>
      </c>
      <c r="N177" s="127"/>
      <c r="O177" s="88"/>
      <c r="P177" s="32"/>
      <c r="Q177" s="127"/>
      <c r="R177" s="88"/>
      <c r="AC177" s="2"/>
      <c r="AD177" s="133"/>
      <c r="AE177" s="133"/>
    </row>
    <row r="178" spans="2:31" x14ac:dyDescent="0.2">
      <c r="B178" s="38">
        <v>316</v>
      </c>
      <c r="C178" s="21">
        <v>7</v>
      </c>
      <c r="D178" s="22">
        <v>43013</v>
      </c>
      <c r="E178" s="125">
        <v>10218.200000000001</v>
      </c>
      <c r="G178" s="112">
        <v>400</v>
      </c>
      <c r="H178" s="126">
        <v>2166.7000000000003</v>
      </c>
      <c r="I178" s="126">
        <v>2166.7000000000003</v>
      </c>
      <c r="N178" s="127"/>
      <c r="O178" s="88"/>
      <c r="P178" s="32"/>
      <c r="Q178" s="127"/>
      <c r="R178" s="88"/>
      <c r="AC178" s="2"/>
      <c r="AD178" s="133"/>
      <c r="AE178" s="133"/>
    </row>
    <row r="179" spans="2:31" x14ac:dyDescent="0.2">
      <c r="B179" s="38">
        <v>319</v>
      </c>
      <c r="C179" s="21">
        <v>4</v>
      </c>
      <c r="D179" s="22">
        <v>42913</v>
      </c>
      <c r="E179" s="125">
        <v>0.1</v>
      </c>
      <c r="G179" s="112">
        <v>401</v>
      </c>
      <c r="H179" s="126">
        <v>1620.1000000000001</v>
      </c>
      <c r="I179" s="126">
        <v>1620.1000000000001</v>
      </c>
      <c r="N179" s="127"/>
      <c r="O179" s="88"/>
      <c r="P179" s="32"/>
      <c r="Q179" s="127"/>
      <c r="R179" s="88"/>
      <c r="AC179" s="2"/>
      <c r="AD179" s="133"/>
      <c r="AE179" s="133"/>
    </row>
    <row r="180" spans="2:31" x14ac:dyDescent="0.2">
      <c r="B180" s="38">
        <v>323</v>
      </c>
      <c r="C180" s="21">
        <v>4</v>
      </c>
      <c r="D180" s="22">
        <v>43073</v>
      </c>
      <c r="E180" s="125">
        <v>66.400000000000006</v>
      </c>
      <c r="G180" s="112">
        <v>402</v>
      </c>
      <c r="H180" s="126">
        <v>169.1</v>
      </c>
      <c r="I180" s="126">
        <v>169.1</v>
      </c>
      <c r="N180" s="127"/>
      <c r="O180" s="88"/>
      <c r="P180" s="32"/>
      <c r="Q180" s="127"/>
      <c r="R180" s="88"/>
      <c r="AC180" s="2"/>
      <c r="AD180" s="133"/>
      <c r="AE180" s="133"/>
    </row>
    <row r="181" spans="2:31" x14ac:dyDescent="0.2">
      <c r="B181" s="38">
        <v>326</v>
      </c>
      <c r="C181" s="21">
        <v>5</v>
      </c>
      <c r="D181" s="22">
        <v>43013</v>
      </c>
      <c r="E181" s="125">
        <v>10577.5</v>
      </c>
      <c r="G181" s="112">
        <v>403</v>
      </c>
      <c r="H181" s="126">
        <v>2171.3000000000002</v>
      </c>
      <c r="I181" s="126">
        <v>2348.7000000000003</v>
      </c>
      <c r="N181" s="127"/>
      <c r="O181" s="88"/>
      <c r="P181" s="32"/>
      <c r="Q181" s="127"/>
      <c r="R181" s="88"/>
      <c r="AC181" s="2"/>
      <c r="AD181" s="133"/>
      <c r="AE181" s="133"/>
    </row>
    <row r="182" spans="2:31" x14ac:dyDescent="0.2">
      <c r="B182" s="38">
        <v>328</v>
      </c>
      <c r="C182" s="21">
        <v>2</v>
      </c>
      <c r="D182" s="22">
        <v>42921</v>
      </c>
      <c r="E182" s="125">
        <v>3138.1</v>
      </c>
      <c r="G182" s="112">
        <v>405</v>
      </c>
      <c r="H182" s="126">
        <v>1024.0999999999999</v>
      </c>
      <c r="I182" s="126">
        <v>1024.0999999999999</v>
      </c>
      <c r="N182" s="127"/>
      <c r="O182" s="88"/>
      <c r="P182" s="32"/>
      <c r="Q182" s="127"/>
      <c r="R182" s="88"/>
      <c r="AC182" s="2"/>
      <c r="AD182" s="133"/>
      <c r="AE182" s="133"/>
    </row>
    <row r="183" spans="2:31" x14ac:dyDescent="0.2">
      <c r="B183" s="38">
        <v>333</v>
      </c>
      <c r="C183" s="21">
        <v>3</v>
      </c>
      <c r="D183" s="22">
        <v>43095</v>
      </c>
      <c r="E183" s="125">
        <v>1172.6000000000001</v>
      </c>
      <c r="G183" s="112">
        <v>407</v>
      </c>
      <c r="H183" s="126">
        <v>19543.199999999997</v>
      </c>
      <c r="I183" s="126">
        <v>19543.199999999997</v>
      </c>
      <c r="N183" s="127"/>
      <c r="O183" s="88"/>
      <c r="P183" s="32"/>
      <c r="Q183" s="127"/>
      <c r="R183" s="88"/>
      <c r="AC183" s="2"/>
      <c r="AD183" s="133"/>
      <c r="AE183" s="133"/>
    </row>
    <row r="184" spans="2:31" x14ac:dyDescent="0.2">
      <c r="B184" s="38">
        <v>342</v>
      </c>
      <c r="C184" s="21">
        <v>1</v>
      </c>
      <c r="D184" s="22">
        <v>43023</v>
      </c>
      <c r="E184" s="125">
        <v>1484.7</v>
      </c>
      <c r="G184" s="112">
        <v>410</v>
      </c>
      <c r="H184" s="126">
        <v>2317</v>
      </c>
      <c r="I184" s="126">
        <v>3588.4</v>
      </c>
      <c r="N184" s="127"/>
      <c r="O184" s="88"/>
      <c r="P184" s="32"/>
      <c r="Q184" s="127"/>
      <c r="R184" s="88"/>
      <c r="AC184" s="2"/>
      <c r="AD184" s="133"/>
      <c r="AE184" s="133"/>
    </row>
    <row r="185" spans="2:31" x14ac:dyDescent="0.2">
      <c r="B185" s="38">
        <v>344</v>
      </c>
      <c r="C185" s="21">
        <v>4</v>
      </c>
      <c r="D185" s="22">
        <v>42804</v>
      </c>
      <c r="E185" s="125">
        <v>7915.5</v>
      </c>
      <c r="G185" s="112">
        <v>411</v>
      </c>
      <c r="H185" s="126">
        <v>2361.6</v>
      </c>
      <c r="I185" s="126">
        <v>2361.6</v>
      </c>
      <c r="N185" s="127"/>
      <c r="O185" s="88"/>
      <c r="P185" s="32"/>
      <c r="Q185" s="127"/>
      <c r="R185" s="88"/>
      <c r="AC185" s="2"/>
      <c r="AD185" s="133"/>
      <c r="AE185" s="133"/>
    </row>
    <row r="186" spans="2:31" x14ac:dyDescent="0.2">
      <c r="B186" s="38">
        <v>346</v>
      </c>
      <c r="C186" s="21">
        <v>7</v>
      </c>
      <c r="D186" s="22">
        <v>42758</v>
      </c>
      <c r="E186" s="125">
        <v>16955.5</v>
      </c>
      <c r="G186" s="112">
        <v>413</v>
      </c>
      <c r="H186" s="126">
        <v>736.30000000000007</v>
      </c>
      <c r="I186" s="126">
        <v>1008.5</v>
      </c>
      <c r="N186" s="127"/>
      <c r="O186" s="88"/>
      <c r="P186" s="32"/>
      <c r="Q186" s="127"/>
      <c r="R186" s="88"/>
      <c r="AC186" s="2"/>
      <c r="AD186" s="133"/>
      <c r="AE186" s="133"/>
    </row>
    <row r="187" spans="2:31" x14ac:dyDescent="0.2">
      <c r="B187" s="38">
        <v>348</v>
      </c>
      <c r="C187" s="21">
        <v>2</v>
      </c>
      <c r="D187" s="22">
        <v>42855</v>
      </c>
      <c r="E187" s="125">
        <v>68.5</v>
      </c>
      <c r="G187" s="112">
        <v>414</v>
      </c>
      <c r="H187" s="126">
        <v>21.9</v>
      </c>
      <c r="I187" s="126">
        <v>21.9</v>
      </c>
      <c r="N187" s="127"/>
      <c r="O187" s="88"/>
      <c r="P187" s="32"/>
      <c r="Q187" s="127"/>
      <c r="R187" s="88"/>
      <c r="AC187" s="2"/>
      <c r="AD187" s="133"/>
      <c r="AE187" s="133"/>
    </row>
    <row r="188" spans="2:31" x14ac:dyDescent="0.2">
      <c r="B188" s="38">
        <v>351</v>
      </c>
      <c r="C188" s="21">
        <v>1</v>
      </c>
      <c r="D188" s="22">
        <v>42907</v>
      </c>
      <c r="E188" s="125">
        <v>596.69999999999993</v>
      </c>
      <c r="G188" s="112">
        <v>416</v>
      </c>
      <c r="H188" s="126">
        <v>1314.4</v>
      </c>
      <c r="I188" s="126">
        <v>1655.2</v>
      </c>
      <c r="N188" s="127"/>
      <c r="O188" s="88"/>
      <c r="P188" s="32"/>
      <c r="Q188" s="127"/>
      <c r="R188" s="88"/>
      <c r="AC188" s="2"/>
      <c r="AD188" s="133"/>
      <c r="AE188" s="133"/>
    </row>
    <row r="189" spans="2:31" x14ac:dyDescent="0.2">
      <c r="B189" s="38">
        <v>352</v>
      </c>
      <c r="C189" s="21">
        <v>5</v>
      </c>
      <c r="D189" s="22">
        <v>43003</v>
      </c>
      <c r="E189" s="125">
        <v>7272.9</v>
      </c>
      <c r="G189" s="112">
        <v>422</v>
      </c>
      <c r="H189" s="126">
        <v>918.80000000000007</v>
      </c>
      <c r="I189" s="126">
        <v>918.80000000000007</v>
      </c>
      <c r="N189" s="127"/>
      <c r="O189" s="88"/>
      <c r="P189" s="32"/>
      <c r="Q189" s="127"/>
      <c r="R189" s="88"/>
      <c r="AC189" s="2"/>
      <c r="AD189" s="133"/>
      <c r="AE189" s="133"/>
    </row>
    <row r="190" spans="2:31" x14ac:dyDescent="0.2">
      <c r="B190" s="38">
        <v>354</v>
      </c>
      <c r="C190" s="21">
        <v>4</v>
      </c>
      <c r="D190" s="22">
        <v>42760</v>
      </c>
      <c r="E190" s="125">
        <v>4.8</v>
      </c>
      <c r="G190" s="112">
        <v>423</v>
      </c>
      <c r="H190" s="126">
        <v>5925.3</v>
      </c>
      <c r="I190" s="126">
        <v>5925.3</v>
      </c>
      <c r="N190" s="127"/>
      <c r="O190" s="88"/>
      <c r="P190" s="32"/>
      <c r="Q190" s="127"/>
      <c r="R190" s="88"/>
      <c r="AC190" s="2"/>
      <c r="AD190" s="133"/>
      <c r="AE190" s="133"/>
    </row>
    <row r="191" spans="2:31" x14ac:dyDescent="0.2">
      <c r="B191" s="38">
        <v>358</v>
      </c>
      <c r="C191" s="21">
        <v>3</v>
      </c>
      <c r="D191" s="22">
        <v>43015</v>
      </c>
      <c r="E191" s="125">
        <v>1787.3000000000002</v>
      </c>
      <c r="G191" s="112">
        <v>425</v>
      </c>
      <c r="H191" s="126">
        <v>1536.5</v>
      </c>
      <c r="I191" s="126">
        <v>1540.7</v>
      </c>
      <c r="N191" s="127"/>
      <c r="O191" s="88"/>
      <c r="P191" s="32"/>
      <c r="Q191" s="127"/>
      <c r="R191" s="88"/>
      <c r="AC191" s="2"/>
      <c r="AD191" s="133"/>
      <c r="AE191" s="133"/>
    </row>
    <row r="192" spans="2:31" x14ac:dyDescent="0.2">
      <c r="B192" s="38">
        <v>363</v>
      </c>
      <c r="C192" s="21">
        <v>3</v>
      </c>
      <c r="D192" s="22">
        <v>43014</v>
      </c>
      <c r="E192" s="125">
        <v>814.4</v>
      </c>
      <c r="G192" s="112">
        <v>427</v>
      </c>
      <c r="H192" s="126">
        <v>1422.6000000000001</v>
      </c>
      <c r="I192" s="126">
        <v>1422.6000000000001</v>
      </c>
      <c r="N192" s="127"/>
      <c r="O192" s="88"/>
      <c r="P192" s="32"/>
      <c r="Q192" s="127"/>
      <c r="R192" s="88"/>
      <c r="AC192" s="2"/>
      <c r="AD192" s="133"/>
      <c r="AE192" s="133"/>
    </row>
    <row r="193" spans="2:31" x14ac:dyDescent="0.2">
      <c r="B193" s="38">
        <v>367</v>
      </c>
      <c r="C193" s="21">
        <v>2</v>
      </c>
      <c r="D193" s="22">
        <v>43058</v>
      </c>
      <c r="E193" s="125">
        <v>255.10000000000002</v>
      </c>
      <c r="G193" s="112">
        <v>428</v>
      </c>
      <c r="H193" s="126">
        <v>1995.4999999999998</v>
      </c>
      <c r="I193" s="126">
        <v>1995.4999999999998</v>
      </c>
      <c r="N193" s="127"/>
      <c r="O193" s="88"/>
      <c r="P193" s="32"/>
      <c r="Q193" s="127"/>
      <c r="R193" s="88"/>
      <c r="AC193" s="2"/>
      <c r="AD193" s="133"/>
      <c r="AE193" s="133"/>
    </row>
    <row r="194" spans="2:31" x14ac:dyDescent="0.2">
      <c r="B194" s="38">
        <v>369</v>
      </c>
      <c r="C194" s="21">
        <v>1</v>
      </c>
      <c r="D194" s="22">
        <v>42750</v>
      </c>
      <c r="E194" s="125">
        <v>170.79999999999998</v>
      </c>
      <c r="G194" s="112">
        <v>430</v>
      </c>
      <c r="H194" s="126">
        <v>1969.0000000000002</v>
      </c>
      <c r="I194" s="126">
        <v>2270.6000000000004</v>
      </c>
      <c r="N194" s="127"/>
      <c r="O194" s="88"/>
      <c r="P194" s="32"/>
      <c r="Q194" s="127"/>
      <c r="R194" s="88"/>
      <c r="AC194" s="2"/>
      <c r="AD194" s="133"/>
      <c r="AE194" s="133"/>
    </row>
    <row r="195" spans="2:31" x14ac:dyDescent="0.2">
      <c r="B195" s="38">
        <v>369</v>
      </c>
      <c r="C195" s="21">
        <v>1</v>
      </c>
      <c r="D195" s="22">
        <v>42998</v>
      </c>
      <c r="E195" s="125">
        <v>1932.8</v>
      </c>
      <c r="G195" s="112">
        <v>431</v>
      </c>
      <c r="H195" s="126">
        <v>3504.7</v>
      </c>
      <c r="I195" s="126">
        <v>5009.1000000000004</v>
      </c>
      <c r="N195" s="127"/>
      <c r="O195" s="88"/>
      <c r="P195" s="32"/>
      <c r="Q195" s="127"/>
      <c r="R195" s="88"/>
      <c r="AC195" s="2"/>
      <c r="AD195" s="133"/>
      <c r="AE195" s="133"/>
    </row>
    <row r="196" spans="2:31" x14ac:dyDescent="0.2">
      <c r="B196" s="38">
        <v>371</v>
      </c>
      <c r="C196" s="21">
        <v>2</v>
      </c>
      <c r="D196" s="22">
        <v>43081</v>
      </c>
      <c r="E196" s="125">
        <v>2002.8</v>
      </c>
      <c r="G196" s="112">
        <v>432</v>
      </c>
      <c r="H196" s="126">
        <v>2495.5</v>
      </c>
      <c r="I196" s="126">
        <v>2495.5</v>
      </c>
      <c r="N196" s="127"/>
      <c r="O196" s="88"/>
      <c r="P196" s="32"/>
      <c r="Q196" s="127"/>
      <c r="R196" s="88"/>
      <c r="AC196" s="2"/>
      <c r="AD196" s="133"/>
      <c r="AE196" s="133"/>
    </row>
    <row r="197" spans="2:31" x14ac:dyDescent="0.2">
      <c r="B197" s="38">
        <v>374</v>
      </c>
      <c r="C197" s="21">
        <v>1</v>
      </c>
      <c r="D197" s="22">
        <v>43072</v>
      </c>
      <c r="E197" s="125">
        <v>944.2</v>
      </c>
      <c r="G197" s="112">
        <v>435</v>
      </c>
      <c r="H197" s="126">
        <v>1492.6</v>
      </c>
      <c r="I197" s="126">
        <v>1492.6</v>
      </c>
      <c r="N197" s="127"/>
      <c r="O197" s="88"/>
      <c r="P197" s="32"/>
      <c r="Q197" s="127"/>
      <c r="R197" s="88"/>
      <c r="AC197" s="2"/>
      <c r="AD197" s="133"/>
      <c r="AE197" s="133"/>
    </row>
    <row r="198" spans="2:31" x14ac:dyDescent="0.2">
      <c r="B198" s="38">
        <v>377</v>
      </c>
      <c r="C198" s="21">
        <v>1</v>
      </c>
      <c r="D198" s="22">
        <v>42845</v>
      </c>
      <c r="E198" s="125">
        <v>1693.8</v>
      </c>
      <c r="G198" s="112">
        <v>437</v>
      </c>
      <c r="H198" s="126">
        <v>1988.8999999999999</v>
      </c>
      <c r="I198" s="126">
        <v>1988.8999999999999</v>
      </c>
      <c r="N198" s="127"/>
      <c r="O198" s="88"/>
      <c r="P198" s="32"/>
      <c r="Q198" s="127"/>
      <c r="R198" s="88"/>
      <c r="AC198" s="2"/>
      <c r="AD198" s="133"/>
      <c r="AE198" s="133"/>
    </row>
    <row r="199" spans="2:31" x14ac:dyDescent="0.2">
      <c r="B199" s="38">
        <v>378</v>
      </c>
      <c r="C199" s="21">
        <v>1</v>
      </c>
      <c r="D199" s="22">
        <v>43028</v>
      </c>
      <c r="E199" s="125">
        <v>347.40000000000003</v>
      </c>
      <c r="G199" s="112">
        <v>438</v>
      </c>
      <c r="H199" s="126">
        <v>565.70000000000005</v>
      </c>
      <c r="I199" s="126">
        <v>565.70000000000005</v>
      </c>
      <c r="N199" s="127"/>
      <c r="O199" s="88"/>
      <c r="P199" s="32"/>
      <c r="Q199" s="127"/>
      <c r="R199" s="88"/>
      <c r="AC199" s="2"/>
      <c r="AD199" s="133"/>
      <c r="AE199" s="133"/>
    </row>
    <row r="200" spans="2:31" x14ac:dyDescent="0.2">
      <c r="B200" s="38">
        <v>379</v>
      </c>
      <c r="C200" s="21">
        <v>2</v>
      </c>
      <c r="D200" s="22">
        <v>42743</v>
      </c>
      <c r="E200" s="125">
        <v>495.7</v>
      </c>
      <c r="G200" s="112">
        <v>441</v>
      </c>
      <c r="H200" s="126">
        <v>1714.2</v>
      </c>
      <c r="I200" s="126">
        <v>1714.2</v>
      </c>
      <c r="N200" s="127"/>
      <c r="O200" s="88"/>
      <c r="P200" s="32"/>
      <c r="Q200" s="127"/>
      <c r="R200" s="88"/>
      <c r="AC200" s="2"/>
      <c r="AD200" s="133"/>
      <c r="AE200" s="133"/>
    </row>
    <row r="201" spans="2:31" x14ac:dyDescent="0.2">
      <c r="B201" s="38">
        <v>380</v>
      </c>
      <c r="C201" s="21">
        <v>3</v>
      </c>
      <c r="D201" s="22">
        <v>43026</v>
      </c>
      <c r="E201" s="125">
        <v>1502</v>
      </c>
      <c r="G201" s="112">
        <v>442</v>
      </c>
      <c r="H201" s="126">
        <v>1107.7</v>
      </c>
      <c r="I201" s="126">
        <v>1107.7</v>
      </c>
      <c r="N201" s="127"/>
      <c r="O201" s="88"/>
      <c r="P201" s="32"/>
      <c r="Q201" s="127"/>
      <c r="R201" s="88"/>
      <c r="AC201" s="2"/>
      <c r="AD201" s="133"/>
      <c r="AE201" s="133"/>
    </row>
    <row r="202" spans="2:31" x14ac:dyDescent="0.2">
      <c r="B202" s="38">
        <v>383</v>
      </c>
      <c r="C202" s="21">
        <v>4</v>
      </c>
      <c r="D202" s="22">
        <v>42961</v>
      </c>
      <c r="E202" s="125">
        <v>11751.4</v>
      </c>
      <c r="G202" s="112">
        <v>444</v>
      </c>
      <c r="H202" s="126">
        <v>358.2</v>
      </c>
      <c r="I202" s="126">
        <v>358.2</v>
      </c>
      <c r="N202" s="127"/>
      <c r="O202" s="88"/>
      <c r="P202" s="32"/>
      <c r="Q202" s="127"/>
      <c r="R202" s="88"/>
      <c r="AC202" s="2"/>
      <c r="AD202" s="133"/>
      <c r="AE202" s="133"/>
    </row>
    <row r="203" spans="2:31" x14ac:dyDescent="0.2">
      <c r="B203" s="38">
        <v>383</v>
      </c>
      <c r="C203" s="21">
        <v>1</v>
      </c>
      <c r="D203" s="22">
        <v>43046</v>
      </c>
      <c r="E203" s="125">
        <v>195.6</v>
      </c>
      <c r="G203" s="112">
        <v>445</v>
      </c>
      <c r="H203" s="126">
        <v>242.60000000000002</v>
      </c>
      <c r="I203" s="126">
        <v>242.60000000000002</v>
      </c>
      <c r="N203" s="127"/>
      <c r="O203" s="88"/>
      <c r="P203" s="32"/>
      <c r="Q203" s="127"/>
      <c r="R203" s="88"/>
      <c r="AC203" s="2"/>
      <c r="AD203" s="133"/>
      <c r="AE203" s="133"/>
    </row>
    <row r="204" spans="2:31" x14ac:dyDescent="0.2">
      <c r="B204" s="38">
        <v>387</v>
      </c>
      <c r="C204" s="21">
        <v>1</v>
      </c>
      <c r="D204" s="22">
        <v>42894</v>
      </c>
      <c r="E204" s="125">
        <v>2169.1999999999998</v>
      </c>
      <c r="G204" s="112">
        <v>446</v>
      </c>
      <c r="H204" s="126">
        <v>243.6</v>
      </c>
      <c r="I204" s="126">
        <v>243.6</v>
      </c>
      <c r="N204" s="127"/>
      <c r="O204" s="88"/>
      <c r="P204" s="32"/>
      <c r="Q204" s="127"/>
      <c r="R204" s="88"/>
      <c r="AC204" s="2"/>
      <c r="AD204" s="133"/>
      <c r="AE204" s="133"/>
    </row>
    <row r="205" spans="2:31" x14ac:dyDescent="0.2">
      <c r="B205" s="38">
        <v>388</v>
      </c>
      <c r="C205" s="21">
        <v>5</v>
      </c>
      <c r="D205" s="22">
        <v>43054</v>
      </c>
      <c r="E205" s="125">
        <v>4880.5999999999995</v>
      </c>
      <c r="G205" s="112">
        <v>447</v>
      </c>
      <c r="H205" s="126">
        <v>2024.4</v>
      </c>
      <c r="I205" s="126">
        <v>3704.1000000000004</v>
      </c>
      <c r="N205" s="127"/>
      <c r="O205" s="88"/>
      <c r="P205" s="32"/>
      <c r="Q205" s="127"/>
      <c r="R205" s="88"/>
      <c r="AC205" s="2"/>
      <c r="AD205" s="133"/>
      <c r="AE205" s="133"/>
    </row>
    <row r="206" spans="2:31" x14ac:dyDescent="0.2">
      <c r="B206" s="38">
        <v>390</v>
      </c>
      <c r="C206" s="21">
        <v>5</v>
      </c>
      <c r="D206" s="22">
        <v>42951</v>
      </c>
      <c r="E206" s="125">
        <v>10173.4</v>
      </c>
      <c r="G206" s="112">
        <v>448</v>
      </c>
      <c r="H206" s="126">
        <v>1519.1000000000001</v>
      </c>
      <c r="I206" s="126">
        <v>1519.1000000000001</v>
      </c>
      <c r="N206" s="127"/>
      <c r="O206" s="88"/>
      <c r="P206" s="32"/>
      <c r="Q206" s="127"/>
      <c r="R206" s="88"/>
      <c r="AC206" s="2"/>
      <c r="AD206" s="133"/>
      <c r="AE206" s="133"/>
    </row>
    <row r="207" spans="2:31" x14ac:dyDescent="0.2">
      <c r="B207" s="38">
        <v>390</v>
      </c>
      <c r="C207" s="21">
        <v>1</v>
      </c>
      <c r="D207" s="22">
        <v>42999</v>
      </c>
      <c r="E207" s="125">
        <v>3715.1000000000004</v>
      </c>
      <c r="G207" s="112">
        <v>450</v>
      </c>
      <c r="H207" s="126">
        <v>843.4</v>
      </c>
      <c r="I207" s="126">
        <v>843.4</v>
      </c>
      <c r="N207" s="127"/>
      <c r="O207" s="88"/>
      <c r="P207" s="32"/>
      <c r="Q207" s="127"/>
      <c r="R207" s="88"/>
      <c r="AC207" s="2"/>
      <c r="AD207" s="133"/>
      <c r="AE207" s="133"/>
    </row>
    <row r="208" spans="2:31" x14ac:dyDescent="0.2">
      <c r="B208" s="38">
        <v>390</v>
      </c>
      <c r="C208" s="21">
        <v>4</v>
      </c>
      <c r="D208" s="22">
        <v>43012</v>
      </c>
      <c r="E208" s="125">
        <v>8047.7000000000007</v>
      </c>
      <c r="G208" s="112">
        <v>451</v>
      </c>
      <c r="H208" s="126">
        <v>860.10000000000014</v>
      </c>
      <c r="I208" s="126">
        <v>860.10000000000014</v>
      </c>
      <c r="N208" s="127"/>
      <c r="O208" s="88"/>
      <c r="P208" s="32"/>
      <c r="Q208" s="127"/>
      <c r="R208" s="88"/>
      <c r="AC208" s="2"/>
      <c r="AD208" s="133"/>
      <c r="AE208" s="133"/>
    </row>
    <row r="209" spans="2:31" x14ac:dyDescent="0.2">
      <c r="B209" s="38">
        <v>391</v>
      </c>
      <c r="C209" s="21">
        <v>8</v>
      </c>
      <c r="D209" s="22">
        <v>43026</v>
      </c>
      <c r="E209" s="125">
        <v>1884.1000000000001</v>
      </c>
      <c r="G209" s="112">
        <v>454</v>
      </c>
      <c r="H209" s="126">
        <v>2887.1</v>
      </c>
      <c r="I209" s="126">
        <v>2887.1</v>
      </c>
      <c r="N209" s="127"/>
      <c r="O209" s="88"/>
      <c r="P209" s="32"/>
      <c r="Q209" s="127"/>
      <c r="R209" s="88"/>
      <c r="AC209" s="2"/>
      <c r="AD209" s="133"/>
      <c r="AE209" s="133"/>
    </row>
    <row r="210" spans="2:31" x14ac:dyDescent="0.2">
      <c r="B210" s="38">
        <v>392</v>
      </c>
      <c r="C210" s="21">
        <v>1</v>
      </c>
      <c r="D210" s="22">
        <v>42934</v>
      </c>
      <c r="E210" s="125">
        <v>882.49999999999989</v>
      </c>
      <c r="G210" s="112">
        <v>456</v>
      </c>
      <c r="H210" s="126">
        <v>3863.7</v>
      </c>
      <c r="I210" s="126">
        <v>5003.7</v>
      </c>
      <c r="N210" s="127"/>
      <c r="O210" s="88"/>
      <c r="P210" s="32"/>
      <c r="Q210" s="127"/>
      <c r="R210" s="88"/>
      <c r="AC210" s="2"/>
      <c r="AD210" s="133"/>
      <c r="AE210" s="133"/>
    </row>
    <row r="211" spans="2:31" x14ac:dyDescent="0.2">
      <c r="B211" s="38">
        <v>392</v>
      </c>
      <c r="C211" s="21">
        <v>4</v>
      </c>
      <c r="D211" s="22">
        <v>42967</v>
      </c>
      <c r="E211" s="125">
        <v>218.4</v>
      </c>
      <c r="G211" s="112">
        <v>458</v>
      </c>
      <c r="H211" s="126">
        <v>221.89999999999998</v>
      </c>
      <c r="I211" s="126">
        <v>221.89999999999998</v>
      </c>
      <c r="N211" s="127"/>
      <c r="O211" s="88"/>
      <c r="P211" s="32"/>
      <c r="Q211" s="127"/>
      <c r="R211" s="88"/>
      <c r="AC211" s="2"/>
      <c r="AD211" s="133"/>
      <c r="AE211" s="133"/>
    </row>
    <row r="212" spans="2:31" x14ac:dyDescent="0.2">
      <c r="B212" s="38">
        <v>394</v>
      </c>
      <c r="C212" s="21">
        <v>3</v>
      </c>
      <c r="D212" s="22">
        <v>42984</v>
      </c>
      <c r="E212" s="125">
        <v>1046.7</v>
      </c>
      <c r="G212" s="112">
        <v>459</v>
      </c>
      <c r="H212" s="126">
        <v>29.9</v>
      </c>
      <c r="I212" s="126">
        <v>29.9</v>
      </c>
      <c r="N212" s="127"/>
      <c r="O212" s="88"/>
      <c r="P212" s="32"/>
      <c r="Q212" s="127"/>
      <c r="R212" s="88"/>
      <c r="AC212" s="2"/>
      <c r="AD212" s="133"/>
      <c r="AE212" s="133"/>
    </row>
    <row r="213" spans="2:31" x14ac:dyDescent="0.2">
      <c r="B213" s="38">
        <v>396</v>
      </c>
      <c r="C213" s="21">
        <v>1</v>
      </c>
      <c r="D213" s="22">
        <v>42931</v>
      </c>
      <c r="E213" s="125">
        <v>1330.8</v>
      </c>
      <c r="G213" s="112">
        <v>460</v>
      </c>
      <c r="H213" s="126">
        <v>3831.4</v>
      </c>
      <c r="I213" s="126">
        <v>3831.4</v>
      </c>
      <c r="N213" s="127"/>
      <c r="O213" s="88"/>
      <c r="P213" s="32"/>
      <c r="Q213" s="127"/>
      <c r="R213" s="88"/>
      <c r="AC213" s="2"/>
      <c r="AD213" s="133"/>
      <c r="AE213" s="133"/>
    </row>
    <row r="214" spans="2:31" x14ac:dyDescent="0.2">
      <c r="B214" s="38">
        <v>398</v>
      </c>
      <c r="C214" s="21">
        <v>1</v>
      </c>
      <c r="D214" s="22">
        <v>42758</v>
      </c>
      <c r="E214" s="125">
        <v>198.8</v>
      </c>
      <c r="G214" s="112">
        <v>461</v>
      </c>
      <c r="H214" s="126">
        <v>3408.5</v>
      </c>
      <c r="I214" s="126">
        <v>3408.5</v>
      </c>
      <c r="N214" s="127"/>
      <c r="O214" s="88"/>
      <c r="P214" s="32"/>
      <c r="Q214" s="127"/>
      <c r="R214" s="88"/>
      <c r="AC214" s="2"/>
      <c r="AD214" s="133"/>
      <c r="AE214" s="133"/>
    </row>
    <row r="215" spans="2:31" x14ac:dyDescent="0.2">
      <c r="B215" s="38">
        <v>398</v>
      </c>
      <c r="C215" s="21">
        <v>6</v>
      </c>
      <c r="D215" s="22">
        <v>42852</v>
      </c>
      <c r="E215" s="125">
        <v>3255.2999999999997</v>
      </c>
      <c r="G215" s="112">
        <v>467</v>
      </c>
      <c r="H215" s="126">
        <v>2617.4</v>
      </c>
      <c r="I215" s="126">
        <v>3838.6000000000004</v>
      </c>
      <c r="N215" s="127"/>
      <c r="O215" s="88"/>
      <c r="P215" s="32"/>
      <c r="Q215" s="127"/>
      <c r="R215" s="88"/>
      <c r="AC215" s="2"/>
      <c r="AD215" s="133"/>
      <c r="AE215" s="133"/>
    </row>
    <row r="216" spans="2:31" x14ac:dyDescent="0.2">
      <c r="B216" s="38">
        <v>398</v>
      </c>
      <c r="C216" s="21">
        <v>2</v>
      </c>
      <c r="D216" s="22">
        <v>42856</v>
      </c>
      <c r="E216" s="125">
        <v>309.3</v>
      </c>
      <c r="G216" s="112">
        <v>469</v>
      </c>
      <c r="H216" s="126">
        <v>6231.9000000000005</v>
      </c>
      <c r="I216" s="126">
        <v>7260.9000000000005</v>
      </c>
      <c r="N216" s="127"/>
      <c r="O216" s="88"/>
      <c r="P216" s="32"/>
      <c r="Q216" s="127"/>
      <c r="R216" s="88"/>
      <c r="AC216" s="2"/>
      <c r="AD216" s="133"/>
      <c r="AE216" s="133"/>
    </row>
    <row r="217" spans="2:31" x14ac:dyDescent="0.2">
      <c r="B217" s="38">
        <v>398</v>
      </c>
      <c r="C217" s="21">
        <v>3</v>
      </c>
      <c r="D217" s="22">
        <v>42974</v>
      </c>
      <c r="E217" s="125">
        <v>3506.3</v>
      </c>
      <c r="G217" s="112">
        <v>476</v>
      </c>
      <c r="H217" s="126">
        <v>67.400000000000006</v>
      </c>
      <c r="I217" s="126">
        <v>67.400000000000006</v>
      </c>
      <c r="N217" s="127"/>
      <c r="O217" s="88"/>
      <c r="P217" s="32"/>
      <c r="Q217" s="127"/>
      <c r="R217" s="88"/>
      <c r="AC217" s="2"/>
      <c r="AD217" s="133"/>
      <c r="AE217" s="133"/>
    </row>
    <row r="218" spans="2:31" x14ac:dyDescent="0.2">
      <c r="B218" s="38">
        <v>400</v>
      </c>
      <c r="C218" s="21">
        <v>1</v>
      </c>
      <c r="D218" s="22">
        <v>42854</v>
      </c>
      <c r="E218" s="125">
        <v>2166.7000000000003</v>
      </c>
      <c r="G218" s="112">
        <v>480</v>
      </c>
      <c r="H218" s="126">
        <v>2814.7</v>
      </c>
      <c r="I218" s="126">
        <v>2814.7</v>
      </c>
      <c r="N218" s="127"/>
      <c r="O218" s="88"/>
      <c r="P218" s="32"/>
      <c r="Q218" s="127"/>
      <c r="R218" s="88"/>
      <c r="AC218" s="2"/>
      <c r="AD218" s="133"/>
      <c r="AE218" s="133"/>
    </row>
    <row r="219" spans="2:31" x14ac:dyDescent="0.2">
      <c r="B219" s="38">
        <v>401</v>
      </c>
      <c r="C219" s="21">
        <v>1</v>
      </c>
      <c r="D219" s="22">
        <v>42758</v>
      </c>
      <c r="E219" s="125">
        <v>1620.1000000000001</v>
      </c>
      <c r="G219" s="112">
        <v>492</v>
      </c>
      <c r="H219" s="126">
        <v>1472.7</v>
      </c>
      <c r="I219" s="126">
        <v>1472.7</v>
      </c>
      <c r="N219" s="127"/>
      <c r="O219" s="88"/>
      <c r="P219" s="32"/>
      <c r="Q219" s="127"/>
      <c r="R219" s="88"/>
      <c r="AC219" s="2"/>
      <c r="AD219" s="133"/>
      <c r="AE219" s="133"/>
    </row>
    <row r="220" spans="2:31" x14ac:dyDescent="0.2">
      <c r="B220" s="38">
        <v>402</v>
      </c>
      <c r="C220" s="21">
        <v>2</v>
      </c>
      <c r="D220" s="22">
        <v>42785</v>
      </c>
      <c r="E220" s="125">
        <v>169.1</v>
      </c>
      <c r="G220" s="112">
        <v>497</v>
      </c>
      <c r="H220" s="126">
        <v>1150.8</v>
      </c>
      <c r="I220" s="126">
        <v>1786.2</v>
      </c>
      <c r="N220" s="127"/>
      <c r="O220" s="88"/>
      <c r="P220" s="32"/>
      <c r="Q220" s="127"/>
      <c r="R220" s="88"/>
      <c r="S220" s="24"/>
      <c r="AC220" s="2"/>
      <c r="AD220" s="133"/>
      <c r="AE220" s="133"/>
    </row>
    <row r="221" spans="2:31" x14ac:dyDescent="0.2">
      <c r="B221" s="38">
        <v>403</v>
      </c>
      <c r="C221" s="21">
        <v>1</v>
      </c>
      <c r="D221" s="22">
        <v>42954</v>
      </c>
      <c r="E221" s="125">
        <v>2171.3000000000002</v>
      </c>
      <c r="G221" s="112">
        <v>500</v>
      </c>
      <c r="H221" s="126">
        <v>1311.2</v>
      </c>
      <c r="I221" s="126">
        <v>1311.2</v>
      </c>
      <c r="N221" s="128"/>
      <c r="O221" s="89"/>
      <c r="P221" s="32"/>
      <c r="Q221" s="128"/>
      <c r="R221" s="89"/>
      <c r="S221" s="24"/>
      <c r="AC221" s="2"/>
      <c r="AD221" s="133"/>
      <c r="AE221" s="133"/>
    </row>
    <row r="222" spans="2:31" ht="14.25" x14ac:dyDescent="0.2">
      <c r="B222" s="38">
        <v>403</v>
      </c>
      <c r="C222" s="21">
        <v>2</v>
      </c>
      <c r="D222" s="22">
        <v>43019</v>
      </c>
      <c r="E222" s="125">
        <v>177.4</v>
      </c>
      <c r="G222"/>
      <c r="H222"/>
      <c r="I222"/>
      <c r="N222" s="24"/>
      <c r="O222" s="24"/>
      <c r="P222" s="24"/>
      <c r="Q222" s="24"/>
      <c r="R222" s="24"/>
      <c r="AC222" s="2"/>
      <c r="AD222" s="133"/>
      <c r="AE222" s="133"/>
    </row>
    <row r="223" spans="2:31" x14ac:dyDescent="0.2">
      <c r="B223" s="38">
        <v>405</v>
      </c>
      <c r="C223" s="21">
        <v>2</v>
      </c>
      <c r="D223" s="22">
        <v>43076</v>
      </c>
      <c r="E223" s="125">
        <v>1024.0999999999999</v>
      </c>
      <c r="N223" s="24"/>
      <c r="O223" s="24"/>
      <c r="P223" s="24"/>
      <c r="Q223" s="24"/>
      <c r="R223" s="24"/>
      <c r="AC223" s="2"/>
      <c r="AD223" s="133"/>
      <c r="AE223" s="133"/>
    </row>
    <row r="224" spans="2:31" x14ac:dyDescent="0.2">
      <c r="B224" s="38">
        <v>407</v>
      </c>
      <c r="C224" s="21">
        <v>8</v>
      </c>
      <c r="D224" s="22">
        <v>42773</v>
      </c>
      <c r="E224" s="125">
        <v>19543.199999999997</v>
      </c>
      <c r="N224" s="24"/>
      <c r="O224" s="20"/>
      <c r="P224" s="32"/>
      <c r="Q224" s="32"/>
      <c r="AC224" s="2"/>
      <c r="AD224" s="133"/>
      <c r="AE224" s="133"/>
    </row>
    <row r="225" spans="2:31" x14ac:dyDescent="0.2">
      <c r="B225" s="38">
        <v>410</v>
      </c>
      <c r="C225" s="21">
        <v>1</v>
      </c>
      <c r="D225" s="22">
        <v>42890</v>
      </c>
      <c r="E225" s="125">
        <v>2317</v>
      </c>
      <c r="N225" s="24"/>
      <c r="O225" s="20"/>
      <c r="P225" s="32"/>
      <c r="Q225" s="32"/>
      <c r="AC225" s="2"/>
      <c r="AD225" s="133"/>
      <c r="AE225" s="133"/>
    </row>
    <row r="226" spans="2:31" x14ac:dyDescent="0.2">
      <c r="B226" s="38">
        <v>410</v>
      </c>
      <c r="C226" s="21">
        <v>6</v>
      </c>
      <c r="D226" s="22">
        <v>43085</v>
      </c>
      <c r="E226" s="125">
        <v>1271.4000000000001</v>
      </c>
      <c r="N226" s="24"/>
      <c r="O226" s="20"/>
      <c r="P226" s="32"/>
      <c r="Q226" s="32"/>
      <c r="AC226" s="2"/>
      <c r="AD226" s="133"/>
      <c r="AE226" s="133"/>
    </row>
    <row r="227" spans="2:31" x14ac:dyDescent="0.2">
      <c r="B227" s="38">
        <v>411</v>
      </c>
      <c r="C227" s="21">
        <v>1</v>
      </c>
      <c r="D227" s="22">
        <v>43007</v>
      </c>
      <c r="E227" s="125">
        <v>2361.6</v>
      </c>
      <c r="N227" s="24"/>
      <c r="O227" s="20"/>
      <c r="P227" s="32"/>
      <c r="Q227" s="32"/>
      <c r="AC227" s="2"/>
      <c r="AD227" s="133"/>
      <c r="AE227" s="133"/>
    </row>
    <row r="228" spans="2:31" x14ac:dyDescent="0.2">
      <c r="B228" s="38">
        <v>413</v>
      </c>
      <c r="C228" s="21">
        <v>1</v>
      </c>
      <c r="D228" s="22">
        <v>42874</v>
      </c>
      <c r="E228" s="125">
        <v>736.30000000000007</v>
      </c>
      <c r="N228" s="24"/>
      <c r="O228" s="20"/>
      <c r="P228" s="32"/>
      <c r="Q228" s="32"/>
      <c r="AC228" s="2"/>
      <c r="AD228" s="133"/>
      <c r="AE228" s="133"/>
    </row>
    <row r="229" spans="2:31" x14ac:dyDescent="0.2">
      <c r="B229" s="38">
        <v>413</v>
      </c>
      <c r="C229" s="21">
        <v>4</v>
      </c>
      <c r="D229" s="22">
        <v>42948</v>
      </c>
      <c r="E229" s="125">
        <v>272.2</v>
      </c>
      <c r="N229" s="24"/>
      <c r="O229" s="20"/>
      <c r="P229" s="32"/>
      <c r="Q229" s="32"/>
      <c r="AC229" s="2"/>
      <c r="AD229" s="133"/>
      <c r="AE229" s="133"/>
    </row>
    <row r="230" spans="2:31" x14ac:dyDescent="0.2">
      <c r="B230" s="38">
        <v>414</v>
      </c>
      <c r="C230" s="21">
        <v>2</v>
      </c>
      <c r="D230" s="22">
        <v>42740</v>
      </c>
      <c r="E230" s="125">
        <v>21.9</v>
      </c>
      <c r="N230" s="24"/>
      <c r="O230" s="20"/>
      <c r="P230" s="32"/>
      <c r="Q230" s="32"/>
      <c r="AC230" s="2"/>
      <c r="AD230" s="133"/>
      <c r="AE230" s="133"/>
    </row>
    <row r="231" spans="2:31" x14ac:dyDescent="0.2">
      <c r="B231" s="38">
        <v>416</v>
      </c>
      <c r="C231" s="21">
        <v>1</v>
      </c>
      <c r="D231" s="22">
        <v>42869</v>
      </c>
      <c r="E231" s="125">
        <v>1314.4</v>
      </c>
      <c r="N231" s="24"/>
      <c r="O231" s="20"/>
      <c r="P231" s="32"/>
      <c r="Q231" s="32"/>
      <c r="AC231" s="2"/>
      <c r="AD231" s="133"/>
      <c r="AE231" s="133"/>
    </row>
    <row r="232" spans="2:31" x14ac:dyDescent="0.2">
      <c r="B232" s="38">
        <v>416</v>
      </c>
      <c r="C232" s="21">
        <v>2</v>
      </c>
      <c r="D232" s="22">
        <v>42909</v>
      </c>
      <c r="E232" s="125">
        <v>340.8</v>
      </c>
      <c r="N232" s="24"/>
      <c r="O232" s="20"/>
      <c r="P232" s="32"/>
      <c r="Q232" s="32"/>
      <c r="AC232" s="2"/>
      <c r="AD232" s="133"/>
      <c r="AE232" s="133"/>
    </row>
    <row r="233" spans="2:31" x14ac:dyDescent="0.2">
      <c r="B233" s="38">
        <v>422</v>
      </c>
      <c r="C233" s="21">
        <v>3</v>
      </c>
      <c r="D233" s="22">
        <v>43015</v>
      </c>
      <c r="E233" s="125">
        <v>918.80000000000007</v>
      </c>
      <c r="N233" s="24"/>
      <c r="O233" s="20"/>
      <c r="P233" s="32"/>
      <c r="Q233" s="32"/>
      <c r="AC233" s="2"/>
      <c r="AD233" s="133"/>
      <c r="AE233" s="133"/>
    </row>
    <row r="234" spans="2:31" x14ac:dyDescent="0.2">
      <c r="B234" s="38">
        <v>423</v>
      </c>
      <c r="C234" s="21">
        <v>4</v>
      </c>
      <c r="D234" s="22">
        <v>43019</v>
      </c>
      <c r="E234" s="125">
        <v>5925.3</v>
      </c>
      <c r="N234" s="24"/>
      <c r="O234" s="20"/>
      <c r="P234" s="32"/>
      <c r="Q234" s="32"/>
      <c r="AC234" s="2"/>
      <c r="AD234" s="133"/>
      <c r="AE234" s="133"/>
    </row>
    <row r="235" spans="2:31" x14ac:dyDescent="0.2">
      <c r="B235" s="38">
        <v>425</v>
      </c>
      <c r="C235" s="21">
        <v>1</v>
      </c>
      <c r="D235" s="22">
        <v>42895</v>
      </c>
      <c r="E235" s="125">
        <v>4.2</v>
      </c>
      <c r="N235" s="24"/>
      <c r="O235" s="20"/>
      <c r="P235" s="32"/>
      <c r="Q235" s="32"/>
      <c r="AC235" s="2"/>
      <c r="AD235" s="133"/>
      <c r="AE235" s="133"/>
    </row>
    <row r="236" spans="2:31" x14ac:dyDescent="0.2">
      <c r="B236" s="38">
        <v>425</v>
      </c>
      <c r="C236" s="21">
        <v>3</v>
      </c>
      <c r="D236" s="22">
        <v>42945</v>
      </c>
      <c r="E236" s="125">
        <v>1536.5</v>
      </c>
      <c r="N236" s="24"/>
      <c r="O236" s="20"/>
      <c r="P236" s="32"/>
      <c r="Q236" s="32"/>
      <c r="AC236" s="2"/>
      <c r="AD236" s="133"/>
      <c r="AE236" s="133"/>
    </row>
    <row r="237" spans="2:31" x14ac:dyDescent="0.2">
      <c r="B237" s="38">
        <v>427</v>
      </c>
      <c r="C237" s="21">
        <v>1</v>
      </c>
      <c r="D237" s="22">
        <v>43006</v>
      </c>
      <c r="E237" s="125">
        <v>1422.6000000000001</v>
      </c>
      <c r="N237" s="24"/>
      <c r="O237" s="20"/>
      <c r="P237" s="32"/>
      <c r="Q237" s="32"/>
      <c r="AC237" s="2"/>
      <c r="AD237" s="133"/>
      <c r="AE237" s="133"/>
    </row>
    <row r="238" spans="2:31" x14ac:dyDescent="0.2">
      <c r="B238" s="38">
        <v>428</v>
      </c>
      <c r="C238" s="21">
        <v>1</v>
      </c>
      <c r="D238" s="22">
        <v>42876</v>
      </c>
      <c r="E238" s="125">
        <v>1995.4999999999998</v>
      </c>
      <c r="N238" s="24"/>
      <c r="O238" s="20"/>
      <c r="P238" s="32"/>
      <c r="Q238" s="32"/>
      <c r="AC238" s="2"/>
      <c r="AD238" s="133"/>
      <c r="AE238" s="133"/>
    </row>
    <row r="239" spans="2:31" x14ac:dyDescent="0.2">
      <c r="B239" s="38">
        <v>430</v>
      </c>
      <c r="C239" s="21">
        <v>3</v>
      </c>
      <c r="D239" s="22">
        <v>42831</v>
      </c>
      <c r="E239" s="125">
        <v>1969.0000000000002</v>
      </c>
      <c r="N239" s="24"/>
      <c r="O239" s="20"/>
      <c r="P239" s="32"/>
      <c r="Q239" s="32"/>
      <c r="AC239" s="2"/>
      <c r="AD239" s="133"/>
      <c r="AE239" s="133"/>
    </row>
    <row r="240" spans="2:31" x14ac:dyDescent="0.2">
      <c r="B240" s="38">
        <v>430</v>
      </c>
      <c r="C240" s="21">
        <v>2</v>
      </c>
      <c r="D240" s="22">
        <v>43072</v>
      </c>
      <c r="E240" s="125">
        <v>301.60000000000002</v>
      </c>
      <c r="N240" s="24"/>
      <c r="O240" s="20"/>
      <c r="P240" s="32"/>
      <c r="Q240" s="32"/>
      <c r="AC240" s="2"/>
      <c r="AD240" s="133"/>
      <c r="AE240" s="133"/>
    </row>
    <row r="241" spans="2:31" x14ac:dyDescent="0.2">
      <c r="B241" s="38">
        <v>431</v>
      </c>
      <c r="C241" s="21">
        <v>3</v>
      </c>
      <c r="D241" s="22">
        <v>42788</v>
      </c>
      <c r="E241" s="125">
        <v>1504.4</v>
      </c>
      <c r="N241" s="24"/>
      <c r="O241" s="20"/>
      <c r="P241" s="32"/>
      <c r="Q241" s="32"/>
      <c r="AC241" s="2"/>
      <c r="AD241" s="133"/>
      <c r="AE241" s="133"/>
    </row>
    <row r="242" spans="2:31" x14ac:dyDescent="0.2">
      <c r="B242" s="38">
        <v>431</v>
      </c>
      <c r="C242" s="21">
        <v>3</v>
      </c>
      <c r="D242" s="22">
        <v>43100</v>
      </c>
      <c r="E242" s="125">
        <v>3504.7</v>
      </c>
      <c r="N242" s="24"/>
      <c r="O242" s="20"/>
      <c r="P242" s="32"/>
      <c r="Q242" s="32"/>
      <c r="AC242" s="2"/>
      <c r="AD242" s="133"/>
      <c r="AE242" s="133"/>
    </row>
    <row r="243" spans="2:31" x14ac:dyDescent="0.2">
      <c r="B243" s="38">
        <v>432</v>
      </c>
      <c r="C243" s="21">
        <v>3</v>
      </c>
      <c r="D243" s="22">
        <v>43058</v>
      </c>
      <c r="E243" s="125">
        <v>2495.5</v>
      </c>
      <c r="N243" s="24"/>
      <c r="O243" s="20"/>
      <c r="P243" s="32"/>
      <c r="Q243" s="32"/>
      <c r="AC243" s="2"/>
      <c r="AD243" s="133"/>
      <c r="AE243" s="133"/>
    </row>
    <row r="244" spans="2:31" x14ac:dyDescent="0.2">
      <c r="B244" s="38">
        <v>435</v>
      </c>
      <c r="C244" s="21">
        <v>3</v>
      </c>
      <c r="D244" s="22">
        <v>43071</v>
      </c>
      <c r="E244" s="125">
        <v>1492.6</v>
      </c>
      <c r="N244" s="24"/>
      <c r="O244" s="20"/>
      <c r="P244" s="32"/>
      <c r="Q244" s="32"/>
      <c r="AC244" s="2"/>
      <c r="AD244" s="133"/>
      <c r="AE244" s="133"/>
    </row>
    <row r="245" spans="2:31" x14ac:dyDescent="0.2">
      <c r="B245" s="38">
        <v>437</v>
      </c>
      <c r="C245" s="21">
        <v>2</v>
      </c>
      <c r="D245" s="22">
        <v>42940</v>
      </c>
      <c r="E245" s="125">
        <v>1988.8999999999999</v>
      </c>
      <c r="N245" s="24"/>
      <c r="O245" s="20"/>
      <c r="P245" s="32"/>
      <c r="Q245" s="32"/>
      <c r="AC245" s="2"/>
      <c r="AD245" s="133"/>
      <c r="AE245" s="133"/>
    </row>
    <row r="246" spans="2:31" x14ac:dyDescent="0.2">
      <c r="B246" s="38">
        <v>438</v>
      </c>
      <c r="C246" s="21">
        <v>4</v>
      </c>
      <c r="D246" s="22">
        <v>42819</v>
      </c>
      <c r="E246" s="125">
        <v>565.70000000000005</v>
      </c>
      <c r="N246" s="24"/>
      <c r="O246" s="20"/>
      <c r="P246" s="32"/>
      <c r="Q246" s="32"/>
      <c r="AC246" s="2"/>
      <c r="AD246" s="133"/>
      <c r="AE246" s="133"/>
    </row>
    <row r="247" spans="2:31" x14ac:dyDescent="0.2">
      <c r="B247" s="38">
        <v>441</v>
      </c>
      <c r="C247" s="21">
        <v>3</v>
      </c>
      <c r="D247" s="22">
        <v>42918</v>
      </c>
      <c r="E247" s="125">
        <v>1714.2</v>
      </c>
      <c r="N247" s="24"/>
      <c r="O247" s="20"/>
      <c r="P247" s="32"/>
      <c r="Q247" s="32"/>
      <c r="AC247" s="2"/>
      <c r="AD247" s="133"/>
      <c r="AE247" s="133"/>
    </row>
    <row r="248" spans="2:31" x14ac:dyDescent="0.2">
      <c r="B248" s="38">
        <v>442</v>
      </c>
      <c r="C248" s="21">
        <v>4</v>
      </c>
      <c r="D248" s="22">
        <v>43022</v>
      </c>
      <c r="E248" s="125">
        <v>1107.7</v>
      </c>
      <c r="N248" s="24"/>
      <c r="O248" s="20"/>
      <c r="P248" s="32"/>
      <c r="Q248" s="32"/>
      <c r="AC248" s="2"/>
      <c r="AD248" s="133"/>
      <c r="AE248" s="133"/>
    </row>
    <row r="249" spans="2:31" x14ac:dyDescent="0.2">
      <c r="B249" s="38">
        <v>444</v>
      </c>
      <c r="C249" s="21">
        <v>1</v>
      </c>
      <c r="D249" s="22">
        <v>42847</v>
      </c>
      <c r="E249" s="125">
        <v>358.2</v>
      </c>
      <c r="N249" s="24"/>
      <c r="O249" s="20"/>
      <c r="P249" s="32"/>
      <c r="Q249" s="32"/>
      <c r="AC249" s="2"/>
      <c r="AD249" s="133"/>
      <c r="AE249" s="133"/>
    </row>
    <row r="250" spans="2:31" x14ac:dyDescent="0.2">
      <c r="B250" s="38">
        <v>445</v>
      </c>
      <c r="C250" s="21">
        <v>2</v>
      </c>
      <c r="D250" s="22">
        <v>42926</v>
      </c>
      <c r="E250" s="125">
        <v>242.60000000000002</v>
      </c>
      <c r="N250" s="24"/>
      <c r="O250" s="20"/>
      <c r="P250" s="32"/>
      <c r="Q250" s="32"/>
      <c r="AC250" s="2"/>
      <c r="AD250" s="133"/>
      <c r="AE250" s="133"/>
    </row>
    <row r="251" spans="2:31" x14ac:dyDescent="0.2">
      <c r="B251" s="38">
        <v>446</v>
      </c>
      <c r="C251" s="21">
        <v>1</v>
      </c>
      <c r="D251" s="22">
        <v>43071</v>
      </c>
      <c r="E251" s="125">
        <v>243.6</v>
      </c>
      <c r="N251" s="24"/>
      <c r="O251" s="20"/>
      <c r="P251" s="32"/>
      <c r="Q251" s="32"/>
      <c r="AC251" s="2"/>
      <c r="AD251" s="133"/>
      <c r="AE251" s="133"/>
    </row>
    <row r="252" spans="2:31" x14ac:dyDescent="0.2">
      <c r="B252" s="38">
        <v>447</v>
      </c>
      <c r="C252" s="21">
        <v>3</v>
      </c>
      <c r="D252" s="22">
        <v>42743</v>
      </c>
      <c r="E252" s="125">
        <v>1679.7</v>
      </c>
      <c r="N252" s="24"/>
      <c r="O252" s="20"/>
      <c r="P252" s="32"/>
      <c r="Q252" s="32"/>
      <c r="AC252" s="2"/>
      <c r="AD252" s="133"/>
      <c r="AE252" s="133"/>
    </row>
    <row r="253" spans="2:31" x14ac:dyDescent="0.2">
      <c r="B253" s="38">
        <v>447</v>
      </c>
      <c r="C253" s="21">
        <v>3</v>
      </c>
      <c r="D253" s="22">
        <v>42781</v>
      </c>
      <c r="E253" s="125">
        <v>2024.4</v>
      </c>
      <c r="N253" s="24"/>
      <c r="O253" s="20"/>
      <c r="P253" s="32"/>
      <c r="Q253" s="32"/>
      <c r="AC253" s="2"/>
      <c r="AD253" s="133"/>
      <c r="AE253" s="133"/>
    </row>
    <row r="254" spans="2:31" x14ac:dyDescent="0.2">
      <c r="B254" s="38">
        <v>448</v>
      </c>
      <c r="C254" s="21">
        <v>1</v>
      </c>
      <c r="D254" s="22">
        <v>42749</v>
      </c>
      <c r="E254" s="125">
        <v>1519.1000000000001</v>
      </c>
      <c r="N254" s="24"/>
      <c r="O254" s="20"/>
      <c r="P254" s="32"/>
      <c r="Q254" s="32"/>
      <c r="AC254" s="2"/>
      <c r="AD254" s="133"/>
      <c r="AE254" s="133"/>
    </row>
    <row r="255" spans="2:31" x14ac:dyDescent="0.2">
      <c r="B255" s="38">
        <v>450</v>
      </c>
      <c r="C255" s="21">
        <v>2</v>
      </c>
      <c r="D255" s="22">
        <v>42892</v>
      </c>
      <c r="E255" s="125">
        <v>843.4</v>
      </c>
      <c r="N255" s="24"/>
      <c r="O255" s="20"/>
      <c r="P255" s="32"/>
      <c r="Q255" s="32"/>
      <c r="AC255" s="2"/>
      <c r="AD255" s="133"/>
      <c r="AE255" s="133"/>
    </row>
    <row r="256" spans="2:31" x14ac:dyDescent="0.2">
      <c r="B256" s="38">
        <v>451</v>
      </c>
      <c r="C256" s="21">
        <v>1</v>
      </c>
      <c r="D256" s="22">
        <v>42769</v>
      </c>
      <c r="E256" s="125">
        <v>860.10000000000014</v>
      </c>
      <c r="N256" s="24"/>
      <c r="O256" s="20"/>
      <c r="P256" s="32"/>
      <c r="Q256" s="32"/>
      <c r="AC256" s="2"/>
      <c r="AD256" s="133"/>
      <c r="AE256" s="133"/>
    </row>
    <row r="257" spans="2:31" x14ac:dyDescent="0.2">
      <c r="B257" s="38">
        <v>454</v>
      </c>
      <c r="C257" s="21">
        <v>5</v>
      </c>
      <c r="D257" s="22">
        <v>42832</v>
      </c>
      <c r="E257" s="125">
        <v>2887.1</v>
      </c>
      <c r="N257" s="24"/>
      <c r="O257" s="20"/>
      <c r="P257" s="32"/>
      <c r="Q257" s="32"/>
      <c r="AC257" s="2"/>
      <c r="AD257" s="133"/>
      <c r="AE257" s="133"/>
    </row>
    <row r="258" spans="2:31" x14ac:dyDescent="0.2">
      <c r="B258" s="38">
        <v>456</v>
      </c>
      <c r="C258" s="21">
        <v>5</v>
      </c>
      <c r="D258" s="22">
        <v>42788</v>
      </c>
      <c r="E258" s="125">
        <v>3863.7</v>
      </c>
      <c r="N258" s="24"/>
      <c r="O258" s="20"/>
      <c r="P258" s="32"/>
      <c r="Q258" s="32"/>
      <c r="AC258" s="2"/>
      <c r="AD258" s="133"/>
      <c r="AE258" s="133"/>
    </row>
    <row r="259" spans="2:31" x14ac:dyDescent="0.2">
      <c r="B259" s="38">
        <v>456</v>
      </c>
      <c r="C259" s="21">
        <v>1</v>
      </c>
      <c r="D259" s="22">
        <v>42878</v>
      </c>
      <c r="E259" s="125">
        <v>1140</v>
      </c>
      <c r="N259" s="24"/>
      <c r="O259" s="20"/>
      <c r="P259" s="32"/>
      <c r="Q259" s="32"/>
      <c r="AC259" s="2"/>
      <c r="AD259" s="133"/>
      <c r="AE259" s="133"/>
    </row>
    <row r="260" spans="2:31" x14ac:dyDescent="0.2">
      <c r="B260" s="38">
        <v>458</v>
      </c>
      <c r="C260" s="21">
        <v>1</v>
      </c>
      <c r="D260" s="22">
        <v>43048</v>
      </c>
      <c r="E260" s="125">
        <v>221.89999999999998</v>
      </c>
      <c r="N260" s="24"/>
      <c r="O260" s="20"/>
      <c r="P260" s="32"/>
      <c r="Q260" s="32"/>
      <c r="AC260" s="2"/>
      <c r="AD260" s="133"/>
      <c r="AE260" s="133"/>
    </row>
    <row r="261" spans="2:31" x14ac:dyDescent="0.2">
      <c r="B261" s="38">
        <v>459</v>
      </c>
      <c r="C261" s="21">
        <v>2</v>
      </c>
      <c r="D261" s="22">
        <v>42740</v>
      </c>
      <c r="E261" s="125">
        <v>29.9</v>
      </c>
      <c r="N261" s="24"/>
      <c r="O261" s="20"/>
      <c r="P261" s="32"/>
      <c r="Q261" s="32"/>
      <c r="AC261" s="2"/>
      <c r="AD261" s="133"/>
      <c r="AE261" s="133"/>
    </row>
    <row r="262" spans="2:31" x14ac:dyDescent="0.2">
      <c r="B262" s="38">
        <v>460</v>
      </c>
      <c r="C262" s="21">
        <v>2</v>
      </c>
      <c r="D262" s="22">
        <v>42784</v>
      </c>
      <c r="E262" s="125">
        <v>3831.4</v>
      </c>
      <c r="N262" s="24"/>
      <c r="O262" s="20"/>
      <c r="P262" s="32"/>
      <c r="Q262" s="32"/>
      <c r="AC262" s="2"/>
      <c r="AD262" s="133"/>
      <c r="AE262" s="133"/>
    </row>
    <row r="263" spans="2:31" x14ac:dyDescent="0.2">
      <c r="B263" s="38">
        <v>461</v>
      </c>
      <c r="C263" s="21">
        <v>2</v>
      </c>
      <c r="D263" s="22">
        <v>42854</v>
      </c>
      <c r="E263" s="125">
        <v>3408.5</v>
      </c>
      <c r="N263" s="24"/>
      <c r="O263" s="20"/>
      <c r="P263" s="32"/>
      <c r="Q263" s="32"/>
      <c r="AC263" s="2"/>
      <c r="AD263" s="133"/>
      <c r="AE263" s="133"/>
    </row>
    <row r="264" spans="2:31" x14ac:dyDescent="0.2">
      <c r="B264" s="38">
        <v>467</v>
      </c>
      <c r="C264" s="21">
        <v>2</v>
      </c>
      <c r="D264" s="22">
        <v>42754</v>
      </c>
      <c r="E264" s="125">
        <v>1221.2</v>
      </c>
      <c r="N264" s="24"/>
      <c r="O264" s="20"/>
      <c r="P264" s="32"/>
      <c r="Q264" s="32"/>
      <c r="AC264" s="2"/>
      <c r="AD264" s="133"/>
      <c r="AE264" s="133"/>
    </row>
    <row r="265" spans="2:31" x14ac:dyDescent="0.2">
      <c r="B265" s="38">
        <v>467</v>
      </c>
      <c r="C265" s="21">
        <v>3</v>
      </c>
      <c r="D265" s="22">
        <v>42851</v>
      </c>
      <c r="E265" s="125">
        <v>2617.4</v>
      </c>
      <c r="N265" s="24"/>
      <c r="O265" s="20"/>
      <c r="P265" s="32"/>
      <c r="Q265" s="32"/>
      <c r="AC265" s="2"/>
      <c r="AD265" s="133"/>
      <c r="AE265" s="133"/>
    </row>
    <row r="266" spans="2:31" x14ac:dyDescent="0.2">
      <c r="B266" s="38">
        <v>469</v>
      </c>
      <c r="C266" s="21">
        <v>6</v>
      </c>
      <c r="D266" s="22">
        <v>42964</v>
      </c>
      <c r="E266" s="125">
        <v>6231.9000000000005</v>
      </c>
      <c r="N266" s="24"/>
      <c r="O266" s="20"/>
      <c r="P266" s="32"/>
      <c r="Q266" s="32"/>
      <c r="AC266" s="2"/>
      <c r="AD266" s="133"/>
      <c r="AE266" s="133"/>
    </row>
    <row r="267" spans="2:31" x14ac:dyDescent="0.2">
      <c r="B267" s="38">
        <v>469</v>
      </c>
      <c r="C267" s="21">
        <v>1</v>
      </c>
      <c r="D267" s="22">
        <v>43041</v>
      </c>
      <c r="E267" s="125">
        <v>1029</v>
      </c>
      <c r="N267" s="24"/>
      <c r="O267" s="20"/>
      <c r="P267" s="32"/>
      <c r="Q267" s="32"/>
      <c r="AC267" s="2"/>
      <c r="AD267" s="133"/>
      <c r="AE267" s="133"/>
    </row>
    <row r="268" spans="2:31" x14ac:dyDescent="0.2">
      <c r="B268" s="38">
        <v>476</v>
      </c>
      <c r="C268" s="21">
        <v>1</v>
      </c>
      <c r="D268" s="22">
        <v>42848</v>
      </c>
      <c r="E268" s="125">
        <v>67.400000000000006</v>
      </c>
      <c r="N268" s="24"/>
      <c r="O268" s="20"/>
      <c r="P268" s="32"/>
      <c r="Q268" s="32"/>
      <c r="AC268" s="2"/>
      <c r="AD268" s="133"/>
      <c r="AE268" s="133"/>
    </row>
    <row r="269" spans="2:31" x14ac:dyDescent="0.2">
      <c r="B269" s="38">
        <v>480</v>
      </c>
      <c r="C269" s="21">
        <v>3</v>
      </c>
      <c r="D269" s="22">
        <v>42975</v>
      </c>
      <c r="E269" s="125">
        <v>2814.7</v>
      </c>
      <c r="N269" s="24"/>
      <c r="O269" s="20"/>
      <c r="P269" s="32"/>
      <c r="Q269" s="32"/>
      <c r="AC269" s="2"/>
      <c r="AD269" s="133"/>
      <c r="AE269" s="133"/>
    </row>
    <row r="270" spans="2:31" x14ac:dyDescent="0.2">
      <c r="B270" s="38">
        <v>492</v>
      </c>
      <c r="C270" s="21">
        <v>3</v>
      </c>
      <c r="D270" s="22">
        <v>43023</v>
      </c>
      <c r="E270" s="125">
        <v>1472.7</v>
      </c>
      <c r="N270" s="24"/>
      <c r="O270" s="20"/>
      <c r="P270" s="32"/>
      <c r="Q270" s="32"/>
      <c r="AC270" s="2"/>
      <c r="AD270" s="133"/>
      <c r="AE270" s="133"/>
    </row>
    <row r="271" spans="2:31" x14ac:dyDescent="0.2">
      <c r="B271" s="38">
        <v>497</v>
      </c>
      <c r="C271" s="21">
        <v>2</v>
      </c>
      <c r="D271" s="22">
        <v>42736</v>
      </c>
      <c r="E271" s="125">
        <v>350</v>
      </c>
      <c r="N271" s="24"/>
      <c r="O271" s="20"/>
      <c r="P271" s="32"/>
      <c r="Q271" s="32"/>
      <c r="AC271" s="2"/>
      <c r="AD271" s="133"/>
      <c r="AE271" s="133"/>
    </row>
    <row r="272" spans="2:31" x14ac:dyDescent="0.2">
      <c r="B272" s="38">
        <v>497</v>
      </c>
      <c r="C272" s="21">
        <v>3</v>
      </c>
      <c r="D272" s="22">
        <v>42807</v>
      </c>
      <c r="E272" s="125">
        <v>1150.8</v>
      </c>
      <c r="N272" s="24"/>
      <c r="O272" s="20"/>
      <c r="P272" s="32"/>
      <c r="Q272" s="32"/>
      <c r="AC272" s="2"/>
      <c r="AD272" s="133"/>
      <c r="AE272" s="133"/>
    </row>
    <row r="273" spans="2:31" x14ac:dyDescent="0.2">
      <c r="B273" s="38">
        <v>497</v>
      </c>
      <c r="C273" s="21">
        <v>1</v>
      </c>
      <c r="D273" s="22">
        <v>43053</v>
      </c>
      <c r="E273" s="125">
        <v>285.40000000000003</v>
      </c>
      <c r="N273" s="24"/>
      <c r="O273" s="20"/>
      <c r="P273" s="32"/>
      <c r="Q273" s="32"/>
      <c r="AC273" s="2"/>
      <c r="AD273" s="133"/>
      <c r="AE273" s="133"/>
    </row>
    <row r="274" spans="2:31" x14ac:dyDescent="0.2">
      <c r="B274" s="38">
        <v>500</v>
      </c>
      <c r="C274" s="21">
        <v>5</v>
      </c>
      <c r="D274" s="22">
        <v>42958</v>
      </c>
      <c r="E274" s="125">
        <v>1311.2</v>
      </c>
      <c r="N274" s="24"/>
      <c r="O274" s="20"/>
      <c r="P274" s="32"/>
      <c r="Q274" s="32"/>
      <c r="AC274" s="2"/>
      <c r="AD274" s="133"/>
      <c r="AE274" s="133"/>
    </row>
    <row r="275" spans="2:31" x14ac:dyDescent="0.2">
      <c r="N275" s="24"/>
      <c r="O275" s="20"/>
      <c r="P275" s="32"/>
      <c r="Q275" s="32"/>
      <c r="AC275" s="2"/>
      <c r="AD275" s="133"/>
      <c r="AE275" s="133"/>
    </row>
    <row r="276" spans="2:31" x14ac:dyDescent="0.2">
      <c r="N276" s="24"/>
      <c r="O276" s="20"/>
      <c r="P276" s="32"/>
      <c r="Q276" s="32"/>
      <c r="AC276" s="2"/>
      <c r="AD276" s="133"/>
      <c r="AE276" s="133"/>
    </row>
    <row r="277" spans="2:31" x14ac:dyDescent="0.2">
      <c r="N277" s="24"/>
      <c r="O277" s="20"/>
      <c r="P277" s="32"/>
      <c r="Q277" s="32"/>
      <c r="AC277" s="2"/>
      <c r="AD277" s="133"/>
      <c r="AE277" s="133"/>
    </row>
    <row r="278" spans="2:31" x14ac:dyDescent="0.2">
      <c r="N278" s="24"/>
      <c r="O278" s="20"/>
      <c r="P278" s="32"/>
      <c r="Q278" s="32"/>
      <c r="AC278" s="2"/>
      <c r="AD278" s="133"/>
      <c r="AE278" s="133"/>
    </row>
    <row r="279" spans="2:31" x14ac:dyDescent="0.2">
      <c r="N279" s="24"/>
      <c r="O279" s="20"/>
      <c r="P279" s="32"/>
      <c r="Q279" s="32"/>
      <c r="AC279" s="2"/>
      <c r="AD279" s="133"/>
      <c r="AE279" s="133"/>
    </row>
    <row r="280" spans="2:31" x14ac:dyDescent="0.2">
      <c r="N280" s="24"/>
      <c r="O280" s="20"/>
      <c r="P280" s="32"/>
      <c r="Q280" s="32"/>
      <c r="AC280" s="2"/>
      <c r="AD280" s="133"/>
      <c r="AE280" s="133"/>
    </row>
    <row r="281" spans="2:31" x14ac:dyDescent="0.2">
      <c r="N281" s="24"/>
      <c r="O281" s="20"/>
      <c r="P281" s="32"/>
      <c r="Q281" s="32"/>
      <c r="AC281" s="2"/>
      <c r="AD281" s="133"/>
      <c r="AE281" s="133"/>
    </row>
    <row r="282" spans="2:31" x14ac:dyDescent="0.2">
      <c r="N282" s="24"/>
      <c r="O282" s="20"/>
      <c r="P282" s="32"/>
      <c r="Q282" s="32"/>
      <c r="AC282" s="2"/>
      <c r="AD282" s="133"/>
      <c r="AE282" s="133"/>
    </row>
    <row r="283" spans="2:31" x14ac:dyDescent="0.2">
      <c r="N283" s="24"/>
      <c r="O283" s="20"/>
      <c r="P283" s="32"/>
      <c r="Q283" s="32"/>
      <c r="AC283" s="2"/>
      <c r="AD283" s="133"/>
      <c r="AE283" s="133"/>
    </row>
    <row r="284" spans="2:31" x14ac:dyDescent="0.2">
      <c r="N284" s="24"/>
      <c r="O284" s="20"/>
      <c r="P284" s="32"/>
      <c r="Q284" s="32"/>
      <c r="AC284" s="2"/>
      <c r="AD284" s="133"/>
      <c r="AE284" s="133"/>
    </row>
    <row r="285" spans="2:31" x14ac:dyDescent="0.2">
      <c r="N285" s="24"/>
      <c r="O285" s="20"/>
      <c r="P285" s="32"/>
      <c r="Q285" s="32"/>
      <c r="AC285" s="2"/>
      <c r="AD285" s="133"/>
      <c r="AE285" s="133"/>
    </row>
    <row r="286" spans="2:31" x14ac:dyDescent="0.2">
      <c r="N286" s="24"/>
      <c r="O286" s="20"/>
      <c r="P286" s="32"/>
      <c r="Q286" s="32"/>
      <c r="AC286" s="2"/>
      <c r="AD286" s="133"/>
      <c r="AE286" s="133"/>
    </row>
    <row r="287" spans="2:31" x14ac:dyDescent="0.2">
      <c r="N287" s="24"/>
      <c r="O287" s="20"/>
      <c r="P287" s="32"/>
      <c r="Q287" s="32"/>
      <c r="AC287" s="2"/>
      <c r="AD287" s="133"/>
      <c r="AE287" s="133"/>
    </row>
    <row r="288" spans="2:31" x14ac:dyDescent="0.2">
      <c r="N288" s="24"/>
      <c r="O288" s="20"/>
      <c r="P288" s="32"/>
      <c r="Q288" s="32"/>
      <c r="AC288" s="2"/>
      <c r="AD288" s="133"/>
      <c r="AE288" s="133"/>
    </row>
    <row r="289" spans="14:31" x14ac:dyDescent="0.2">
      <c r="N289" s="24"/>
      <c r="O289" s="20"/>
      <c r="P289" s="32"/>
      <c r="Q289" s="32"/>
      <c r="AC289" s="2"/>
      <c r="AD289" s="133"/>
      <c r="AE289" s="133"/>
    </row>
    <row r="290" spans="14:31" x14ac:dyDescent="0.2">
      <c r="N290" s="24"/>
      <c r="O290" s="20"/>
      <c r="P290" s="32"/>
      <c r="Q290" s="32"/>
      <c r="AC290" s="2"/>
      <c r="AD290" s="133"/>
      <c r="AE290" s="133"/>
    </row>
    <row r="291" spans="14:31" x14ac:dyDescent="0.2">
      <c r="N291" s="24"/>
      <c r="O291" s="20"/>
      <c r="P291" s="32"/>
      <c r="Q291" s="32"/>
      <c r="AC291" s="2"/>
      <c r="AD291" s="133"/>
      <c r="AE291" s="133"/>
    </row>
    <row r="292" spans="14:31" x14ac:dyDescent="0.2">
      <c r="N292" s="24"/>
      <c r="O292" s="20"/>
      <c r="P292" s="32"/>
      <c r="Q292" s="32"/>
      <c r="AC292" s="2"/>
      <c r="AD292" s="133"/>
      <c r="AE292" s="133"/>
    </row>
    <row r="293" spans="14:31" x14ac:dyDescent="0.2">
      <c r="N293" s="24"/>
      <c r="O293" s="20"/>
      <c r="P293" s="32"/>
      <c r="Q293" s="32"/>
      <c r="AC293" s="2"/>
      <c r="AD293" s="133"/>
      <c r="AE293" s="133"/>
    </row>
    <row r="294" spans="14:31" x14ac:dyDescent="0.2">
      <c r="N294" s="24"/>
      <c r="O294" s="20"/>
      <c r="P294" s="32"/>
      <c r="Q294" s="32"/>
      <c r="AC294" s="2"/>
      <c r="AD294" s="133"/>
      <c r="AE294" s="133"/>
    </row>
    <row r="295" spans="14:31" x14ac:dyDescent="0.2">
      <c r="N295" s="24"/>
      <c r="O295" s="20"/>
      <c r="P295" s="32"/>
      <c r="Q295" s="32"/>
      <c r="AC295" s="2"/>
      <c r="AD295" s="133"/>
      <c r="AE295" s="133"/>
    </row>
    <row r="296" spans="14:31" x14ac:dyDescent="0.2">
      <c r="N296" s="24"/>
      <c r="O296" s="20"/>
      <c r="P296" s="32"/>
      <c r="Q296" s="32"/>
      <c r="AC296" s="2"/>
      <c r="AD296" s="133"/>
      <c r="AE296" s="133"/>
    </row>
    <row r="297" spans="14:31" x14ac:dyDescent="0.2">
      <c r="N297" s="24"/>
      <c r="O297" s="20"/>
      <c r="P297" s="32"/>
      <c r="Q297" s="32"/>
      <c r="AC297" s="2"/>
      <c r="AD297" s="133"/>
      <c r="AE297" s="133"/>
    </row>
    <row r="298" spans="14:31" x14ac:dyDescent="0.2">
      <c r="N298" s="24"/>
      <c r="O298" s="20"/>
      <c r="P298" s="32"/>
      <c r="Q298" s="32"/>
      <c r="AC298" s="2"/>
      <c r="AD298" s="133"/>
      <c r="AE298" s="133"/>
    </row>
    <row r="299" spans="14:31" x14ac:dyDescent="0.2">
      <c r="N299" s="24"/>
      <c r="O299" s="20"/>
      <c r="P299" s="32"/>
      <c r="Q299" s="32"/>
      <c r="AC299" s="2"/>
      <c r="AD299" s="133"/>
      <c r="AE299" s="133"/>
    </row>
    <row r="300" spans="14:31" x14ac:dyDescent="0.2">
      <c r="N300" s="24"/>
      <c r="O300" s="20"/>
      <c r="P300" s="32"/>
      <c r="Q300" s="32"/>
      <c r="AC300" s="2"/>
      <c r="AD300" s="133"/>
      <c r="AE300" s="133"/>
    </row>
    <row r="301" spans="14:31" x14ac:dyDescent="0.2">
      <c r="N301" s="24"/>
      <c r="O301" s="20"/>
      <c r="P301" s="32"/>
      <c r="Q301" s="32"/>
      <c r="AC301" s="2"/>
      <c r="AD301" s="133"/>
      <c r="AE301" s="133"/>
    </row>
    <row r="302" spans="14:31" x14ac:dyDescent="0.2">
      <c r="N302" s="24"/>
      <c r="O302" s="20"/>
      <c r="P302" s="32"/>
      <c r="Q302" s="32"/>
      <c r="AC302" s="2"/>
      <c r="AD302" s="133"/>
      <c r="AE302" s="133"/>
    </row>
    <row r="303" spans="14:31" x14ac:dyDescent="0.2">
      <c r="N303" s="24"/>
      <c r="O303" s="20"/>
      <c r="P303" s="32"/>
      <c r="Q303" s="32"/>
      <c r="AC303" s="2"/>
      <c r="AD303" s="133"/>
      <c r="AE303" s="133"/>
    </row>
    <row r="304" spans="14:31" x14ac:dyDescent="0.2">
      <c r="N304" s="24"/>
      <c r="O304" s="20"/>
      <c r="P304" s="32"/>
      <c r="Q304" s="32"/>
      <c r="AC304" s="2"/>
      <c r="AD304" s="133"/>
      <c r="AE304" s="133"/>
    </row>
    <row r="305" spans="14:31" x14ac:dyDescent="0.2">
      <c r="N305" s="24"/>
      <c r="O305" s="20"/>
      <c r="P305" s="32"/>
      <c r="Q305" s="32"/>
      <c r="AC305" s="2"/>
      <c r="AD305" s="133"/>
      <c r="AE305" s="133"/>
    </row>
    <row r="306" spans="14:31" x14ac:dyDescent="0.2">
      <c r="N306" s="24"/>
      <c r="O306" s="20"/>
      <c r="P306" s="32"/>
      <c r="Q306" s="32"/>
      <c r="AC306" s="2"/>
      <c r="AD306" s="133"/>
      <c r="AE306" s="133"/>
    </row>
    <row r="307" spans="14:31" x14ac:dyDescent="0.2">
      <c r="N307" s="24"/>
      <c r="O307" s="20"/>
      <c r="P307" s="32"/>
      <c r="Q307" s="32"/>
      <c r="AC307" s="2"/>
      <c r="AD307" s="133"/>
      <c r="AE307" s="133"/>
    </row>
    <row r="308" spans="14:31" x14ac:dyDescent="0.2">
      <c r="N308" s="24"/>
      <c r="O308" s="20"/>
      <c r="P308" s="32"/>
      <c r="Q308" s="32"/>
      <c r="AC308" s="2"/>
      <c r="AD308" s="133"/>
      <c r="AE308" s="133"/>
    </row>
    <row r="309" spans="14:31" x14ac:dyDescent="0.2">
      <c r="N309" s="24"/>
      <c r="O309" s="20"/>
      <c r="P309" s="32"/>
      <c r="Q309" s="32"/>
      <c r="AC309" s="2"/>
      <c r="AD309" s="133"/>
      <c r="AE309" s="133"/>
    </row>
    <row r="310" spans="14:31" x14ac:dyDescent="0.2">
      <c r="N310" s="24"/>
      <c r="O310" s="20"/>
      <c r="P310" s="32"/>
      <c r="Q310" s="32"/>
      <c r="AC310" s="2"/>
      <c r="AD310" s="133"/>
      <c r="AE310" s="133"/>
    </row>
    <row r="311" spans="14:31" x14ac:dyDescent="0.2">
      <c r="N311" s="24"/>
      <c r="O311" s="20"/>
      <c r="P311" s="32"/>
      <c r="Q311" s="32"/>
      <c r="AC311" s="2"/>
      <c r="AD311" s="133"/>
      <c r="AE311" s="133"/>
    </row>
    <row r="312" spans="14:31" x14ac:dyDescent="0.2">
      <c r="N312" s="24"/>
      <c r="O312" s="20"/>
      <c r="P312" s="32"/>
      <c r="Q312" s="32"/>
      <c r="AC312" s="2"/>
      <c r="AD312" s="133"/>
      <c r="AE312" s="133"/>
    </row>
    <row r="313" spans="14:31" x14ac:dyDescent="0.2">
      <c r="N313" s="24"/>
      <c r="O313" s="20"/>
      <c r="P313" s="32"/>
      <c r="Q313" s="32"/>
      <c r="AC313" s="2"/>
      <c r="AD313" s="133"/>
      <c r="AE313" s="133"/>
    </row>
    <row r="314" spans="14:31" x14ac:dyDescent="0.2">
      <c r="N314" s="24"/>
      <c r="O314" s="20"/>
      <c r="P314" s="32"/>
      <c r="Q314" s="32"/>
      <c r="AC314" s="2"/>
      <c r="AD314" s="133"/>
      <c r="AE314" s="133"/>
    </row>
    <row r="315" spans="14:31" x14ac:dyDescent="0.2">
      <c r="N315" s="24"/>
      <c r="O315" s="20"/>
      <c r="P315" s="32"/>
      <c r="Q315" s="32"/>
      <c r="AC315" s="2"/>
      <c r="AD315" s="133"/>
      <c r="AE315" s="133"/>
    </row>
    <row r="316" spans="14:31" x14ac:dyDescent="0.2">
      <c r="N316" s="24"/>
      <c r="O316" s="20"/>
      <c r="P316" s="32"/>
      <c r="Q316" s="32"/>
      <c r="AC316" s="2"/>
      <c r="AD316" s="133"/>
      <c r="AE316" s="133"/>
    </row>
    <row r="317" spans="14:31" x14ac:dyDescent="0.2">
      <c r="N317" s="24"/>
      <c r="O317" s="20"/>
      <c r="P317" s="32"/>
      <c r="Q317" s="32"/>
      <c r="AC317" s="2"/>
      <c r="AD317" s="133"/>
      <c r="AE317" s="133"/>
    </row>
    <row r="318" spans="14:31" x14ac:dyDescent="0.2">
      <c r="N318" s="24"/>
      <c r="O318" s="20"/>
      <c r="P318" s="32"/>
      <c r="Q318" s="32"/>
      <c r="AC318" s="2"/>
      <c r="AD318" s="133"/>
      <c r="AE318" s="133"/>
    </row>
    <row r="319" spans="14:31" x14ac:dyDescent="0.2">
      <c r="N319" s="24"/>
      <c r="O319" s="20"/>
      <c r="P319" s="32"/>
      <c r="Q319" s="32"/>
      <c r="AC319" s="2"/>
      <c r="AD319" s="133"/>
      <c r="AE319" s="133"/>
    </row>
    <row r="320" spans="14:31" x14ac:dyDescent="0.2">
      <c r="N320" s="24"/>
      <c r="O320" s="20"/>
      <c r="P320" s="32"/>
      <c r="Q320" s="32"/>
      <c r="AC320" s="2"/>
      <c r="AD320" s="133"/>
      <c r="AE320" s="133"/>
    </row>
    <row r="321" spans="14:31" x14ac:dyDescent="0.2">
      <c r="N321" s="24"/>
      <c r="O321" s="20"/>
      <c r="P321" s="32"/>
      <c r="Q321" s="32"/>
      <c r="AC321" s="2"/>
      <c r="AD321" s="133"/>
      <c r="AE321" s="133"/>
    </row>
    <row r="322" spans="14:31" x14ac:dyDescent="0.2">
      <c r="N322" s="24"/>
      <c r="O322" s="20"/>
      <c r="P322" s="32"/>
      <c r="Q322" s="32"/>
      <c r="AC322" s="2"/>
      <c r="AD322" s="133"/>
      <c r="AE322" s="133"/>
    </row>
    <row r="323" spans="14:31" x14ac:dyDescent="0.2">
      <c r="N323" s="24"/>
      <c r="O323" s="20"/>
      <c r="P323" s="32"/>
      <c r="Q323" s="32"/>
      <c r="AC323" s="2"/>
      <c r="AD323" s="133"/>
      <c r="AE323" s="133"/>
    </row>
    <row r="324" spans="14:31" x14ac:dyDescent="0.2">
      <c r="N324" s="24"/>
      <c r="O324" s="20"/>
      <c r="P324" s="32"/>
      <c r="Q324" s="32"/>
      <c r="AC324" s="2"/>
      <c r="AD324" s="133"/>
      <c r="AE324" s="133"/>
    </row>
    <row r="325" spans="14:31" x14ac:dyDescent="0.2">
      <c r="N325" s="24"/>
      <c r="O325" s="20"/>
      <c r="P325" s="32"/>
      <c r="Q325" s="32"/>
      <c r="AC325" s="2"/>
      <c r="AD325" s="133"/>
      <c r="AE325" s="133"/>
    </row>
    <row r="326" spans="14:31" x14ac:dyDescent="0.2">
      <c r="N326" s="24"/>
      <c r="O326" s="20"/>
      <c r="P326" s="32"/>
      <c r="Q326" s="32"/>
      <c r="AC326" s="2"/>
      <c r="AD326" s="133"/>
      <c r="AE326" s="133"/>
    </row>
    <row r="327" spans="14:31" x14ac:dyDescent="0.2">
      <c r="N327" s="24"/>
      <c r="O327" s="20"/>
      <c r="P327" s="32"/>
      <c r="Q327" s="32"/>
      <c r="AC327" s="2"/>
      <c r="AD327" s="133"/>
      <c r="AE327" s="133"/>
    </row>
    <row r="328" spans="14:31" x14ac:dyDescent="0.2">
      <c r="N328" s="24"/>
      <c r="O328" s="20"/>
      <c r="P328" s="32"/>
      <c r="Q328" s="32"/>
      <c r="AC328" s="2"/>
      <c r="AD328" s="133"/>
      <c r="AE328" s="133"/>
    </row>
    <row r="329" spans="14:31" x14ac:dyDescent="0.2">
      <c r="N329" s="24"/>
      <c r="O329" s="20"/>
      <c r="P329" s="32"/>
      <c r="Q329" s="32"/>
      <c r="AC329" s="2"/>
      <c r="AD329" s="133"/>
      <c r="AE329" s="133"/>
    </row>
    <row r="330" spans="14:31" x14ac:dyDescent="0.2">
      <c r="N330" s="24"/>
      <c r="O330" s="20"/>
      <c r="P330" s="32"/>
      <c r="Q330" s="32"/>
      <c r="AC330" s="2"/>
      <c r="AD330" s="133"/>
      <c r="AE330" s="133"/>
    </row>
    <row r="331" spans="14:31" x14ac:dyDescent="0.2">
      <c r="N331" s="24"/>
      <c r="O331" s="20"/>
      <c r="P331" s="32"/>
      <c r="Q331" s="32"/>
      <c r="AC331" s="2"/>
      <c r="AD331" s="133"/>
      <c r="AE331" s="133"/>
    </row>
    <row r="332" spans="14:31" x14ac:dyDescent="0.2">
      <c r="N332" s="24"/>
      <c r="O332" s="20"/>
      <c r="P332" s="32"/>
      <c r="Q332" s="32"/>
      <c r="AC332" s="2"/>
      <c r="AD332" s="133"/>
      <c r="AE332" s="133"/>
    </row>
    <row r="333" spans="14:31" x14ac:dyDescent="0.2">
      <c r="N333" s="24"/>
      <c r="O333" s="20"/>
      <c r="P333" s="32"/>
      <c r="Q333" s="32"/>
      <c r="AC333" s="2"/>
      <c r="AD333" s="133"/>
      <c r="AE333" s="133"/>
    </row>
    <row r="334" spans="14:31" x14ac:dyDescent="0.2">
      <c r="N334" s="24"/>
      <c r="O334" s="20"/>
      <c r="P334" s="32"/>
      <c r="Q334" s="32"/>
      <c r="AC334" s="2"/>
      <c r="AD334" s="133"/>
      <c r="AE334" s="133"/>
    </row>
    <row r="335" spans="14:31" x14ac:dyDescent="0.2">
      <c r="N335" s="24"/>
      <c r="O335" s="20"/>
      <c r="P335" s="32"/>
      <c r="Q335" s="32"/>
      <c r="AC335" s="2"/>
      <c r="AD335" s="133"/>
      <c r="AE335" s="133"/>
    </row>
    <row r="336" spans="14:31" x14ac:dyDescent="0.2">
      <c r="N336" s="24"/>
      <c r="O336" s="20"/>
      <c r="P336" s="32"/>
      <c r="Q336" s="32"/>
      <c r="AC336" s="2"/>
      <c r="AD336" s="133"/>
      <c r="AE336" s="133"/>
    </row>
    <row r="337" spans="14:31" x14ac:dyDescent="0.2">
      <c r="N337" s="24"/>
      <c r="O337" s="20"/>
      <c r="P337" s="32"/>
      <c r="Q337" s="32"/>
      <c r="AC337" s="2"/>
      <c r="AD337" s="133"/>
      <c r="AE337" s="133"/>
    </row>
    <row r="338" spans="14:31" x14ac:dyDescent="0.2">
      <c r="N338" s="24"/>
      <c r="O338" s="20"/>
      <c r="P338" s="32"/>
      <c r="Q338" s="32"/>
      <c r="AC338" s="2"/>
      <c r="AD338" s="133"/>
      <c r="AE338" s="133"/>
    </row>
    <row r="339" spans="14:31" x14ac:dyDescent="0.2">
      <c r="N339" s="24"/>
      <c r="O339" s="20"/>
      <c r="P339" s="32"/>
      <c r="Q339" s="32"/>
      <c r="AC339" s="2"/>
      <c r="AD339" s="133"/>
      <c r="AE339" s="133"/>
    </row>
    <row r="340" spans="14:31" x14ac:dyDescent="0.2">
      <c r="N340" s="24"/>
      <c r="O340" s="20"/>
      <c r="P340" s="32"/>
      <c r="Q340" s="32"/>
      <c r="AC340" s="2"/>
      <c r="AD340" s="133"/>
      <c r="AE340" s="133"/>
    </row>
    <row r="341" spans="14:31" x14ac:dyDescent="0.2">
      <c r="N341" s="24"/>
      <c r="O341" s="20"/>
      <c r="P341" s="32"/>
      <c r="Q341" s="32"/>
      <c r="AC341" s="2"/>
      <c r="AD341" s="133"/>
      <c r="AE341" s="133"/>
    </row>
    <row r="342" spans="14:31" x14ac:dyDescent="0.2">
      <c r="N342" s="24"/>
      <c r="O342" s="20"/>
      <c r="P342" s="32"/>
      <c r="Q342" s="32"/>
      <c r="AC342" s="2"/>
      <c r="AD342" s="133"/>
      <c r="AE342" s="133"/>
    </row>
    <row r="343" spans="14:31" x14ac:dyDescent="0.2">
      <c r="N343" s="24"/>
      <c r="O343" s="20"/>
      <c r="P343" s="32"/>
      <c r="Q343" s="32"/>
      <c r="AC343" s="2"/>
      <c r="AD343" s="133"/>
      <c r="AE343" s="133"/>
    </row>
    <row r="344" spans="14:31" x14ac:dyDescent="0.2">
      <c r="N344" s="24"/>
      <c r="O344" s="20"/>
      <c r="P344" s="32"/>
      <c r="Q344" s="32"/>
      <c r="AC344" s="2"/>
      <c r="AD344" s="133"/>
      <c r="AE344" s="133"/>
    </row>
    <row r="345" spans="14:31" x14ac:dyDescent="0.2">
      <c r="N345" s="24"/>
      <c r="O345" s="20"/>
      <c r="P345" s="32"/>
      <c r="Q345" s="32"/>
      <c r="AC345" s="2"/>
      <c r="AD345" s="133"/>
      <c r="AE345" s="133"/>
    </row>
    <row r="346" spans="14:31" x14ac:dyDescent="0.2">
      <c r="N346" s="24"/>
      <c r="O346" s="20"/>
      <c r="P346" s="32"/>
      <c r="Q346" s="32"/>
      <c r="AC346" s="2"/>
      <c r="AD346" s="133"/>
      <c r="AE346" s="133"/>
    </row>
    <row r="347" spans="14:31" x14ac:dyDescent="0.2">
      <c r="N347" s="24"/>
      <c r="O347" s="20"/>
      <c r="P347" s="32"/>
      <c r="Q347" s="32"/>
      <c r="AC347" s="2"/>
      <c r="AD347" s="133"/>
      <c r="AE347" s="133"/>
    </row>
    <row r="348" spans="14:31" x14ac:dyDescent="0.2">
      <c r="N348" s="24"/>
      <c r="O348" s="20"/>
      <c r="P348" s="32"/>
      <c r="Q348" s="32"/>
      <c r="AC348" s="2"/>
      <c r="AD348" s="133"/>
      <c r="AE348" s="133"/>
    </row>
    <row r="349" spans="14:31" x14ac:dyDescent="0.2">
      <c r="N349" s="24"/>
      <c r="O349" s="20"/>
      <c r="P349" s="32"/>
      <c r="Q349" s="32"/>
      <c r="AC349" s="2"/>
      <c r="AD349" s="133"/>
      <c r="AE349" s="133"/>
    </row>
    <row r="350" spans="14:31" x14ac:dyDescent="0.2">
      <c r="N350" s="24"/>
      <c r="O350" s="20"/>
      <c r="P350" s="32"/>
      <c r="Q350" s="32"/>
      <c r="AC350" s="2"/>
      <c r="AD350" s="133"/>
      <c r="AE350" s="133"/>
    </row>
    <row r="351" spans="14:31" x14ac:dyDescent="0.2">
      <c r="N351" s="24"/>
      <c r="O351" s="20"/>
      <c r="P351" s="32"/>
      <c r="Q351" s="32"/>
      <c r="AC351" s="2"/>
      <c r="AD351" s="133"/>
      <c r="AE351" s="133"/>
    </row>
    <row r="352" spans="14:31" x14ac:dyDescent="0.2">
      <c r="N352" s="24"/>
      <c r="O352" s="20"/>
      <c r="P352" s="32"/>
      <c r="Q352" s="32"/>
      <c r="AC352" s="2"/>
      <c r="AD352" s="133"/>
      <c r="AE352" s="133"/>
    </row>
    <row r="353" spans="14:31" x14ac:dyDescent="0.2">
      <c r="N353" s="24"/>
      <c r="O353" s="20"/>
      <c r="P353" s="32"/>
      <c r="Q353" s="32"/>
      <c r="AC353" s="2"/>
      <c r="AD353" s="133"/>
      <c r="AE353" s="133"/>
    </row>
    <row r="354" spans="14:31" x14ac:dyDescent="0.2">
      <c r="N354" s="24"/>
      <c r="O354" s="20"/>
      <c r="P354" s="32"/>
      <c r="Q354" s="32"/>
      <c r="AC354" s="2"/>
      <c r="AD354" s="133"/>
      <c r="AE354" s="133"/>
    </row>
    <row r="355" spans="14:31" x14ac:dyDescent="0.2">
      <c r="N355" s="24"/>
      <c r="O355" s="20"/>
      <c r="P355" s="32"/>
      <c r="Q355" s="32"/>
      <c r="AC355" s="2"/>
      <c r="AD355" s="133"/>
      <c r="AE355" s="133"/>
    </row>
    <row r="356" spans="14:31" x14ac:dyDescent="0.2">
      <c r="N356" s="24"/>
      <c r="O356" s="20"/>
      <c r="P356" s="32"/>
      <c r="Q356" s="32"/>
      <c r="AC356" s="2"/>
      <c r="AD356" s="133"/>
      <c r="AE356" s="133"/>
    </row>
    <row r="357" spans="14:31" x14ac:dyDescent="0.2">
      <c r="N357" s="24"/>
      <c r="O357" s="20"/>
      <c r="P357" s="32"/>
      <c r="Q357" s="32"/>
      <c r="AC357" s="2"/>
      <c r="AD357" s="133"/>
      <c r="AE357" s="133"/>
    </row>
    <row r="358" spans="14:31" x14ac:dyDescent="0.2">
      <c r="N358" s="24"/>
      <c r="O358" s="20"/>
      <c r="P358" s="32"/>
      <c r="Q358" s="32"/>
      <c r="AC358" s="2"/>
      <c r="AD358" s="133"/>
      <c r="AE358" s="133"/>
    </row>
    <row r="359" spans="14:31" x14ac:dyDescent="0.2">
      <c r="N359" s="24"/>
      <c r="O359" s="20"/>
      <c r="P359" s="32"/>
      <c r="Q359" s="32"/>
      <c r="AC359" s="2"/>
      <c r="AD359" s="133"/>
      <c r="AE359" s="133"/>
    </row>
    <row r="360" spans="14:31" x14ac:dyDescent="0.2">
      <c r="N360" s="24"/>
      <c r="O360" s="20"/>
      <c r="P360" s="32"/>
      <c r="Q360" s="32"/>
      <c r="AC360" s="2"/>
      <c r="AD360" s="133"/>
      <c r="AE360" s="133"/>
    </row>
    <row r="361" spans="14:31" x14ac:dyDescent="0.2">
      <c r="N361" s="24"/>
      <c r="O361" s="20"/>
      <c r="P361" s="32"/>
      <c r="Q361" s="32"/>
      <c r="AC361" s="2"/>
      <c r="AD361" s="133"/>
      <c r="AE361" s="133"/>
    </row>
    <row r="362" spans="14:31" x14ac:dyDescent="0.2">
      <c r="N362" s="24"/>
      <c r="O362" s="20"/>
      <c r="P362" s="32"/>
      <c r="Q362" s="32"/>
      <c r="AC362" s="2"/>
      <c r="AD362" s="133"/>
      <c r="AE362" s="133"/>
    </row>
    <row r="363" spans="14:31" x14ac:dyDescent="0.2">
      <c r="N363" s="24"/>
      <c r="O363" s="20"/>
      <c r="P363" s="32"/>
      <c r="Q363" s="32"/>
      <c r="AC363" s="2"/>
      <c r="AD363" s="133"/>
      <c r="AE363" s="133"/>
    </row>
    <row r="364" spans="14:31" x14ac:dyDescent="0.2">
      <c r="N364" s="24"/>
      <c r="O364" s="20"/>
      <c r="P364" s="32"/>
      <c r="Q364" s="32"/>
      <c r="AC364" s="2"/>
      <c r="AD364" s="133"/>
      <c r="AE364" s="133"/>
    </row>
    <row r="365" spans="14:31" x14ac:dyDescent="0.2">
      <c r="N365" s="24"/>
      <c r="O365" s="20"/>
      <c r="P365" s="32"/>
      <c r="Q365" s="32"/>
      <c r="AC365" s="2"/>
      <c r="AD365" s="133"/>
      <c r="AE365" s="133"/>
    </row>
    <row r="366" spans="14:31" x14ac:dyDescent="0.2">
      <c r="N366" s="24"/>
      <c r="O366" s="20"/>
      <c r="P366" s="32"/>
      <c r="Q366" s="32"/>
      <c r="AC366" s="2"/>
      <c r="AD366" s="133"/>
      <c r="AE366" s="133"/>
    </row>
    <row r="367" spans="14:31" x14ac:dyDescent="0.2">
      <c r="N367" s="24"/>
      <c r="O367" s="20"/>
      <c r="P367" s="32"/>
      <c r="Q367" s="32"/>
      <c r="AC367" s="2"/>
      <c r="AD367" s="133"/>
      <c r="AE367" s="133"/>
    </row>
    <row r="368" spans="14:31" x14ac:dyDescent="0.2">
      <c r="N368" s="24"/>
      <c r="O368" s="20"/>
      <c r="P368" s="32"/>
      <c r="Q368" s="32"/>
      <c r="AC368" s="2"/>
      <c r="AD368" s="133"/>
      <c r="AE368" s="133"/>
    </row>
    <row r="369" spans="14:31" x14ac:dyDescent="0.2">
      <c r="N369" s="24"/>
      <c r="O369" s="20"/>
      <c r="P369" s="32"/>
      <c r="Q369" s="32"/>
      <c r="AC369" s="2"/>
      <c r="AD369" s="133"/>
      <c r="AE369" s="133"/>
    </row>
    <row r="370" spans="14:31" x14ac:dyDescent="0.2">
      <c r="N370" s="24"/>
      <c r="O370" s="20"/>
      <c r="P370" s="32"/>
      <c r="Q370" s="32"/>
      <c r="AC370" s="2"/>
      <c r="AD370" s="133"/>
      <c r="AE370" s="133"/>
    </row>
    <row r="371" spans="14:31" x14ac:dyDescent="0.2">
      <c r="N371" s="24"/>
      <c r="O371" s="20"/>
      <c r="P371" s="32"/>
      <c r="Q371" s="32"/>
      <c r="AC371" s="2"/>
      <c r="AD371" s="133"/>
      <c r="AE371" s="133"/>
    </row>
    <row r="372" spans="14:31" x14ac:dyDescent="0.2">
      <c r="N372" s="24"/>
      <c r="O372" s="20"/>
      <c r="P372" s="32"/>
      <c r="Q372" s="32"/>
      <c r="AC372" s="2"/>
      <c r="AD372" s="133"/>
      <c r="AE372" s="133"/>
    </row>
    <row r="373" spans="14:31" x14ac:dyDescent="0.2">
      <c r="N373" s="24"/>
      <c r="O373" s="20"/>
      <c r="P373" s="32"/>
      <c r="Q373" s="32"/>
      <c r="AC373" s="2"/>
      <c r="AD373" s="133"/>
      <c r="AE373" s="133"/>
    </row>
    <row r="374" spans="14:31" x14ac:dyDescent="0.2">
      <c r="N374" s="24"/>
      <c r="O374" s="20"/>
      <c r="P374" s="32"/>
      <c r="Q374" s="32"/>
      <c r="AC374" s="2"/>
      <c r="AD374" s="133"/>
      <c r="AE374" s="133"/>
    </row>
    <row r="375" spans="14:31" x14ac:dyDescent="0.2">
      <c r="N375" s="24"/>
      <c r="O375" s="20"/>
      <c r="P375" s="32"/>
      <c r="Q375" s="32"/>
      <c r="AC375" s="2"/>
      <c r="AD375" s="133"/>
      <c r="AE375" s="133"/>
    </row>
    <row r="376" spans="14:31" x14ac:dyDescent="0.2">
      <c r="N376" s="24"/>
      <c r="O376" s="20"/>
      <c r="P376" s="32"/>
      <c r="Q376" s="32"/>
      <c r="AC376" s="2"/>
      <c r="AD376" s="133"/>
      <c r="AE376" s="133"/>
    </row>
    <row r="377" spans="14:31" x14ac:dyDescent="0.2">
      <c r="N377" s="24"/>
      <c r="O377" s="20"/>
      <c r="P377" s="32"/>
      <c r="Q377" s="32"/>
      <c r="AC377" s="2"/>
      <c r="AD377" s="133"/>
      <c r="AE377" s="133"/>
    </row>
    <row r="378" spans="14:31" x14ac:dyDescent="0.2">
      <c r="N378" s="24"/>
      <c r="O378" s="20"/>
      <c r="P378" s="32"/>
      <c r="Q378" s="32"/>
      <c r="AC378" s="2"/>
      <c r="AD378" s="133"/>
      <c r="AE378" s="133"/>
    </row>
    <row r="379" spans="14:31" x14ac:dyDescent="0.2">
      <c r="N379" s="24"/>
      <c r="O379" s="20"/>
      <c r="P379" s="32"/>
      <c r="Q379" s="32"/>
      <c r="AC379" s="2"/>
      <c r="AD379" s="133"/>
      <c r="AE379" s="133"/>
    </row>
    <row r="380" spans="14:31" x14ac:dyDescent="0.2">
      <c r="N380" s="24"/>
      <c r="O380" s="20"/>
      <c r="P380" s="32"/>
      <c r="Q380" s="32"/>
      <c r="AC380" s="2"/>
      <c r="AD380" s="133"/>
      <c r="AE380" s="133"/>
    </row>
    <row r="381" spans="14:31" x14ac:dyDescent="0.2">
      <c r="N381" s="24"/>
      <c r="O381" s="20"/>
      <c r="P381" s="32"/>
      <c r="Q381" s="32"/>
      <c r="AC381" s="2"/>
      <c r="AD381" s="133"/>
      <c r="AE381" s="133"/>
    </row>
    <row r="382" spans="14:31" x14ac:dyDescent="0.2">
      <c r="N382" s="24"/>
      <c r="O382" s="20"/>
      <c r="P382" s="32"/>
      <c r="Q382" s="32"/>
      <c r="AC382" s="2"/>
      <c r="AD382" s="133"/>
      <c r="AE382" s="133"/>
    </row>
    <row r="383" spans="14:31" x14ac:dyDescent="0.2">
      <c r="N383" s="24"/>
      <c r="O383" s="20"/>
      <c r="P383" s="32"/>
      <c r="Q383" s="32"/>
      <c r="AC383" s="2"/>
      <c r="AD383" s="133"/>
      <c r="AE383" s="133"/>
    </row>
    <row r="384" spans="14:31" x14ac:dyDescent="0.2">
      <c r="N384" s="24"/>
      <c r="O384" s="20"/>
      <c r="P384" s="32"/>
      <c r="Q384" s="32"/>
      <c r="AC384" s="2"/>
      <c r="AD384" s="133"/>
      <c r="AE384" s="133"/>
    </row>
    <row r="385" spans="14:31" x14ac:dyDescent="0.2">
      <c r="N385" s="24"/>
      <c r="O385" s="20"/>
      <c r="P385" s="32"/>
      <c r="Q385" s="32"/>
      <c r="AC385" s="2"/>
      <c r="AD385" s="133"/>
      <c r="AE385" s="133"/>
    </row>
    <row r="386" spans="14:31" x14ac:dyDescent="0.2">
      <c r="N386" s="24"/>
      <c r="O386" s="20"/>
      <c r="P386" s="32"/>
      <c r="Q386" s="32"/>
      <c r="AC386" s="2"/>
      <c r="AD386" s="133"/>
      <c r="AE386" s="133"/>
    </row>
    <row r="387" spans="14:31" x14ac:dyDescent="0.2">
      <c r="N387" s="24"/>
      <c r="O387" s="20"/>
      <c r="P387" s="32"/>
      <c r="Q387" s="32"/>
      <c r="AC387" s="2"/>
      <c r="AD387" s="133"/>
      <c r="AE387" s="133"/>
    </row>
    <row r="388" spans="14:31" x14ac:dyDescent="0.2">
      <c r="N388" s="24"/>
      <c r="O388" s="20"/>
      <c r="P388" s="32"/>
      <c r="Q388" s="32"/>
      <c r="AC388" s="2"/>
      <c r="AD388" s="133"/>
      <c r="AE388" s="133"/>
    </row>
    <row r="389" spans="14:31" x14ac:dyDescent="0.2">
      <c r="N389" s="24"/>
      <c r="O389" s="20"/>
      <c r="P389" s="32"/>
      <c r="Q389" s="32"/>
      <c r="AC389" s="2"/>
      <c r="AD389" s="133"/>
      <c r="AE389" s="133"/>
    </row>
    <row r="390" spans="14:31" x14ac:dyDescent="0.2">
      <c r="N390" s="24"/>
      <c r="O390" s="20"/>
      <c r="P390" s="32"/>
      <c r="Q390" s="32"/>
      <c r="AC390" s="2"/>
      <c r="AD390" s="133"/>
      <c r="AE390" s="133"/>
    </row>
    <row r="391" spans="14:31" x14ac:dyDescent="0.2">
      <c r="N391" s="24"/>
      <c r="O391" s="20"/>
      <c r="P391" s="32"/>
      <c r="Q391" s="32"/>
      <c r="AC391" s="2"/>
      <c r="AD391" s="133"/>
      <c r="AE391" s="133"/>
    </row>
    <row r="392" spans="14:31" x14ac:dyDescent="0.2">
      <c r="N392" s="24"/>
      <c r="O392" s="20"/>
      <c r="P392" s="32"/>
      <c r="Q392" s="32"/>
      <c r="AC392" s="2"/>
      <c r="AD392" s="133"/>
      <c r="AE392" s="133"/>
    </row>
    <row r="393" spans="14:31" x14ac:dyDescent="0.2">
      <c r="N393" s="24"/>
      <c r="O393" s="20"/>
      <c r="P393" s="32"/>
      <c r="Q393" s="32"/>
      <c r="AC393" s="2"/>
      <c r="AD393" s="133"/>
      <c r="AE393" s="133"/>
    </row>
    <row r="394" spans="14:31" x14ac:dyDescent="0.2">
      <c r="N394" s="24"/>
      <c r="O394" s="20"/>
      <c r="P394" s="32"/>
      <c r="Q394" s="32"/>
      <c r="AC394" s="2"/>
      <c r="AD394" s="133"/>
      <c r="AE394" s="133"/>
    </row>
    <row r="395" spans="14:31" x14ac:dyDescent="0.2">
      <c r="N395" s="24"/>
      <c r="O395" s="20"/>
      <c r="P395" s="32"/>
      <c r="Q395" s="32"/>
      <c r="AC395" s="2"/>
      <c r="AD395" s="133"/>
      <c r="AE395" s="133"/>
    </row>
    <row r="396" spans="14:31" x14ac:dyDescent="0.2">
      <c r="N396" s="24"/>
      <c r="O396" s="20"/>
      <c r="P396" s="32"/>
      <c r="Q396" s="32"/>
      <c r="AC396" s="2"/>
      <c r="AD396" s="133"/>
      <c r="AE396" s="133"/>
    </row>
    <row r="397" spans="14:31" x14ac:dyDescent="0.2">
      <c r="N397" s="24"/>
      <c r="O397" s="20"/>
      <c r="P397" s="32"/>
      <c r="Q397" s="32"/>
      <c r="AC397" s="2"/>
      <c r="AD397" s="133"/>
      <c r="AE397" s="133"/>
    </row>
    <row r="398" spans="14:31" x14ac:dyDescent="0.2">
      <c r="N398" s="24"/>
      <c r="O398" s="20"/>
      <c r="P398" s="32"/>
      <c r="Q398" s="32"/>
      <c r="AC398" s="2"/>
      <c r="AD398" s="133"/>
      <c r="AE398" s="133"/>
    </row>
    <row r="399" spans="14:31" x14ac:dyDescent="0.2">
      <c r="N399" s="24"/>
      <c r="O399" s="20"/>
      <c r="P399" s="32"/>
      <c r="Q399" s="32"/>
      <c r="AC399" s="2"/>
      <c r="AD399" s="133"/>
      <c r="AE399" s="133"/>
    </row>
    <row r="400" spans="14:31" x14ac:dyDescent="0.2">
      <c r="N400" s="24"/>
      <c r="O400" s="20"/>
      <c r="P400" s="32"/>
      <c r="Q400" s="32"/>
      <c r="AC400" s="2"/>
      <c r="AD400" s="133"/>
      <c r="AE400" s="133"/>
    </row>
    <row r="401" spans="14:31" x14ac:dyDescent="0.2">
      <c r="N401" s="24"/>
      <c r="O401" s="20"/>
      <c r="P401" s="32"/>
      <c r="Q401" s="32"/>
      <c r="AC401" s="2"/>
      <c r="AD401" s="133"/>
      <c r="AE401" s="133"/>
    </row>
    <row r="402" spans="14:31" x14ac:dyDescent="0.2">
      <c r="N402" s="24"/>
      <c r="O402" s="20"/>
      <c r="P402" s="32"/>
      <c r="Q402" s="32"/>
      <c r="AC402" s="2"/>
      <c r="AD402" s="133"/>
      <c r="AE402" s="133"/>
    </row>
    <row r="403" spans="14:31" x14ac:dyDescent="0.2">
      <c r="N403" s="24"/>
      <c r="O403" s="20"/>
      <c r="P403" s="32"/>
      <c r="Q403" s="32"/>
      <c r="AC403" s="2"/>
      <c r="AD403" s="133"/>
      <c r="AE403" s="133"/>
    </row>
    <row r="404" spans="14:31" x14ac:dyDescent="0.2">
      <c r="N404" s="24"/>
      <c r="O404" s="20"/>
      <c r="P404" s="32"/>
      <c r="Q404" s="32"/>
      <c r="AC404" s="2"/>
      <c r="AD404" s="133"/>
      <c r="AE404" s="133"/>
    </row>
    <row r="405" spans="14:31" x14ac:dyDescent="0.2">
      <c r="N405" s="24"/>
      <c r="O405" s="20"/>
      <c r="P405" s="32"/>
      <c r="Q405" s="32"/>
      <c r="AC405" s="2"/>
      <c r="AD405" s="133"/>
      <c r="AE405" s="133"/>
    </row>
    <row r="406" spans="14:31" x14ac:dyDescent="0.2">
      <c r="N406" s="24"/>
      <c r="O406" s="20"/>
      <c r="P406" s="32"/>
      <c r="Q406" s="32"/>
      <c r="AC406" s="2"/>
      <c r="AD406" s="133"/>
      <c r="AE406" s="133"/>
    </row>
    <row r="407" spans="14:31" x14ac:dyDescent="0.2">
      <c r="N407" s="24"/>
      <c r="O407" s="20"/>
      <c r="P407" s="32"/>
      <c r="Q407" s="32"/>
      <c r="AC407" s="2"/>
      <c r="AD407" s="133"/>
      <c r="AE407" s="133"/>
    </row>
    <row r="408" spans="14:31" x14ac:dyDescent="0.2">
      <c r="N408" s="24"/>
      <c r="O408" s="20"/>
      <c r="P408" s="32"/>
      <c r="Q408" s="32"/>
      <c r="AC408" s="2"/>
      <c r="AD408" s="133"/>
      <c r="AE408" s="133"/>
    </row>
    <row r="409" spans="14:31" x14ac:dyDescent="0.2">
      <c r="N409" s="24"/>
      <c r="O409" s="20"/>
      <c r="P409" s="32"/>
      <c r="Q409" s="32"/>
      <c r="AC409" s="2"/>
      <c r="AD409" s="133"/>
      <c r="AE409" s="133"/>
    </row>
    <row r="410" spans="14:31" x14ac:dyDescent="0.2">
      <c r="N410" s="24"/>
      <c r="O410" s="20"/>
      <c r="P410" s="32"/>
      <c r="Q410" s="32"/>
      <c r="AC410" s="2"/>
      <c r="AD410" s="133"/>
      <c r="AE410" s="133"/>
    </row>
    <row r="411" spans="14:31" x14ac:dyDescent="0.2">
      <c r="N411" s="24"/>
      <c r="O411" s="20"/>
      <c r="P411" s="32"/>
      <c r="Q411" s="32"/>
      <c r="AC411" s="2"/>
      <c r="AD411" s="133"/>
      <c r="AE411" s="133"/>
    </row>
    <row r="412" spans="14:31" x14ac:dyDescent="0.2">
      <c r="N412" s="24"/>
      <c r="O412" s="20"/>
      <c r="P412" s="32"/>
      <c r="Q412" s="32"/>
      <c r="AC412" s="2"/>
      <c r="AD412" s="133"/>
      <c r="AE412" s="133"/>
    </row>
    <row r="413" spans="14:31" x14ac:dyDescent="0.2">
      <c r="N413" s="24"/>
      <c r="O413" s="20"/>
      <c r="P413" s="32"/>
      <c r="Q413" s="32"/>
      <c r="AC413" s="2"/>
      <c r="AD413" s="133"/>
      <c r="AE413" s="133"/>
    </row>
    <row r="414" spans="14:31" x14ac:dyDescent="0.2">
      <c r="N414" s="24"/>
      <c r="O414" s="20"/>
      <c r="P414" s="32"/>
      <c r="Q414" s="32"/>
      <c r="AC414" s="2"/>
      <c r="AD414" s="133"/>
      <c r="AE414" s="133"/>
    </row>
    <row r="415" spans="14:31" x14ac:dyDescent="0.2">
      <c r="N415" s="24"/>
      <c r="O415" s="20"/>
      <c r="P415" s="32"/>
      <c r="Q415" s="32"/>
      <c r="AC415" s="2"/>
      <c r="AD415" s="133"/>
      <c r="AE415" s="133"/>
    </row>
    <row r="416" spans="14:31" x14ac:dyDescent="0.2">
      <c r="N416" s="24"/>
      <c r="O416" s="20"/>
      <c r="P416" s="32"/>
      <c r="Q416" s="32"/>
      <c r="AC416" s="2"/>
      <c r="AD416" s="133"/>
      <c r="AE416" s="133"/>
    </row>
    <row r="417" spans="14:31" x14ac:dyDescent="0.2">
      <c r="N417" s="24"/>
      <c r="O417" s="20"/>
      <c r="P417" s="32"/>
      <c r="Q417" s="32"/>
      <c r="AC417" s="2"/>
      <c r="AD417" s="133"/>
      <c r="AE417" s="133"/>
    </row>
    <row r="418" spans="14:31" x14ac:dyDescent="0.2">
      <c r="N418" s="24"/>
      <c r="O418" s="20"/>
      <c r="P418" s="32"/>
      <c r="Q418" s="32"/>
      <c r="AC418" s="2"/>
      <c r="AD418" s="133"/>
      <c r="AE418" s="133"/>
    </row>
    <row r="419" spans="14:31" x14ac:dyDescent="0.2">
      <c r="N419" s="24"/>
      <c r="O419" s="20"/>
      <c r="P419" s="32"/>
      <c r="Q419" s="32"/>
      <c r="AC419" s="2"/>
      <c r="AD419" s="133"/>
      <c r="AE419" s="133"/>
    </row>
    <row r="420" spans="14:31" x14ac:dyDescent="0.2">
      <c r="N420" s="24"/>
      <c r="O420" s="20"/>
      <c r="P420" s="32"/>
      <c r="Q420" s="32"/>
      <c r="AC420" s="2"/>
      <c r="AD420" s="133"/>
      <c r="AE420" s="133"/>
    </row>
    <row r="421" spans="14:31" x14ac:dyDescent="0.2">
      <c r="N421" s="24"/>
      <c r="O421" s="20"/>
      <c r="P421" s="32"/>
      <c r="Q421" s="32"/>
      <c r="AC421" s="2"/>
      <c r="AD421" s="133"/>
      <c r="AE421" s="133"/>
    </row>
    <row r="422" spans="14:31" x14ac:dyDescent="0.2">
      <c r="N422" s="24"/>
      <c r="O422" s="20"/>
      <c r="P422" s="32"/>
      <c r="Q422" s="32"/>
      <c r="AC422" s="2"/>
      <c r="AD422" s="133"/>
      <c r="AE422" s="133"/>
    </row>
    <row r="423" spans="14:31" x14ac:dyDescent="0.2">
      <c r="N423" s="24"/>
      <c r="O423" s="20"/>
      <c r="P423" s="32"/>
      <c r="Q423" s="32"/>
      <c r="AC423" s="2"/>
      <c r="AD423" s="133"/>
      <c r="AE423" s="133"/>
    </row>
    <row r="424" spans="14:31" x14ac:dyDescent="0.2">
      <c r="N424" s="24"/>
      <c r="O424" s="20"/>
      <c r="P424" s="32"/>
      <c r="Q424" s="32"/>
      <c r="AC424" s="2"/>
      <c r="AD424" s="133"/>
      <c r="AE424" s="133"/>
    </row>
    <row r="425" spans="14:31" x14ac:dyDescent="0.2">
      <c r="N425" s="24"/>
      <c r="O425" s="20"/>
      <c r="P425" s="32"/>
      <c r="Q425" s="32"/>
      <c r="AC425" s="2"/>
      <c r="AD425" s="133"/>
      <c r="AE425" s="133"/>
    </row>
    <row r="426" spans="14:31" x14ac:dyDescent="0.2">
      <c r="N426" s="24"/>
      <c r="O426" s="20"/>
      <c r="P426" s="32"/>
      <c r="Q426" s="32"/>
      <c r="AC426" s="2"/>
      <c r="AD426" s="133"/>
      <c r="AE426" s="133"/>
    </row>
    <row r="427" spans="14:31" x14ac:dyDescent="0.2">
      <c r="N427" s="24"/>
      <c r="O427" s="20"/>
      <c r="P427" s="32"/>
      <c r="Q427" s="32"/>
      <c r="AC427" s="2"/>
      <c r="AD427" s="133"/>
      <c r="AE427" s="133"/>
    </row>
    <row r="428" spans="14:31" x14ac:dyDescent="0.2">
      <c r="N428" s="24"/>
      <c r="O428" s="20"/>
      <c r="P428" s="32"/>
      <c r="Q428" s="32"/>
      <c r="AC428" s="2"/>
      <c r="AD428" s="133"/>
      <c r="AE428" s="133"/>
    </row>
    <row r="429" spans="14:31" x14ac:dyDescent="0.2">
      <c r="N429" s="24"/>
      <c r="O429" s="20"/>
      <c r="P429" s="32"/>
      <c r="Q429" s="32"/>
      <c r="AC429" s="2"/>
      <c r="AD429" s="133"/>
      <c r="AE429" s="133"/>
    </row>
    <row r="430" spans="14:31" x14ac:dyDescent="0.2">
      <c r="N430" s="24"/>
      <c r="O430" s="20"/>
      <c r="P430" s="32"/>
      <c r="Q430" s="32"/>
      <c r="AC430" s="2"/>
      <c r="AD430" s="133"/>
      <c r="AE430" s="133"/>
    </row>
    <row r="431" spans="14:31" x14ac:dyDescent="0.2">
      <c r="N431" s="24"/>
      <c r="O431" s="20"/>
      <c r="P431" s="32"/>
      <c r="Q431" s="32"/>
      <c r="AC431" s="2"/>
      <c r="AD431" s="133"/>
      <c r="AE431" s="133"/>
    </row>
    <row r="432" spans="14:31" x14ac:dyDescent="0.2">
      <c r="N432" s="24"/>
      <c r="O432" s="20"/>
      <c r="P432" s="32"/>
      <c r="Q432" s="32"/>
      <c r="AC432" s="2"/>
      <c r="AD432" s="133"/>
      <c r="AE432" s="133"/>
    </row>
    <row r="433" spans="14:31" x14ac:dyDescent="0.2">
      <c r="N433" s="24"/>
      <c r="O433" s="20"/>
      <c r="P433" s="32"/>
      <c r="Q433" s="32"/>
      <c r="AC433" s="2"/>
      <c r="AD433" s="133"/>
      <c r="AE433" s="133"/>
    </row>
    <row r="434" spans="14:31" x14ac:dyDescent="0.2">
      <c r="N434" s="24"/>
      <c r="O434" s="20"/>
      <c r="P434" s="32"/>
      <c r="Q434" s="32"/>
      <c r="AC434" s="2"/>
      <c r="AD434" s="133"/>
      <c r="AE434" s="133"/>
    </row>
    <row r="435" spans="14:31" x14ac:dyDescent="0.2">
      <c r="N435" s="24"/>
      <c r="O435" s="20"/>
      <c r="P435" s="32"/>
      <c r="Q435" s="32"/>
      <c r="AC435" s="2"/>
      <c r="AD435" s="133"/>
      <c r="AE435" s="133"/>
    </row>
    <row r="436" spans="14:31" x14ac:dyDescent="0.2">
      <c r="N436" s="24"/>
      <c r="O436" s="20"/>
      <c r="P436" s="32"/>
      <c r="Q436" s="32"/>
      <c r="AC436" s="2"/>
      <c r="AD436" s="133"/>
      <c r="AE436" s="133"/>
    </row>
    <row r="437" spans="14:31" x14ac:dyDescent="0.2">
      <c r="N437" s="24"/>
      <c r="O437" s="20"/>
      <c r="P437" s="32"/>
      <c r="Q437" s="32"/>
      <c r="AC437" s="2"/>
      <c r="AD437" s="133"/>
      <c r="AE437" s="133"/>
    </row>
    <row r="438" spans="14:31" x14ac:dyDescent="0.2">
      <c r="N438" s="24"/>
      <c r="O438" s="20"/>
      <c r="P438" s="32"/>
      <c r="Q438" s="32"/>
      <c r="AC438" s="2"/>
      <c r="AD438" s="133"/>
      <c r="AE438" s="133"/>
    </row>
    <row r="439" spans="14:31" x14ac:dyDescent="0.2">
      <c r="N439" s="24"/>
      <c r="O439" s="20"/>
      <c r="P439" s="32"/>
      <c r="Q439" s="32"/>
      <c r="AC439" s="2"/>
      <c r="AD439" s="133"/>
      <c r="AE439" s="133"/>
    </row>
    <row r="440" spans="14:31" x14ac:dyDescent="0.2">
      <c r="N440" s="24"/>
      <c r="O440" s="20"/>
      <c r="P440" s="32"/>
      <c r="Q440" s="32"/>
      <c r="AC440" s="2"/>
      <c r="AD440" s="133"/>
      <c r="AE440" s="133"/>
    </row>
    <row r="441" spans="14:31" x14ac:dyDescent="0.2">
      <c r="N441" s="24"/>
      <c r="O441" s="20"/>
      <c r="P441" s="32"/>
      <c r="Q441" s="32"/>
      <c r="AC441" s="2"/>
      <c r="AD441" s="133"/>
      <c r="AE441" s="133"/>
    </row>
    <row r="442" spans="14:31" x14ac:dyDescent="0.2">
      <c r="N442" s="24"/>
      <c r="O442" s="20"/>
      <c r="P442" s="32"/>
      <c r="Q442" s="32"/>
      <c r="AC442" s="2"/>
      <c r="AD442" s="133"/>
      <c r="AE442" s="133"/>
    </row>
    <row r="443" spans="14:31" x14ac:dyDescent="0.2">
      <c r="N443" s="24"/>
      <c r="O443" s="20"/>
      <c r="P443" s="32"/>
      <c r="Q443" s="32"/>
      <c r="AC443" s="2"/>
      <c r="AD443" s="133"/>
      <c r="AE443" s="133"/>
    </row>
    <row r="444" spans="14:31" x14ac:dyDescent="0.2">
      <c r="N444" s="24"/>
      <c r="O444" s="20"/>
      <c r="P444" s="32"/>
      <c r="Q444" s="32"/>
      <c r="AC444" s="2"/>
      <c r="AD444" s="133"/>
      <c r="AE444" s="133"/>
    </row>
    <row r="445" spans="14:31" x14ac:dyDescent="0.2">
      <c r="N445" s="24"/>
      <c r="O445" s="20"/>
      <c r="P445" s="32"/>
      <c r="Q445" s="32"/>
      <c r="AC445" s="2"/>
      <c r="AD445" s="133"/>
      <c r="AE445" s="133"/>
    </row>
    <row r="446" spans="14:31" x14ac:dyDescent="0.2">
      <c r="N446" s="24"/>
      <c r="O446" s="20"/>
      <c r="P446" s="32"/>
      <c r="Q446" s="32"/>
      <c r="AC446" s="2"/>
      <c r="AD446" s="133"/>
      <c r="AE446" s="133"/>
    </row>
    <row r="447" spans="14:31" x14ac:dyDescent="0.2">
      <c r="N447" s="24"/>
      <c r="O447" s="20"/>
      <c r="P447" s="32"/>
      <c r="Q447" s="32"/>
      <c r="AC447" s="2"/>
      <c r="AD447" s="133"/>
      <c r="AE447" s="133"/>
    </row>
    <row r="448" spans="14:31" x14ac:dyDescent="0.2">
      <c r="N448" s="24"/>
      <c r="O448" s="20"/>
      <c r="P448" s="32"/>
      <c r="Q448" s="32"/>
      <c r="AC448" s="2"/>
      <c r="AD448" s="133"/>
      <c r="AE448" s="133"/>
    </row>
    <row r="449" spans="14:31" x14ac:dyDescent="0.2">
      <c r="N449" s="24"/>
      <c r="O449" s="20"/>
      <c r="P449" s="32"/>
      <c r="Q449" s="32"/>
      <c r="AC449" s="2"/>
      <c r="AD449" s="133"/>
      <c r="AE449" s="133"/>
    </row>
    <row r="450" spans="14:31" x14ac:dyDescent="0.2">
      <c r="N450" s="24"/>
      <c r="O450" s="20"/>
      <c r="P450" s="32"/>
      <c r="Q450" s="32"/>
      <c r="AC450" s="2"/>
      <c r="AD450" s="133"/>
      <c r="AE450" s="133"/>
    </row>
    <row r="451" spans="14:31" x14ac:dyDescent="0.2">
      <c r="N451" s="24"/>
      <c r="O451" s="20"/>
      <c r="P451" s="32"/>
      <c r="Q451" s="32"/>
      <c r="AC451" s="2"/>
      <c r="AD451" s="133"/>
      <c r="AE451" s="133"/>
    </row>
    <row r="452" spans="14:31" x14ac:dyDescent="0.2">
      <c r="N452" s="24"/>
      <c r="O452" s="20"/>
      <c r="P452" s="32"/>
      <c r="Q452" s="32"/>
      <c r="AC452" s="2"/>
      <c r="AD452" s="133"/>
      <c r="AE452" s="133"/>
    </row>
    <row r="453" spans="14:31" x14ac:dyDescent="0.2">
      <c r="N453" s="24"/>
      <c r="O453" s="20"/>
      <c r="P453" s="32"/>
      <c r="Q453" s="32"/>
      <c r="AC453" s="2"/>
      <c r="AD453" s="133"/>
      <c r="AE453" s="133"/>
    </row>
    <row r="454" spans="14:31" x14ac:dyDescent="0.2">
      <c r="N454" s="24"/>
      <c r="O454" s="20"/>
      <c r="P454" s="32"/>
      <c r="Q454" s="32"/>
      <c r="AC454" s="2"/>
      <c r="AD454" s="133"/>
      <c r="AE454" s="133"/>
    </row>
    <row r="455" spans="14:31" x14ac:dyDescent="0.2">
      <c r="N455" s="24"/>
      <c r="O455" s="20"/>
      <c r="P455" s="32"/>
      <c r="Q455" s="32"/>
      <c r="AC455" s="2"/>
      <c r="AD455" s="133"/>
      <c r="AE455" s="133"/>
    </row>
    <row r="456" spans="14:31" x14ac:dyDescent="0.2">
      <c r="N456" s="24"/>
      <c r="O456" s="20"/>
      <c r="P456" s="32"/>
      <c r="Q456" s="32"/>
      <c r="AC456" s="2"/>
      <c r="AD456" s="133"/>
      <c r="AE456" s="133"/>
    </row>
    <row r="457" spans="14:31" x14ac:dyDescent="0.2">
      <c r="N457" s="24"/>
      <c r="O457" s="20"/>
      <c r="P457" s="32"/>
      <c r="Q457" s="32"/>
      <c r="AC457" s="2"/>
      <c r="AD457" s="133"/>
      <c r="AE457" s="133"/>
    </row>
    <row r="458" spans="14:31" x14ac:dyDescent="0.2">
      <c r="N458" s="24"/>
      <c r="O458" s="20"/>
      <c r="P458" s="32"/>
      <c r="Q458" s="32"/>
      <c r="AC458" s="2"/>
      <c r="AD458" s="133"/>
      <c r="AE458" s="133"/>
    </row>
    <row r="459" spans="14:31" x14ac:dyDescent="0.2">
      <c r="N459" s="24"/>
      <c r="O459" s="20"/>
      <c r="P459" s="32"/>
      <c r="Q459" s="32"/>
      <c r="AC459" s="2"/>
      <c r="AD459" s="133"/>
      <c r="AE459" s="133"/>
    </row>
    <row r="460" spans="14:31" x14ac:dyDescent="0.2">
      <c r="N460" s="24"/>
      <c r="O460" s="20"/>
      <c r="P460" s="32"/>
      <c r="Q460" s="32"/>
      <c r="AC460" s="2"/>
      <c r="AD460" s="133"/>
      <c r="AE460" s="133"/>
    </row>
    <row r="461" spans="14:31" x14ac:dyDescent="0.2">
      <c r="N461" s="24"/>
      <c r="O461" s="20"/>
      <c r="P461" s="32"/>
      <c r="Q461" s="32"/>
      <c r="AC461" s="2"/>
      <c r="AD461" s="133"/>
      <c r="AE461" s="133"/>
    </row>
    <row r="462" spans="14:31" x14ac:dyDescent="0.2">
      <c r="N462" s="24"/>
      <c r="O462" s="20"/>
      <c r="P462" s="32"/>
      <c r="Q462" s="32"/>
      <c r="AC462" s="2"/>
      <c r="AD462" s="133"/>
      <c r="AE462" s="133"/>
    </row>
    <row r="463" spans="14:31" x14ac:dyDescent="0.2">
      <c r="N463" s="24"/>
      <c r="O463" s="20"/>
      <c r="P463" s="32"/>
      <c r="Q463" s="32"/>
      <c r="AC463" s="2"/>
      <c r="AD463" s="133"/>
      <c r="AE463" s="133"/>
    </row>
    <row r="464" spans="14:31" x14ac:dyDescent="0.2">
      <c r="N464" s="24"/>
      <c r="O464" s="20"/>
      <c r="P464" s="32"/>
      <c r="Q464" s="32"/>
      <c r="AC464" s="2"/>
      <c r="AD464" s="133"/>
      <c r="AE464" s="133"/>
    </row>
    <row r="465" spans="14:31" x14ac:dyDescent="0.2">
      <c r="N465" s="24"/>
      <c r="O465" s="20"/>
      <c r="P465" s="32"/>
      <c r="Q465" s="32"/>
      <c r="AC465" s="2"/>
      <c r="AD465" s="133"/>
      <c r="AE465" s="133"/>
    </row>
    <row r="466" spans="14:31" x14ac:dyDescent="0.2">
      <c r="N466" s="24"/>
      <c r="O466" s="20"/>
      <c r="P466" s="32"/>
      <c r="Q466" s="32"/>
      <c r="AC466" s="2"/>
      <c r="AD466" s="133"/>
      <c r="AE466" s="133"/>
    </row>
    <row r="467" spans="14:31" x14ac:dyDescent="0.2">
      <c r="N467" s="24"/>
      <c r="O467" s="20"/>
      <c r="P467" s="32"/>
      <c r="Q467" s="32"/>
      <c r="AC467" s="2"/>
      <c r="AD467" s="133"/>
      <c r="AE467" s="133"/>
    </row>
    <row r="468" spans="14:31" x14ac:dyDescent="0.2">
      <c r="N468" s="24"/>
      <c r="O468" s="20"/>
      <c r="P468" s="32"/>
      <c r="Q468" s="32"/>
      <c r="AC468" s="2"/>
      <c r="AD468" s="133"/>
      <c r="AE468" s="133"/>
    </row>
    <row r="469" spans="14:31" x14ac:dyDescent="0.2">
      <c r="N469" s="24"/>
      <c r="O469" s="20"/>
      <c r="P469" s="32"/>
      <c r="Q469" s="32"/>
      <c r="AC469" s="2"/>
      <c r="AD469" s="133"/>
      <c r="AE469" s="133"/>
    </row>
    <row r="470" spans="14:31" x14ac:dyDescent="0.2">
      <c r="N470" s="24"/>
      <c r="O470" s="20"/>
      <c r="P470" s="32"/>
      <c r="Q470" s="32"/>
      <c r="AC470" s="2"/>
      <c r="AD470" s="133"/>
      <c r="AE470" s="133"/>
    </row>
    <row r="471" spans="14:31" x14ac:dyDescent="0.2">
      <c r="N471" s="24"/>
      <c r="O471" s="20"/>
      <c r="P471" s="32"/>
      <c r="Q471" s="32"/>
      <c r="AC471" s="2"/>
      <c r="AD471" s="133"/>
      <c r="AE471" s="133"/>
    </row>
    <row r="472" spans="14:31" x14ac:dyDescent="0.2">
      <c r="N472" s="24"/>
      <c r="O472" s="20"/>
      <c r="P472" s="32"/>
      <c r="Q472" s="32"/>
      <c r="AC472" s="2"/>
      <c r="AD472" s="133"/>
      <c r="AE472" s="133"/>
    </row>
    <row r="473" spans="14:31" x14ac:dyDescent="0.2">
      <c r="N473" s="24"/>
      <c r="O473" s="20"/>
      <c r="P473" s="32"/>
      <c r="Q473" s="32"/>
      <c r="AC473" s="2"/>
      <c r="AD473" s="133"/>
      <c r="AE473" s="133"/>
    </row>
    <row r="474" spans="14:31" x14ac:dyDescent="0.2">
      <c r="N474" s="24"/>
      <c r="O474" s="20"/>
      <c r="P474" s="32"/>
      <c r="Q474" s="32"/>
      <c r="AC474" s="2"/>
      <c r="AD474" s="133"/>
      <c r="AE474" s="133"/>
    </row>
    <row r="475" spans="14:31" x14ac:dyDescent="0.2">
      <c r="N475" s="24"/>
      <c r="O475" s="20"/>
      <c r="P475" s="32"/>
      <c r="Q475" s="32"/>
      <c r="AC475" s="2"/>
      <c r="AD475" s="133"/>
      <c r="AE475" s="133"/>
    </row>
    <row r="476" spans="14:31" x14ac:dyDescent="0.2">
      <c r="N476" s="24"/>
      <c r="O476" s="20"/>
      <c r="P476" s="32"/>
      <c r="Q476" s="32"/>
      <c r="AC476" s="2"/>
      <c r="AD476" s="133"/>
      <c r="AE476" s="133"/>
    </row>
    <row r="477" spans="14:31" x14ac:dyDescent="0.2">
      <c r="N477" s="24"/>
      <c r="O477" s="20"/>
      <c r="P477" s="32"/>
      <c r="Q477" s="32"/>
      <c r="AC477" s="2"/>
      <c r="AD477" s="133"/>
      <c r="AE477" s="133"/>
    </row>
    <row r="478" spans="14:31" x14ac:dyDescent="0.2">
      <c r="N478" s="24"/>
      <c r="O478" s="20"/>
      <c r="P478" s="32"/>
      <c r="Q478" s="32"/>
      <c r="AC478" s="2"/>
      <c r="AD478" s="133"/>
      <c r="AE478" s="133"/>
    </row>
    <row r="479" spans="14:31" x14ac:dyDescent="0.2">
      <c r="N479" s="24"/>
      <c r="O479" s="20"/>
      <c r="P479" s="32"/>
      <c r="Q479" s="32"/>
      <c r="AC479" s="2"/>
      <c r="AD479" s="133"/>
      <c r="AE479" s="133"/>
    </row>
    <row r="480" spans="14:31" x14ac:dyDescent="0.2">
      <c r="N480" s="24"/>
      <c r="O480" s="20"/>
      <c r="P480" s="32"/>
      <c r="Q480" s="32"/>
      <c r="AC480" s="2"/>
      <c r="AD480" s="133"/>
      <c r="AE480" s="133"/>
    </row>
    <row r="481" spans="14:31" x14ac:dyDescent="0.2">
      <c r="N481" s="24"/>
      <c r="O481" s="20"/>
      <c r="P481" s="32"/>
      <c r="Q481" s="32"/>
      <c r="AC481" s="2"/>
      <c r="AD481" s="133"/>
      <c r="AE481" s="133"/>
    </row>
    <row r="482" spans="14:31" x14ac:dyDescent="0.2">
      <c r="N482" s="24"/>
      <c r="O482" s="20"/>
      <c r="P482" s="32"/>
      <c r="Q482" s="32"/>
      <c r="AC482" s="2"/>
      <c r="AD482" s="133"/>
      <c r="AE482" s="133"/>
    </row>
    <row r="483" spans="14:31" x14ac:dyDescent="0.2">
      <c r="N483" s="24"/>
      <c r="O483" s="20"/>
      <c r="P483" s="32"/>
      <c r="Q483" s="32"/>
      <c r="AC483" s="2"/>
      <c r="AD483" s="133"/>
      <c r="AE483" s="133"/>
    </row>
    <row r="484" spans="14:31" x14ac:dyDescent="0.2">
      <c r="N484" s="24"/>
      <c r="O484" s="20"/>
      <c r="P484" s="32"/>
      <c r="Q484" s="32"/>
      <c r="AC484" s="2"/>
      <c r="AD484" s="133"/>
      <c r="AE484" s="133"/>
    </row>
    <row r="485" spans="14:31" x14ac:dyDescent="0.2">
      <c r="N485" s="24"/>
      <c r="O485" s="20"/>
      <c r="P485" s="32"/>
      <c r="Q485" s="32"/>
      <c r="AC485" s="2"/>
      <c r="AD485" s="133"/>
      <c r="AE485" s="133"/>
    </row>
    <row r="486" spans="14:31" x14ac:dyDescent="0.2">
      <c r="N486" s="24"/>
      <c r="O486" s="20"/>
      <c r="P486" s="32"/>
      <c r="Q486" s="32"/>
      <c r="AC486" s="2"/>
      <c r="AD486" s="133"/>
      <c r="AE486" s="133"/>
    </row>
    <row r="487" spans="14:31" x14ac:dyDescent="0.2">
      <c r="N487" s="24"/>
      <c r="O487" s="20"/>
      <c r="P487" s="32"/>
      <c r="Q487" s="32"/>
      <c r="AC487" s="2"/>
      <c r="AD487" s="133"/>
      <c r="AE487" s="133"/>
    </row>
    <row r="488" spans="14:31" x14ac:dyDescent="0.2">
      <c r="N488" s="24"/>
      <c r="O488" s="20"/>
      <c r="P488" s="32"/>
      <c r="Q488" s="32"/>
      <c r="AC488" s="2"/>
      <c r="AD488" s="133"/>
      <c r="AE488" s="133"/>
    </row>
    <row r="489" spans="14:31" x14ac:dyDescent="0.2">
      <c r="N489" s="24"/>
      <c r="O489" s="20"/>
      <c r="P489" s="32"/>
      <c r="Q489" s="32"/>
      <c r="AC489" s="2"/>
      <c r="AD489" s="133"/>
      <c r="AE489" s="133"/>
    </row>
    <row r="490" spans="14:31" x14ac:dyDescent="0.2">
      <c r="N490" s="24"/>
      <c r="O490" s="20"/>
      <c r="P490" s="32"/>
      <c r="Q490" s="32"/>
      <c r="AC490" s="2"/>
      <c r="AD490" s="133"/>
      <c r="AE490" s="133"/>
    </row>
    <row r="491" spans="14:31" x14ac:dyDescent="0.2">
      <c r="N491" s="24"/>
      <c r="O491" s="20"/>
      <c r="P491" s="32"/>
      <c r="Q491" s="32"/>
      <c r="AC491" s="2"/>
      <c r="AD491" s="133"/>
      <c r="AE491" s="133"/>
    </row>
    <row r="492" spans="14:31" x14ac:dyDescent="0.2">
      <c r="N492" s="24"/>
      <c r="O492" s="20"/>
      <c r="P492" s="32"/>
      <c r="Q492" s="32"/>
      <c r="AC492" s="2"/>
      <c r="AD492" s="133"/>
      <c r="AE492" s="133"/>
    </row>
    <row r="493" spans="14:31" x14ac:dyDescent="0.2">
      <c r="N493" s="24"/>
      <c r="O493" s="20"/>
      <c r="P493" s="32"/>
      <c r="Q493" s="32"/>
      <c r="AC493" s="2"/>
      <c r="AD493" s="133"/>
      <c r="AE493" s="133"/>
    </row>
    <row r="494" spans="14:31" x14ac:dyDescent="0.2">
      <c r="N494" s="24"/>
      <c r="O494" s="20"/>
      <c r="P494" s="32"/>
      <c r="Q494" s="32"/>
      <c r="AC494" s="2"/>
      <c r="AD494" s="133"/>
      <c r="AE494" s="133"/>
    </row>
    <row r="495" spans="14:31" x14ac:dyDescent="0.2">
      <c r="N495" s="24"/>
      <c r="O495" s="20"/>
      <c r="P495" s="32"/>
      <c r="Q495" s="32"/>
      <c r="AC495" s="2"/>
      <c r="AD495" s="133"/>
      <c r="AE495" s="133"/>
    </row>
    <row r="496" spans="14:31" x14ac:dyDescent="0.2">
      <c r="N496" s="24"/>
      <c r="O496" s="20"/>
      <c r="P496" s="32"/>
      <c r="Q496" s="32"/>
      <c r="AC496" s="2"/>
      <c r="AD496" s="133"/>
      <c r="AE496" s="133"/>
    </row>
    <row r="497" spans="14:31" x14ac:dyDescent="0.2">
      <c r="N497" s="24"/>
      <c r="O497" s="20"/>
      <c r="P497" s="32"/>
      <c r="Q497" s="32"/>
      <c r="AC497" s="2"/>
      <c r="AD497" s="133"/>
      <c r="AE497" s="133"/>
    </row>
    <row r="498" spans="14:31" x14ac:dyDescent="0.2">
      <c r="N498" s="24"/>
      <c r="O498" s="20"/>
      <c r="P498" s="32"/>
      <c r="Q498" s="32"/>
      <c r="AC498" s="2"/>
      <c r="AD498" s="133"/>
      <c r="AE498" s="133"/>
    </row>
    <row r="499" spans="14:31" x14ac:dyDescent="0.2">
      <c r="N499" s="24"/>
      <c r="O499" s="20"/>
      <c r="P499" s="32"/>
      <c r="Q499" s="32"/>
      <c r="AC499" s="2"/>
      <c r="AD499" s="133"/>
      <c r="AE499" s="133"/>
    </row>
    <row r="500" spans="14:31" x14ac:dyDescent="0.2">
      <c r="N500" s="24"/>
      <c r="O500" s="20"/>
      <c r="P500" s="32"/>
      <c r="Q500" s="32"/>
      <c r="AC500" s="2"/>
      <c r="AD500" s="133"/>
      <c r="AE500" s="133"/>
    </row>
    <row r="501" spans="14:31" x14ac:dyDescent="0.2">
      <c r="N501" s="24"/>
      <c r="O501" s="20"/>
      <c r="P501" s="32"/>
      <c r="Q501" s="32"/>
      <c r="AC501" s="2"/>
      <c r="AD501" s="133"/>
      <c r="AE501" s="133"/>
    </row>
    <row r="502" spans="14:31" x14ac:dyDescent="0.2">
      <c r="N502" s="24"/>
      <c r="O502" s="20"/>
      <c r="P502" s="32"/>
      <c r="Q502" s="32"/>
      <c r="AC502" s="2"/>
      <c r="AD502" s="133"/>
      <c r="AE502" s="133"/>
    </row>
    <row r="503" spans="14:31" x14ac:dyDescent="0.2">
      <c r="N503" s="24"/>
      <c r="O503" s="20"/>
      <c r="P503" s="32"/>
      <c r="Q503" s="32"/>
      <c r="AC503" s="2"/>
      <c r="AD503" s="133"/>
      <c r="AE503" s="133"/>
    </row>
    <row r="504" spans="14:31" x14ac:dyDescent="0.2">
      <c r="N504" s="24"/>
      <c r="O504" s="20"/>
      <c r="P504" s="32"/>
      <c r="Q504" s="32"/>
      <c r="AC504" s="2"/>
      <c r="AD504" s="133"/>
      <c r="AE504" s="133"/>
    </row>
    <row r="505" spans="14:31" x14ac:dyDescent="0.2">
      <c r="N505" s="24"/>
      <c r="O505" s="20"/>
      <c r="P505" s="32"/>
      <c r="Q505" s="32"/>
      <c r="AC505" s="2"/>
      <c r="AD505" s="133"/>
      <c r="AE505" s="133"/>
    </row>
    <row r="506" spans="14:31" x14ac:dyDescent="0.2">
      <c r="N506" s="24"/>
      <c r="O506" s="20"/>
      <c r="P506" s="32"/>
      <c r="Q506" s="32"/>
      <c r="AC506" s="2"/>
      <c r="AD506" s="133"/>
      <c r="AE506" s="133"/>
    </row>
    <row r="507" spans="14:31" x14ac:dyDescent="0.2">
      <c r="N507" s="24"/>
      <c r="O507" s="20"/>
      <c r="P507" s="32"/>
      <c r="Q507" s="32"/>
      <c r="AC507" s="2"/>
      <c r="AD507" s="133"/>
      <c r="AE507" s="133"/>
    </row>
    <row r="508" spans="14:31" x14ac:dyDescent="0.2">
      <c r="N508" s="24"/>
      <c r="O508" s="20"/>
      <c r="P508" s="32"/>
      <c r="Q508" s="32"/>
      <c r="AC508" s="2"/>
      <c r="AD508" s="133"/>
      <c r="AE508" s="133"/>
    </row>
    <row r="509" spans="14:31" x14ac:dyDescent="0.2">
      <c r="N509" s="24"/>
      <c r="O509" s="20"/>
      <c r="P509" s="32"/>
      <c r="Q509" s="32"/>
      <c r="AC509" s="2"/>
      <c r="AD509" s="133"/>
      <c r="AE509" s="133"/>
    </row>
    <row r="510" spans="14:31" x14ac:dyDescent="0.2">
      <c r="N510" s="24"/>
      <c r="O510" s="20"/>
      <c r="P510" s="32"/>
      <c r="Q510" s="32"/>
      <c r="AC510" s="2"/>
      <c r="AD510" s="133"/>
      <c r="AE510" s="133"/>
    </row>
    <row r="511" spans="14:31" x14ac:dyDescent="0.2">
      <c r="N511" s="24"/>
      <c r="O511" s="20"/>
      <c r="P511" s="32"/>
      <c r="Q511" s="32"/>
      <c r="AC511" s="2"/>
      <c r="AD511" s="133"/>
      <c r="AE511" s="133"/>
    </row>
    <row r="512" spans="14:31" x14ac:dyDescent="0.2">
      <c r="N512" s="24"/>
      <c r="O512" s="20"/>
      <c r="P512" s="32"/>
      <c r="Q512" s="32"/>
      <c r="AC512" s="2"/>
      <c r="AD512" s="133"/>
      <c r="AE512" s="133"/>
    </row>
    <row r="513" spans="14:31" x14ac:dyDescent="0.2">
      <c r="N513" s="24"/>
      <c r="O513" s="20"/>
      <c r="P513" s="32"/>
      <c r="Q513" s="32"/>
      <c r="AC513" s="2"/>
      <c r="AD513" s="133"/>
      <c r="AE513" s="133"/>
    </row>
    <row r="514" spans="14:31" x14ac:dyDescent="0.2">
      <c r="N514" s="24"/>
      <c r="O514" s="20"/>
      <c r="P514" s="32"/>
      <c r="Q514" s="32"/>
      <c r="AC514" s="2"/>
      <c r="AD514" s="133"/>
      <c r="AE514" s="133"/>
    </row>
    <row r="515" spans="14:31" x14ac:dyDescent="0.2">
      <c r="N515" s="24"/>
      <c r="O515" s="20"/>
      <c r="P515" s="32"/>
      <c r="Q515" s="32"/>
      <c r="AC515" s="2"/>
      <c r="AD515" s="133"/>
      <c r="AE515" s="133"/>
    </row>
    <row r="516" spans="14:31" x14ac:dyDescent="0.2">
      <c r="N516" s="24"/>
      <c r="O516" s="20"/>
      <c r="P516" s="32"/>
      <c r="Q516" s="32"/>
      <c r="AC516" s="2"/>
      <c r="AD516" s="133"/>
      <c r="AE516" s="133"/>
    </row>
    <row r="517" spans="14:31" x14ac:dyDescent="0.2">
      <c r="N517" s="24"/>
      <c r="O517" s="20"/>
      <c r="P517" s="32"/>
      <c r="Q517" s="32"/>
      <c r="AC517" s="2"/>
      <c r="AD517" s="133"/>
      <c r="AE517" s="133"/>
    </row>
    <row r="518" spans="14:31" x14ac:dyDescent="0.2">
      <c r="N518" s="24"/>
      <c r="O518" s="20"/>
      <c r="P518" s="32"/>
      <c r="Q518" s="32"/>
      <c r="AC518" s="2"/>
      <c r="AD518" s="133"/>
      <c r="AE518" s="133"/>
    </row>
    <row r="519" spans="14:31" x14ac:dyDescent="0.2">
      <c r="N519" s="24"/>
      <c r="O519" s="20"/>
      <c r="P519" s="32"/>
      <c r="Q519" s="32"/>
      <c r="AC519" s="2"/>
      <c r="AD519" s="133"/>
      <c r="AE519" s="133"/>
    </row>
    <row r="520" spans="14:31" x14ac:dyDescent="0.2">
      <c r="N520" s="24"/>
      <c r="O520" s="20"/>
      <c r="P520" s="32"/>
      <c r="Q520" s="32"/>
      <c r="AC520" s="2"/>
      <c r="AD520" s="133"/>
      <c r="AE520" s="133"/>
    </row>
    <row r="521" spans="14:31" x14ac:dyDescent="0.2">
      <c r="N521" s="24"/>
      <c r="O521" s="20"/>
      <c r="P521" s="32"/>
      <c r="Q521" s="32"/>
      <c r="AC521" s="2"/>
      <c r="AD521" s="133"/>
      <c r="AE521" s="133"/>
    </row>
    <row r="522" spans="14:31" x14ac:dyDescent="0.2">
      <c r="N522" s="24"/>
      <c r="O522" s="20"/>
      <c r="P522" s="32"/>
      <c r="Q522" s="32"/>
      <c r="AC522" s="2"/>
      <c r="AD522" s="133"/>
      <c r="AE522" s="133"/>
    </row>
    <row r="523" spans="14:31" x14ac:dyDescent="0.2">
      <c r="N523" s="24"/>
      <c r="O523" s="20"/>
      <c r="P523" s="32"/>
      <c r="Q523" s="32"/>
      <c r="AC523" s="2"/>
      <c r="AE523" s="2"/>
    </row>
    <row r="524" spans="14:31" x14ac:dyDescent="0.2">
      <c r="N524" s="24"/>
      <c r="O524" s="20"/>
      <c r="P524" s="32"/>
      <c r="Q524" s="32"/>
      <c r="AC524" s="2"/>
      <c r="AE524" s="2"/>
    </row>
  </sheetData>
  <sortState xmlns:xlrd2="http://schemas.microsoft.com/office/spreadsheetml/2017/richdata2" ref="Q27:Q223">
    <sortCondition ref="Q223"/>
  </sortState>
  <mergeCells count="11">
    <mergeCell ref="N22:R22"/>
    <mergeCell ref="G15:L16"/>
    <mergeCell ref="G14:L14"/>
    <mergeCell ref="N14:R16"/>
    <mergeCell ref="N17:R17"/>
    <mergeCell ref="N20:R20"/>
    <mergeCell ref="B2:E2"/>
    <mergeCell ref="B23:E23"/>
    <mergeCell ref="G2:L2"/>
    <mergeCell ref="G3:L3"/>
    <mergeCell ref="G4:L5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63"/>
  <sheetViews>
    <sheetView showGridLines="0" topLeftCell="A130" workbookViewId="0">
      <selection activeCell="B44" sqref="B44"/>
    </sheetView>
  </sheetViews>
  <sheetFormatPr defaultColWidth="9" defaultRowHeight="12.75" x14ac:dyDescent="0.2"/>
  <cols>
    <col min="1" max="1" width="9" style="35" customWidth="1"/>
    <col min="2" max="2" width="14.75" style="35" customWidth="1"/>
    <col min="3" max="3" width="18.375" style="35" customWidth="1"/>
    <col min="4" max="4" width="6.25" style="35" customWidth="1"/>
    <col min="5" max="5" width="12.25" style="35" bestFit="1" customWidth="1"/>
    <col min="6" max="7" width="10.625" style="35" customWidth="1"/>
    <col min="8" max="8" width="9" style="35"/>
    <col min="9" max="9" width="13.75" style="35" bestFit="1" customWidth="1"/>
    <col min="10" max="10" width="14.5" style="35" customWidth="1"/>
    <col min="11" max="16384" width="9" style="35"/>
  </cols>
  <sheetData>
    <row r="2" spans="1:16" ht="12.6" customHeight="1" x14ac:dyDescent="0.2">
      <c r="B2" s="205" t="s">
        <v>50</v>
      </c>
      <c r="C2" s="207"/>
      <c r="E2" s="59" t="s">
        <v>65</v>
      </c>
      <c r="F2" s="60"/>
      <c r="G2" s="60"/>
      <c r="H2" s="60"/>
      <c r="I2" s="60"/>
      <c r="J2" s="60"/>
      <c r="K2" s="60"/>
      <c r="L2" s="60"/>
      <c r="M2" s="60"/>
      <c r="N2" s="61"/>
    </row>
    <row r="3" spans="1:16" ht="12.6" customHeight="1" x14ac:dyDescent="0.2">
      <c r="B3" s="120" t="s">
        <v>99</v>
      </c>
      <c r="C3" s="45"/>
      <c r="E3" s="43"/>
      <c r="F3" s="44"/>
      <c r="G3" s="44"/>
      <c r="H3" s="44"/>
      <c r="I3" s="44"/>
      <c r="J3" s="44"/>
      <c r="K3" s="44"/>
      <c r="L3" s="44"/>
      <c r="M3" s="44"/>
      <c r="N3" s="45"/>
    </row>
    <row r="4" spans="1:16" ht="12.6" customHeight="1" x14ac:dyDescent="0.2">
      <c r="B4" s="120" t="s">
        <v>112</v>
      </c>
      <c r="C4" s="45"/>
      <c r="E4" s="43" t="s">
        <v>71</v>
      </c>
      <c r="F4" s="44"/>
      <c r="G4" s="44"/>
      <c r="H4" s="44"/>
      <c r="I4" s="44"/>
      <c r="J4" s="44"/>
      <c r="K4" s="44"/>
      <c r="L4" s="44"/>
      <c r="M4" s="44"/>
      <c r="N4" s="45"/>
    </row>
    <row r="5" spans="1:16" ht="12.6" customHeight="1" x14ac:dyDescent="0.2">
      <c r="B5" s="122" t="s">
        <v>115</v>
      </c>
      <c r="C5" s="45"/>
      <c r="E5" s="43" t="s">
        <v>72</v>
      </c>
      <c r="F5" s="44"/>
      <c r="G5" s="44"/>
      <c r="H5" s="44"/>
      <c r="I5" s="44"/>
      <c r="J5" s="44"/>
      <c r="K5" s="44"/>
      <c r="L5" s="44"/>
      <c r="M5" s="44"/>
      <c r="N5" s="45"/>
    </row>
    <row r="6" spans="1:16" ht="12.6" customHeight="1" x14ac:dyDescent="0.2">
      <c r="B6" s="123" t="s">
        <v>110</v>
      </c>
      <c r="C6" s="119"/>
      <c r="E6" s="43"/>
      <c r="F6" s="44"/>
      <c r="G6" s="44"/>
      <c r="H6" s="44"/>
      <c r="I6" s="44"/>
      <c r="J6" s="44"/>
      <c r="K6" s="44"/>
      <c r="L6" s="44"/>
      <c r="M6" s="44"/>
      <c r="N6" s="45"/>
    </row>
    <row r="7" spans="1:16" ht="12.6" customHeight="1" x14ac:dyDescent="0.2">
      <c r="B7" s="120" t="s">
        <v>113</v>
      </c>
      <c r="C7" s="119"/>
      <c r="E7" s="46"/>
      <c r="F7" s="47"/>
      <c r="G7" s="47"/>
      <c r="H7" s="47"/>
      <c r="I7" s="47"/>
      <c r="J7" s="47"/>
      <c r="K7" s="47"/>
      <c r="L7" s="47"/>
      <c r="M7" s="47"/>
      <c r="N7" s="48"/>
    </row>
    <row r="8" spans="1:16" ht="12.6" customHeight="1" x14ac:dyDescent="0.2">
      <c r="B8" s="120" t="s">
        <v>114</v>
      </c>
      <c r="C8" s="119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6" ht="12.6" customHeight="1" x14ac:dyDescent="0.2">
      <c r="B9" s="121" t="s">
        <v>116</v>
      </c>
      <c r="C9" s="101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6" ht="12.6" customHeight="1" x14ac:dyDescent="0.2">
      <c r="B10" s="118"/>
      <c r="C10" s="118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6" ht="18" x14ac:dyDescent="0.25">
      <c r="A11" s="74" t="s">
        <v>15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2.6" customHeight="1" x14ac:dyDescent="0.2">
      <c r="B12" s="118"/>
      <c r="C12" s="118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6" ht="12.6" customHeight="1" x14ac:dyDescent="0.2">
      <c r="B13" s="118"/>
      <c r="C13" s="118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6" x14ac:dyDescent="0.2">
      <c r="B14" s="90" t="s">
        <v>0</v>
      </c>
      <c r="C14" s="91" t="s">
        <v>1</v>
      </c>
      <c r="D14" s="91" t="s">
        <v>2</v>
      </c>
      <c r="E14" s="91" t="s">
        <v>3</v>
      </c>
      <c r="F14" s="91" t="s">
        <v>4</v>
      </c>
      <c r="G14" s="92" t="s">
        <v>5</v>
      </c>
    </row>
    <row r="15" spans="1:16" x14ac:dyDescent="0.2">
      <c r="B15" s="93">
        <v>1</v>
      </c>
      <c r="C15" s="44" t="s">
        <v>26</v>
      </c>
      <c r="D15" s="40">
        <v>0.14000000000000001</v>
      </c>
      <c r="E15" s="134">
        <v>900</v>
      </c>
      <c r="F15" s="134">
        <v>800</v>
      </c>
      <c r="G15" s="135">
        <v>5600</v>
      </c>
    </row>
    <row r="16" spans="1:16" x14ac:dyDescent="0.2">
      <c r="B16" s="93">
        <v>2</v>
      </c>
      <c r="C16" s="44" t="s">
        <v>27</v>
      </c>
      <c r="D16" s="40">
        <v>0.12</v>
      </c>
      <c r="E16" s="134">
        <v>1200</v>
      </c>
      <c r="F16" s="134">
        <v>1400</v>
      </c>
      <c r="G16" s="135">
        <v>7500</v>
      </c>
    </row>
    <row r="17" spans="2:16" x14ac:dyDescent="0.2">
      <c r="B17" s="93">
        <v>3</v>
      </c>
      <c r="C17" s="44" t="s">
        <v>29</v>
      </c>
      <c r="D17" s="40">
        <v>0.11</v>
      </c>
      <c r="E17" s="134">
        <v>1700</v>
      </c>
      <c r="F17" s="134">
        <v>1000</v>
      </c>
      <c r="G17" s="135">
        <v>5900</v>
      </c>
    </row>
    <row r="18" spans="2:16" x14ac:dyDescent="0.2">
      <c r="B18" s="93">
        <v>4</v>
      </c>
      <c r="C18" s="44" t="s">
        <v>30</v>
      </c>
      <c r="D18" s="40">
        <v>0.05</v>
      </c>
      <c r="E18" s="134">
        <v>3000</v>
      </c>
      <c r="F18" s="134">
        <v>3900</v>
      </c>
      <c r="G18" s="135">
        <v>13800</v>
      </c>
    </row>
    <row r="19" spans="2:16" x14ac:dyDescent="0.2">
      <c r="B19" s="93">
        <v>5</v>
      </c>
      <c r="C19" s="44" t="s">
        <v>31</v>
      </c>
      <c r="D19" s="40">
        <v>0.04</v>
      </c>
      <c r="E19" s="134">
        <v>5100</v>
      </c>
      <c r="F19" s="134">
        <v>3800</v>
      </c>
      <c r="G19" s="135">
        <v>41000</v>
      </c>
      <c r="J19" s="55"/>
      <c r="K19" s="55"/>
      <c r="L19" s="55"/>
      <c r="M19" s="55"/>
    </row>
    <row r="20" spans="2:16" x14ac:dyDescent="0.2">
      <c r="B20" s="93">
        <v>6</v>
      </c>
      <c r="C20" s="44" t="s">
        <v>32</v>
      </c>
      <c r="D20" s="40">
        <v>0.02</v>
      </c>
      <c r="E20" s="134">
        <v>3600</v>
      </c>
      <c r="F20" s="134">
        <v>2600</v>
      </c>
      <c r="G20" s="135">
        <v>33600</v>
      </c>
    </row>
    <row r="21" spans="2:16" x14ac:dyDescent="0.2">
      <c r="B21" s="93">
        <v>7</v>
      </c>
      <c r="C21" s="44" t="s">
        <v>33</v>
      </c>
      <c r="D21" s="40">
        <v>0.01</v>
      </c>
      <c r="E21" s="134">
        <v>12000</v>
      </c>
      <c r="F21" s="134">
        <v>8300</v>
      </c>
      <c r="G21" s="135">
        <v>117500</v>
      </c>
    </row>
    <row r="22" spans="2:16" x14ac:dyDescent="0.2">
      <c r="B22" s="94">
        <v>8</v>
      </c>
      <c r="C22" s="95" t="s">
        <v>28</v>
      </c>
      <c r="D22" s="96">
        <v>0.01</v>
      </c>
      <c r="E22" s="136">
        <v>8400</v>
      </c>
      <c r="F22" s="136">
        <v>7500</v>
      </c>
      <c r="G22" s="137">
        <v>110000</v>
      </c>
    </row>
    <row r="24" spans="2:16" ht="12.6" customHeight="1" x14ac:dyDescent="0.2">
      <c r="B24" s="62"/>
    </row>
    <row r="25" spans="2:16" x14ac:dyDescent="0.2">
      <c r="B25" s="50" t="s">
        <v>51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7" spans="2:16" x14ac:dyDescent="0.2">
      <c r="B27" s="63" t="s">
        <v>107</v>
      </c>
      <c r="C27" s="64"/>
    </row>
    <row r="28" spans="2:16" x14ac:dyDescent="0.2">
      <c r="B28" s="63" t="s">
        <v>81</v>
      </c>
      <c r="C28" s="64"/>
    </row>
    <row r="29" spans="2:16" x14ac:dyDescent="0.2">
      <c r="B29" s="63"/>
      <c r="C29" s="64"/>
    </row>
    <row r="30" spans="2:16" x14ac:dyDescent="0.2">
      <c r="B30" s="65" t="s">
        <v>12</v>
      </c>
      <c r="C30" s="124"/>
    </row>
    <row r="31" spans="2:16" x14ac:dyDescent="0.2">
      <c r="B31" s="63"/>
      <c r="C31" s="64"/>
    </row>
    <row r="33" spans="2:16" x14ac:dyDescent="0.2">
      <c r="B33" s="50" t="s">
        <v>111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5" spans="2:16" x14ac:dyDescent="0.2">
      <c r="B35" s="35" t="s">
        <v>77</v>
      </c>
    </row>
    <row r="36" spans="2:16" x14ac:dyDescent="0.2">
      <c r="B36" s="35" t="s">
        <v>53</v>
      </c>
    </row>
    <row r="37" spans="2:16" x14ac:dyDescent="0.2">
      <c r="B37" s="35" t="s">
        <v>84</v>
      </c>
    </row>
    <row r="38" spans="2:16" x14ac:dyDescent="0.2">
      <c r="B38" s="35" t="s">
        <v>85</v>
      </c>
    </row>
    <row r="39" spans="2:16" x14ac:dyDescent="0.2">
      <c r="B39" s="35" t="s">
        <v>86</v>
      </c>
    </row>
    <row r="42" spans="2:16" x14ac:dyDescent="0.2">
      <c r="B42" s="79" t="s">
        <v>78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4" spans="2:16" x14ac:dyDescent="0.2">
      <c r="B44" s="35" t="s">
        <v>87</v>
      </c>
    </row>
    <row r="45" spans="2:16" x14ac:dyDescent="0.2">
      <c r="B45" s="35" t="s">
        <v>56</v>
      </c>
      <c r="I45" s="35" t="s">
        <v>54</v>
      </c>
    </row>
    <row r="47" spans="2:16" ht="25.5" x14ac:dyDescent="0.2">
      <c r="B47" s="57" t="s">
        <v>0</v>
      </c>
      <c r="C47" s="4" t="s">
        <v>1</v>
      </c>
      <c r="D47" s="4" t="s">
        <v>2</v>
      </c>
      <c r="E47" s="4" t="s">
        <v>3</v>
      </c>
      <c r="F47" s="4" t="s">
        <v>4</v>
      </c>
      <c r="G47" s="5" t="s">
        <v>5</v>
      </c>
      <c r="I47" s="66" t="s">
        <v>24</v>
      </c>
      <c r="J47" s="67" t="s">
        <v>25</v>
      </c>
    </row>
    <row r="48" spans="2:16" x14ac:dyDescent="0.2">
      <c r="B48" s="43">
        <v>1</v>
      </c>
      <c r="C48" s="44" t="s">
        <v>26</v>
      </c>
      <c r="D48" s="40">
        <v>0.14000000000000001</v>
      </c>
      <c r="E48" s="134">
        <v>900</v>
      </c>
      <c r="F48" s="134">
        <v>800</v>
      </c>
      <c r="G48" s="138">
        <v>5600</v>
      </c>
      <c r="I48" s="68">
        <v>0</v>
      </c>
      <c r="J48" s="151"/>
      <c r="L48" s="182" t="s">
        <v>57</v>
      </c>
      <c r="M48" s="183"/>
      <c r="N48" s="183"/>
      <c r="O48" s="183"/>
      <c r="P48" s="184"/>
    </row>
    <row r="49" spans="2:16" x14ac:dyDescent="0.2">
      <c r="B49" s="43">
        <v>2</v>
      </c>
      <c r="C49" s="44" t="s">
        <v>27</v>
      </c>
      <c r="D49" s="40">
        <v>0.12</v>
      </c>
      <c r="E49" s="134">
        <v>1200</v>
      </c>
      <c r="F49" s="134">
        <v>1400</v>
      </c>
      <c r="G49" s="138">
        <v>7500</v>
      </c>
      <c r="I49" s="43">
        <v>1</v>
      </c>
      <c r="J49" s="151"/>
      <c r="L49" s="212" t="s">
        <v>70</v>
      </c>
      <c r="M49" s="213"/>
      <c r="N49" s="213"/>
      <c r="O49" s="213"/>
      <c r="P49" s="214"/>
    </row>
    <row r="50" spans="2:16" x14ac:dyDescent="0.2">
      <c r="B50" s="43">
        <v>3</v>
      </c>
      <c r="C50" s="44" t="s">
        <v>29</v>
      </c>
      <c r="D50" s="40">
        <v>0.11</v>
      </c>
      <c r="E50" s="134">
        <v>1700</v>
      </c>
      <c r="F50" s="134">
        <v>1000</v>
      </c>
      <c r="G50" s="138">
        <v>5900</v>
      </c>
      <c r="I50" s="43">
        <v>2</v>
      </c>
      <c r="J50" s="151"/>
      <c r="L50" s="212" t="s">
        <v>55</v>
      </c>
      <c r="M50" s="213"/>
      <c r="N50" s="213"/>
      <c r="O50" s="213"/>
      <c r="P50" s="214"/>
    </row>
    <row r="51" spans="2:16" x14ac:dyDescent="0.2">
      <c r="B51" s="43">
        <v>4</v>
      </c>
      <c r="C51" s="44" t="s">
        <v>30</v>
      </c>
      <c r="D51" s="40">
        <v>0.05</v>
      </c>
      <c r="E51" s="134">
        <v>3000</v>
      </c>
      <c r="F51" s="134">
        <v>3900</v>
      </c>
      <c r="G51" s="138">
        <v>13800</v>
      </c>
      <c r="I51" s="43">
        <v>3</v>
      </c>
      <c r="J51" s="151"/>
      <c r="L51" s="220" t="s">
        <v>125</v>
      </c>
      <c r="M51" s="221"/>
      <c r="N51" s="221"/>
      <c r="O51" s="221"/>
      <c r="P51" s="222"/>
    </row>
    <row r="52" spans="2:16" x14ac:dyDescent="0.2">
      <c r="B52" s="43">
        <v>5</v>
      </c>
      <c r="C52" s="44" t="s">
        <v>31</v>
      </c>
      <c r="D52" s="40">
        <v>0.04</v>
      </c>
      <c r="E52" s="134">
        <v>5100</v>
      </c>
      <c r="F52" s="134">
        <v>3800</v>
      </c>
      <c r="G52" s="138">
        <v>41000</v>
      </c>
      <c r="I52" s="43">
        <v>4</v>
      </c>
      <c r="J52" s="151"/>
      <c r="L52" s="46"/>
      <c r="M52" s="47"/>
      <c r="N52" s="47"/>
      <c r="O52" s="47"/>
      <c r="P52" s="48"/>
    </row>
    <row r="53" spans="2:16" x14ac:dyDescent="0.2">
      <c r="B53" s="43">
        <v>6</v>
      </c>
      <c r="C53" s="44" t="s">
        <v>32</v>
      </c>
      <c r="D53" s="40">
        <v>0.02</v>
      </c>
      <c r="E53" s="134">
        <v>3600</v>
      </c>
      <c r="F53" s="134">
        <v>2600</v>
      </c>
      <c r="G53" s="138">
        <v>33600</v>
      </c>
      <c r="I53" s="43">
        <v>5</v>
      </c>
      <c r="J53" s="151"/>
    </row>
    <row r="54" spans="2:16" x14ac:dyDescent="0.2">
      <c r="B54" s="43">
        <v>7</v>
      </c>
      <c r="C54" s="44" t="s">
        <v>33</v>
      </c>
      <c r="D54" s="40">
        <v>0.01</v>
      </c>
      <c r="E54" s="134">
        <v>12000</v>
      </c>
      <c r="F54" s="134">
        <v>8300</v>
      </c>
      <c r="G54" s="138">
        <v>117500</v>
      </c>
      <c r="I54" s="69" t="s">
        <v>36</v>
      </c>
      <c r="J54" s="70" t="s">
        <v>37</v>
      </c>
    </row>
    <row r="55" spans="2:16" x14ac:dyDescent="0.2">
      <c r="B55" s="46">
        <v>8</v>
      </c>
      <c r="C55" s="47" t="s">
        <v>28</v>
      </c>
      <c r="D55" s="58">
        <v>0.01</v>
      </c>
      <c r="E55" s="139">
        <v>8400</v>
      </c>
      <c r="F55" s="139">
        <v>7500</v>
      </c>
      <c r="G55" s="140">
        <v>110000</v>
      </c>
    </row>
    <row r="56" spans="2:16" x14ac:dyDescent="0.2">
      <c r="C56" s="35" t="s">
        <v>124</v>
      </c>
      <c r="D56" s="150"/>
    </row>
    <row r="60" spans="2:16" x14ac:dyDescent="0.2">
      <c r="B60" s="79" t="s">
        <v>79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2" spans="2:16" x14ac:dyDescent="0.2">
      <c r="B62" s="35" t="s">
        <v>126</v>
      </c>
    </row>
    <row r="63" spans="2:16" x14ac:dyDescent="0.2">
      <c r="B63" s="35" t="s">
        <v>58</v>
      </c>
    </row>
    <row r="65" spans="2:11" x14ac:dyDescent="0.2">
      <c r="B65" s="90" t="s">
        <v>0</v>
      </c>
      <c r="C65" s="91" t="s">
        <v>1</v>
      </c>
      <c r="D65" s="91" t="s">
        <v>2</v>
      </c>
      <c r="E65" s="91" t="s">
        <v>3</v>
      </c>
      <c r="F65" s="91" t="s">
        <v>4</v>
      </c>
      <c r="G65" s="91" t="s">
        <v>5</v>
      </c>
      <c r="H65" s="90" t="s">
        <v>6</v>
      </c>
      <c r="I65" s="91" t="s">
        <v>17</v>
      </c>
      <c r="J65" s="91" t="s">
        <v>7</v>
      </c>
      <c r="K65" s="92" t="s">
        <v>8</v>
      </c>
    </row>
    <row r="66" spans="2:11" x14ac:dyDescent="0.2">
      <c r="B66" s="93">
        <v>1</v>
      </c>
      <c r="C66" s="44" t="s">
        <v>26</v>
      </c>
      <c r="D66" s="44">
        <v>0.14000000000000001</v>
      </c>
      <c r="E66" s="134">
        <v>900</v>
      </c>
      <c r="F66" s="134">
        <v>800</v>
      </c>
      <c r="G66" s="134">
        <v>5600</v>
      </c>
      <c r="H66" s="152"/>
      <c r="I66" s="153"/>
      <c r="J66" s="154"/>
      <c r="K66" s="155"/>
    </row>
    <row r="67" spans="2:11" x14ac:dyDescent="0.2">
      <c r="B67" s="93">
        <v>2</v>
      </c>
      <c r="C67" s="44" t="s">
        <v>27</v>
      </c>
      <c r="D67" s="44">
        <v>0.12</v>
      </c>
      <c r="E67" s="134">
        <v>1200</v>
      </c>
      <c r="F67" s="134">
        <v>1400</v>
      </c>
      <c r="G67" s="134">
        <v>7500</v>
      </c>
      <c r="H67" s="152"/>
      <c r="I67" s="153"/>
      <c r="J67" s="154"/>
      <c r="K67" s="155"/>
    </row>
    <row r="68" spans="2:11" x14ac:dyDescent="0.2">
      <c r="B68" s="93">
        <v>3</v>
      </c>
      <c r="C68" s="44" t="s">
        <v>29</v>
      </c>
      <c r="D68" s="44">
        <v>0.11</v>
      </c>
      <c r="E68" s="134">
        <v>1700</v>
      </c>
      <c r="F68" s="134">
        <v>1000</v>
      </c>
      <c r="G68" s="134">
        <v>5900</v>
      </c>
      <c r="H68" s="152"/>
      <c r="I68" s="153"/>
      <c r="J68" s="154"/>
      <c r="K68" s="155"/>
    </row>
    <row r="69" spans="2:11" x14ac:dyDescent="0.2">
      <c r="B69" s="93">
        <v>4</v>
      </c>
      <c r="C69" s="44" t="s">
        <v>30</v>
      </c>
      <c r="D69" s="44">
        <v>0.05</v>
      </c>
      <c r="E69" s="134">
        <v>3000</v>
      </c>
      <c r="F69" s="134">
        <v>3900</v>
      </c>
      <c r="G69" s="134">
        <v>13800</v>
      </c>
      <c r="H69" s="152"/>
      <c r="I69" s="153"/>
      <c r="J69" s="154"/>
      <c r="K69" s="155"/>
    </row>
    <row r="70" spans="2:11" x14ac:dyDescent="0.2">
      <c r="B70" s="93">
        <v>5</v>
      </c>
      <c r="C70" s="44" t="s">
        <v>31</v>
      </c>
      <c r="D70" s="44">
        <v>0.04</v>
      </c>
      <c r="E70" s="134">
        <v>5100</v>
      </c>
      <c r="F70" s="134">
        <v>3800</v>
      </c>
      <c r="G70" s="134">
        <v>41000</v>
      </c>
      <c r="H70" s="152"/>
      <c r="I70" s="153"/>
      <c r="J70" s="154"/>
      <c r="K70" s="155"/>
    </row>
    <row r="71" spans="2:11" x14ac:dyDescent="0.2">
      <c r="B71" s="93">
        <v>6</v>
      </c>
      <c r="C71" s="44" t="s">
        <v>32</v>
      </c>
      <c r="D71" s="44">
        <v>0.02</v>
      </c>
      <c r="E71" s="134">
        <v>3600</v>
      </c>
      <c r="F71" s="134">
        <v>2600</v>
      </c>
      <c r="G71" s="134">
        <v>33600</v>
      </c>
      <c r="H71" s="152"/>
      <c r="I71" s="153"/>
      <c r="J71" s="154"/>
      <c r="K71" s="155"/>
    </row>
    <row r="72" spans="2:11" x14ac:dyDescent="0.2">
      <c r="B72" s="93">
        <v>7</v>
      </c>
      <c r="C72" s="44" t="s">
        <v>33</v>
      </c>
      <c r="D72" s="44">
        <v>0.01</v>
      </c>
      <c r="E72" s="134">
        <v>12000</v>
      </c>
      <c r="F72" s="134">
        <v>8300</v>
      </c>
      <c r="G72" s="134">
        <v>117500</v>
      </c>
      <c r="H72" s="152"/>
      <c r="I72" s="153"/>
      <c r="J72" s="154"/>
      <c r="K72" s="155"/>
    </row>
    <row r="73" spans="2:11" x14ac:dyDescent="0.2">
      <c r="B73" s="94">
        <v>8</v>
      </c>
      <c r="C73" s="95" t="s">
        <v>28</v>
      </c>
      <c r="D73" s="95">
        <v>0.01</v>
      </c>
      <c r="E73" s="136">
        <v>8400</v>
      </c>
      <c r="F73" s="136">
        <v>7500</v>
      </c>
      <c r="G73" s="136">
        <v>110000</v>
      </c>
      <c r="H73" s="156"/>
      <c r="I73" s="157"/>
      <c r="J73" s="158"/>
      <c r="K73" s="159"/>
    </row>
    <row r="76" spans="2:11" x14ac:dyDescent="0.2">
      <c r="B76" s="35" t="s">
        <v>60</v>
      </c>
    </row>
    <row r="78" spans="2:11" x14ac:dyDescent="0.2">
      <c r="C78" s="37" t="s">
        <v>59</v>
      </c>
      <c r="D78" s="143">
        <v>0</v>
      </c>
    </row>
    <row r="80" spans="2:11" x14ac:dyDescent="0.2">
      <c r="B80" s="57" t="s">
        <v>0</v>
      </c>
      <c r="C80" s="5" t="s">
        <v>1</v>
      </c>
      <c r="D80" s="72" t="s">
        <v>9</v>
      </c>
      <c r="E80" s="73" t="s">
        <v>35</v>
      </c>
    </row>
    <row r="81" spans="2:16" x14ac:dyDescent="0.2">
      <c r="B81" s="43">
        <v>1</v>
      </c>
      <c r="C81" s="45" t="s">
        <v>26</v>
      </c>
      <c r="D81" s="160" t="e">
        <f>IF($D$78&lt;=G66,1-_xlfn.BETA.DIST($D$78/G66,J66,K66,1),0)</f>
        <v>#NUM!</v>
      </c>
      <c r="E81" s="161" t="e">
        <f>D81*D66</f>
        <v>#NUM!</v>
      </c>
      <c r="G81" s="182" t="s">
        <v>62</v>
      </c>
      <c r="H81" s="183"/>
      <c r="I81" s="183"/>
      <c r="J81" s="183"/>
      <c r="K81" s="183"/>
      <c r="L81" s="184"/>
    </row>
    <row r="82" spans="2:16" x14ac:dyDescent="0.2">
      <c r="B82" s="43">
        <v>2</v>
      </c>
      <c r="C82" s="45" t="s">
        <v>27</v>
      </c>
      <c r="D82" s="160"/>
      <c r="E82" s="161"/>
      <c r="G82" s="209" t="s">
        <v>68</v>
      </c>
      <c r="H82" s="210"/>
      <c r="I82" s="210"/>
      <c r="J82" s="210"/>
      <c r="K82" s="210"/>
      <c r="L82" s="211"/>
    </row>
    <row r="83" spans="2:16" x14ac:dyDescent="0.2">
      <c r="B83" s="43">
        <v>3</v>
      </c>
      <c r="C83" s="45" t="s">
        <v>29</v>
      </c>
      <c r="D83" s="160"/>
      <c r="E83" s="161"/>
      <c r="G83" s="215" t="s">
        <v>69</v>
      </c>
      <c r="H83" s="213"/>
      <c r="I83" s="213"/>
      <c r="J83" s="213"/>
      <c r="K83" s="213"/>
      <c r="L83" s="216"/>
    </row>
    <row r="84" spans="2:16" ht="13.15" customHeight="1" x14ac:dyDescent="0.2">
      <c r="B84" s="43">
        <v>4</v>
      </c>
      <c r="C84" s="45" t="s">
        <v>30</v>
      </c>
      <c r="D84" s="160"/>
      <c r="E84" s="161"/>
      <c r="G84" s="223" t="s">
        <v>91</v>
      </c>
      <c r="H84" s="224"/>
      <c r="I84" s="224"/>
      <c r="J84" s="224"/>
      <c r="K84" s="224"/>
      <c r="L84" s="225"/>
    </row>
    <row r="85" spans="2:16" x14ac:dyDescent="0.2">
      <c r="B85" s="43">
        <v>5</v>
      </c>
      <c r="C85" s="45" t="s">
        <v>31</v>
      </c>
      <c r="D85" s="160"/>
      <c r="E85" s="161"/>
      <c r="G85" s="223"/>
      <c r="H85" s="224"/>
      <c r="I85" s="224"/>
      <c r="J85" s="224"/>
      <c r="K85" s="224"/>
      <c r="L85" s="225"/>
    </row>
    <row r="86" spans="2:16" x14ac:dyDescent="0.2">
      <c r="B86" s="43">
        <v>6</v>
      </c>
      <c r="C86" s="45" t="s">
        <v>32</v>
      </c>
      <c r="D86" s="160"/>
      <c r="E86" s="161"/>
      <c r="G86" s="223"/>
      <c r="H86" s="224"/>
      <c r="I86" s="224"/>
      <c r="J86" s="224"/>
      <c r="K86" s="224"/>
      <c r="L86" s="225"/>
    </row>
    <row r="87" spans="2:16" x14ac:dyDescent="0.2">
      <c r="B87" s="43">
        <v>7</v>
      </c>
      <c r="C87" s="45" t="s">
        <v>33</v>
      </c>
      <c r="D87" s="160"/>
      <c r="E87" s="161"/>
      <c r="G87" s="223" t="s">
        <v>127</v>
      </c>
      <c r="H87" s="224"/>
      <c r="I87" s="224"/>
      <c r="J87" s="224"/>
      <c r="K87" s="224"/>
      <c r="L87" s="225"/>
    </row>
    <row r="88" spans="2:16" x14ac:dyDescent="0.2">
      <c r="B88" s="46">
        <v>8</v>
      </c>
      <c r="C88" s="48" t="s">
        <v>28</v>
      </c>
      <c r="D88" s="162"/>
      <c r="E88" s="163"/>
      <c r="G88" s="217" t="s">
        <v>128</v>
      </c>
      <c r="H88" s="218"/>
      <c r="I88" s="218"/>
      <c r="J88" s="218"/>
      <c r="K88" s="218"/>
      <c r="L88" s="219"/>
    </row>
    <row r="89" spans="2:16" x14ac:dyDescent="0.2">
      <c r="E89" s="82" t="str">
        <f>E80</f>
        <v>Exceed Rate</v>
      </c>
    </row>
    <row r="90" spans="2:16" x14ac:dyDescent="0.2">
      <c r="C90" s="37" t="s">
        <v>59</v>
      </c>
      <c r="D90" s="144">
        <f>D78</f>
        <v>0</v>
      </c>
      <c r="E90" s="164"/>
    </row>
    <row r="92" spans="2:16" x14ac:dyDescent="0.2">
      <c r="B92" s="35" t="s">
        <v>109</v>
      </c>
    </row>
    <row r="93" spans="2:16" x14ac:dyDescent="0.2">
      <c r="B93" s="35" t="s">
        <v>90</v>
      </c>
    </row>
    <row r="96" spans="2:16" x14ac:dyDescent="0.2">
      <c r="B96" s="79" t="s">
        <v>80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6" x14ac:dyDescent="0.2">
      <c r="B97" s="49"/>
    </row>
    <row r="98" spans="2:6" x14ac:dyDescent="0.2">
      <c r="B98" s="35" t="s">
        <v>89</v>
      </c>
    </row>
    <row r="99" spans="2:6" x14ac:dyDescent="0.2">
      <c r="B99" s="35" t="s">
        <v>93</v>
      </c>
    </row>
    <row r="102" spans="2:6" x14ac:dyDescent="0.2">
      <c r="B102" s="102" t="s">
        <v>45</v>
      </c>
      <c r="C102" s="102" t="s">
        <v>34</v>
      </c>
      <c r="D102" s="71" t="s">
        <v>10</v>
      </c>
      <c r="E102" s="71" t="s">
        <v>11</v>
      </c>
    </row>
    <row r="103" spans="2:6" x14ac:dyDescent="0.2">
      <c r="B103" s="141">
        <v>0</v>
      </c>
      <c r="C103" s="165"/>
      <c r="D103" s="166"/>
      <c r="E103" s="108" t="e">
        <f>1/D103</f>
        <v>#DIV/0!</v>
      </c>
      <c r="F103" s="81">
        <f>B103</f>
        <v>0</v>
      </c>
    </row>
    <row r="104" spans="2:6" x14ac:dyDescent="0.2">
      <c r="B104" s="141">
        <v>1000</v>
      </c>
      <c r="C104" s="167"/>
      <c r="D104" s="166"/>
      <c r="E104" s="108" t="e">
        <f t="shared" ref="E104:E112" si="0">1/D104</f>
        <v>#DIV/0!</v>
      </c>
      <c r="F104" s="81">
        <f t="shared" ref="F104:F112" si="1">B104</f>
        <v>1000</v>
      </c>
    </row>
    <row r="105" spans="2:6" x14ac:dyDescent="0.2">
      <c r="B105" s="141">
        <v>2500</v>
      </c>
      <c r="C105" s="167"/>
      <c r="D105" s="166"/>
      <c r="E105" s="108" t="e">
        <f t="shared" si="0"/>
        <v>#DIV/0!</v>
      </c>
      <c r="F105" s="81">
        <f t="shared" si="1"/>
        <v>2500</v>
      </c>
    </row>
    <row r="106" spans="2:6" x14ac:dyDescent="0.2">
      <c r="B106" s="141">
        <v>5000</v>
      </c>
      <c r="C106" s="167"/>
      <c r="D106" s="166"/>
      <c r="E106" s="108" t="e">
        <f t="shared" si="0"/>
        <v>#DIV/0!</v>
      </c>
      <c r="F106" s="81">
        <f t="shared" si="1"/>
        <v>5000</v>
      </c>
    </row>
    <row r="107" spans="2:6" x14ac:dyDescent="0.2">
      <c r="B107" s="141">
        <v>7500</v>
      </c>
      <c r="C107" s="167"/>
      <c r="D107" s="166"/>
      <c r="E107" s="108" t="e">
        <f t="shared" si="0"/>
        <v>#DIV/0!</v>
      </c>
      <c r="F107" s="81">
        <f t="shared" si="1"/>
        <v>7500</v>
      </c>
    </row>
    <row r="108" spans="2:6" x14ac:dyDescent="0.2">
      <c r="B108" s="141">
        <v>10000</v>
      </c>
      <c r="C108" s="167"/>
      <c r="D108" s="166"/>
      <c r="E108" s="108" t="e">
        <f t="shared" si="0"/>
        <v>#DIV/0!</v>
      </c>
      <c r="F108" s="81">
        <f t="shared" si="1"/>
        <v>10000</v>
      </c>
    </row>
    <row r="109" spans="2:6" x14ac:dyDescent="0.2">
      <c r="B109" s="141">
        <v>15000</v>
      </c>
      <c r="C109" s="167"/>
      <c r="D109" s="166"/>
      <c r="E109" s="108" t="e">
        <f t="shared" si="0"/>
        <v>#DIV/0!</v>
      </c>
      <c r="F109" s="81">
        <f t="shared" si="1"/>
        <v>15000</v>
      </c>
    </row>
    <row r="110" spans="2:6" x14ac:dyDescent="0.2">
      <c r="B110" s="141">
        <v>20000</v>
      </c>
      <c r="C110" s="167"/>
      <c r="D110" s="166"/>
      <c r="E110" s="108" t="e">
        <f t="shared" si="0"/>
        <v>#DIV/0!</v>
      </c>
      <c r="F110" s="81">
        <f t="shared" si="1"/>
        <v>20000</v>
      </c>
    </row>
    <row r="111" spans="2:6" x14ac:dyDescent="0.2">
      <c r="B111" s="141">
        <v>25000</v>
      </c>
      <c r="C111" s="167"/>
      <c r="D111" s="166"/>
      <c r="E111" s="108" t="e">
        <f t="shared" si="0"/>
        <v>#DIV/0!</v>
      </c>
      <c r="F111" s="81">
        <f t="shared" si="1"/>
        <v>25000</v>
      </c>
    </row>
    <row r="112" spans="2:6" x14ac:dyDescent="0.2">
      <c r="B112" s="142">
        <v>30000</v>
      </c>
      <c r="C112" s="168"/>
      <c r="D112" s="169"/>
      <c r="E112" s="109" t="e">
        <f t="shared" si="0"/>
        <v>#DIV/0!</v>
      </c>
      <c r="F112" s="81">
        <f t="shared" si="1"/>
        <v>30000</v>
      </c>
    </row>
    <row r="116" spans="1:16" x14ac:dyDescent="0.2">
      <c r="B116" s="50" t="s">
        <v>61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</row>
    <row r="118" spans="1:16" ht="13.15" customHeight="1" x14ac:dyDescent="0.2">
      <c r="B118" s="56" t="s">
        <v>97</v>
      </c>
      <c r="C118" s="56"/>
      <c r="D118" s="56"/>
      <c r="E118" s="56"/>
    </row>
    <row r="119" spans="1:16" x14ac:dyDescent="0.2">
      <c r="B119" s="56" t="s">
        <v>129</v>
      </c>
      <c r="C119" s="56"/>
      <c r="D119" s="56"/>
      <c r="E119" s="56"/>
    </row>
    <row r="120" spans="1:16" x14ac:dyDescent="0.2">
      <c r="A120" s="44"/>
      <c r="B120" s="44"/>
      <c r="C120" s="44"/>
      <c r="D120" s="44"/>
    </row>
    <row r="121" spans="1:16" x14ac:dyDescent="0.2">
      <c r="A121" s="44"/>
      <c r="B121" s="13"/>
      <c r="C121" s="14" t="s">
        <v>10</v>
      </c>
      <c r="D121" s="44"/>
    </row>
    <row r="122" spans="1:16" x14ac:dyDescent="0.2">
      <c r="A122" s="44"/>
      <c r="B122" s="16" t="s">
        <v>47</v>
      </c>
      <c r="C122" s="110"/>
      <c r="D122" s="44"/>
    </row>
    <row r="123" spans="1:16" x14ac:dyDescent="0.2">
      <c r="A123" s="44"/>
      <c r="B123" s="16" t="s">
        <v>48</v>
      </c>
      <c r="C123" s="110"/>
      <c r="D123" s="44"/>
    </row>
    <row r="124" spans="1:16" x14ac:dyDescent="0.2">
      <c r="A124" s="44"/>
      <c r="B124" s="17" t="s">
        <v>49</v>
      </c>
      <c r="C124" s="111"/>
      <c r="D124" s="44"/>
    </row>
    <row r="125" spans="1:16" ht="14.25" x14ac:dyDescent="0.2">
      <c r="B125"/>
    </row>
    <row r="127" spans="1:16" x14ac:dyDescent="0.2">
      <c r="B127" s="208" t="s">
        <v>98</v>
      </c>
      <c r="C127" s="208"/>
    </row>
    <row r="128" spans="1:16" x14ac:dyDescent="0.2">
      <c r="B128" s="208"/>
      <c r="C128" s="208"/>
    </row>
    <row r="129" spans="2:3" x14ac:dyDescent="0.2">
      <c r="B129" s="208"/>
      <c r="C129" s="208"/>
    </row>
    <row r="130" spans="2:3" x14ac:dyDescent="0.2">
      <c r="B130" s="208"/>
      <c r="C130" s="208"/>
    </row>
    <row r="145" spans="2:16" x14ac:dyDescent="0.2">
      <c r="B145" s="78" t="s">
        <v>76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</row>
    <row r="147" spans="2:16" x14ac:dyDescent="0.2">
      <c r="B147" s="35" t="s">
        <v>108</v>
      </c>
    </row>
    <row r="148" spans="2:16" x14ac:dyDescent="0.2">
      <c r="B148" s="35" t="s">
        <v>82</v>
      </c>
    </row>
    <row r="150" spans="2:16" x14ac:dyDescent="0.2">
      <c r="B150" s="65" t="s">
        <v>52</v>
      </c>
      <c r="C150" s="146"/>
    </row>
    <row r="151" spans="2:16" x14ac:dyDescent="0.2">
      <c r="E151" s="44"/>
      <c r="F151" s="44"/>
      <c r="G151" s="44"/>
      <c r="H151" s="44"/>
      <c r="I151" s="44"/>
      <c r="J151" s="44"/>
      <c r="K151" s="44"/>
    </row>
    <row r="152" spans="2:16" x14ac:dyDescent="0.2">
      <c r="B152" s="205" t="s">
        <v>83</v>
      </c>
      <c r="C152" s="206"/>
      <c r="D152" s="207"/>
      <c r="E152" s="174"/>
      <c r="F152" s="175"/>
      <c r="G152" s="175"/>
      <c r="H152" s="175"/>
      <c r="I152" s="175"/>
      <c r="J152" s="175"/>
      <c r="K152" s="44"/>
    </row>
    <row r="153" spans="2:16" x14ac:dyDescent="0.2">
      <c r="B153" s="43"/>
      <c r="C153" s="44"/>
      <c r="D153" s="45"/>
      <c r="E153" s="97"/>
      <c r="F153" s="145"/>
      <c r="G153" s="145"/>
      <c r="H153" s="176"/>
      <c r="I153" s="145"/>
      <c r="J153" s="176"/>
      <c r="K153" s="44"/>
    </row>
    <row r="154" spans="2:16" x14ac:dyDescent="0.2">
      <c r="B154" s="43"/>
      <c r="C154" s="44"/>
      <c r="D154" s="45"/>
      <c r="E154" s="97"/>
      <c r="F154" s="145"/>
      <c r="G154" s="145"/>
      <c r="H154" s="176"/>
      <c r="I154" s="145"/>
      <c r="J154" s="176"/>
      <c r="K154" s="44"/>
    </row>
    <row r="155" spans="2:16" x14ac:dyDescent="0.2">
      <c r="B155" s="43"/>
      <c r="C155" s="44"/>
      <c r="D155" s="45"/>
      <c r="E155" s="97"/>
      <c r="F155" s="145"/>
      <c r="G155" s="145"/>
      <c r="H155" s="176"/>
      <c r="I155" s="145"/>
      <c r="J155" s="176"/>
      <c r="K155" s="44"/>
    </row>
    <row r="156" spans="2:16" x14ac:dyDescent="0.2">
      <c r="B156" s="43"/>
      <c r="C156" s="44"/>
      <c r="D156" s="45"/>
      <c r="E156" s="97"/>
      <c r="F156" s="145"/>
      <c r="G156" s="145"/>
      <c r="H156" s="176"/>
      <c r="I156" s="145"/>
      <c r="J156" s="176"/>
      <c r="K156" s="44"/>
    </row>
    <row r="157" spans="2:16" x14ac:dyDescent="0.2">
      <c r="B157" s="43"/>
      <c r="C157" s="44"/>
      <c r="D157" s="45"/>
      <c r="E157" s="97"/>
      <c r="F157" s="145"/>
      <c r="G157" s="145"/>
      <c r="H157" s="176"/>
      <c r="I157" s="145"/>
      <c r="J157" s="176"/>
      <c r="K157" s="44"/>
    </row>
    <row r="158" spans="2:16" x14ac:dyDescent="0.2">
      <c r="B158" s="43"/>
      <c r="C158" s="44"/>
      <c r="D158" s="45"/>
      <c r="E158" s="97"/>
      <c r="F158" s="145"/>
      <c r="G158" s="145"/>
      <c r="H158" s="176"/>
      <c r="I158" s="145"/>
      <c r="J158" s="176"/>
      <c r="K158" s="44"/>
    </row>
    <row r="159" spans="2:16" x14ac:dyDescent="0.2">
      <c r="B159" s="43"/>
      <c r="C159" s="44"/>
      <c r="D159" s="45"/>
      <c r="E159" s="97"/>
      <c r="F159" s="145"/>
      <c r="G159" s="145"/>
      <c r="H159" s="176"/>
      <c r="I159" s="145"/>
      <c r="J159" s="176"/>
      <c r="K159" s="44"/>
    </row>
    <row r="160" spans="2:16" x14ac:dyDescent="0.2">
      <c r="B160" s="46"/>
      <c r="C160" s="47"/>
      <c r="D160" s="48"/>
      <c r="E160" s="97"/>
      <c r="F160" s="145"/>
      <c r="G160" s="145"/>
      <c r="H160" s="176"/>
      <c r="I160" s="145"/>
      <c r="J160" s="176"/>
      <c r="K160" s="44"/>
    </row>
    <row r="161" spans="5:11" x14ac:dyDescent="0.2">
      <c r="E161" s="44"/>
      <c r="F161" s="44"/>
      <c r="G161" s="44"/>
      <c r="H161" s="44"/>
      <c r="I161" s="44"/>
      <c r="J161" s="44"/>
      <c r="K161" s="44"/>
    </row>
    <row r="162" spans="5:11" x14ac:dyDescent="0.2">
      <c r="E162" s="44"/>
      <c r="F162" s="44"/>
      <c r="G162" s="44"/>
      <c r="H162" s="44"/>
      <c r="I162" s="44"/>
      <c r="J162" s="44"/>
      <c r="K162" s="44"/>
    </row>
    <row r="163" spans="5:11" x14ac:dyDescent="0.2">
      <c r="E163" s="44"/>
      <c r="F163" s="44"/>
      <c r="G163" s="44"/>
      <c r="H163" s="44"/>
      <c r="I163" s="44"/>
      <c r="J163" s="44"/>
      <c r="K163" s="44"/>
    </row>
  </sheetData>
  <mergeCells count="13">
    <mergeCell ref="B152:D152"/>
    <mergeCell ref="B127:C130"/>
    <mergeCell ref="B2:C2"/>
    <mergeCell ref="L48:P48"/>
    <mergeCell ref="G81:L81"/>
    <mergeCell ref="G82:L82"/>
    <mergeCell ref="L50:P50"/>
    <mergeCell ref="L49:P49"/>
    <mergeCell ref="G83:L83"/>
    <mergeCell ref="G88:L88"/>
    <mergeCell ref="L51:P51"/>
    <mergeCell ref="G84:L86"/>
    <mergeCell ref="G87:L8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15A13A1-FE95-432B-90FA-2FF90CFA05F9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Exercise Overview &amp; Answers</vt:lpstr>
      <vt:lpstr>YLT_Worksheet</vt:lpstr>
      <vt:lpstr>ELT_Worksheet</vt:lpstr>
      <vt:lpstr>ELT</vt:lpstr>
      <vt:lpstr>ELT_AAL</vt:lpstr>
      <vt:lpstr>ELT_OEP100</vt:lpstr>
      <vt:lpstr>ELT_OEP20</vt:lpstr>
      <vt:lpstr>ELT_OEP250</vt:lpstr>
      <vt:lpstr>ELT_Std.Dev</vt:lpstr>
      <vt:lpstr>YLT_AAL</vt:lpstr>
      <vt:lpstr>YLT_AEP100</vt:lpstr>
      <vt:lpstr>YLT_AEP20</vt:lpstr>
      <vt:lpstr>YLT_AEP250</vt:lpstr>
      <vt:lpstr>YLT_OEP100</vt:lpstr>
      <vt:lpstr>YLT_OEP20</vt:lpstr>
      <vt:lpstr>YLT_OEP250</vt:lpstr>
      <vt:lpstr>YLT_Std.Dev</vt:lpstr>
    </vt:vector>
  </TitlesOfParts>
  <Company>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Dyke</dc:creator>
  <cp:lastModifiedBy>Deb Dahlby</cp:lastModifiedBy>
  <dcterms:created xsi:type="dcterms:W3CDTF">2015-10-26T12:18:02Z</dcterms:created>
  <dcterms:modified xsi:type="dcterms:W3CDTF">2020-01-29T22:04:12Z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0x0101008F3204670EAB5940B0A61FCD6919E7A4</vt:lpwstr>
  </property>
</Properties>
</file>