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135" windowWidth="20115" windowHeight="7935" tabRatio="800"/>
  </bookViews>
  <sheets>
    <sheet name="Copyright" sheetId="35" r:id="rId1"/>
    <sheet name="HNZ - Historical Prices" sheetId="27" r:id="rId2"/>
    <sheet name="Mkt Sgmt" sheetId="24" r:id="rId3"/>
    <sheet name="Syn" sheetId="23" r:id="rId4"/>
    <sheet name="Betas" sheetId="3" r:id="rId5"/>
    <sheet name="HNZ Debt" sheetId="7" r:id="rId6"/>
    <sheet name="HNZ Tax" sheetId="25" r:id="rId7"/>
    <sheet name="HNZ Fcast" sheetId="6" r:id="rId8"/>
    <sheet name="HNZ IS" sheetId="5" r:id="rId9"/>
    <sheet name="HNZ BS" sheetId="17" r:id="rId10"/>
    <sheet name="HNZ CF" sheetId="16" r:id="rId11"/>
    <sheet name="Comp Transactions" sheetId="28" r:id="rId12"/>
    <sheet name="Comp Growth" sheetId="29" r:id="rId13"/>
    <sheet name="Comp Profit" sheetId="30" r:id="rId14"/>
    <sheet name="Comp Returns" sheetId="31" r:id="rId15"/>
    <sheet name="Comp Leverage" sheetId="32" r:id="rId16"/>
    <sheet name="Comp Val-1" sheetId="33" r:id="rId17"/>
    <sheet name="Comp Val-2" sheetId="34" r:id="rId18"/>
    <sheet name="DCF" sheetId="36" r:id="rId19"/>
  </sheets>
  <externalReferences>
    <externalReference r:id="rId20"/>
    <externalReference r:id="rId21"/>
    <externalReference r:id="rId22"/>
    <externalReference r:id="rId23"/>
    <externalReference r:id="rId24"/>
  </externalReferences>
  <definedNames>
    <definedName name="__123Graph_A" hidden="1">[1]IncStmt!#REF!</definedName>
    <definedName name="__123Graph_AClsCarr" hidden="1">[2]CLOSED!$B$38:$G$38</definedName>
    <definedName name="__123Graph_AClsCorr" hidden="1">[2]CLOSED!$C$22:$L$22</definedName>
    <definedName name="__123Graph_AClsCum" hidden="1">[2]CLOSED!$C$45:$G$45</definedName>
    <definedName name="__123Graph_AClsCust" hidden="1">[2]CLOSED!$C$10:$L$10</definedName>
    <definedName name="__123Graph_AClsLoft" hidden="1">[2]CLOSED!$C$28:$L$28</definedName>
    <definedName name="__123Graph_AClsMar" hidden="1">[2]CLOSED!$C$16:$M$16</definedName>
    <definedName name="__123Graph_AGraph1" hidden="1">[2]CLOSED!$C$19:$M$19</definedName>
    <definedName name="__123Graph_AGraph2" hidden="1">[2]CLOSED!$C$13:$M$13</definedName>
    <definedName name="__123Graph_AGraph3" hidden="1">[2]CLOSED!$C$41:$M$41</definedName>
    <definedName name="__123Graph_AGraph4" hidden="1">[2]CLOSED!$C$31:$M$31</definedName>
    <definedName name="__123Graph_AYTDVar" hidden="1">[2]CLOSED!$G$59:$G$65</definedName>
    <definedName name="__123Graph_B" hidden="1">[1]IncStmt!#REF!</definedName>
    <definedName name="__123Graph_BClsCarr" hidden="1">[2]CLOSED!$B$39:$G$39</definedName>
    <definedName name="__123Graph_BClsCorr" hidden="1">[2]CLOSED!$C$23:$L$23</definedName>
    <definedName name="__123Graph_BClsCum" hidden="1">[2]CLOSED!$C$46:$G$46</definedName>
    <definedName name="__123Graph_BClsCust" hidden="1">[2]CLOSED!$C$11:$L$11</definedName>
    <definedName name="__123Graph_BClsLoft" hidden="1">[2]CLOSED!$C$29:$L$29</definedName>
    <definedName name="__123Graph_BClsMar" hidden="1">[2]CLOSED!$C$17:$M$17</definedName>
    <definedName name="__123Graph_BYTDVar" hidden="1">[2]CLOSED!$H$59:$H$65</definedName>
    <definedName name="__123Graph_C" hidden="1">[1]IncStmt!#REF!</definedName>
    <definedName name="__123Graph_CClsCarr" hidden="1">[2]CLOSED!$B$40:$G$40</definedName>
    <definedName name="__123Graph_CClsCorr" hidden="1">[2]CLOSED!$C$24:$L$24</definedName>
    <definedName name="__123Graph_CClsCum" hidden="1">[2]CLOSED!$C$47:$G$47</definedName>
    <definedName name="__123Graph_CClsCust" hidden="1">[2]CLOSED!$C$12:$L$12</definedName>
    <definedName name="__123Graph_CClsLoft" hidden="1">[2]CLOSED!$C$30:$L$30</definedName>
    <definedName name="__123Graph_CClsMar" hidden="1">[2]CLOSED!$C$18:$M$18</definedName>
    <definedName name="__123Graph_CYTDVar" hidden="1">[2]CLOSED!$I$59:$I$65</definedName>
    <definedName name="__123Graph_D" hidden="1">[1]IncStmt!#REF!</definedName>
    <definedName name="__123Graph_DYTDVar" hidden="1">[2]CLOSED!$J$59:$J$65</definedName>
    <definedName name="__123Graph_E" hidden="1">[1]IncStmt!#REF!</definedName>
    <definedName name="__123Graph_EYTDVar" hidden="1">[2]CLOSED!$K$59:$K$65</definedName>
    <definedName name="__123Graph_F" hidden="1">[1]IncStmt!#REF!</definedName>
    <definedName name="__123Graph_XClsCarr" hidden="1">[2]CLOSED!$B$37:$G$37</definedName>
    <definedName name="__123Graph_XClsCorr" hidden="1">[2]CLOSED!$C$7:$L$7</definedName>
    <definedName name="__123Graph_XClsCum" hidden="1">[2]CLOSED!$C$37:$G$37</definedName>
    <definedName name="__123Graph_XClsCust" hidden="1">[2]CLOSED!$C$7:$N$7</definedName>
    <definedName name="__123Graph_XClsLoft" hidden="1">[2]CLOSED!$C$7:$N$7</definedName>
    <definedName name="__123Graph_XClsMar" hidden="1">[2]CLOSED!$C$7:$N$7</definedName>
    <definedName name="__123Graph_XGraph1" hidden="1">[2]CLOSED!$C$7:$M$7</definedName>
    <definedName name="__123Graph_XGraph2" hidden="1">[2]CLOSED!$C$7:$M$7</definedName>
    <definedName name="__123Graph_XGraph3" hidden="1">[2]CLOSED!$C$7:$M$7</definedName>
    <definedName name="__123Graph_XGraph4" hidden="1">[2]CLOSED!$C$7:$M$7</definedName>
    <definedName name="__123Graph_XYTDVar" hidden="1">[2]CLOSED!$A$59:$A$70</definedName>
    <definedName name="__APW_RESTORE_DATA0__" localSheetId="11" hidden="1">#REF!</definedName>
    <definedName name="__APW_RESTORE_DATA0__" localSheetId="18" hidden="1">#REF!</definedName>
    <definedName name="__APW_RESTORE_DATA0__" hidden="1">#REF!</definedName>
    <definedName name="__APW_RESTORE_DATA1__" localSheetId="11" hidden="1">#REF!</definedName>
    <definedName name="__APW_RESTORE_DATA1__" localSheetId="18" hidden="1">#REF!</definedName>
    <definedName name="__APW_RESTORE_DATA1__" hidden="1">#REF!</definedName>
    <definedName name="__APW_RESTORE_DATA2__" localSheetId="11" hidden="1">#REF!,#REF!,#REF!,#REF!,#REF!,#REF!,#REF!,#REF!,#REF!,#REF!</definedName>
    <definedName name="__APW_RESTORE_DATA2__" localSheetId="18" hidden="1">#REF!,#REF!,#REF!,#REF!,#REF!,#REF!,#REF!,#REF!,#REF!,#REF!</definedName>
    <definedName name="__APW_RESTORE_DATA2__" hidden="1">#REF!,#REF!,#REF!,#REF!,#REF!,#REF!,#REF!,#REF!,#REF!,#REF!</definedName>
    <definedName name="__APW_RESTORE_DATA3__" localSheetId="11" hidden="1">#REF!,#REF!,#REF!,#REF!,#REF!,#REF!,#REF!,#REF!,#REF!,#REF!</definedName>
    <definedName name="__APW_RESTORE_DATA3__" localSheetId="18" hidden="1">#REF!,#REF!,#REF!,#REF!,#REF!,#REF!,#REF!,#REF!,#REF!,#REF!</definedName>
    <definedName name="__APW_RESTORE_DATA3__" hidden="1">#REF!,#REF!,#REF!,#REF!,#REF!,#REF!,#REF!,#REF!,#REF!,#REF!</definedName>
    <definedName name="__APW_RESTORE_DATA4__" localSheetId="11" hidden="1">#REF!,#REF!,#REF!,#REF!,#REF!,#REF!,#REF!,#REF!,#REF!,#REF!</definedName>
    <definedName name="__APW_RESTORE_DATA4__" localSheetId="18" hidden="1">#REF!,#REF!,#REF!,#REF!,#REF!,#REF!,#REF!,#REF!,#REF!,#REF!</definedName>
    <definedName name="__APW_RESTORE_DATA4__" hidden="1">#REF!,#REF!,#REF!,#REF!,#REF!,#REF!,#REF!,#REF!,#REF!,#REF!</definedName>
    <definedName name="__APW_RESTORE_DATA5__" localSheetId="11" hidden="1">#REF!,#REF!,#REF!,#REF!,#REF!,#REF!,#REF!,#REF!,#REF!,#REF!,#REF!</definedName>
    <definedName name="__APW_RESTORE_DATA5__" localSheetId="18" hidden="1">#REF!,#REF!,#REF!,#REF!,#REF!,#REF!,#REF!,#REF!,#REF!,#REF!,#REF!</definedName>
    <definedName name="__APW_RESTORE_DATA5__" hidden="1">#REF!,#REF!,#REF!,#REF!,#REF!,#REF!,#REF!,#REF!,#REF!,#REF!,#REF!</definedName>
    <definedName name="__APW_RESTORE_DATA6__" localSheetId="18" hidden="1">#REF!,#REF!,#REF!,#REF!,#REF!,#REF!,#REF!,#REF!,#REF!,#REF!</definedName>
    <definedName name="__APW_RESTORE_DATA6__" hidden="1">#REF!,#REF!,#REF!,#REF!,#REF!,#REF!,#REF!,#REF!,#REF!,#REF!</definedName>
    <definedName name="__APW_RESTORE_DATA7__" localSheetId="18" hidden="1">#REF!,#REF!,#REF!,#REF!,#REF!,#REF!,#REF!,#REF!,#REF!,#REF!</definedName>
    <definedName name="__APW_RESTORE_DATA7__" hidden="1">#REF!,#REF!,#REF!,#REF!,#REF!,#REF!,#REF!,#REF!,#REF!,#REF!</definedName>
    <definedName name="__APW_RESTORE_DATA8__" localSheetId="18" hidden="1">#REF!,#REF!,#REF!,#REF!,#REF!,#REF!,#REF!,#REF!,#REF!,#REF!</definedName>
    <definedName name="__APW_RESTORE_DATA8__" hidden="1">#REF!,#REF!,#REF!,#REF!,#REF!,#REF!,#REF!,#REF!,#REF!,#REF!</definedName>
    <definedName name="__APW_RESTORE_DATA9__" localSheetId="18" hidden="1">#REF!,#REF!,#REF!,#REF!,#REF!,#REF!,#REF!,#REF!,#REF!,#REF!</definedName>
    <definedName name="__APW_RESTORE_DATA9__" hidden="1">#REF!,#REF!,#REF!,#REF!,#REF!,#REF!,#REF!,#REF!,#REF!,#REF!</definedName>
    <definedName name="__APW_RESTORE_HYPERLINK0__" localSheetId="18" hidden="1">#REF!</definedName>
    <definedName name="__APW_RESTORE_HYPERLINK0__" hidden="1">#REF!</definedName>
    <definedName name="__FDS_HYPERLINK_TOGGLE_STATE__" hidden="1">"ON"</definedName>
    <definedName name="__IntlFixup" hidden="1">TRUE</definedName>
    <definedName name="_1__123Graph_AClsCum" hidden="1">[2]CLOSED!$C$52:$G$52</definedName>
    <definedName name="_2__123Graph_BClsCum" hidden="1">[2]CLOSED!$C$53:$G$53</definedName>
    <definedName name="_3__123Graph_CClsCum" hidden="1">[2]CLOSED!$C$54:$G$54</definedName>
    <definedName name="_4__123Graph_XClsCum" hidden="1">[2]CLOSED!$C$37:$G$37</definedName>
    <definedName name="_Key1" hidden="1">'[3]TOP 10 CUST (L)'!#REF!</definedName>
    <definedName name="_Key2" hidden="1">'[4]TOP 10 CUST (L)'!#REF!</definedName>
    <definedName name="_Order1" hidden="1">255</definedName>
    <definedName name="_Order2" hidden="1">255</definedName>
    <definedName name="_Sort" hidden="1">'[3]TOP 10 CUST (L)'!#REF!</definedName>
    <definedName name="a" hidden="1">{#N/A,#N/A,FALSE,"Projections";#N/A,#N/A,FALSE,"Multiples Valuation";#N/A,#N/A,FALSE,"LBO";#N/A,#N/A,FALSE,"Multiples_Sensitivity";#N/A,#N/A,FALSE,"Summary"}</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cessDatabase" hidden="1">"C:\DATA\Kevin\Kevin's Model.mdb"</definedName>
    <definedName name="AS2DocOpenMode" hidden="1">"AS2DocumentEdit"</definedName>
    <definedName name="b" hidden="1">{#N/A,#N/A,FALSE,"Projections";#N/A,#N/A,FALSE,"AccrDil";#N/A,#N/A,FALSE,"PurchPriMult";#N/A,#N/A,FALSE,"Mults7_13";#N/A,#N/A,FALSE,"Mkt Mults";#N/A,#N/A,FALSE,"Acq Mults";#N/A,#N/A,FALSE,"StockPrices";#N/A,#N/A,FALSE,"Prem Paid";#N/A,#N/A,FALSE,"DCF";#N/A,#N/A,FALSE,"AUTO";#N/A,#N/A,FALSE,"Relative Trading";#N/A,#N/A,FALSE,"Mkt Val";#N/A,#N/A,FALSE,"Acq Val"}</definedName>
    <definedName name="bb" hidden="1">{#N/A,#N/A,FALSE,"Assessment";#N/A,#N/A,FALSE,"Staffing";#N/A,#N/A,FALSE,"Hires";#N/A,#N/A,FALSE,"Assumptions"}</definedName>
    <definedName name="bbb" hidden="1">{#N/A,#N/A,FALSE,"Assessment";#N/A,#N/A,FALSE,"Staffing";#N/A,#N/A,FALSE,"Hires";#N/A,#N/A,FALSE,"Assumptions"}</definedName>
    <definedName name="bbbbb" hidden="1">{#N/A,#N/A,FALSE,"Assessment";#N/A,#N/A,FALSE,"Staffing";#N/A,#N/A,FALSE,"Hires";#N/A,#N/A,FALSE,"Assumptions"}</definedName>
    <definedName name="Bear" hidden="1">{#N/A,#N/A,FALSE,"TS";#N/A,#N/A,FALSE,"Combo";#N/A,#N/A,FALSE,"FAIR";#N/A,#N/A,FALSE,"RBC";#N/A,#N/A,FALSE,"xxxx";#N/A,#N/A,FALSE,"A_D";#N/A,#N/A,FALSE,"WACC";#N/A,#N/A,FALSE,"DCF";#N/A,#N/A,FALSE,"LBO";#N/A,#N/A,FALSE,"AcqMults";#N/A,#N/A,FALSE,"CompMults"}</definedName>
    <definedName name="cc" hidden="1">{#N/A,#N/A,FALSE,"Assessment";#N/A,#N/A,FALSE,"Staffing";#N/A,#N/A,FALSE,"Hires";#N/A,#N/A,FALSE,"Assumptions"}</definedName>
    <definedName name="cccc" hidden="1">{#N/A,#N/A,FALSE,"Assessment";#N/A,#N/A,FALSE,"Staffing";#N/A,#N/A,FALSE,"Hires";#N/A,#N/A,FALSE,"Assumptions"}</definedName>
    <definedName name="coun" hidden="1">{#N/A,#N/A,FALSE,"Assessment";#N/A,#N/A,FALSE,"Staffing";#N/A,#N/A,FALSE,"Hires";#N/A,#N/A,FALSE,"Assumptions"}</definedName>
    <definedName name="COUNT2" hidden="1">{#N/A,#N/A,FALSE,"Assessment";#N/A,#N/A,FALSE,"Staffing";#N/A,#N/A,FALSE,"Hires";#N/A,#N/A,FALSE,"Assumptions"}</definedName>
    <definedName name="d" hidden="1">{#N/A,#N/A,FALSE,"Assessment";#N/A,#N/A,FALSE,"Staffing";#N/A,#N/A,FALSE,"Hires";#N/A,#N/A,FALSE,"Assumptions"}</definedName>
    <definedName name="de" hidden="1">{#N/A,#N/A,FALSE,"Assessment";#N/A,#N/A,FALSE,"Staffing";#N/A,#N/A,FALSE,"Hires";#N/A,#N/A,FALSE,"Assumptions"}</definedName>
    <definedName name="ev.Calculation" hidden="1">-4105</definedName>
    <definedName name="ev.Initialized" hidden="1">FALSE</definedName>
    <definedName name="f" hidden="1">{#N/A,#N/A,FALSE,"Assessment";#N/A,#N/A,FALSE,"Staffing";#N/A,#N/A,FALSE,"Hires";#N/A,#N/A,FALSE,"Assumptions"}</definedName>
    <definedName name="g" hidden="1">{#N/A,#N/A,FALSE,"Assessment";#N/A,#N/A,FALSE,"Staffing";#N/A,#N/A,FALSE,"Hires";#N/A,#N/A,FALSE,"Assumptions"}</definedName>
    <definedName name="hn.ExtDb" hidden="1">FALSE</definedName>
    <definedName name="hn.ModelType" hidden="1">"DEAL"</definedName>
    <definedName name="hn.ModelVersion" hidden="1">1</definedName>
    <definedName name="hn.NoUpload" hidden="1">0</definedName>
    <definedName name="hod" hidden="1">{#N/A,#N/A,FALSE,"TS";#N/A,#N/A,FALSE,"Combo";#N/A,#N/A,FALSE,"FAIR";#N/A,#N/A,FALSE,"RBC";#N/A,#N/A,FALSE,"xxxx";#N/A,#N/A,FALSE,"A_D";#N/A,#N/A,FALSE,"WACC";#N/A,#N/A,FALSE,"DCF";#N/A,#N/A,FALSE,"LBO";#N/A,#N/A,FALSE,"AcqMults";#N/A,#N/A,FALSE,"CompMults"}</definedName>
    <definedName name="HOME" hidden="1">{#N/A,#N/A,FALSE,"Assessment";#N/A,#N/A,FALSE,"Staffing";#N/A,#N/A,FALSE,"Hires";#N/A,#N/A,FALSE,"Assumptions"}</definedName>
    <definedName name="HOMFE" hidden="1">{#N/A,#N/A,FALSE,"Assessment";#N/A,#N/A,FALSE,"Staffing";#N/A,#N/A,FALSE,"Hires";#N/A,#N/A,FALSE,"Assumptions"}</definedName>
    <definedName name="houy" hidden="1">{#N/A,#N/A,FALSE,"AD_Purchase";#N/A,#N/A,FALSE,"Credit";#N/A,#N/A,FALSE,"PF Acquisition";#N/A,#N/A,FALSE,"PF Offering"}</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NNUAL_DIVIDEND" hidden="1">"c229"</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ONDRATING_FITCH" hidden="1">"c223"</definedName>
    <definedName name="IQ_BONDRATING_FITCH_DATE" hidden="1">"c241"</definedName>
    <definedName name="IQ_BONDRATING_SP" hidden="1">"c224"</definedName>
    <definedName name="IQ_BONDRATING_SP_DATE" hidden="1">"c242"</definedName>
    <definedName name="IQ_BOOK_VALUE" hidden="1">"c68"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BIT_10K" hidden="1">"IQ_EBIT_10K"</definedName>
    <definedName name="IQ_EBIT_10Q" hidden="1">"IQ_EBIT_10Q"</definedName>
    <definedName name="IQ_EBIT_10Q1" hidden="1">"IQ_EBIT_10Q1"</definedName>
    <definedName name="IQ_EBIT_GROWTH_1" hidden="1">"c157"</definedName>
    <definedName name="IQ_EBIT_GROWTH_2" hidden="1">"c161"</definedName>
    <definedName name="IQ_EBITDA_10K" hidden="1">"IQ_EBITDA_10K"</definedName>
    <definedName name="IQ_EBITDA_10Q" hidden="1">"IQ_EBITDA_10Q"</definedName>
    <definedName name="IQ_EBITDA_10Q1" hidden="1">"IQ_EBITDA_10Q1"</definedName>
    <definedName name="IQ_EBITDA_GROWTH_1" hidden="1">"c156"</definedName>
    <definedName name="IQ_EBITDA_GROWTH_2" hidden="1">"c160"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 hidden="1">"IQ_EPS"</definedName>
    <definedName name="IQ_EPS_10K" hidden="1">"IQ_EPS_10K"</definedName>
    <definedName name="IQ_EPS_10Q" hidden="1">"IQ_EPS_10Q"</definedName>
    <definedName name="IQ_EPS_10Q1" hidden="1">"IQ_EPS_10Q1"</definedName>
    <definedName name="IQ_EPS_EST_1" hidden="1">"c189"</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EPS_SURPRISE" hidden="1">"c1635"</definedName>
    <definedName name="IQ_ESTIMATED_ASSESSABLE_DEPOSITS_FDIC" hidden="1">"c6490"</definedName>
    <definedName name="IQ_ESTIMATED_INSURED_DEPOSITS_FDIC" hidden="1">"c6491"</definedName>
    <definedName name="IQ_EV_OVER_REVENUE_EST" hidden="1">"c165"</definedName>
    <definedName name="IQ_EV_OVER_REVENUE_EST_1" hidden="1">"c166"</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H" hidden="1">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PERCENT_AMOUNT" hidden="1">"c240"</definedName>
    <definedName name="IQ_FIVE_YEAR_FIXED_AND_FLOATING_RATE_FDIC" hidden="1">"c6422"</definedName>
    <definedName name="IQ_FIVE_YEAR_MORTGAGE_PASS_THROUGHS_FDIC" hidden="1">"c6414"</definedName>
    <definedName name="IQ_FIVEPERCENT_OWNER" hidden="1">"c239"</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 hidden="1">"c225"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_CONTRACTS_FDIC" hidden="1">"c6517"</definedName>
    <definedName name="IQ_FX_CONTRACTS_SPOT_FDIC" hidden="1">"c6356"</definedName>
    <definedName name="IQ_FY" hidden="1">1000</definedName>
    <definedName name="IQ_FY_DATE" hidden="1">"IQ_FY_DATE"</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3MTH_BOUGHT" hidden="1">"c1534"</definedName>
    <definedName name="IQ_INSIDER_3MTH_NET" hidden="1">"c1535"</definedName>
    <definedName name="IQ_INSIDER_3MTH_SOLD" hidden="1">"c1533"</definedName>
    <definedName name="IQ_INSIDER_6MTH_BOUGHT" hidden="1">"c1537"</definedName>
    <definedName name="IQ_INSIDER_6MTH_NET" hidden="1">"c1538"</definedName>
    <definedName name="IQ_INSIDER_6MTH_SOLD" hidden="1">"c1536"</definedName>
    <definedName name="IQ_INSIDER_AMOUNT" hidden="1">"c238"</definedName>
    <definedName name="IQ_INSIDER_LOANS_FDIC" hidden="1">"c6365"</definedName>
    <definedName name="IQ_INSTITUTIONAL_AMOUNT" hidden="1">"c236"</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INC_10K" hidden="1">"IQ_INTEREST_INC_10K"</definedName>
    <definedName name="IQ_INTEREST_INC_10Q" hidden="1">"IQ_INTEREST_INC_10Q"</definedName>
    <definedName name="IQ_INTEREST_INC_10Q1" hidden="1">"IQ_INTEREST_INC_10Q1"</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ST_EBIT_MARGIN" hidden="1">"c151"</definedName>
    <definedName name="IQ_LAST_EBITDA_MARGIN" hidden="1">"c150"</definedName>
    <definedName name="IQ_LAST_GROSS_MARGIN" hidden="1">"c149"</definedName>
    <definedName name="IQ_LAST_NET_INC_MARGIN" hidden="1">"c152"</definedName>
    <definedName name="IQ_LATEST" hidden="1">"1"</definedName>
    <definedName name="IQ_LATESTK" hidden="1">1000</definedName>
    <definedName name="IQ_LATESTKFR" hidden="1">"100"</definedName>
    <definedName name="IQ_LATESTQ" hidden="1">500</definedName>
    <definedName name="IQ_LATESTQFR" hidden="1">"50"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LTM_DATE" hidden="1">"IQ_LTM_DATE"</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hidden="1">40211.4080902778</definedName>
    <definedName name="IQ_NET_CHARGE_OFFS_FDIC" hidden="1">"c6641"</definedName>
    <definedName name="IQ_NET_CHARGE_OFFS_LOANS_FDIC" hidden="1">"c6751"</definedName>
    <definedName name="IQ_NET_INC_10K" hidden="1">"IQ_NET_INC_10K"</definedName>
    <definedName name="IQ_NET_INC_10Q" hidden="1">"IQ_NET_INC_10Q"</definedName>
    <definedName name="IQ_NET_INC_10Q1" hidden="1">"IQ_NET_INC_10Q1"</definedName>
    <definedName name="IQ_NET_INC_GROWTH_1" hidden="1">"c158"</definedName>
    <definedName name="IQ_NET_INC_GROWTH_2" hidden="1">"c162"</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NED55" hidden="1">1</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FLOAT" hidden="1">"c227"</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INC" hidden="1">"c16"</definedName>
    <definedName name="IQ_PRETAX_INC_10K" hidden="1">"IQ_PRETAX_INC_10K"</definedName>
    <definedName name="IQ_PRETAX_INC_10Q" hidden="1">"IQ_PRETAX_INC_10Q"</definedName>
    <definedName name="IQ_PRETAX_INC_10Q1" hidden="1">"IQ_PRETAX_INC_10Q1"</definedName>
    <definedName name="IQ_PRETAX_RETURN_ASSETS_FDIC" hidden="1">"c6731"</definedName>
    <definedName name="IQ_PRICE_OVER_EPS_EST" hidden="1">"c174"</definedName>
    <definedName name="IQ_PRICE_OVER_EPS_EST_1" hidden="1">"c175"</definedName>
    <definedName name="IQ_PRICEDATETIME" hidden="1">"IQ_PRICEDATETIME"</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_DATE" hidden="1">39777.4005324074</definedName>
    <definedName name="IQ_REVALUATION_GAINS_FDIC" hidden="1">"c6428"</definedName>
    <definedName name="IQ_REVALUATION_LOSSES_FDIC" hidden="1">"c6429"</definedName>
    <definedName name="IQ_REVENUE_10K" hidden="1">"IQ_REVENUE_10K"</definedName>
    <definedName name="IQ_REVENUE_10Q" hidden="1">"IQ_REVENUE_10Q"</definedName>
    <definedName name="IQ_REVENUE_10Q1" hidden="1">"IQ_REVENUE_10Q1"</definedName>
    <definedName name="IQ_REVENUE_EST_1" hidden="1">"c190"</definedName>
    <definedName name="IQ_REVENUE_GROWTH_1" hidden="1">"c155"</definedName>
    <definedName name="IQ_REVENUE_GROWTH_2" hidden="1">"c159"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HORT_INTEREST_VOLUME" hidden="1">"c228"</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PENSION_OBLIGATION" hidden="1">"c1292"</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SVitesseBX14" hidden="1">"$BX$15:$BX$17"</definedName>
    <definedName name="IQSVitesseBX17" hidden="1">"$BX$18"</definedName>
    <definedName name="IQSVitesseBX19" hidden="1">"$BX$20:$BX$22"</definedName>
    <definedName name="IQSVitesseBX23" hidden="1">"$BX$24:$BX$27"</definedName>
    <definedName name="IQSVitesseBX5" hidden="1">"$BX$6:$BX$16"</definedName>
    <definedName name="IsColHidden" hidden="1">FALSE</definedName>
    <definedName name="IsLTMColHidden" hidden="1">FALSE</definedName>
    <definedName name="KKK" hidden="1">{#N/A,#N/A,FALSE,"Assessment";#N/A,#N/A,FALSE,"Staffing";#N/A,#N/A,FALSE,"Hires";#N/A,#N/A,FALSE,"Assumptions"}</definedName>
    <definedName name="new" hidden="1">{#N/A,#N/A,FALSE,"TS";#N/A,#N/A,FALSE,"Combo";#N/A,#N/A,FALSE,"FAIR";#N/A,#N/A,FALSE,"RBC";#N/A,#N/A,FALSE,"xxxx";#N/A,#N/A,FALSE,"A_D";#N/A,#N/A,FALSE,"WACC";#N/A,#N/A,FALSE,"DCF";#N/A,#N/A,FALSE,"LBO";#N/A,#N/A,FALSE,"AcqMults";#N/A,#N/A,FALSE,"CompMults"}</definedName>
    <definedName name="nnn" hidden="1">{#N/A,#N/A,FALSE,"Assessment";#N/A,#N/A,FALSE,"Staffing";#N/A,#N/A,FALSE,"Hires";#N/A,#N/A,FALSE,"Assumptions"}</definedName>
    <definedName name="ORCC" hidden="1">{#N/A,#N/A,FALSE,"Projections";#N/A,#N/A,FALSE,"Multiples Valuation";#N/A,#N/A,FALSE,"LBO";#N/A,#N/A,FALSE,"Multiples_Sensitivity";#N/A,#N/A,FALSE,"Summary"}</definedName>
    <definedName name="resources" hidden="1">{#N/A,#N/A,FALSE,"Assessment";#N/A,#N/A,FALSE,"Staffing";#N/A,#N/A,FALSE,"Hires";#N/A,#N/A,FALSE,"Assumptions"}</definedName>
    <definedName name="Sept" hidden="1">{"assets",#N/A,FALSE,"BSCON894"}</definedName>
    <definedName name="short" hidden="1">'[5]TOP 10 CUST (L)'!#REF!</definedName>
    <definedName name="staffing2" hidden="1">{#N/A,#N/A,FALSE,"Assessment";#N/A,#N/A,FALSE,"Staffing";#N/A,#N/A,FALSE,"Hires";#N/A,#N/A,FALSE,"Assumptions"}</definedName>
    <definedName name="Staffing3" hidden="1">{#N/A,#N/A,FALSE,"Assessment";#N/A,#N/A,FALSE,"Staffing";#N/A,#N/A,FALSE,"Hires";#N/A,#N/A,FALSE,"Assumptions"}</definedName>
    <definedName name="SUMMARY_BOOK" hidden="1">{"page1",#N/A,FALSE,"GIRLBO";"page2",#N/A,FALSE,"GIRLBO";"page3",#N/A,FALSE,"GIRLBO";"page4",#N/A,FALSE,"GIRLBO";"page5",#N/A,FALSE,"GIRLBO"}</definedName>
    <definedName name="Temp_2" hidden="1">{#N/A,#N/A,FALSE,"Assessment";#N/A,#N/A,FALSE,"Staffing";#N/A,#N/A,FALSE,"Hires";#N/A,#N/A,FALSE,"Assumptions"}</definedName>
    <definedName name="Temp_3" hidden="1">{#N/A,#N/A,FALSE,"Assessment";#N/A,#N/A,FALSE,"Staffing";#N/A,#N/A,FALSE,"Hires";#N/A,#N/A,FALSE,"Assumptions"}</definedName>
    <definedName name="TextRefCopyRangeCount" hidden="1">1</definedName>
    <definedName name="two.print" hidden="1">{"month",#N/A,FALSE,"LOPL594";"ytd",#N/A,FALSE,"LOPL594"}</definedName>
    <definedName name="wrn.A_VALUATION." hidden="1">{#N/A,#N/A,FALSE,"A_D";#N/A,#N/A,FALSE,"WACC";#N/A,#N/A,FALSE,"DCF";#N/A,#N/A,FALSE,"A";#N/A,#N/A,FALSE,"LBO";#N/A,#N/A,FALSE,"C";#N/A,#N/A,FALSE,"impd";#N/A,#N/A,FALSE,"comps"}</definedName>
    <definedName name="wrn.Accr_Dil." hidden="1">{#N/A,#N/A,FALSE,"Debt Accr";#N/A,#N/A,FALSE,"Stock Accr";#N/A,#N/A,FALSE,"Debt Stock Accr"}</definedName>
    <definedName name="wrn.adj95." hidden="1">{"adj95mult",#N/A,FALSE,"COMPCO";"adj95est",#N/A,FALSE,"COMPCO"}</definedName>
    <definedName name="wrn.All." hidden="1">{"Matrix",#N/A,FALSE,"ACQMTRX";"Fees",#N/A,FALSE,"ACQMTRX"}</definedName>
    <definedName name="wrn.all._.gulp._.sheets."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PAGES." hidden="1">{#N/A,#N/A,FALSE,"puboff";#N/A,#N/A,FALSE,"financials";#N/A,#N/A,FALSE,"valuation";#N/A,#N/A,FALSE,"split"}</definedName>
    <definedName name="wrn.ALL._.SHEETS." hidden="1">{#N/A,#N/A,FALSE,"Adj Proj";#N/A,#N/A,FALSE,"Sheet1";#N/A,#N/A,FALSE,"LBO";#N/A,#N/A,FALSE,"LBOMER";#N/A,#N/A,FALSE,"WACC";#N/A,#N/A,FALSE,"DCF";#N/A,#N/A,FALSE,"DCFMER";#N/A,#N/A,FALSE,"Pooling";#N/A,#N/A,FALSE,"income";#N/A,#N/A,FALSE,"Offer"}</definedName>
    <definedName name="wrn.All_Models." hidden="1">{#N/A,#N/A,FALSE,"Summary";#N/A,#N/A,FALSE,"Projections";#N/A,#N/A,FALSE,"Mkt Mults";#N/A,#N/A,FALSE,"DCF";#N/A,#N/A,FALSE,"Accr Dil";#N/A,#N/A,FALSE,"PIC LBO";#N/A,#N/A,FALSE,"MULT10_4";#N/A,#N/A,FALSE,"CBI LBO"}</definedName>
    <definedName name="wrn.All_Sheets." hidden="1">{#N/A,#N/A,FALSE,"Projections";#N/A,#N/A,FALSE,"Contribution_Stock";#N/A,#N/A,FALSE,"PF_Combo_Stock";#N/A,#N/A,FALSE,"Projections";#N/A,#N/A,FALSE,"Contribution_Cash";#N/A,#N/A,FALSE,"PF_Combo_Cash";#N/A,#N/A,FALSE,"IPO_Cash"}</definedName>
    <definedName name="wrn.ALLbutPREMIUM." hidden="1">{#N/A,#N/A,FALSE,"Projections";#N/A,#N/A,FALSE,"AccrDil";#N/A,#N/A,FALSE,"PurchPriMult";#N/A,#N/A,FALSE,"Mults7_13";#N/A,#N/A,FALSE,"Mkt Mults";#N/A,#N/A,FALSE,"Acq Mults";#N/A,#N/A,FALSE,"StockPrices";#N/A,#N/A,FALSE,"Prem Paid";#N/A,#N/A,FALSE,"DCF";#N/A,#N/A,FALSE,"AUTO";#N/A,#N/A,FALSE,"Relative Trading";#N/A,#N/A,FALSE,"Mkt Val";#N/A,#N/A,FALSE,"Acq Val"}</definedName>
    <definedName name="wrn.AllModels." hidden="1">{#N/A,#N/A,FALSE,"AD_Purchase";#N/A,#N/A,FALSE,"Credit";#N/A,#N/A,FALSE,"PF Acquisition";#N/A,#N/A,FALSE,"PF Offering"}</definedName>
    <definedName name="wrn.assets." hidden="1">{"assets",#N/A,FALSE,"BSCON894"}</definedName>
    <definedName name="wrn.basics." hidden="1">{#N/A,#N/A,FALSE,"TSUM";#N/A,#N/A,FALSE,"shares";#N/A,#N/A,FALSE,"earnout";#N/A,#N/A,FALSE,"Heaty";#N/A,#N/A,FALSE,"self-tend";#N/A,#N/A,FALSE,"self-sum"}</definedName>
    <definedName name="wrn.bod." hidden="1">{#N/A,#N/A,FALSE,"Financial Highlights Annual";#N/A,#N/A,FALSE,"Income Statement Annual";#N/A,#N/A,FALSE,"Income Statement Qtrly";#N/A,#N/A,FALSE,"Balance Sheet Annual";#N/A,#N/A,FALSE,"Cash Flow Annual"}</definedName>
    <definedName name="wrn.bullshit1." hidden="1">{#N/A,#N/A,FALSE,"Sheet1";#N/A,#N/A,FALSE,"Summary";#N/A,#N/A,FALSE,"proj1";#N/A,#N/A,FALSE,"proj2"}</definedName>
    <definedName name="wrn.compco." hidden="1">{"page1",#N/A,FALSE,"BHCOMPC5";"page2",#N/A,FALSE,"BHCOMPC5";"page3",#N/A,FALSE,"BHCOMPC5";"page4",#N/A,FALSE,"BHCOMPC5"}</definedName>
    <definedName name="wrn.DCF." hidden="1">{"DCF1",#N/A,FALSE,"SIERRA DCF";"MATRIX1",#N/A,FALSE,"SIERRA DCF"}</definedName>
    <definedName name="wrn.Economic._.Value._.Added._.Analysis." hidden="1">{"EVA",#N/A,FALSE,"EVA";"WACC",#N/A,FALSE,"WACC"}</definedName>
    <definedName name="wrn.Filter." hidden="1">{#N/A,#N/A,FALSE,"Assump2";#N/A,#N/A,FALSE,"Income2";#N/A,#N/A,FALSE,"Balance2";#N/A,#N/A,FALSE,"DCF Filter";#N/A,#N/A,FALSE,"Trans Assump2";#N/A,#N/A,FALSE,"Combined Income2";#N/A,#N/A,FALSE,"Combined Balance2"}</definedName>
    <definedName name="wrn.first2." hidden="1">{#N/A,#N/A,FALSE,"sum-don";#N/A,#N/A,FALSE,"inc-don"}</definedName>
    <definedName name="wrn.first3." hidden="1">{#N/A,#N/A,FALSE,"Summary";#N/A,#N/A,FALSE,"proj1";#N/A,#N/A,FALSE,"proj2"}</definedName>
    <definedName name="wrn.first4." hidden="1">{#N/A,#N/A,FALSE,"Summary";#N/A,#N/A,FALSE,"proj1";#N/A,#N/A,FALSE,"proj2";#N/A,#N/A,FALSE,"DCF"}</definedName>
    <definedName name="wrn.HEAT." hidden="1">{#N/A,#N/A,FALSE,"Heat";#N/A,#N/A,FALSE,"DCF";#N/A,#N/A,FALSE,"LBO";#N/A,#N/A,FALSE,"A";#N/A,#N/A,FALSE,"C";#N/A,#N/A,FALSE,"impd";#N/A,#N/A,FALSE,"Accr-Dilu"}</definedName>
    <definedName name="wrn.Hydraulic."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2." hidden="1">{#N/A,#N/A,FALSE,"HuscoCombined-Summ";#N/A,#N/A,FALSE,"HuscoCombined-Income";#N/A,#N/A,FALSE,"HuscoCombined-Offering";#N/A,#N/A,FALSE,"Husco-Income";#N/A,#N/A,FALSE,"TargetEngineer";#N/A,#N/A,FALSE,"TargetAcqCalc";#N/A,#N/A,FALSE,"Husco-Acq"}</definedName>
    <definedName name="wrn.ipovalue." hidden="1">{#N/A,#N/A,FALSE,"puboff";#N/A,#N/A,FALSE,"valuation";#N/A,#N/A,FALSE,"finanalsis";#N/A,#N/A,FALSE,"split";#N/A,#N/A,FALSE,"ownership"}</definedName>
    <definedName name="wrn.ISCG._.model." hidden="1">{#N/A,#N/A,FALSE,"Second";#N/A,#N/A,FALSE,"ownership";#N/A,#N/A,FALSE,"Valuation";#N/A,#N/A,FALSE,"Eqiv";#N/A,#N/A,FALSE,"Mults";#N/A,#N/A,FALSE,"ISCG Graphics"}</definedName>
    <definedName name="wrn.liab." hidden="1">{#N/A,#N/A,FALSE,"BSCON894"}</definedName>
    <definedName name="wrn.Maine." hidden="1">{"Assumptions",#N/A,TRUE,"Assumptions";"Income",#N/A,TRUE,"Income";"Balance",#N/A,TRUE,"Balance"}</definedName>
    <definedName name="wrn.Maine2."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erge." hidden="1">{#N/A,#N/A,FALSE,"IPO";#N/A,#N/A,FALSE,"DCF";#N/A,#N/A,FALSE,"LBO";#N/A,#N/A,FALSE,"MULT_VAL";#N/A,#N/A,FALSE,"Status Quo";#N/A,#N/A,FALSE,"Recap"}</definedName>
    <definedName name="wrn.model." hidden="1">{"page1",#N/A,FALSE,"GIRLBO";"page2",#N/A,FALSE,"GIRLBO";"page3",#N/A,FALSE,"GIRLBO";"page4",#N/A,FALSE,"GIRLBO";"page5",#N/A,FALSE,"GIRLBO"}</definedName>
    <definedName name="wrn.newest." hidden="1">{#N/A,#N/A,TRUE,"TS";#N/A,#N/A,TRUE,"Combo";#N/A,#N/A,TRUE,"FAIR";#N/A,#N/A,TRUE,"RBC";#N/A,#N/A,TRUE,"xxxx"}</definedName>
    <definedName name="wrn.OUTPUT." hidden="1">{"DCF","UPSIDE CASE",FALSE,"Sheet1";"DCF","BASE CASE",FALSE,"Sheet1";"DCF","DOWNSIDE CASE",FALSE,"Sheet1"}</definedName>
    <definedName name="wrn.packer._.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rint." hidden="1">{"month",#N/A,FALSE,"LOPL594";"ytd",#N/A,FALSE,"LOPL594"}</definedName>
    <definedName name="wrn.Print._.All." hidden="1">{#N/A,#N/A,FALSE,"Cover_Sht";#N/A,#N/A,FALSE,"FR_Contents";#N/A,#N/A,FALSE,"Con_ytd_p&amp;l";#N/A,#N/A,FALSE,"Jas_ytd_p&amp;l";#N/A,#N/A,FALSE,"Roy_ytd_p&amp;l";#N/A,#N/A,FALSE,"Customer_p&amp;l";#N/A,#N/A,FALSE,"Con_prd_p&amp;l";#N/A,#N/A,FALSE,"Jas_prd_p&amp;l";#N/A,#N/A,FALSE,"Roy_prd_p&amp;l";#N/A,#N/A,FALSE,"Cur_proj";#N/A,#N/A,FALSE,"Bal_Sht";#N/A,#N/A,FALSE,"Cash_Flow";#N/A,#N/A,FALSE,"AR_TB";#N/A,#N/A,FALSE,"Ratios";#N/A,#N/A,FALSE,"Cap_Exp";#N/A,#N/A,FALSE,"Manpwr"}</definedName>
    <definedName name="wrn.Print._.Monthly._.Book." hidden="1">{#N/A,#N/A,FALSE,"Cover_Sht";#N/A,#N/A,FALSE,"FR_Contents";#N/A,#N/A,FALSE,"Con_ytd_p&amp;l";#N/A,#N/A,FALSE,"Jas_ytd_p&amp;l";#N/A,#N/A,FALSE,"Roy_ytd_p&amp;l";#N/A,#N/A,FALSE,"Customer_p&amp;l";#N/A,#N/A,FALSE,"Con_prd_p&amp;l";#N/A,#N/A,FALSE,"Jas_prd_p&amp;l";#N/A,#N/A,FALSE,"Roy_prd_p&amp;l";#N/A,#N/A,FALSE,"Cur_proj";#N/A,#N/A,FALSE,"Bal_Sht";#N/A,#N/A,FALSE,"Cash_Flow";#N/A,#N/A,FALSE,"AR_TB";#N/A,#N/A,FALSE,"Cap_Exp";#N/A,#N/A,FALSE,"Manpwr"}</definedName>
    <definedName name="wrn.Print._.Out._.1." hidden="1">{"Five Year",#N/A,FALSE,"Summary (2)";"Month 1 and Years",#N/A,FALSE,"Cash Budget"}</definedName>
    <definedName name="wrn.Pump." hidden="1">{#N/A,#N/A,FALSE,"Assump";#N/A,#N/A,FALSE,"Income";#N/A,#N/A,FALSE,"Balance";#N/A,#N/A,FALSE,"DCF Pump";#N/A,#N/A,FALSE,"Trans Assump";#N/A,#N/A,FALSE,"Combined Income";#N/A,#N/A,FALSE,"Combined Balance"}</definedName>
    <definedName name="wrn.RELEVANTSHEETS." hidden="1">{#N/A,#N/A,FALSE,"AD_Purch";#N/A,#N/A,FALSE,"Projections";#N/A,#N/A,FALSE,"DCF";#N/A,#N/A,FALSE,"Mkt Val"}</definedName>
    <definedName name="wrn.Staffing." hidden="1">{#N/A,#N/A,FALSE,"Assessment";#N/A,#N/A,FALSE,"Staffing";#N/A,#N/A,FALSE,"Hires";#N/A,#N/A,FALSE,"Assumptions"}</definedName>
    <definedName name="wrn.Staffing1" hidden="1">{#N/A,#N/A,FALSE,"Assessment";#N/A,#N/A,FALSE,"Staffing";#N/A,#N/A,FALSE,"Hires";#N/A,#N/A,FALSE,"Assumptions"}</definedName>
    <definedName name="wrn.TOOL."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tal." hidden="1">{#N/A,#N/A,FALSE,"Trans-Sum";#N/A,#N/A,FALSE,"Accr-Dilu2";#N/A,#N/A,FALSE,"Contribution";#N/A,#N/A,FALSE,"Combined";#N/A,#N/A,FALSE,"ASTF";#N/A,#N/A,FALSE,"BRA";#N/A,#N/A,FALSE,"Bra_C";#N/A,#N/A,FALSE,"AcqMults";#N/A,#N/A,FALSE,"CompMults";#N/A,#N/A,FALSE,"DCF";#N/A,#N/A,FALSE,"WACC";#N/A,#N/A,FALSE,"LBO";#N/A,#N/A,FALSE,"Summary";#N/A,#N/A,FALSE,"StructSum"}</definedName>
    <definedName name="wrn.TransPrcd_123." hidden="1">{#N/A,#N/A,TRUE,"TransPrcd 1";#N/A,#N/A,TRUE,"TransPrcd 2";#N/A,#N/A,TRUE,"TransPrcd 3"}</definedName>
    <definedName name="wrn.VALUATION." hidden="1">{#N/A,#N/A,FALSE,"Pooling";#N/A,#N/A,FALSE,"income";#N/A,#N/A,FALSE,"valuation"}</definedName>
    <definedName name="wrn.wicor." hidden="1">{#N/A,#N/A,FALSE,"FACTSHEETS";#N/A,#N/A,FALSE,"pump";#N/A,#N/A,FALSE,"filter"}</definedName>
  </definedNames>
  <calcPr calcId="145621"/>
</workbook>
</file>

<file path=xl/calcChain.xml><?xml version="1.0" encoding="utf-8"?>
<calcChain xmlns="http://schemas.openxmlformats.org/spreadsheetml/2006/main">
  <c r="F52" i="36" l="1"/>
  <c r="L52" i="36" s="1"/>
  <c r="N51" i="36"/>
  <c r="M51" i="36"/>
  <c r="H51" i="36"/>
  <c r="G51" i="36"/>
  <c r="F45" i="36"/>
  <c r="L45" i="36" s="1"/>
  <c r="L44" i="36"/>
  <c r="O43" i="36"/>
  <c r="O51" i="36" s="1"/>
  <c r="N43" i="36"/>
  <c r="H43" i="36"/>
  <c r="I43" i="36" s="1"/>
  <c r="I51" i="36" s="1"/>
  <c r="D35" i="36"/>
  <c r="D36" i="36" s="1"/>
  <c r="C35" i="36"/>
  <c r="D33" i="36"/>
  <c r="C33" i="36"/>
  <c r="E33" i="36" s="1"/>
  <c r="O32" i="36"/>
  <c r="E31" i="36"/>
  <c r="F31" i="36" s="1"/>
  <c r="D31" i="36"/>
  <c r="C31" i="36"/>
  <c r="O30" i="36"/>
  <c r="O28" i="36"/>
  <c r="D28" i="36"/>
  <c r="C28" i="36"/>
  <c r="E28" i="36" s="1"/>
  <c r="D26" i="36"/>
  <c r="C26" i="36"/>
  <c r="E26" i="36" s="1"/>
  <c r="D24" i="36"/>
  <c r="C24" i="36"/>
  <c r="E24" i="36" s="1"/>
  <c r="D22" i="36"/>
  <c r="C22" i="36"/>
  <c r="E22" i="36" s="1"/>
  <c r="L21" i="36"/>
  <c r="D16" i="36"/>
  <c r="D15" i="36"/>
  <c r="C15" i="36"/>
  <c r="B15" i="36"/>
  <c r="E15" i="36" s="1"/>
  <c r="I12" i="36"/>
  <c r="H12" i="36"/>
  <c r="G12" i="36"/>
  <c r="F12" i="36"/>
  <c r="E12" i="36"/>
  <c r="I5" i="36"/>
  <c r="H5" i="36"/>
  <c r="G5" i="36"/>
  <c r="F5" i="36"/>
  <c r="E5" i="36"/>
  <c r="D5" i="36"/>
  <c r="C5" i="36"/>
  <c r="F15" i="36" l="1"/>
  <c r="F24" i="36"/>
  <c r="F28" i="36"/>
  <c r="F33" i="36"/>
  <c r="F22" i="36"/>
  <c r="F26" i="36"/>
  <c r="G31" i="36"/>
  <c r="F46" i="36"/>
  <c r="F53" i="36"/>
  <c r="L53" i="36" s="1"/>
  <c r="K9" i="28"/>
  <c r="K15" i="28"/>
  <c r="H31" i="36" l="1"/>
  <c r="E17" i="36"/>
  <c r="G15" i="36"/>
  <c r="G22" i="36"/>
  <c r="F47" i="36"/>
  <c r="L46" i="36"/>
  <c r="F54" i="36"/>
  <c r="L54" i="36" s="1"/>
  <c r="G33" i="36"/>
  <c r="G24" i="36"/>
  <c r="G26" i="36"/>
  <c r="G28" i="36"/>
  <c r="N17" i="34"/>
  <c r="M17" i="34"/>
  <c r="L17" i="34"/>
  <c r="K17" i="34"/>
  <c r="J17" i="34"/>
  <c r="I17" i="34"/>
  <c r="H17" i="34"/>
  <c r="G17" i="34"/>
  <c r="F17" i="34"/>
  <c r="E17" i="34"/>
  <c r="D17" i="34"/>
  <c r="C17" i="34"/>
  <c r="N16" i="34"/>
  <c r="M16" i="34"/>
  <c r="L16" i="34"/>
  <c r="K16" i="34"/>
  <c r="J16" i="34"/>
  <c r="I16" i="34"/>
  <c r="H16" i="34"/>
  <c r="G16" i="34"/>
  <c r="F16" i="34"/>
  <c r="E16" i="34"/>
  <c r="D16" i="34"/>
  <c r="C16" i="34"/>
  <c r="N17" i="33"/>
  <c r="M17" i="33"/>
  <c r="L17" i="33"/>
  <c r="K17" i="33"/>
  <c r="J17" i="33"/>
  <c r="I17" i="33"/>
  <c r="H17" i="33"/>
  <c r="G17" i="33"/>
  <c r="F17" i="33"/>
  <c r="E17" i="33"/>
  <c r="D17" i="33"/>
  <c r="C17" i="33"/>
  <c r="N16" i="33"/>
  <c r="M16" i="33"/>
  <c r="L16" i="33"/>
  <c r="K16" i="33"/>
  <c r="J16" i="33"/>
  <c r="I16" i="33"/>
  <c r="H16" i="33"/>
  <c r="G16" i="33"/>
  <c r="F16" i="33"/>
  <c r="E16" i="33"/>
  <c r="D16" i="33"/>
  <c r="C16" i="33"/>
  <c r="N17" i="32"/>
  <c r="M17" i="32"/>
  <c r="L17" i="32"/>
  <c r="K17" i="32"/>
  <c r="J17" i="32"/>
  <c r="I17" i="32"/>
  <c r="H17" i="32"/>
  <c r="G17" i="32"/>
  <c r="F17" i="32"/>
  <c r="E17" i="32"/>
  <c r="D17" i="32"/>
  <c r="C17" i="32"/>
  <c r="N16" i="32"/>
  <c r="M16" i="32"/>
  <c r="L16" i="32"/>
  <c r="K16" i="32"/>
  <c r="J16" i="32"/>
  <c r="I16" i="32"/>
  <c r="H16" i="32"/>
  <c r="G16" i="32"/>
  <c r="F16" i="32"/>
  <c r="E16" i="32"/>
  <c r="D16" i="32"/>
  <c r="C16" i="32"/>
  <c r="H28" i="36" l="1"/>
  <c r="H24" i="36"/>
  <c r="L47" i="36"/>
  <c r="F55" i="36"/>
  <c r="L55" i="36" s="1"/>
  <c r="H15" i="36"/>
  <c r="H26" i="36"/>
  <c r="H33" i="36"/>
  <c r="H22" i="36"/>
  <c r="F17" i="36"/>
  <c r="I31" i="36"/>
  <c r="H80" i="27"/>
  <c r="H81" i="27" s="1"/>
  <c r="I33" i="36" l="1"/>
  <c r="I24" i="36"/>
  <c r="G17" i="36"/>
  <c r="I15" i="36"/>
  <c r="I22" i="36"/>
  <c r="I26" i="36"/>
  <c r="I28" i="36"/>
  <c r="H17" i="36" l="1"/>
  <c r="I17" i="36" l="1"/>
  <c r="O27" i="36" l="1"/>
  <c r="O29" i="36" s="1"/>
  <c r="L51" i="36" s="1"/>
  <c r="F43" i="36"/>
  <c r="F51" i="36"/>
  <c r="O31" i="36" l="1"/>
  <c r="L43" i="36" s="1"/>
</calcChain>
</file>

<file path=xl/comments1.xml><?xml version="1.0" encoding="utf-8"?>
<comments xmlns="http://schemas.openxmlformats.org/spreadsheetml/2006/main">
  <authors>
    <author>Subhajoy</author>
  </authors>
  <commentList>
    <comment ref="N5" authorId="0">
      <text>
        <r>
          <rPr>
            <sz val="9"/>
            <color indexed="81"/>
            <rFont val="Tahoma"/>
            <family val="2"/>
          </rPr>
          <t>Should be the statutory rate and not the effective rate unless there is reason to believe the lower effective rate is sustainable over the long term</t>
        </r>
      </text>
    </comment>
    <comment ref="N6" authorId="0">
      <text>
        <r>
          <rPr>
            <sz val="9"/>
            <color indexed="81"/>
            <rFont val="Tahoma"/>
            <family val="2"/>
          </rPr>
          <t xml:space="preserve">Taken the most recent weighted average cost of debt for Heinz
</t>
        </r>
      </text>
    </comment>
    <comment ref="N14" authorId="0">
      <text>
        <r>
          <rPr>
            <sz val="9"/>
            <color indexed="81"/>
            <rFont val="Tahoma"/>
            <family val="2"/>
          </rPr>
          <t>Taking pre-announcement share price of $60</t>
        </r>
      </text>
    </comment>
    <comment ref="E15" authorId="0">
      <text>
        <r>
          <rPr>
            <sz val="9"/>
            <color indexed="81"/>
            <rFont val="Tahoma"/>
            <family val="2"/>
          </rPr>
          <t>Assumed to remain constant at 3% (of sales) level</t>
        </r>
      </text>
    </comment>
    <comment ref="L24" authorId="0">
      <text>
        <r>
          <rPr>
            <sz val="9"/>
            <color indexed="81"/>
            <rFont val="Tahoma"/>
            <family val="2"/>
          </rPr>
          <t>Conservative estimate. In any case, should never exceed GDP trend growth rate.</t>
        </r>
      </text>
    </comment>
    <comment ref="O24" authorId="0">
      <text>
        <r>
          <rPr>
            <sz val="9"/>
            <color indexed="81"/>
            <rFont val="Tahoma"/>
            <family val="2"/>
          </rPr>
          <t>Conservative considering current TTM EBITDA multiple is 12.8x)</t>
        </r>
      </text>
    </comment>
    <comment ref="C26" authorId="0">
      <text>
        <r>
          <rPr>
            <sz val="9"/>
            <color indexed="81"/>
            <rFont val="Tahoma"/>
            <family val="2"/>
          </rPr>
          <t xml:space="preserve">Average COGS was 63.8% of sales over 2011, 2012 and 2013
</t>
        </r>
      </text>
    </comment>
    <comment ref="D26" authorId="0">
      <text>
        <r>
          <rPr>
            <sz val="9"/>
            <color indexed="81"/>
            <rFont val="Tahoma"/>
            <family val="2"/>
          </rPr>
          <t xml:space="preserve">Average COGS was 63.8% of sales over 2011, 2012 and 2013
</t>
        </r>
      </text>
    </comment>
    <comment ref="C31" authorId="0">
      <text>
        <r>
          <rPr>
            <sz val="9"/>
            <color indexed="81"/>
            <rFont val="Tahoma"/>
            <family val="2"/>
          </rPr>
          <t xml:space="preserve">Average COGS was 63.8% of sales over 2011, 2012 and 2013
</t>
        </r>
      </text>
    </comment>
    <comment ref="D31" authorId="0">
      <text>
        <r>
          <rPr>
            <sz val="9"/>
            <color indexed="81"/>
            <rFont val="Tahoma"/>
            <family val="2"/>
          </rPr>
          <t xml:space="preserve">Average COGS was 63.8% of sales over 2011, 2012 and 2013
</t>
        </r>
      </text>
    </comment>
    <comment ref="C33" authorId="0">
      <text>
        <r>
          <rPr>
            <sz val="9"/>
            <color indexed="81"/>
            <rFont val="Tahoma"/>
            <family val="2"/>
          </rPr>
          <t xml:space="preserve">Average COGS was 63.8% of sales over 2011, 2012 and 2013
</t>
        </r>
      </text>
    </comment>
    <comment ref="D33" authorId="0">
      <text>
        <r>
          <rPr>
            <sz val="9"/>
            <color indexed="81"/>
            <rFont val="Tahoma"/>
            <family val="2"/>
          </rPr>
          <t xml:space="preserve">Average COGS was 63.8% of sales over 2011, 2012 and 2013
</t>
        </r>
      </text>
    </comment>
    <comment ref="M43" authorId="0">
      <text>
        <r>
          <rPr>
            <sz val="9"/>
            <color indexed="81"/>
            <rFont val="Tahoma"/>
            <family val="2"/>
          </rPr>
          <t>Range based on current trading range (see trade comp sheet)</t>
        </r>
      </text>
    </comment>
    <comment ref="F44" authorId="0">
      <text>
        <r>
          <rPr>
            <sz val="9"/>
            <color indexed="81"/>
            <rFont val="Tahoma"/>
            <family val="2"/>
          </rPr>
          <t>Given that our WACC estimate is actually lower than that used by the company and advisors we choose to use a lower bound of 5.5% for our WACC analysis.</t>
        </r>
      </text>
    </comment>
  </commentList>
</comments>
</file>

<file path=xl/sharedStrings.xml><?xml version="1.0" encoding="utf-8"?>
<sst xmlns="http://schemas.openxmlformats.org/spreadsheetml/2006/main" count="646" uniqueCount="330">
  <si>
    <t>Sales in 2011</t>
  </si>
  <si>
    <t>Sales in 2012</t>
  </si>
  <si>
    <t>Asia/Pacific</t>
  </si>
  <si>
    <t>North America Consumer Products</t>
  </si>
  <si>
    <t>U.S. Foodservice</t>
  </si>
  <si>
    <t>Rest of World</t>
  </si>
  <si>
    <t>Median Announced Synergies</t>
  </si>
  <si>
    <t xml:space="preserve">as a % of target sales </t>
  </si>
  <si>
    <t xml:space="preserve"> </t>
  </si>
  <si>
    <t>Health care</t>
  </si>
  <si>
    <t>Service</t>
  </si>
  <si>
    <t>Food</t>
  </si>
  <si>
    <t>Finance</t>
  </si>
  <si>
    <t>Construction</t>
  </si>
  <si>
    <t>Retail</t>
  </si>
  <si>
    <t>Chemicals</t>
  </si>
  <si>
    <t>Communications</t>
  </si>
  <si>
    <t>Autos</t>
  </si>
  <si>
    <t>Mining</t>
  </si>
  <si>
    <t>Beer</t>
  </si>
  <si>
    <t>Oil</t>
  </si>
  <si>
    <t>Household</t>
  </si>
  <si>
    <t xml:space="preserve">Technology </t>
  </si>
  <si>
    <t>Wholesale</t>
  </si>
  <si>
    <t>Average</t>
  </si>
  <si>
    <t>Heinz</t>
  </si>
  <si>
    <t>Mondelez</t>
  </si>
  <si>
    <t>Rate</t>
  </si>
  <si>
    <t>Campbell</t>
  </si>
  <si>
    <t>ConAgra Foods</t>
  </si>
  <si>
    <t>General Mills</t>
  </si>
  <si>
    <t>Groupe Danone</t>
  </si>
  <si>
    <t>Hershey</t>
  </si>
  <si>
    <t>Kellogg</t>
  </si>
  <si>
    <t>Kraft</t>
  </si>
  <si>
    <t>Nestle S.A.</t>
  </si>
  <si>
    <t>PepsiCo</t>
  </si>
  <si>
    <t>Unilever</t>
  </si>
  <si>
    <t>Smucker</t>
  </si>
  <si>
    <t>Mean</t>
  </si>
  <si>
    <t>Median</t>
  </si>
  <si>
    <r>
      <t>Beta</t>
    </r>
    <r>
      <rPr>
        <b/>
        <vertAlign val="superscript"/>
        <sz val="10"/>
        <color theme="0"/>
        <rFont val="Calibri"/>
        <family val="2"/>
        <scheme val="minor"/>
      </rPr>
      <t>1</t>
    </r>
  </si>
  <si>
    <t>Company</t>
  </si>
  <si>
    <t>Japanese Yen Credit Agreement due October 2012 (variable rate)</t>
  </si>
  <si>
    <t>—</t>
  </si>
  <si>
    <t>Other U.S. Dollar Debt due May 2013 — November 2034 (0.94%—7.96%)</t>
  </si>
  <si>
    <t>Other Non-U.S. Dollar Debt due May 2013 — May 2023 (3.50%—11.00%)</t>
  </si>
  <si>
    <t>5.35% U.S. Dollar Notes due July 2013</t>
  </si>
  <si>
    <t>8.0% Heinz Finance Preferred Stock due July 2013</t>
  </si>
  <si>
    <t>Japanese Yen Credit Agreement due December 2013 (variable rate)</t>
  </si>
  <si>
    <t>U.S. Dollar Private Placement Notes due May 2014 — May 2021 (2.11% - 4.23%)</t>
  </si>
  <si>
    <t>Japanese Yen Credit Agreement due October 2015 (variable rate)</t>
  </si>
  <si>
    <t>U.S. Dollar Private Placement Notes due July 2016 — July 2018 (2.86% - 3.55%)</t>
  </si>
  <si>
    <t>2.00% U.S. Dollar Notes due September 2016</t>
  </si>
  <si>
    <t>1.50% U.S. Dollar Notes due March 2017</t>
  </si>
  <si>
    <t>U.S. Dollar Remarketable Securities due December 2020</t>
  </si>
  <si>
    <t>3.125% U.S. Dollar Notes due September 2021</t>
  </si>
  <si>
    <t>2.85% U.S. Dollar Notes due March 2022</t>
  </si>
  <si>
    <t>6.375% U.S. Dollar Debentures due July 2028</t>
  </si>
  <si>
    <t>6.25% British Pound Notes due February 2030</t>
  </si>
  <si>
    <t>6.75% U.S. Dollar Notes due March 2032</t>
  </si>
  <si>
    <t>7.125% U.S. Dollar Notes due August 2039</t>
  </si>
  <si>
    <t>Total long-term debt</t>
  </si>
  <si>
    <t>Hedge Accounting Adjustments</t>
  </si>
  <si>
    <t>Less portion due within one year</t>
  </si>
  <si>
    <t>Weighted-average interest rate on long-term debt</t>
  </si>
  <si>
    <t>Tax Rate History</t>
  </si>
  <si>
    <t>U.S. federal statutory tax rate</t>
  </si>
  <si>
    <t>Effective tax rate</t>
  </si>
  <si>
    <t>For Fiscal Year Ending April,</t>
  </si>
  <si>
    <t>(dollars in millions,</t>
  </si>
  <si>
    <t>2013E</t>
  </si>
  <si>
    <t>2014P</t>
  </si>
  <si>
    <t>2015P</t>
  </si>
  <si>
    <t>2016P</t>
  </si>
  <si>
    <t>2017P</t>
  </si>
  <si>
    <t>2018P</t>
  </si>
  <si>
    <t>except per share data)</t>
  </si>
  <si>
    <t>Revenue</t>
  </si>
  <si>
    <t xml:space="preserve">EBITDA </t>
  </si>
  <si>
    <t xml:space="preserve">EBIT </t>
  </si>
  <si>
    <t>Fully diluted earnings per share</t>
  </si>
  <si>
    <t>Market Segment (in billions)</t>
  </si>
  <si>
    <t>Consolidated Statements of Income (USD $)</t>
  </si>
  <si>
    <t>12 Months Ended</t>
  </si>
  <si>
    <t>Sales</t>
  </si>
  <si>
    <t>Cost of products sold</t>
  </si>
  <si>
    <t>Gross profit</t>
  </si>
  <si>
    <t>Operating income</t>
  </si>
  <si>
    <t>Interest income</t>
  </si>
  <si>
    <t>Interest expense</t>
  </si>
  <si>
    <t>Other expense, net</t>
  </si>
  <si>
    <t>Loss from continuing operations before income tax</t>
  </si>
  <si>
    <t>Provision for income taxes</t>
  </si>
  <si>
    <t>Income from continuing operations</t>
  </si>
  <si>
    <t>Net income</t>
  </si>
  <si>
    <t>Net income attributable to H. J. Heinz Company</t>
  </si>
  <si>
    <t>Loss from discontinued operations, net of tax</t>
  </si>
  <si>
    <t>Consolidated Balance Sheets (USD $)</t>
  </si>
  <si>
    <t>Cash and cash equivalents</t>
  </si>
  <si>
    <t>Inventories</t>
  </si>
  <si>
    <t>Prepaid expenses</t>
  </si>
  <si>
    <t>Total current assets</t>
  </si>
  <si>
    <t>Property, plant and equipment, net</t>
  </si>
  <si>
    <t>Other non-current assets</t>
  </si>
  <si>
    <t>Total assets</t>
  </si>
  <si>
    <t>Payables</t>
  </si>
  <si>
    <t>Accrued liabilities</t>
  </si>
  <si>
    <t>Income taxes</t>
  </si>
  <si>
    <t>Total current liabilities</t>
  </si>
  <si>
    <t>Long-term debt</t>
  </si>
  <si>
    <t>Deferred income taxes</t>
  </si>
  <si>
    <t>Non-pension post-retirement benefits</t>
  </si>
  <si>
    <t>Other non-current liabilities</t>
  </si>
  <si>
    <t>Total LT debt and other non-current liabilities</t>
  </si>
  <si>
    <t>Capital stock</t>
  </si>
  <si>
    <t>Additional capital</t>
  </si>
  <si>
    <t>Retained earnings</t>
  </si>
  <si>
    <t>Treasury shares, at cost</t>
  </si>
  <si>
    <t>Accumulated other comprehensive loss</t>
  </si>
  <si>
    <t>Total equity</t>
  </si>
  <si>
    <t>Total liabilities and equity</t>
  </si>
  <si>
    <t>Consolidated Statements of Cash Flows (USD $)</t>
  </si>
  <si>
    <t>Operating Activities:</t>
  </si>
  <si>
    <t>Adjustments to reconcile net income to cash provided by operating activities:</t>
  </si>
  <si>
    <t>Depreciation</t>
  </si>
  <si>
    <t>Amortization</t>
  </si>
  <si>
    <t>Deferred tax (benefit)/provision</t>
  </si>
  <si>
    <t>Pension contributions</t>
  </si>
  <si>
    <t>Asset write-downs / Impairments</t>
  </si>
  <si>
    <t>Other items, net</t>
  </si>
  <si>
    <t>Changes in current assets and liabilities, excluding effects of acquisitions:</t>
  </si>
  <si>
    <t>Receivables (incl. proceeds from securitization)</t>
  </si>
  <si>
    <t>Prepaid expenses and other current assets</t>
  </si>
  <si>
    <t>Accounts payable</t>
  </si>
  <si>
    <t>Cash provided by operating activities</t>
  </si>
  <si>
    <t>Investing Activities:</t>
  </si>
  <si>
    <t>Capital expenditures</t>
  </si>
  <si>
    <t>Proceeds from disposals of PP&amp;E, net</t>
  </si>
  <si>
    <t>Proceeds from divestitures</t>
  </si>
  <si>
    <t>Sale of short-term investments</t>
  </si>
  <si>
    <t>Change in restricted cash</t>
  </si>
  <si>
    <t>Cash used for investing activities</t>
  </si>
  <si>
    <t>Financing Activities:</t>
  </si>
  <si>
    <t>Dividends</t>
  </si>
  <si>
    <t>Purchase of treasury stock</t>
  </si>
  <si>
    <t>Exercise of stock options</t>
  </si>
  <si>
    <t>Earn-out settlement</t>
  </si>
  <si>
    <t>Cash provided by/(used for) financing activities</t>
  </si>
  <si>
    <t>Effect of exchange rate changes on cash and CE</t>
  </si>
  <si>
    <t>Net increase in cash and cash equivalents</t>
  </si>
  <si>
    <t>Cash and cash equivalents at beginning of year</t>
  </si>
  <si>
    <t>Cash and cash equivalents at end of year</t>
  </si>
  <si>
    <t>Growth Analysis</t>
  </si>
  <si>
    <t>Revenue Growth %</t>
  </si>
  <si>
    <t>EBITDA Growth %</t>
  </si>
  <si>
    <t>EPS Growth %</t>
  </si>
  <si>
    <t>2013(E)</t>
  </si>
  <si>
    <t>2014(E)</t>
  </si>
  <si>
    <t xml:space="preserve">--  </t>
  </si>
  <si>
    <t>Profitability Analysis</t>
  </si>
  <si>
    <t>Gross Margin</t>
  </si>
  <si>
    <t>EBITDA Margin</t>
  </si>
  <si>
    <t>Net Margin</t>
  </si>
  <si>
    <t>Returns Analysis</t>
  </si>
  <si>
    <t>ROA%</t>
  </si>
  <si>
    <t>ROE%</t>
  </si>
  <si>
    <t>Div per Share</t>
  </si>
  <si>
    <t>Leverage Analysis</t>
  </si>
  <si>
    <t>Net Debt / EBITDA</t>
  </si>
  <si>
    <t>Debt / Equity</t>
  </si>
  <si>
    <t>Assets / Equity</t>
  </si>
  <si>
    <t>--</t>
  </si>
  <si>
    <t>Valuation Analsis 1</t>
  </si>
  <si>
    <t>P/Book</t>
  </si>
  <si>
    <t>P/Sales</t>
  </si>
  <si>
    <t>PEG</t>
  </si>
  <si>
    <t>Valuation Analysis 2</t>
  </si>
  <si>
    <t>P/E</t>
  </si>
  <si>
    <t>EV/EBITDA</t>
  </si>
  <si>
    <t>EV/FCF</t>
  </si>
  <si>
    <t>10 year treasury yield</t>
  </si>
  <si>
    <t>1 - Represents levered beta</t>
  </si>
  <si>
    <t>Date</t>
  </si>
  <si>
    <t>Open</t>
  </si>
  <si>
    <t>High</t>
  </si>
  <si>
    <t>Low</t>
  </si>
  <si>
    <t>Close</t>
  </si>
  <si>
    <t>Volume</t>
  </si>
  <si>
    <t>-</t>
  </si>
  <si>
    <t>Market risk premium</t>
  </si>
  <si>
    <t xml:space="preserve">Debt </t>
  </si>
  <si>
    <t>Data</t>
  </si>
  <si>
    <t>Goodwill and intangible assets</t>
  </si>
  <si>
    <t>Receivables (net of allowance)</t>
  </si>
  <si>
    <t>Short-term debt and current portion of LTD</t>
  </si>
  <si>
    <t>Apr 28, 2013</t>
  </si>
  <si>
    <t>Apr 29, 2012</t>
  </si>
  <si>
    <t>Apr 27, 2011</t>
  </si>
  <si>
    <t>Average common shares outstanding-basic (millions)</t>
  </si>
  <si>
    <t>Average common shares outstanding-diluted (millions)</t>
  </si>
  <si>
    <t>Announcement</t>
  </si>
  <si>
    <t>Target</t>
  </si>
  <si>
    <t>Acquiror</t>
  </si>
  <si>
    <t>EV</t>
  </si>
  <si>
    <t>EV/LTM</t>
  </si>
  <si>
    <t>EBITDA</t>
  </si>
  <si>
    <t>NI</t>
  </si>
  <si>
    <t>Capex</t>
  </si>
  <si>
    <t>Cash</t>
  </si>
  <si>
    <t>Debt</t>
  </si>
  <si>
    <t>Assets</t>
  </si>
  <si>
    <t>Dec. 2012</t>
  </si>
  <si>
    <t>Morningstar Foods, LLC</t>
  </si>
  <si>
    <t>Saputo Inc.</t>
  </si>
  <si>
    <t>Nov. 2012</t>
  </si>
  <si>
    <t>Ralcorp Holdings, Inc.</t>
  </si>
  <si>
    <t>ConAgra Foods, Inc.</t>
  </si>
  <si>
    <t>Feb. 2012</t>
  </si>
  <si>
    <t xml:space="preserve">Pringles Business of P&amp;G </t>
  </si>
  <si>
    <t>Kellogg Company</t>
  </si>
  <si>
    <t>American Italian Pasta Co.</t>
  </si>
  <si>
    <t>Jan. 2010</t>
  </si>
  <si>
    <t>N.A. Frozen Pizza Business of Kraft</t>
  </si>
  <si>
    <t>Nestlé S.A.</t>
  </si>
  <si>
    <t>Nov. 2009</t>
  </si>
  <si>
    <t>Birds Eye Foods, Inc.</t>
  </si>
  <si>
    <t>Pinnacle Foods Group, Inc.</t>
  </si>
  <si>
    <t>Sept. 2009</t>
  </si>
  <si>
    <t>Cadbury plc</t>
  </si>
  <si>
    <t>Kraft Foods Inc.</t>
  </si>
  <si>
    <t>The Folgers Coffee Company</t>
  </si>
  <si>
    <t>The J.M. Smucker Company</t>
  </si>
  <si>
    <t>Apr. 2008</t>
  </si>
  <si>
    <t>Wm. Wrigley Jr. Company</t>
  </si>
  <si>
    <t>Mars, Incorporated</t>
  </si>
  <si>
    <t>Nov. 2007</t>
  </si>
  <si>
    <t>Post Foods</t>
  </si>
  <si>
    <t>Feb. 2007</t>
  </si>
  <si>
    <t>The Blackstone Group, L.P.</t>
  </si>
  <si>
    <t>Aug. 2006</t>
  </si>
  <si>
    <t>European Frozen Foods of Unilever</t>
  </si>
  <si>
    <t>Permira Advisors Ltd.</t>
  </si>
  <si>
    <t>Chef America, Inc.</t>
  </si>
  <si>
    <t>Oct. 2001</t>
  </si>
  <si>
    <t>The Pillsbury Company</t>
  </si>
  <si>
    <t>General Mills, Inc.</t>
  </si>
  <si>
    <t>Dec. 2000</t>
  </si>
  <si>
    <t>The Quaker Oats Company</t>
  </si>
  <si>
    <t>PepsiCo, Inc.</t>
  </si>
  <si>
    <t>Oct. 2000</t>
  </si>
  <si>
    <t>Keebler Foods Company</t>
  </si>
  <si>
    <t>Nabisco Holdings Corp.</t>
  </si>
  <si>
    <t>Philip Morris Companies Inc.</t>
  </si>
  <si>
    <t>International Home Foods</t>
  </si>
  <si>
    <t>Earnings before interest, taxes, depreciation, and amortization</t>
  </si>
  <si>
    <t>Nov. 2010</t>
  </si>
  <si>
    <t>Del Monte Foods Co.</t>
  </si>
  <si>
    <t>UST LLC</t>
  </si>
  <si>
    <t>Altria Group, Inc.</t>
  </si>
  <si>
    <t>July 2012</t>
  </si>
  <si>
    <t>Peet's Coffee &amp; Tea, Inc.</t>
  </si>
  <si>
    <t>Joh A. Benckiser GmbH</t>
  </si>
  <si>
    <t>Aug. 2011</t>
  </si>
  <si>
    <t>Provimi SAS</t>
  </si>
  <si>
    <t>Cargill, Inc.</t>
  </si>
  <si>
    <t>June 2011</t>
  </si>
  <si>
    <t>Foster's Group Ltd.</t>
  </si>
  <si>
    <t>SABMiller Plc</t>
  </si>
  <si>
    <t>Dec. 2011</t>
  </si>
  <si>
    <t>National Beef Packing Co. LLC</t>
  </si>
  <si>
    <t>Leucadia National Corp.</t>
  </si>
  <si>
    <t>($Bn)</t>
  </si>
  <si>
    <t>Funds affiliated with KKR &amp; Co. and others</t>
  </si>
  <si>
    <t>Source: FactSet</t>
  </si>
  <si>
    <t>June 2010</t>
  </si>
  <si>
    <t>June 2000</t>
  </si>
  <si>
    <t>June 2008</t>
  </si>
  <si>
    <t>Sept. 2008</t>
  </si>
  <si>
    <t>In thousands, except per share data, unless otherwise specified</t>
  </si>
  <si>
    <t>Selling, general, and administrative expenses</t>
  </si>
  <si>
    <t>In thousands, unless otherwise specified</t>
  </si>
  <si>
    <t>Non-controlling interest</t>
  </si>
  <si>
    <t>Less: Net income attributable to the non-controlling interest</t>
  </si>
  <si>
    <t>Acquisition of subsidiary shares from non-controlling interests</t>
  </si>
  <si>
    <t>Net proceeds/(payments) on ST debt</t>
  </si>
  <si>
    <t>WACC Calculation</t>
  </si>
  <si>
    <t>Percentage gain</t>
  </si>
  <si>
    <r>
      <t xml:space="preserve">Corporate tax rate </t>
    </r>
    <r>
      <rPr>
        <i/>
        <sz val="10"/>
        <rFont val="Arial"/>
        <family val="2"/>
      </rPr>
      <t>(Tc)</t>
    </r>
  </si>
  <si>
    <r>
      <t xml:space="preserve">Pre tax cost of debt </t>
    </r>
    <r>
      <rPr>
        <i/>
        <sz val="10"/>
        <rFont val="Arial"/>
        <family val="2"/>
      </rPr>
      <t>(r)</t>
    </r>
  </si>
  <si>
    <t>Kd       = r*(1-Tc)</t>
  </si>
  <si>
    <r>
      <t xml:space="preserve">Market risk premium </t>
    </r>
    <r>
      <rPr>
        <i/>
        <sz val="10"/>
        <rFont val="Arial"/>
        <family val="2"/>
      </rPr>
      <t>(Em)</t>
    </r>
  </si>
  <si>
    <r>
      <t xml:space="preserve">Risk-free rate </t>
    </r>
    <r>
      <rPr>
        <i/>
        <sz val="10"/>
        <rFont val="Arial"/>
        <family val="2"/>
      </rPr>
      <t>(Rf)</t>
    </r>
  </si>
  <si>
    <t>Heinz Beta</t>
  </si>
  <si>
    <t>NOPAT</t>
  </si>
  <si>
    <t>Ke       = Rf + Beta*Em</t>
  </si>
  <si>
    <t>Change in Net Working Capital</t>
  </si>
  <si>
    <t>Net debt/(Net debt + Equity)</t>
  </si>
  <si>
    <t>Capex as % of Sales</t>
  </si>
  <si>
    <t>D&amp;A</t>
  </si>
  <si>
    <t>WACC = D/EV*Kd + E/EV*Ke</t>
  </si>
  <si>
    <t>FCFF</t>
  </si>
  <si>
    <t>Select Balance Sheet Items</t>
  </si>
  <si>
    <t>Trade receivables (net of allowance)</t>
  </si>
  <si>
    <t>Valuation date:</t>
  </si>
  <si>
    <t>Receivable Days</t>
  </si>
  <si>
    <t>Other receivables (net of allowances)</t>
  </si>
  <si>
    <t>Perpetual Growth Method</t>
  </si>
  <si>
    <t>Exit Multiple Method</t>
  </si>
  <si>
    <t>Days</t>
  </si>
  <si>
    <t>Perpetual Growth</t>
  </si>
  <si>
    <t>Exit Multiple</t>
  </si>
  <si>
    <t>Discount Rate</t>
  </si>
  <si>
    <t>Days of Inventory</t>
  </si>
  <si>
    <t>PV of FCFs</t>
  </si>
  <si>
    <t>PV of Terminal Value</t>
  </si>
  <si>
    <t>Enterprise Value</t>
  </si>
  <si>
    <t>Less: Net Debt</t>
  </si>
  <si>
    <t>Equity Value</t>
  </si>
  <si>
    <t>Shares Outstanding</t>
  </si>
  <si>
    <t>Shares Outstanding FD</t>
  </si>
  <si>
    <t>Per Share Value</t>
  </si>
  <si>
    <t>EV / FY2013 EBITDA</t>
  </si>
  <si>
    <t>Working Capital</t>
  </si>
  <si>
    <t>Change in WC</t>
  </si>
  <si>
    <t>Share Price Sensitivity</t>
  </si>
  <si>
    <t>Perpetual Growth Rate</t>
  </si>
  <si>
    <t>Exit Multiple in FY2018</t>
  </si>
  <si>
    <t>Disc</t>
  </si>
  <si>
    <t>EV / EBITDA Multiple Sensitivity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</si>
</sst>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54">
    <numFmt numFmtId="5" formatCode="&quot;$&quot;#,##0_);\(&quot;$&quot;#,##0\)"/>
    <numFmt numFmtId="6" formatCode="&quot;$&quot;#,##0_);[Red]\(&quot;$&quot;#,##0\)"/>
    <numFmt numFmtId="7" formatCode="&quot;$&quot;#,##0.00_);\(&quot;$&quot;#,##0.00\)"/>
    <numFmt numFmtId="8" formatCode="&quot;$&quot;#,##0.00_);[Red]\(&quot;$&quot;#,##0.00\)"/>
    <numFmt numFmtId="41" formatCode="_(* #,##0_);_(* \(#,##0\);_(* &quot;-&quot;_);_(@_)"/>
    <numFmt numFmtId="44" formatCode="_(&quot;$&quot;* #,##0.00_);_(&quot;$&quot;* \(#,##0.00\);_(&quot;$&quot;* &quot;-&quot;??_);_(@_)"/>
    <numFmt numFmtId="43" formatCode="_(* #,##0.00_);_(* \(#,##0.00\);_(* &quot;-&quot;??_);_(@_)"/>
    <numFmt numFmtId="164" formatCode="#,##0.0%_);\(#,##0.0%\)"/>
    <numFmt numFmtId="165" formatCode="#,##0.000_);\(#,##0.000\)"/>
    <numFmt numFmtId="166" formatCode="#,##0.00%_);\(#,##0.00%\)"/>
    <numFmt numFmtId="167" formatCode="#,##0.0\x"/>
    <numFmt numFmtId="168" formatCode="#,##0.00\x"/>
    <numFmt numFmtId="169" formatCode="&quot;$&quot;#,##0.0_);[Red]\(&quot;$&quot;#,##0.0\)"/>
    <numFmt numFmtId="170" formatCode="[$-409]d/mmm/yy;@"/>
    <numFmt numFmtId="171" formatCode="#,##0.0_);\(#,##0.0\)"/>
    <numFmt numFmtId="172" formatCode="0.0%"/>
    <numFmt numFmtId="173" formatCode="0.0%\ ;\(0.0%\)"/>
    <numFmt numFmtId="174" formatCode="_ * #,##0.00_ ;_ * \-#,##0.00_ ;_ * &quot;-&quot;??_ ;_ @_ "/>
    <numFmt numFmtId="175" formatCode="_ * #,##0_ ;_ * \-#,##0_ ;_ * &quot;-&quot;??_ ;_ @_ "/>
    <numFmt numFmtId="176" formatCode="0.0"/>
    <numFmt numFmtId="177" formatCode="[$-409]mmmm\ d\,\ yyyy;@"/>
    <numFmt numFmtId="178" formatCode="0.0\x"/>
    <numFmt numFmtId="179" formatCode="_(* #,##0_);_(* \(#,##0\);_(* &quot;-&quot;??_);_(@_)"/>
    <numFmt numFmtId="180" formatCode="_(* #,##0_);_(* \(#,##0\);_(* &quot;-&quot;?_);_(@_)"/>
    <numFmt numFmtId="181" formatCode="_(&quot;$&quot;* #,##0_);_(&quot;$&quot;* \(#,##0\);_(&quot;$&quot;* &quot;-&quot;?_);_(@_)"/>
    <numFmt numFmtId="182" formatCode="0.0\x_)"/>
    <numFmt numFmtId="183" formatCode="_(&quot;$&quot;* #,##0_);_(&quot;$&quot;* \(#,##0\);_(&quot;$&quot;* &quot;-&quot;??_);_(@_)"/>
    <numFmt numFmtId="184" formatCode="&quot;&quot;"/>
    <numFmt numFmtId="185" formatCode="_(&quot;$&quot;#,##0_)&quot;millions&quot;;\(&quot;$&quot;#,##0\)&quot; millions&quot;"/>
    <numFmt numFmtId="186" formatCode="&quot;$&quot;#,##0.00_)\ \ \ ;\(&quot;$&quot;#,##0.00\)\ \ \ "/>
    <numFmt numFmtId="187" formatCode="&quot;$&quot;#,##0.00&quot;*&quot;\ \ ;\(&quot;$&quot;#,##0.00\)&quot;*&quot;\ \ "/>
    <numFmt numFmtId="188" formatCode="&quot;$&quot;#,##0.00\A_)\ ;\(&quot;$&quot;#,##0.00\A\)\ \ "/>
    <numFmt numFmtId="189" formatCode="0_)"/>
    <numFmt numFmtId="190" formatCode="0.0%_);\(0.0%\);\-_)"/>
    <numFmt numFmtId="191" formatCode="#,##0.00_);\(#,##0.00\);\-\ "/>
    <numFmt numFmtId="192" formatCode="&quot;Q1 '&quot;yy_)"/>
    <numFmt numFmtId="193" formatCode="&quot;$&quot;&quot; &quot;#,##0_);\(&quot;$&quot;&quot; &quot;#,##0\);\-_)"/>
    <numFmt numFmtId="194" formatCode="0%_);\(0%\);\-_)"/>
    <numFmt numFmtId="195" formatCode="&quot;$&quot;&quot; &quot;#,##0.0_);\(&quot;$&quot;&quot; &quot;#,##0.0\);\-_)"/>
    <numFmt numFmtId="196" formatCode="#,##0.0_);\(#,##0.0\);\-_)"/>
    <numFmt numFmtId="197" formatCode="&quot;$&quot;&quot; &quot;#,##0.00_);\(&quot;$&quot;&quot; &quot;#,##0.00\);\-_)"/>
    <numFmt numFmtId="198" formatCode="0.00%_);\(0.00%\);\-_)"/>
    <numFmt numFmtId="199" formatCode="#,##0.00_);\(#,##0.00\);\-_)"/>
    <numFmt numFmtId="200" formatCode="#,##0_);\(#,##0\);\-_)"/>
    <numFmt numFmtId="201" formatCode="&quot;$&quot;&quot; &quot;#,##0_);\(&quot;$&quot;&quot; &quot;#,##0\);\-\ "/>
    <numFmt numFmtId="202" formatCode="&quot;$&quot;#,##0.00"/>
    <numFmt numFmtId="203" formatCode="_*\ #,###,;_(* \(#,###,\);_(* &quot;-&quot;??_);_(@_)"/>
    <numFmt numFmtId="204" formatCode="&quot;$&quot;#,##0"/>
    <numFmt numFmtId="205" formatCode="&quot;$&quot;&quot; &quot;#,##0.000_);\(&quot;$&quot;&quot; &quot;#,##0.000\);\-\ "/>
    <numFmt numFmtId="206" formatCode="_(* #,##0.0000_);_(* \(#,##0.0000\);_(* &quot;-&quot;??_);_(@_)"/>
    <numFmt numFmtId="207" formatCode="#,##0.0_);[Red]\(#,##0.0\)"/>
    <numFmt numFmtId="208" formatCode="&quot;US$&quot;#,##0_);\(&quot;US$&quot;#,##0\)"/>
    <numFmt numFmtId="209" formatCode="0.00000%"/>
    <numFmt numFmtId="210" formatCode="#,##0,_);\(#,##0,\)"/>
    <numFmt numFmtId="211" formatCode="#,##0\ ;\(#,##0.0\)"/>
    <numFmt numFmtId="212" formatCode="#,##0_%_);\(#,##0\)_%;#,##0_%_);@_%_)"/>
    <numFmt numFmtId="213" formatCode="#,##0_%_);\(#,##0\)_%;**;@_%_)"/>
    <numFmt numFmtId="214" formatCode="_-* #,##0.00_-;\-* #,##0.00_-;_-* &quot;-&quot;??_-;_-@_-"/>
    <numFmt numFmtId="215" formatCode="#,##0.00_%_);\(#,##0.00\)_%;**;@_%_)"/>
    <numFmt numFmtId="216" formatCode="#,##0.000_%_);\(#,##0.000\)_%;**;@_%_)"/>
    <numFmt numFmtId="217" formatCode="_([$€-2]* #,##0.00_);_([$€-2]* \(#,##0.00\);_([$€-2]* &quot;-&quot;??_)"/>
    <numFmt numFmtId="218" formatCode="0_ ;[Red]\-0\ "/>
    <numFmt numFmtId="219" formatCode="#,##0.0_%_);\(#,##0.0\)_%;**;@_%_)"/>
    <numFmt numFmtId="220" formatCode="General_)"/>
    <numFmt numFmtId="221" formatCode="&quot;$&quot;0.00_)"/>
    <numFmt numFmtId="222" formatCode="&quot;$&quot;#,##0.0;\(&quot;$&quot;#,##0.0\);&quot;$&quot;#,##0.0"/>
    <numFmt numFmtId="223" formatCode="&quot;$&quot;&quot; &quot;#,##0.0_);\(&quot;$&quot;&quot; &quot;#,##0.0\)"/>
    <numFmt numFmtId="224" formatCode="&quot;$&quot;&quot; &quot;#,##0.00_);\(&quot;$&quot;&quot; &quot;#,##0.00\)"/>
    <numFmt numFmtId="225" formatCode="&quot;$&quot;&quot; &quot;#,##0.000_);\(&quot;$&quot;&quot; &quot;#,##0.000\)"/>
    <numFmt numFmtId="226" formatCode="&quot;$&quot;#,##0_%_);\(&quot;$&quot;#,##0\)_%;&quot;$&quot;#,##0_%_);@_%_)"/>
    <numFmt numFmtId="227" formatCode="#,##0_ ;\-#,##0\ "/>
    <numFmt numFmtId="228" formatCode="_-&quot;$&quot;* #,##0.00_-;\-&quot;$&quot;* #,##0.00_-;_-&quot;$&quot;* &quot;-&quot;??_-;_-@_-"/>
    <numFmt numFmtId="229" formatCode="[$-409]d\-mmm\-yy;@"/>
    <numFmt numFmtId="230" formatCode="&quot;$&quot;#,##0.00_%_);\(&quot;$&quot;#,##0.00\)_%;**;@_%_)"/>
    <numFmt numFmtId="231" formatCode="&quot;$&quot;#,##0.000_%_);\(&quot;$&quot;#,##0.000\)_%;**;@_%_)"/>
    <numFmt numFmtId="232" formatCode="&quot;$&quot;#,##0.0_%_);\(&quot;$&quot;#,##0.0\)_%;**;@_%_)"/>
    <numFmt numFmtId="233" formatCode="@\ \ \ \ \ "/>
    <numFmt numFmtId="234" formatCode="d\-mmm\-yy_)"/>
    <numFmt numFmtId="235" formatCode="m/d/yy_)"/>
    <numFmt numFmtId="236" formatCode="m/yy_)"/>
    <numFmt numFmtId="237" formatCode="mmm\-yy_)"/>
    <numFmt numFmtId="238" formatCode="yyyy_)"/>
    <numFmt numFmtId="239" formatCode="m/d/yy_%_)"/>
    <numFmt numFmtId="240" formatCode="m/d/yy_%_);;**"/>
    <numFmt numFmtId="241" formatCode="mmmm\ d\,\ yyyy_)"/>
    <numFmt numFmtId="242" formatCode="_-* #,##0_-;\-* #,##0_-;_-* &quot;-&quot;_-;_-@_-"/>
    <numFmt numFmtId="243" formatCode="0_%_);\(0\)_%;0_%_);@_%_)"/>
    <numFmt numFmtId="244" formatCode="&quot;$&quot;#,##0.00\A\ \ \ \ ;\(&quot;$&quot;#,##0.00\A\)\ \ \ \ "/>
    <numFmt numFmtId="245" formatCode="&quot;$&quot;#,##0.00&quot;E&quot;\ \ \ \ ;\(&quot;$&quot;#,##0.00&quot;E&quot;\)\ \ \ \ "/>
    <numFmt numFmtId="246" formatCode="#,##0.00\A\ \ \ \ ;\(#,##0.00\A\)\ \ \ \ "/>
    <numFmt numFmtId="247" formatCode="#,##0.00&quot;E&quot;\ \ \ \ ;\(#,##0.00&quot;E&quot;\)\ \ \ \ "/>
    <numFmt numFmtId="248" formatCode="#\ 0/0_)"/>
    <numFmt numFmtId="249" formatCode="#\ 0/8_)"/>
    <numFmt numFmtId="250" formatCode="#\ ?/?_)"/>
    <numFmt numFmtId="251" formatCode="&quot;FY &quot;yyyy_)"/>
    <numFmt numFmtId="252" formatCode="###0_);\(###0\)"/>
    <numFmt numFmtId="253" formatCode="0%\ \ \ \ \ \ \ "/>
    <numFmt numFmtId="254" formatCode="0.0\%_);\(0.0\%\);0.0\%_);@_%_)"/>
    <numFmt numFmtId="255" formatCode=";;;"/>
    <numFmt numFmtId="256" formatCode="&quot;$&quot;#,##0\ &quot;MM&quot;;\(&quot;$&quot;#,##0.00\ &quot;MM&quot;\)"/>
    <numFmt numFmtId="257" formatCode="_(&quot;$&quot;* #,##0_)\ &quot;millions&quot;;_(&quot;$&quot;* \(#,##0\)&quot; millions&quot;"/>
    <numFmt numFmtId="258" formatCode="&quot;£&quot;#,##0.00;\-&quot;£&quot;#,##0.00"/>
    <numFmt numFmtId="259" formatCode="&quot;£&quot;#,##0;[Red]\-&quot;£&quot;#,##0"/>
    <numFmt numFmtId="260" formatCode="&quot;£&quot;#,##0.00;[Red]\-&quot;£&quot;#,##0.00"/>
    <numFmt numFmtId="261" formatCode="_ * #,##0.00_)&quot;£&quot;_ ;_ * \(#,##0.00\)&quot;£&quot;_ ;_ * &quot;-&quot;??_)&quot;£&quot;_ ;_ @_ "/>
    <numFmt numFmtId="262" formatCode="#,##0.0_x_)_);&quot;NM&quot;_x_)_);#,##0.0_x_)_);@_x_)_)"/>
    <numFmt numFmtId="263" formatCode="#,##0.0_);\(#,##0.0\);\-\ "/>
    <numFmt numFmtId="264" formatCode="#,##0.0\x_);\(#,##0.0\x\);\-\ "/>
    <numFmt numFmtId="265" formatCode="#,##0.0\x_);\(#,##0.0\x\)"/>
    <numFmt numFmtId="266" formatCode="#,##0.00\x&quot; &quot;;\(#,##0.00\x\);\-"/>
    <numFmt numFmtId="267" formatCode="#,##0.00\x&quot; &quot;;\(#,##0.00\x\)"/>
    <numFmt numFmtId="268" formatCode="#,##0.0\ ;\(#,##0.0\)"/>
    <numFmt numFmtId="269" formatCode="_ &quot;\&quot;* #,##0_ ;_ &quot;\&quot;* &quot;\&quot;&quot;\&quot;&quot;\&quot;&quot;\&quot;&quot;\&quot;&quot;\&quot;\-#,##0_ ;_ &quot;\&quot;* &quot;-&quot;_ ;_ @_ "/>
    <numFmt numFmtId="270" formatCode="#,##0.00;[Red]\(#,##0.00\)"/>
    <numFmt numFmtId="271" formatCode="#,##0___);\(#,##0.00\)"/>
    <numFmt numFmtId="272" formatCode="0.000%"/>
    <numFmt numFmtId="273" formatCode="0.0\ "/>
    <numFmt numFmtId="274" formatCode="0.0%\ \ \ \ \ "/>
    <numFmt numFmtId="275" formatCode="#,##0&quot;%&quot;"/>
    <numFmt numFmtId="276" formatCode="&quot;\&quot;#,##0.00;[Red]&quot;\&quot;&quot;\&quot;&quot;\&quot;&quot;\&quot;&quot;\&quot;&quot;\&quot;&quot;\&quot;\-#,##0.00"/>
    <numFmt numFmtId="277" formatCode="0.0%_);\(0.0%\)"/>
    <numFmt numFmtId="278" formatCode="#,##0.0\%_);\(#,##0.0\%\);#,##0.0\%_);@_%_)"/>
    <numFmt numFmtId="279" formatCode="0.0%_);\(0.0%\);**;@_%_)"/>
    <numFmt numFmtId="280" formatCode="&quot;$&quot;#\-?/?"/>
    <numFmt numFmtId="281" formatCode="0.00\ \ \ \ "/>
    <numFmt numFmtId="282" formatCode="&quot;Q2 '&quot;yy_)"/>
    <numFmt numFmtId="283" formatCode="&quot;Q3 '&quot;yy_)"/>
    <numFmt numFmtId="284" formatCode="&quot;Q4 '&quot;yy_)"/>
    <numFmt numFmtId="285" formatCode="@\ "/>
    <numFmt numFmtId="286" formatCode="#,##0.0"/>
    <numFmt numFmtId="287" formatCode="&quot;$&quot;@"/>
    <numFmt numFmtId="288" formatCode="&quot;$&quot;#,##0.0_);\(&quot;$&quot;#,##0.0\)"/>
    <numFmt numFmtId="289" formatCode="mm/dd/yy"/>
    <numFmt numFmtId="290" formatCode="#,##0.00;\(#,##0.00\);_(* &quot;-&quot;_)"/>
    <numFmt numFmtId="291" formatCode="#,##0;\(#,##0\);_(* &quot;-&quot;_)"/>
    <numFmt numFmtId="292" formatCode="#,##0.0_);\(#,##0.0\);_(* &quot;-&quot;_)"/>
    <numFmt numFmtId="293" formatCode="_(&quot;$&quot;* #,##0.00_);_(&quot;$&quot;* \(#,##0.00\);_(* &quot;-&quot;_);_(@_)"/>
    <numFmt numFmtId="294" formatCode="_(&quot;$&quot;* #,##0.000_);_(&quot;$&quot;* \(#,##0.000\);_(* &quot;-&quot;_);_(@_)"/>
    <numFmt numFmtId="295" formatCode="_(&quot;$&quot;* #,##0.0_);_(&quot;$&quot;* \(#,##0.0\);_(* &quot;-&quot;_);_(@_)"/>
    <numFmt numFmtId="296" formatCode="#,##0.00_);\(#,##0.00\);_(* &quot;-&quot;_)"/>
    <numFmt numFmtId="297" formatCode="#,##0_);\(#,##0\);_(* &quot;-&quot;_);_(* &quot;-&quot;_)"/>
    <numFmt numFmtId="298" formatCode="_(###.##%_);\(* &quot;-&quot;_);_(@_)"/>
    <numFmt numFmtId="299" formatCode="_*\ #,###.0,;_(* \(#,###.0,\);_(* &quot;-&quot;??_);_(@_)"/>
    <numFmt numFmtId="300" formatCode="#,##0_);\(#,##0\);\-_);\•&quot; &quot;@_)"/>
    <numFmt numFmtId="301" formatCode="#,##0_);\(#,##0\);\-_);\–&quot; &quot;@"/>
    <numFmt numFmtId="302" formatCode="#,##0_);\(#,##0\);\-_);\—&quot; &quot;@"/>
    <numFmt numFmtId="303" formatCode="0.000000%"/>
    <numFmt numFmtId="304" formatCode="000000"/>
    <numFmt numFmtId="305" formatCode="#,##0&quot;x&quot;_);\(#,##0&quot;x&quot;\)"/>
    <numFmt numFmtId="306" formatCode="#,##0.0&quot;x&quot;_);\(#,##0.0&quot;x&quot;\)"/>
    <numFmt numFmtId="307" formatCode="#,##0.00&quot;x&quot;_);\(#,##0.00&quot;x&quot;\)"/>
    <numFmt numFmtId="308" formatCode="0&quot; &quot;"/>
    <numFmt numFmtId="309" formatCode="_-&quot;£&quot;* #,##0_-;\-&quot;£&quot;* #,##0_-;_-&quot;£&quot;* &quot;-&quot;_-;_-@_-"/>
    <numFmt numFmtId="310" formatCode="_-&quot;£&quot;* #,##0.00_-;\-&quot;£&quot;* #,##0.00_-;_-&quot;£&quot;* &quot;-&quot;??_-;_-@_-"/>
  </numFmts>
  <fonts count="196">
    <font>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0"/>
      <color theme="0"/>
      <name val="Calibri"/>
      <family val="2"/>
      <scheme val="minor"/>
    </font>
    <font>
      <sz val="11"/>
      <color rgb="FF0000FF"/>
      <name val="Calibri"/>
      <family val="2"/>
      <scheme val="minor"/>
    </font>
    <font>
      <b/>
      <i/>
      <sz val="10"/>
      <color theme="0"/>
      <name val="Calibri"/>
      <family val="2"/>
      <scheme val="minor"/>
    </font>
    <font>
      <sz val="10"/>
      <name val="Calibri"/>
      <family val="2"/>
      <scheme val="minor"/>
    </font>
    <font>
      <i/>
      <sz val="11"/>
      <color rgb="FF0000FF"/>
      <name val="Calibri"/>
      <family val="2"/>
      <scheme val="minor"/>
    </font>
    <font>
      <b/>
      <vertAlign val="superscript"/>
      <sz val="10"/>
      <color theme="0"/>
      <name val="Calibri"/>
      <family val="2"/>
      <scheme val="minor"/>
    </font>
    <font>
      <b/>
      <sz val="10"/>
      <name val="Calibri"/>
      <family val="2"/>
      <scheme val="minor"/>
    </font>
    <font>
      <sz val="10"/>
      <color rgb="FF0000FF"/>
      <name val="Calibri"/>
      <family val="2"/>
      <scheme val="minor"/>
    </font>
    <font>
      <i/>
      <sz val="10"/>
      <color rgb="FF0000FF"/>
      <name val="Calibri"/>
      <family val="2"/>
      <scheme val="minor"/>
    </font>
    <font>
      <sz val="8"/>
      <name val="Arial"/>
      <family val="2"/>
    </font>
    <font>
      <sz val="8"/>
      <color rgb="FF0000FF"/>
      <name val="Arial"/>
      <family val="2"/>
    </font>
    <font>
      <i/>
      <sz val="10"/>
      <name val="Calibri"/>
      <family val="2"/>
      <scheme val="minor"/>
    </font>
    <font>
      <i/>
      <sz val="10"/>
      <color rgb="FF000000"/>
      <name val="Calibri"/>
      <family val="2"/>
      <scheme val="minor"/>
    </font>
    <font>
      <sz val="11"/>
      <color theme="1"/>
      <name val="Calibri"/>
      <family val="2"/>
      <scheme val="minor"/>
    </font>
    <font>
      <sz val="10"/>
      <color theme="1"/>
      <name val="Calibri"/>
      <family val="2"/>
      <scheme val="minor"/>
    </font>
    <font>
      <b/>
      <sz val="9"/>
      <color theme="0"/>
      <name val="Calibri"/>
      <family val="2"/>
      <scheme val="minor"/>
    </font>
    <font>
      <sz val="10"/>
      <color theme="0" tint="-0.499984740745262"/>
      <name val="Calibri"/>
      <family val="2"/>
      <scheme val="minor"/>
    </font>
    <font>
      <sz val="9"/>
      <name val="Helvetica 45"/>
    </font>
    <font>
      <b/>
      <u/>
      <sz val="10"/>
      <name val="Arial"/>
      <family val="2"/>
    </font>
    <font>
      <i/>
      <sz val="10"/>
      <color theme="0" tint="-0.499984740745262"/>
      <name val="Calibri"/>
      <family val="2"/>
      <scheme val="minor"/>
    </font>
    <font>
      <i/>
      <sz val="10"/>
      <color rgb="FF00B050"/>
      <name val="Calibri"/>
      <family val="2"/>
      <scheme val="minor"/>
    </font>
    <font>
      <sz val="10"/>
      <name val="Arial"/>
      <family val="2"/>
    </font>
    <font>
      <i/>
      <sz val="10"/>
      <name val="Arial"/>
      <family val="2"/>
    </font>
    <font>
      <sz val="9"/>
      <color indexed="18"/>
      <name val="Tahoma"/>
      <family val="2"/>
    </font>
    <font>
      <sz val="10"/>
      <color theme="1"/>
      <name val="Arial"/>
      <family val="2"/>
    </font>
    <font>
      <sz val="10"/>
      <name val="Times New Roman"/>
      <family val="1"/>
    </font>
    <font>
      <sz val="9"/>
      <color indexed="8"/>
      <name val="Tahoma"/>
      <family val="2"/>
    </font>
    <font>
      <sz val="9"/>
      <color indexed="17"/>
      <name val="Tahoma"/>
      <family val="2"/>
    </font>
    <font>
      <i/>
      <sz val="10"/>
      <color theme="1"/>
      <name val="Calibri"/>
      <family val="2"/>
      <scheme val="minor"/>
    </font>
    <font>
      <b/>
      <sz val="10"/>
      <color theme="1"/>
      <name val="Arial"/>
      <family val="2"/>
    </font>
    <font>
      <b/>
      <sz val="10"/>
      <color theme="1"/>
      <name val="Calibri"/>
      <family val="2"/>
      <scheme val="minor"/>
    </font>
    <font>
      <i/>
      <sz val="11"/>
      <name val="Calibri"/>
      <family val="2"/>
      <scheme val="minor"/>
    </font>
    <font>
      <sz val="10"/>
      <name val="Book Antiqua"/>
      <family val="1"/>
    </font>
    <font>
      <b/>
      <sz val="10"/>
      <color theme="0"/>
      <name val="Arial Narrow"/>
      <family val="2"/>
    </font>
    <font>
      <sz val="10"/>
      <color theme="0"/>
      <name val="Arial Narrow"/>
      <family val="2"/>
    </font>
    <font>
      <b/>
      <sz val="10"/>
      <color indexed="9"/>
      <name val="Arial Narrow"/>
      <family val="2"/>
    </font>
    <font>
      <sz val="10"/>
      <name val="Arial Narrow"/>
      <family val="2"/>
    </font>
    <font>
      <b/>
      <sz val="10"/>
      <name val="Arial Narrow"/>
      <family val="2"/>
    </font>
    <font>
      <i/>
      <sz val="8"/>
      <name val="Arial"/>
      <family val="2"/>
    </font>
    <font>
      <i/>
      <sz val="10"/>
      <name val="Arial Narrow"/>
      <family val="2"/>
    </font>
    <font>
      <sz val="9"/>
      <color indexed="81"/>
      <name val="Tahoma"/>
      <family val="2"/>
    </font>
    <font>
      <sz val="10"/>
      <name val="GillSans"/>
    </font>
    <font>
      <sz val="11"/>
      <name val="Book Antiqua"/>
      <family val="1"/>
    </font>
    <font>
      <sz val="10"/>
      <color indexed="14"/>
      <name val="Baskerville MT"/>
    </font>
    <font>
      <sz val="10"/>
      <name val="Helv"/>
      <charset val="204"/>
    </font>
    <font>
      <sz val="12"/>
      <name val="Times New Roman"/>
      <family val="1"/>
    </font>
    <font>
      <sz val="10"/>
      <color indexed="8"/>
      <name val="MS Sans Serif"/>
      <family val="2"/>
    </font>
    <font>
      <sz val="10"/>
      <name val="Helv"/>
    </font>
    <font>
      <i/>
      <sz val="12"/>
      <color indexed="8"/>
      <name val="Times New Roman"/>
      <family val="1"/>
    </font>
    <font>
      <b/>
      <sz val="12"/>
      <name val="Times New Roman"/>
      <family val="1"/>
    </font>
    <font>
      <sz val="8"/>
      <name val="Times New Roman"/>
      <family val="1"/>
    </font>
    <font>
      <sz val="7"/>
      <name val="Ariel"/>
    </font>
    <font>
      <b/>
      <sz val="24"/>
      <name val="Times New Roman"/>
      <family val="1"/>
    </font>
    <font>
      <sz val="12"/>
      <name val="Tms Rmn"/>
    </font>
    <font>
      <b/>
      <sz val="12"/>
      <name val="Tms Rmn"/>
    </font>
    <font>
      <b/>
      <i/>
      <sz val="12"/>
      <name val="Tms Rmn"/>
    </font>
    <font>
      <b/>
      <sz val="10"/>
      <name val="MS Sans Serif"/>
      <family val="2"/>
    </font>
    <font>
      <b/>
      <sz val="10"/>
      <name val="Helv"/>
    </font>
    <font>
      <b/>
      <i/>
      <sz val="12"/>
      <name val="Times New Roman"/>
      <family val="1"/>
    </font>
    <font>
      <sz val="12"/>
      <color indexed="8"/>
      <name val="Times New Roman"/>
      <family val="1"/>
    </font>
    <font>
      <sz val="11"/>
      <name val="Times New Roman"/>
      <family val="1"/>
    </font>
    <font>
      <sz val="12"/>
      <color indexed="10"/>
      <name val="Times New Roman"/>
      <family val="1"/>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12"/>
      <name val="Arial"/>
      <family val="2"/>
    </font>
    <font>
      <sz val="9"/>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2"/>
      <color indexed="8"/>
      <name val="Times New Roman"/>
      <family val="1"/>
    </font>
    <font>
      <sz val="10"/>
      <color indexed="8"/>
      <name val="Arial"/>
      <family val="2"/>
    </font>
    <font>
      <sz val="10"/>
      <color indexed="12"/>
      <name val="Times New Roman"/>
      <family val="1"/>
    </font>
    <font>
      <sz val="10"/>
      <color indexed="11"/>
      <name val="Times New Roman"/>
      <family val="1"/>
    </font>
    <font>
      <b/>
      <sz val="8"/>
      <name val="GillSans"/>
    </font>
    <font>
      <sz val="10"/>
      <color indexed="10"/>
      <name val="Times New Roman"/>
      <family val="1"/>
    </font>
    <font>
      <b/>
      <u val="singleAccounting"/>
      <sz val="8"/>
      <color indexed="8"/>
      <name val="Arial"/>
      <family val="2"/>
    </font>
    <font>
      <sz val="8"/>
      <name val="Palatino"/>
      <family val="1"/>
    </font>
    <font>
      <sz val="10"/>
      <name val="BERNHARD"/>
    </font>
    <font>
      <b/>
      <sz val="10"/>
      <color indexed="57"/>
      <name val="Arial"/>
      <family val="2"/>
    </font>
    <font>
      <sz val="10"/>
      <name val="MS Serif"/>
      <family val="1"/>
    </font>
    <font>
      <sz val="10"/>
      <color indexed="12"/>
      <name val="Helv"/>
    </font>
    <font>
      <sz val="11"/>
      <color indexed="8"/>
      <name val="Calibri"/>
      <family val="2"/>
    </font>
    <font>
      <sz val="8"/>
      <color indexed="16"/>
      <name val="Palatino"/>
      <family val="1"/>
    </font>
    <font>
      <sz val="8"/>
      <name val="Helv"/>
    </font>
    <font>
      <b/>
      <sz val="10"/>
      <color indexed="12"/>
      <name val="Arial"/>
      <family val="2"/>
    </font>
    <font>
      <b/>
      <sz val="10"/>
      <color indexed="39"/>
      <name val="Times New Roman"/>
      <family val="1"/>
    </font>
    <font>
      <sz val="9"/>
      <color indexed="9"/>
      <name val="Geneva"/>
    </font>
    <font>
      <sz val="11"/>
      <name val="Century Gothic"/>
      <family val="2"/>
    </font>
    <font>
      <b/>
      <sz val="10"/>
      <color indexed="10"/>
      <name val="Arial"/>
      <family val="2"/>
    </font>
    <font>
      <sz val="10"/>
      <color indexed="16"/>
      <name val="MS Serif"/>
      <family val="1"/>
    </font>
    <font>
      <b/>
      <sz val="1"/>
      <color indexed="8"/>
      <name val="Courier"/>
      <family val="3"/>
    </font>
    <font>
      <b/>
      <u/>
      <sz val="1"/>
      <color indexed="8"/>
      <name val="Courier"/>
      <family val="3"/>
    </font>
    <font>
      <u/>
      <sz val="1"/>
      <color indexed="8"/>
      <name val="Courier"/>
      <family val="3"/>
    </font>
    <font>
      <sz val="1"/>
      <color indexed="8"/>
      <name val="Courier"/>
      <family val="3"/>
    </font>
    <font>
      <b/>
      <i/>
      <sz val="1"/>
      <color indexed="8"/>
      <name val="Courier"/>
      <family val="3"/>
    </font>
    <font>
      <sz val="9"/>
      <name val="GillSans Light"/>
    </font>
    <font>
      <sz val="12"/>
      <color indexed="12"/>
      <name val="Arial"/>
      <family val="2"/>
    </font>
    <font>
      <sz val="10"/>
      <color indexed="17"/>
      <name val="Arial"/>
      <family val="2"/>
    </font>
    <font>
      <b/>
      <sz val="12"/>
      <color indexed="9"/>
      <name val="Tms Rmn"/>
    </font>
    <font>
      <sz val="6"/>
      <name val="Times New Roman"/>
      <family val="1"/>
    </font>
    <font>
      <b/>
      <sz val="9"/>
      <name val="Arial"/>
      <family val="2"/>
    </font>
    <font>
      <b/>
      <sz val="18"/>
      <name val="Arial"/>
      <family val="2"/>
    </font>
    <font>
      <b/>
      <sz val="12"/>
      <name val="Helv"/>
    </font>
    <font>
      <b/>
      <sz val="6"/>
      <name val="Palatino"/>
    </font>
    <font>
      <b/>
      <sz val="8"/>
      <name val="MS Sans Serif"/>
      <family val="2"/>
    </font>
    <font>
      <sz val="9"/>
      <name val="Helv"/>
    </font>
    <font>
      <sz val="8"/>
      <name val="Century Gothic"/>
      <family val="2"/>
    </font>
    <font>
      <b/>
      <sz val="7"/>
      <color indexed="8"/>
      <name val="Tms Rmn"/>
    </font>
    <font>
      <sz val="7"/>
      <color indexed="8"/>
      <name val="Tms Rmn"/>
    </font>
    <font>
      <b/>
      <sz val="8"/>
      <name val="Century Gothic"/>
      <family val="2"/>
    </font>
    <font>
      <sz val="1"/>
      <color indexed="9"/>
      <name val="Symbol"/>
      <family val="1"/>
      <charset val="2"/>
    </font>
    <font>
      <sz val="10"/>
      <name val="MS Sans Serif"/>
      <family val="2"/>
    </font>
    <font>
      <sz val="10"/>
      <name val="GillSans Light"/>
    </font>
    <font>
      <b/>
      <sz val="22"/>
      <color indexed="16"/>
      <name val="Arial"/>
      <family val="2"/>
    </font>
    <font>
      <b/>
      <u val="double"/>
      <sz val="16"/>
      <color indexed="45"/>
      <name val="Times New Roman"/>
      <family val="1"/>
    </font>
    <font>
      <b/>
      <sz val="36"/>
      <name val="Times New Roman"/>
      <family val="1"/>
    </font>
    <font>
      <b/>
      <u/>
      <sz val="12"/>
      <name val="Helv"/>
    </font>
    <font>
      <sz val="10"/>
      <name val="Palatino"/>
      <family val="1"/>
    </font>
    <font>
      <sz val="12"/>
      <color indexed="8"/>
      <name val="Arial"/>
      <family val="2"/>
    </font>
    <font>
      <i/>
      <sz val="12"/>
      <name val="Times New Roman"/>
      <family val="1"/>
    </font>
    <font>
      <i/>
      <sz val="10"/>
      <color indexed="12"/>
      <name val="Times New Roman"/>
      <family val="1"/>
    </font>
    <font>
      <sz val="12"/>
      <color indexed="12"/>
      <name val="Times New Roman"/>
      <family val="1"/>
    </font>
    <font>
      <i/>
      <sz val="10"/>
      <name val="Times New Roman"/>
      <family val="1"/>
    </font>
    <font>
      <b/>
      <u val="singleAccounting"/>
      <sz val="8"/>
      <color indexed="8"/>
      <name val="Verdana"/>
      <family val="2"/>
    </font>
    <font>
      <b/>
      <sz val="10"/>
      <color indexed="9"/>
      <name val="Arial"/>
      <family val="2"/>
    </font>
    <font>
      <b/>
      <sz val="12"/>
      <color indexed="8"/>
      <name val="Verdana"/>
      <family val="2"/>
    </font>
    <font>
      <sz val="12"/>
      <color indexed="39"/>
      <name val="Times New Roman"/>
      <family val="1"/>
    </font>
    <font>
      <sz val="7"/>
      <name val="Small Fonts"/>
      <family val="2"/>
    </font>
    <font>
      <sz val="12"/>
      <name val="Helv"/>
    </font>
    <font>
      <b/>
      <sz val="8"/>
      <name val="Arial"/>
      <family val="2"/>
    </font>
    <font>
      <sz val="8"/>
      <name val="Dutch"/>
    </font>
    <font>
      <sz val="11"/>
      <name val="‚l‚r –¾’©"/>
    </font>
    <font>
      <sz val="11"/>
      <color indexed="12"/>
      <name val="Times New Roman"/>
      <family val="1"/>
    </font>
    <font>
      <b/>
      <sz val="10"/>
      <color indexed="16"/>
      <name val="Times New Roman"/>
      <family val="1"/>
    </font>
    <font>
      <sz val="10"/>
      <name val="Palatino"/>
    </font>
    <font>
      <sz val="10"/>
      <name val="Arial MT"/>
    </font>
    <font>
      <sz val="16"/>
      <name val="Arial"/>
      <family val="2"/>
    </font>
    <font>
      <sz val="10"/>
      <name val="Tms Rmn"/>
    </font>
    <font>
      <sz val="8"/>
      <color indexed="56"/>
      <name val="Arial"/>
      <family val="2"/>
    </font>
    <font>
      <u/>
      <sz val="10"/>
      <name val="GillSans"/>
      <family val="2"/>
    </font>
    <font>
      <sz val="12"/>
      <color indexed="61"/>
      <name val="Arial"/>
      <family val="2"/>
    </font>
    <font>
      <b/>
      <sz val="16"/>
      <name val="Arial"/>
      <family val="2"/>
    </font>
    <font>
      <b/>
      <i/>
      <sz val="16"/>
      <color indexed="9"/>
      <name val="Arial"/>
      <family val="2"/>
    </font>
    <font>
      <b/>
      <sz val="10"/>
      <name val="Arial"/>
      <family val="2"/>
    </font>
    <font>
      <sz val="14"/>
      <name val="Arial"/>
      <family val="2"/>
    </font>
    <font>
      <b/>
      <i/>
      <sz val="14"/>
      <color indexed="9"/>
      <name val="Arial"/>
      <family val="2"/>
    </font>
    <font>
      <b/>
      <i/>
      <sz val="12"/>
      <color indexed="9"/>
      <name val="Arial"/>
      <family val="2"/>
    </font>
    <font>
      <b/>
      <sz val="12"/>
      <color indexed="9"/>
      <name val="Arial"/>
      <family val="2"/>
    </font>
    <font>
      <i/>
      <sz val="12"/>
      <color indexed="9"/>
      <name val="Arial"/>
      <family val="2"/>
    </font>
    <font>
      <sz val="12"/>
      <color indexed="9"/>
      <name val="Arial"/>
      <family val="2"/>
    </font>
    <font>
      <sz val="7"/>
      <color indexed="12"/>
      <name val="Arial"/>
      <family val="2"/>
    </font>
    <font>
      <sz val="10"/>
      <color indexed="10"/>
      <name val="Arial"/>
      <family val="2"/>
    </font>
    <font>
      <sz val="8"/>
      <name val="Wingdings"/>
      <charset val="2"/>
    </font>
    <font>
      <b/>
      <i/>
      <sz val="9"/>
      <name val="Century Gothic"/>
      <family val="2"/>
    </font>
    <font>
      <b/>
      <sz val="8"/>
      <color indexed="9"/>
      <name val="Verdana"/>
      <family val="2"/>
    </font>
    <font>
      <b/>
      <sz val="11"/>
      <name val="Century Gothic"/>
      <family val="2"/>
    </font>
    <font>
      <b/>
      <sz val="16"/>
      <color indexed="16"/>
      <name val="Arial"/>
      <family val="2"/>
    </font>
    <font>
      <sz val="8"/>
      <name val="MS Sans Serif"/>
      <family val="2"/>
    </font>
    <font>
      <sz val="8"/>
      <color indexed="39"/>
      <name val="Arial"/>
      <family val="2"/>
    </font>
    <font>
      <sz val="10"/>
      <color indexed="8"/>
      <name val="Times New Roman"/>
      <family val="1"/>
    </font>
    <font>
      <b/>
      <sz val="10"/>
      <color indexed="8"/>
      <name val="Times New Roman"/>
      <family val="1"/>
    </font>
    <font>
      <b/>
      <sz val="14"/>
      <color indexed="8"/>
      <name val="Times New Roman"/>
      <family val="1"/>
    </font>
    <font>
      <sz val="8"/>
      <name val="Helvetica"/>
      <family val="2"/>
    </font>
    <font>
      <vertAlign val="subscript"/>
      <sz val="8"/>
      <color indexed="8"/>
      <name val="Arial"/>
      <family val="2"/>
    </font>
    <font>
      <b/>
      <sz val="8"/>
      <color indexed="8"/>
      <name val="Helv"/>
    </font>
    <font>
      <vertAlign val="superscript"/>
      <sz val="8"/>
      <color indexed="8"/>
      <name val="Arial"/>
      <family val="2"/>
    </font>
    <font>
      <b/>
      <sz val="10"/>
      <name val="Palatino"/>
      <family val="1"/>
    </font>
    <font>
      <b/>
      <sz val="9"/>
      <color indexed="16"/>
      <name val="Times New Roman"/>
      <family val="1"/>
    </font>
    <font>
      <b/>
      <sz val="9"/>
      <color indexed="21"/>
      <name val="Times New Roman"/>
      <family val="1"/>
    </font>
    <font>
      <b/>
      <sz val="9"/>
      <name val="Times New Roman"/>
      <family val="1"/>
    </font>
    <font>
      <sz val="9"/>
      <name val="Helvetica-Black"/>
    </font>
    <font>
      <sz val="7"/>
      <name val="Palatino"/>
      <family val="1"/>
    </font>
    <font>
      <b/>
      <sz val="12"/>
      <name val="GillSans"/>
      <family val="2"/>
    </font>
    <font>
      <b/>
      <sz val="8"/>
      <color indexed="8"/>
      <name val="Arial"/>
      <family val="2"/>
    </font>
    <font>
      <i/>
      <sz val="8"/>
      <color indexed="8"/>
      <name val="Arial"/>
      <family val="2"/>
    </font>
    <font>
      <sz val="8"/>
      <color indexed="8"/>
      <name val="Arial"/>
      <family val="2"/>
    </font>
    <font>
      <b/>
      <sz val="11"/>
      <name val="Times New Roman"/>
      <family val="1"/>
    </font>
    <font>
      <b/>
      <u/>
      <sz val="9"/>
      <name val="Arial"/>
      <family val="2"/>
    </font>
    <font>
      <b/>
      <sz val="13"/>
      <color indexed="8"/>
      <name val="Verdana"/>
      <family val="2"/>
    </font>
    <font>
      <u/>
      <sz val="11"/>
      <name val="GillSans"/>
      <family val="2"/>
    </font>
    <font>
      <b/>
      <sz val="7"/>
      <color indexed="12"/>
      <name val="Arial"/>
      <family val="2"/>
    </font>
    <font>
      <sz val="8"/>
      <color indexed="18"/>
      <name val="Times New Roman"/>
      <family val="1"/>
    </font>
    <font>
      <sz val="8"/>
      <color indexed="10"/>
      <name val="Arial Narrow"/>
      <family val="2"/>
    </font>
    <font>
      <sz val="12"/>
      <name val="宋体"/>
      <charset val="134"/>
    </font>
    <font>
      <sz val="10"/>
      <name val="HGPｺﾞｼｯｸM"/>
      <family val="3"/>
      <charset val="128"/>
    </font>
  </fonts>
  <fills count="34">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indexed="43"/>
        <bgColor indexed="64"/>
      </patternFill>
    </fill>
    <fill>
      <patternFill patternType="solid">
        <fgColor theme="3"/>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22"/>
        <bgColor indexed="64"/>
      </patternFill>
    </fill>
    <fill>
      <patternFill patternType="solid">
        <fgColor indexed="54"/>
        <bgColor indexed="64"/>
      </patternFill>
    </fill>
    <fill>
      <patternFill patternType="darkGray">
        <fgColor indexed="9"/>
        <bgColor indexed="10"/>
      </patternFill>
    </fill>
    <fill>
      <patternFill patternType="mediumGray">
        <fgColor indexed="9"/>
        <bgColor indexed="12"/>
      </patternFill>
    </fill>
    <fill>
      <patternFill patternType="solid">
        <fgColor indexed="60"/>
        <bgColor indexed="64"/>
      </patternFill>
    </fill>
    <fill>
      <patternFill patternType="lightGray">
        <fgColor indexed="9"/>
      </patternFill>
    </fill>
    <fill>
      <patternFill patternType="solid">
        <fgColor indexed="15"/>
        <bgColor indexed="64"/>
      </patternFill>
    </fill>
    <fill>
      <patternFill patternType="solid"/>
    </fill>
    <fill>
      <patternFill patternType="solid">
        <fgColor indexed="9"/>
        <bgColor indexed="64"/>
      </patternFill>
    </fill>
    <fill>
      <patternFill patternType="solid">
        <fgColor indexed="26"/>
        <bgColor indexed="64"/>
      </patternFill>
    </fill>
    <fill>
      <patternFill patternType="solid">
        <fgColor indexed="57"/>
        <bgColor indexed="64"/>
      </patternFill>
    </fill>
    <fill>
      <patternFill patternType="solid">
        <fgColor indexed="62"/>
        <bgColor indexed="64"/>
      </patternFill>
    </fill>
    <fill>
      <patternFill patternType="solid">
        <fgColor indexed="63"/>
        <bgColor indexed="64"/>
      </patternFill>
    </fill>
    <fill>
      <patternFill patternType="mediumGray">
        <fgColor indexed="22"/>
      </patternFill>
    </fill>
    <fill>
      <patternFill patternType="solid">
        <fgColor indexed="26"/>
        <bgColor indexed="41"/>
      </patternFill>
    </fill>
    <fill>
      <patternFill patternType="solid">
        <fgColor indexed="26"/>
        <bgColor indexed="31"/>
      </patternFill>
    </fill>
    <fill>
      <patternFill patternType="solid">
        <fgColor indexed="22"/>
        <bgColor indexed="26"/>
      </patternFill>
    </fill>
    <fill>
      <patternFill patternType="solid">
        <fgColor indexed="22"/>
        <bgColor indexed="29"/>
      </patternFill>
    </fill>
    <fill>
      <patternFill patternType="solid">
        <fgColor indexed="45"/>
        <bgColor indexed="64"/>
      </patternFill>
    </fill>
    <fill>
      <patternFill patternType="darkVertical"/>
    </fill>
    <fill>
      <patternFill patternType="gray0625"/>
    </fill>
    <fill>
      <patternFill patternType="solid">
        <fgColor indexed="56"/>
        <bgColor indexed="64"/>
      </patternFill>
    </fill>
    <fill>
      <patternFill patternType="solid">
        <fgColor indexed="58"/>
        <bgColor indexed="64"/>
      </patternFill>
    </fill>
    <fill>
      <patternFill patternType="solid">
        <fgColor indexed="16"/>
        <bgColor indexed="64"/>
      </patternFill>
    </fill>
    <fill>
      <patternFill patternType="solid">
        <fgColor indexed="8"/>
        <bgColor indexed="64"/>
      </patternFill>
    </fill>
    <fill>
      <patternFill patternType="mediumGray"/>
    </fill>
  </fills>
  <borders count="45">
    <border>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medium">
        <color theme="1"/>
      </top>
      <bottom style="thin">
        <color theme="0" tint="-0.24994659260841701"/>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double">
        <color indexed="64"/>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style="hair">
        <color indexed="8"/>
      </left>
      <right style="hair">
        <color indexed="8"/>
      </right>
      <top style="hair">
        <color indexed="8"/>
      </top>
      <bottom/>
      <diagonal/>
    </border>
    <border>
      <left/>
      <right/>
      <top/>
      <bottom style="hair">
        <color indexed="8"/>
      </bottom>
      <diagonal/>
    </border>
    <border>
      <left/>
      <right/>
      <top/>
      <bottom style="medium">
        <color indexed="8"/>
      </bottom>
      <diagonal/>
    </border>
    <border>
      <left/>
      <right/>
      <top/>
      <bottom style="thick">
        <color indexed="8"/>
      </bottom>
      <diagonal/>
    </border>
    <border>
      <left/>
      <right/>
      <top/>
      <bottom style="double">
        <color indexed="8"/>
      </bottom>
      <diagonal/>
    </border>
    <border>
      <left/>
      <right/>
      <top/>
      <bottom style="thin">
        <color indexed="4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right/>
      <top style="double">
        <color indexed="64"/>
      </top>
      <bottom/>
      <diagonal/>
    </border>
    <border>
      <left/>
      <right/>
      <top style="hair">
        <color indexed="64"/>
      </top>
      <bottom style="hair">
        <color indexed="64"/>
      </bottom>
      <diagonal/>
    </border>
    <border>
      <left/>
      <right/>
      <top/>
      <bottom style="thin">
        <color indexed="8"/>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dotted">
        <color indexed="64"/>
      </bottom>
      <diagonal/>
    </border>
    <border>
      <left/>
      <right/>
      <top style="medium">
        <color indexed="64"/>
      </top>
      <bottom style="medium">
        <color indexed="64"/>
      </bottom>
      <diagonal/>
    </border>
    <border>
      <left/>
      <right/>
      <top style="thin">
        <color indexed="64"/>
      </top>
      <bottom style="thin">
        <color indexed="64"/>
      </bottom>
      <diagonal/>
    </border>
    <border>
      <left style="hair">
        <color indexed="64"/>
      </left>
      <right style="hair">
        <color indexed="64"/>
      </right>
      <top style="medium">
        <color indexed="64"/>
      </top>
      <bottom style="hair">
        <color indexed="64"/>
      </bottom>
      <diagonal/>
    </border>
    <border>
      <left/>
      <right style="thin">
        <color indexed="64"/>
      </right>
      <top style="thin">
        <color indexed="64"/>
      </top>
      <bottom style="thin">
        <color indexed="64"/>
      </bottom>
      <diagonal/>
    </border>
    <border>
      <left/>
      <right/>
      <top style="hair">
        <color indexed="64"/>
      </top>
      <bottom/>
      <diagonal/>
    </border>
    <border>
      <left style="thin">
        <color indexed="64"/>
      </left>
      <right style="thin">
        <color indexed="64"/>
      </right>
      <top/>
      <bottom/>
      <diagonal/>
    </border>
    <border>
      <left style="hair">
        <color indexed="8"/>
      </left>
      <right/>
      <top style="hair">
        <color indexed="8"/>
      </top>
      <bottom/>
      <diagonal/>
    </border>
    <border>
      <left style="thin">
        <color indexed="64"/>
      </left>
      <right style="thin">
        <color indexed="64"/>
      </right>
      <top style="thin">
        <color indexed="64"/>
      </top>
      <bottom/>
      <diagonal/>
    </border>
    <border>
      <left/>
      <right/>
      <top/>
      <bottom style="thick">
        <color indexed="64"/>
      </bottom>
      <diagonal/>
    </border>
    <border>
      <left style="medium">
        <color indexed="64"/>
      </left>
      <right style="medium">
        <color indexed="64"/>
      </right>
      <top/>
      <bottom/>
      <diagonal/>
    </border>
    <border>
      <left/>
      <right/>
      <top style="double">
        <color indexed="8"/>
      </top>
      <bottom/>
      <diagonal/>
    </border>
    <border>
      <left/>
      <right/>
      <top/>
      <bottom style="double">
        <color indexed="64"/>
      </bottom>
      <diagonal/>
    </border>
    <border>
      <left style="medium">
        <color indexed="64"/>
      </left>
      <right/>
      <top/>
      <bottom/>
      <diagonal/>
    </border>
  </borders>
  <cellStyleXfs count="734">
    <xf numFmtId="0" fontId="0" fillId="0" borderId="0"/>
    <xf numFmtId="0" fontId="3" fillId="0" borderId="0" applyNumberFormat="0" applyFill="0" applyBorder="0" applyAlignment="0" applyProtection="0"/>
    <xf numFmtId="0" fontId="17" fillId="0" borderId="0"/>
    <xf numFmtId="0" fontId="17" fillId="0" borderId="0"/>
    <xf numFmtId="0" fontId="21" fillId="0" borderId="0"/>
    <xf numFmtId="9" fontId="17" fillId="0" borderId="0" applyFont="0" applyFill="0" applyBorder="0" applyAlignment="0" applyProtection="0"/>
    <xf numFmtId="173" fontId="27" fillId="4" borderId="0" applyNumberFormat="0" applyBorder="0" applyAlignment="0" applyProtection="0">
      <alignment horizontal="right"/>
    </xf>
    <xf numFmtId="9" fontId="29" fillId="0" borderId="0" applyFont="0" applyFill="0" applyBorder="0" applyAlignment="0" applyProtection="0"/>
    <xf numFmtId="174" fontId="17" fillId="0" borderId="0" applyFont="0" applyFill="0" applyBorder="0" applyAlignment="0" applyProtection="0"/>
    <xf numFmtId="3" fontId="30" fillId="0" borderId="0" applyNumberFormat="0" applyFill="0" applyBorder="0" applyAlignment="0" applyProtection="0"/>
    <xf numFmtId="38" fontId="31" fillId="0" borderId="0" applyNumberFormat="0" applyFill="0" applyBorder="0" applyAlignment="0" applyProtection="0"/>
    <xf numFmtId="0" fontId="29" fillId="0" borderId="0"/>
    <xf numFmtId="0" fontId="36" fillId="0" borderId="0"/>
    <xf numFmtId="0" fontId="25" fillId="0" borderId="0"/>
    <xf numFmtId="43" fontId="29" fillId="0" borderId="0" applyFont="0" applyFill="0" applyBorder="0" applyAlignment="0" applyProtection="0"/>
    <xf numFmtId="44" fontId="29" fillId="0" borderId="0" applyFont="0" applyFill="0" applyBorder="0" applyAlignment="0" applyProtection="0"/>
    <xf numFmtId="0" fontId="45" fillId="0" borderId="0"/>
    <xf numFmtId="0" fontId="46" fillId="0" borderId="0" applyFont="0" applyFill="0" applyBorder="0" applyAlignment="0" applyProtection="0">
      <protection locked="0"/>
    </xf>
    <xf numFmtId="185" fontId="45" fillId="0" borderId="0">
      <alignment horizontal="right"/>
    </xf>
    <xf numFmtId="186" fontId="45" fillId="8" borderId="0"/>
    <xf numFmtId="187" fontId="45" fillId="8" borderId="0"/>
    <xf numFmtId="188" fontId="45" fillId="8" borderId="0"/>
    <xf numFmtId="0" fontId="45" fillId="8" borderId="0">
      <alignment horizontal="right"/>
    </xf>
    <xf numFmtId="7" fontId="47" fillId="0" borderId="0">
      <alignment horizontal="right"/>
    </xf>
    <xf numFmtId="0" fontId="25" fillId="0" borderId="0"/>
    <xf numFmtId="0" fontId="48" fillId="0" borderId="0"/>
    <xf numFmtId="0" fontId="48" fillId="0" borderId="0"/>
    <xf numFmtId="0" fontId="48" fillId="0" borderId="0"/>
    <xf numFmtId="0" fontId="48" fillId="0" borderId="0"/>
    <xf numFmtId="0" fontId="48" fillId="0" borderId="0"/>
    <xf numFmtId="0" fontId="25" fillId="0" borderId="0" applyFont="0" applyFill="0" applyBorder="0" applyAlignment="0" applyProtection="0"/>
    <xf numFmtId="0" fontId="25" fillId="0" borderId="0" applyNumberFormat="0" applyFill="0" applyBorder="0" applyAlignment="0" applyProtection="0"/>
    <xf numFmtId="0" fontId="49" fillId="0" borderId="0"/>
    <xf numFmtId="0" fontId="50" fillId="0" borderId="0" applyNumberFormat="0" applyFont="0" applyFill="0" applyBorder="0" applyAlignment="0" applyProtection="0"/>
    <xf numFmtId="0" fontId="48" fillId="0" borderId="0"/>
    <xf numFmtId="0" fontId="25" fillId="0" borderId="0"/>
    <xf numFmtId="0" fontId="25" fillId="0" borderId="0"/>
    <xf numFmtId="0" fontId="48" fillId="0" borderId="0"/>
    <xf numFmtId="0" fontId="51" fillId="0" borderId="0"/>
    <xf numFmtId="0" fontId="49" fillId="0" borderId="0"/>
    <xf numFmtId="0" fontId="48" fillId="0" borderId="0"/>
    <xf numFmtId="0" fontId="51" fillId="0" borderId="0"/>
    <xf numFmtId="0" fontId="46" fillId="0" borderId="0" applyFont="0" applyFill="0" applyBorder="0" applyAlignment="0" applyProtection="0"/>
    <xf numFmtId="0" fontId="46" fillId="0" borderId="0" applyFont="0" applyFill="0" applyBorder="0" applyAlignment="0" applyProtection="0"/>
    <xf numFmtId="0" fontId="46" fillId="0" borderId="0"/>
    <xf numFmtId="0" fontId="49" fillId="0" borderId="0"/>
    <xf numFmtId="189" fontId="49" fillId="0" borderId="15" applyBorder="0">
      <alignment horizontal="right"/>
    </xf>
    <xf numFmtId="190" fontId="52" fillId="0" borderId="0">
      <alignment horizontal="right"/>
    </xf>
    <xf numFmtId="189" fontId="49" fillId="9" borderId="16"/>
    <xf numFmtId="0" fontId="29" fillId="0" borderId="0" applyFont="0" applyFill="0" applyBorder="0" applyAlignment="0" applyProtection="0">
      <protection locked="0"/>
    </xf>
    <xf numFmtId="37" fontId="49" fillId="0" borderId="0"/>
    <xf numFmtId="191" fontId="49" fillId="0" borderId="17" applyBorder="0">
      <alignment horizontal="right"/>
    </xf>
    <xf numFmtId="192" fontId="53" fillId="0" borderId="1">
      <alignment horizontal="right"/>
    </xf>
    <xf numFmtId="192" fontId="53" fillId="0" borderId="1">
      <alignment horizontal="right"/>
    </xf>
    <xf numFmtId="192" fontId="53" fillId="0" borderId="1">
      <alignment horizontal="right"/>
    </xf>
    <xf numFmtId="37" fontId="29" fillId="0" borderId="0" applyNumberFormat="0" applyFont="0" applyFill="0" applyBorder="0" applyProtection="0">
      <alignment horizontal="centerContinuous"/>
    </xf>
    <xf numFmtId="0" fontId="54" fillId="0" borderId="0">
      <alignment horizontal="center" wrapText="1"/>
      <protection locked="0"/>
    </xf>
    <xf numFmtId="0" fontId="55" fillId="0" borderId="0" applyNumberFormat="0" applyProtection="0"/>
    <xf numFmtId="9" fontId="25" fillId="0" borderId="18" applyNumberFormat="0" applyFont="0" applyFill="0" applyAlignment="0" applyProtection="0"/>
    <xf numFmtId="9" fontId="25" fillId="0" borderId="1" applyNumberFormat="0" applyFont="0" applyFill="0" applyAlignment="0" applyProtection="0"/>
    <xf numFmtId="37" fontId="56" fillId="0" borderId="19" applyNumberFormat="0" applyFont="0" applyFill="0" applyAlignment="0" applyProtection="0">
      <alignment horizontal="centerContinuous"/>
    </xf>
    <xf numFmtId="9" fontId="25" fillId="0" borderId="20" applyNumberFormat="0" applyFont="0" applyFill="0" applyAlignment="0" applyProtection="0"/>
    <xf numFmtId="9" fontId="25" fillId="0" borderId="21" applyNumberFormat="0" applyFont="0" applyFill="0" applyAlignment="0" applyProtection="0"/>
    <xf numFmtId="193" fontId="29" fillId="0" borderId="0" applyFont="0" applyFill="0" applyBorder="0" applyAlignment="0" applyProtection="0"/>
    <xf numFmtId="194" fontId="29" fillId="0" borderId="0" applyFont="0" applyFill="0" applyBorder="0" applyAlignment="0" applyProtection="0"/>
    <xf numFmtId="189" fontId="29" fillId="0" borderId="0" applyFont="0" applyFill="0" applyBorder="0" applyAlignment="0" applyProtection="0"/>
    <xf numFmtId="195" fontId="29" fillId="0" borderId="0" applyFont="0" applyFill="0" applyBorder="0" applyAlignment="0" applyProtection="0"/>
    <xf numFmtId="189" fontId="29" fillId="0" borderId="0" applyFont="0" applyFill="0" applyBorder="0" applyAlignment="0" applyProtection="0"/>
    <xf numFmtId="196" fontId="29" fillId="0" borderId="0" applyFont="0" applyFill="0" applyBorder="0" applyAlignment="0" applyProtection="0"/>
    <xf numFmtId="197" fontId="29" fillId="0" borderId="0" applyFont="0" applyFill="0" applyBorder="0" applyAlignment="0" applyProtection="0"/>
    <xf numFmtId="198" fontId="29" fillId="0" borderId="0" applyFont="0" applyFill="0" applyBorder="0" applyAlignment="0" applyProtection="0"/>
    <xf numFmtId="199" fontId="29" fillId="0" borderId="0" applyFont="0" applyFill="0" applyBorder="0" applyAlignment="0" applyProtection="0"/>
    <xf numFmtId="0" fontId="57" fillId="0" borderId="0" applyNumberFormat="0" applyFill="0" applyBorder="0" applyAlignment="0" applyProtection="0"/>
    <xf numFmtId="37" fontId="58" fillId="0" borderId="0"/>
    <xf numFmtId="37" fontId="59" fillId="0" borderId="0"/>
    <xf numFmtId="5" fontId="60" fillId="0" borderId="10" applyAlignment="0" applyProtection="0"/>
    <xf numFmtId="0" fontId="54" fillId="0" borderId="22" applyNumberFormat="0" applyFont="0" applyFill="0" applyAlignment="0" applyProtection="0"/>
    <xf numFmtId="0" fontId="51" fillId="0" borderId="23"/>
    <xf numFmtId="0" fontId="61" fillId="10" borderId="23"/>
    <xf numFmtId="0" fontId="61" fillId="11" borderId="23"/>
    <xf numFmtId="0" fontId="62" fillId="0" borderId="24" applyFill="0" applyProtection="0">
      <alignment horizontal="right"/>
    </xf>
    <xf numFmtId="189" fontId="49" fillId="9" borderId="0"/>
    <xf numFmtId="38" fontId="63" fillId="0" borderId="18"/>
    <xf numFmtId="38" fontId="63" fillId="0" borderId="18"/>
    <xf numFmtId="38" fontId="63" fillId="0" borderId="18"/>
    <xf numFmtId="193" fontId="63" fillId="0" borderId="0" applyFont="0" applyFill="0" applyBorder="0" applyAlignment="0" applyProtection="0">
      <alignment horizontal="right"/>
    </xf>
    <xf numFmtId="189" fontId="49" fillId="0" borderId="0"/>
    <xf numFmtId="200" fontId="64" fillId="0" borderId="0" applyNumberFormat="0"/>
    <xf numFmtId="189" fontId="65" fillId="0" borderId="0"/>
    <xf numFmtId="201" fontId="25" fillId="0" borderId="0" applyFont="0" applyFill="0" applyBorder="0" applyAlignment="0" applyProtection="0"/>
    <xf numFmtId="202" fontId="13" fillId="0" borderId="0" applyFill="0"/>
    <xf numFmtId="202" fontId="13" fillId="0" borderId="0">
      <alignment horizontal="center"/>
    </xf>
    <xf numFmtId="0" fontId="13" fillId="0" borderId="0" applyFill="0">
      <alignment horizontal="center"/>
    </xf>
    <xf numFmtId="203" fontId="66" fillId="0" borderId="25" applyFill="0"/>
    <xf numFmtId="0" fontId="25" fillId="0" borderId="0" applyFont="0" applyAlignment="0"/>
    <xf numFmtId="0" fontId="67" fillId="0" borderId="0" applyFill="0">
      <alignment vertical="top"/>
    </xf>
    <xf numFmtId="0" fontId="66" fillId="0" borderId="0" applyFill="0">
      <alignment horizontal="left" vertical="top"/>
    </xf>
    <xf numFmtId="202" fontId="68" fillId="0" borderId="10" applyFill="0"/>
    <xf numFmtId="0" fontId="25" fillId="0" borderId="0" applyNumberFormat="0" applyFont="0" applyAlignment="0"/>
    <xf numFmtId="0" fontId="67" fillId="0" borderId="0" applyFill="0">
      <alignment wrapText="1"/>
    </xf>
    <xf numFmtId="0" fontId="66" fillId="0" borderId="0" applyFill="0">
      <alignment horizontal="left" vertical="top" wrapText="1"/>
    </xf>
    <xf numFmtId="204" fontId="69" fillId="0" borderId="0" applyFill="0"/>
    <xf numFmtId="0" fontId="70" fillId="0" borderId="0" applyNumberFormat="0" applyFont="0" applyAlignment="0">
      <alignment horizontal="center"/>
    </xf>
    <xf numFmtId="0" fontId="71" fillId="0" borderId="0" applyFill="0">
      <alignment vertical="top" wrapText="1"/>
    </xf>
    <xf numFmtId="0" fontId="68" fillId="0" borderId="0" applyFill="0">
      <alignment horizontal="left" vertical="top" wrapText="1"/>
    </xf>
    <xf numFmtId="202" fontId="25" fillId="0" borderId="0" applyFill="0"/>
    <xf numFmtId="0" fontId="70" fillId="0" borderId="0" applyNumberFormat="0" applyFont="0" applyAlignment="0">
      <alignment horizontal="center"/>
    </xf>
    <xf numFmtId="0" fontId="72" fillId="0" borderId="0" applyFill="0">
      <alignment vertical="center" wrapText="1"/>
    </xf>
    <xf numFmtId="0" fontId="73" fillId="0" borderId="0">
      <alignment horizontal="left" vertical="center" wrapText="1"/>
    </xf>
    <xf numFmtId="202" fontId="74" fillId="0" borderId="0" applyFill="0"/>
    <xf numFmtId="0" fontId="70" fillId="0" borderId="0" applyNumberFormat="0" applyFont="0" applyAlignment="0">
      <alignment horizontal="center"/>
    </xf>
    <xf numFmtId="0" fontId="26" fillId="0" borderId="0" applyFill="0">
      <alignment horizontal="center" vertical="center" wrapText="1"/>
    </xf>
    <xf numFmtId="0" fontId="25" fillId="0" borderId="0" applyFill="0">
      <alignment horizontal="center" vertical="center" wrapText="1"/>
    </xf>
    <xf numFmtId="202" fontId="75" fillId="0" borderId="0" applyFill="0"/>
    <xf numFmtId="0" fontId="70" fillId="0" borderId="0" applyNumberFormat="0" applyFont="0" applyAlignment="0">
      <alignment horizontal="center"/>
    </xf>
    <xf numFmtId="0" fontId="76" fillId="0" borderId="0" applyFill="0">
      <alignment horizontal="center" vertical="center" wrapText="1"/>
    </xf>
    <xf numFmtId="0" fontId="77" fillId="0" borderId="0" applyFill="0">
      <alignment horizontal="center" vertical="center" wrapText="1"/>
    </xf>
    <xf numFmtId="202" fontId="78" fillId="0" borderId="0" applyFill="0"/>
    <xf numFmtId="0" fontId="70" fillId="0" borderId="0" applyNumberFormat="0" applyFont="0" applyAlignment="0">
      <alignment horizontal="center"/>
    </xf>
    <xf numFmtId="0" fontId="79" fillId="0" borderId="0">
      <alignment horizontal="center" wrapText="1"/>
    </xf>
    <xf numFmtId="0" fontId="75" fillId="0" borderId="0" applyFill="0">
      <alignment horizontal="center" wrapText="1"/>
    </xf>
    <xf numFmtId="193" fontId="80" fillId="8" borderId="26" applyNumberFormat="0" applyFont="0" applyBorder="0">
      <alignment horizontal="right"/>
    </xf>
    <xf numFmtId="195" fontId="25" fillId="0" borderId="0" applyFont="0" applyFill="0" applyBorder="0" applyAlignment="0" applyProtection="0"/>
    <xf numFmtId="197" fontId="25" fillId="0" borderId="0" applyFont="0" applyFill="0" applyBorder="0" applyAlignment="0" applyProtection="0"/>
    <xf numFmtId="189" fontId="49" fillId="9" borderId="0"/>
    <xf numFmtId="37" fontId="49" fillId="0" borderId="0"/>
    <xf numFmtId="205" fontId="25" fillId="0" borderId="0" applyFont="0" applyFill="0" applyBorder="0" applyAlignment="0" applyProtection="0"/>
    <xf numFmtId="200" fontId="49" fillId="0" borderId="0">
      <alignment horizontal="right"/>
    </xf>
    <xf numFmtId="189" fontId="25" fillId="0" borderId="0" applyFill="0" applyBorder="0" applyAlignment="0"/>
    <xf numFmtId="171" fontId="51" fillId="0" borderId="0" applyFill="0" applyBorder="0" applyAlignment="0"/>
    <xf numFmtId="206" fontId="51" fillId="0" borderId="0" applyFill="0" applyBorder="0" applyAlignment="0"/>
    <xf numFmtId="207" fontId="29" fillId="0" borderId="0" applyFill="0" applyBorder="0" applyAlignment="0"/>
    <xf numFmtId="208" fontId="29" fillId="0" borderId="0" applyFill="0" applyBorder="0" applyAlignment="0"/>
    <xf numFmtId="44" fontId="51" fillId="0" borderId="0" applyFill="0" applyBorder="0" applyAlignment="0"/>
    <xf numFmtId="209" fontId="29" fillId="0" borderId="0" applyFill="0" applyBorder="0" applyAlignment="0"/>
    <xf numFmtId="171" fontId="51" fillId="0" borderId="0" applyFill="0" applyBorder="0" applyAlignment="0"/>
    <xf numFmtId="8" fontId="25" fillId="0" borderId="27" applyFont="0" applyFill="0" applyBorder="0" applyProtection="0">
      <alignment horizontal="right"/>
    </xf>
    <xf numFmtId="0" fontId="81" fillId="0" borderId="0"/>
    <xf numFmtId="190" fontId="49" fillId="9" borderId="0"/>
    <xf numFmtId="0" fontId="13" fillId="0" borderId="0" applyNumberFormat="0" applyFill="0" applyBorder="0" applyAlignment="0" applyProtection="0"/>
    <xf numFmtId="38" fontId="82" fillId="0" borderId="0" applyNumberFormat="0" applyFill="0" applyBorder="0" applyAlignment="0" applyProtection="0">
      <protection locked="0"/>
    </xf>
    <xf numFmtId="38" fontId="83" fillId="0" borderId="0" applyNumberFormat="0" applyFill="0" applyBorder="0" applyAlignment="0" applyProtection="0">
      <protection locked="0"/>
    </xf>
    <xf numFmtId="0" fontId="84" fillId="0" borderId="1" applyNumberFormat="0" applyFill="0" applyProtection="0">
      <alignment horizontal="left" vertical="center"/>
    </xf>
    <xf numFmtId="38" fontId="85" fillId="0" borderId="0" applyNumberFormat="0" applyFill="0" applyBorder="0" applyAlignment="0" applyProtection="0">
      <protection locked="0"/>
    </xf>
    <xf numFmtId="0" fontId="26" fillId="0" borderId="23">
      <alignment horizontal="center" wrapText="1"/>
    </xf>
    <xf numFmtId="0" fontId="86" fillId="12" borderId="0"/>
    <xf numFmtId="0" fontId="51" fillId="0" borderId="0"/>
    <xf numFmtId="37" fontId="13" fillId="0" borderId="0" applyFont="0" applyFill="0" applyBorder="0" applyAlignment="0" applyProtection="0"/>
    <xf numFmtId="210" fontId="64" fillId="0" borderId="0"/>
    <xf numFmtId="210" fontId="64" fillId="0" borderId="0"/>
    <xf numFmtId="210" fontId="64" fillId="0" borderId="0"/>
    <xf numFmtId="210" fontId="64" fillId="0" borderId="0"/>
    <xf numFmtId="210" fontId="64" fillId="0" borderId="0"/>
    <xf numFmtId="210" fontId="64" fillId="0" borderId="0"/>
    <xf numFmtId="210" fontId="64" fillId="0" borderId="0"/>
    <xf numFmtId="210" fontId="64" fillId="0" borderId="0"/>
    <xf numFmtId="211" fontId="51" fillId="0" borderId="1"/>
    <xf numFmtId="0" fontId="29" fillId="0" borderId="0" applyFont="0" applyFill="0" applyBorder="0" applyAlignment="0" applyProtection="0">
      <protection locked="0"/>
    </xf>
    <xf numFmtId="40" fontId="29" fillId="0" borderId="0" applyFont="0" applyFill="0" applyBorder="0" applyAlignment="0" applyProtection="0">
      <protection locked="0"/>
    </xf>
    <xf numFmtId="44" fontId="51" fillId="0" borderId="0" applyFont="0" applyFill="0" applyBorder="0" applyAlignment="0" applyProtection="0"/>
    <xf numFmtId="171" fontId="29" fillId="0" borderId="0" applyFont="0" applyFill="0" applyBorder="0" applyAlignment="0" applyProtection="0"/>
    <xf numFmtId="39" fontId="29" fillId="0" borderId="0" applyFont="0" applyFill="0" applyBorder="0" applyAlignment="0" applyProtection="0"/>
    <xf numFmtId="165" fontId="29" fillId="0" borderId="0" applyFont="0" applyFill="0" applyBorder="0" applyAlignment="0" applyProtection="0"/>
    <xf numFmtId="212" fontId="87" fillId="0" borderId="0" applyFont="0" applyFill="0" applyBorder="0" applyAlignment="0" applyProtection="0">
      <alignment horizontal="right"/>
    </xf>
    <xf numFmtId="213" fontId="87" fillId="0" borderId="0" applyFont="0" applyFill="0" applyBorder="0" applyAlignment="0" applyProtection="0"/>
    <xf numFmtId="214" fontId="25" fillId="0" borderId="0" applyFont="0" applyFill="0" applyBorder="0" applyAlignment="0" applyProtection="0"/>
    <xf numFmtId="214" fontId="25" fillId="0" borderId="0" applyFont="0" applyFill="0" applyBorder="0" applyAlignment="0" applyProtection="0"/>
    <xf numFmtId="214"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215" fontId="87"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216" fontId="87" fillId="0" borderId="0" applyFont="0" applyFill="0" applyBorder="0" applyAlignment="0" applyProtection="0"/>
    <xf numFmtId="214" fontId="25" fillId="0" borderId="0" applyFont="0" applyFill="0" applyBorder="0" applyAlignment="0" applyProtection="0"/>
    <xf numFmtId="44" fontId="25" fillId="0" borderId="0" applyFont="0" applyFill="0" applyBorder="0" applyAlignment="0" applyProtection="0"/>
    <xf numFmtId="217"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218" fontId="25" fillId="0" borderId="0" applyFont="0" applyFill="0" applyBorder="0" applyAlignment="0" applyProtection="0"/>
    <xf numFmtId="218" fontId="25" fillId="0" borderId="0" applyFont="0" applyFill="0" applyBorder="0" applyAlignment="0" applyProtection="0"/>
    <xf numFmtId="40" fontId="25" fillId="0" borderId="0" applyFont="0" applyFill="0" applyBorder="0" applyProtection="0">
      <alignment horizontal="right"/>
    </xf>
    <xf numFmtId="219" fontId="87" fillId="0" borderId="0" applyFont="0" applyFill="0" applyBorder="0" applyAlignment="0" applyProtection="0"/>
    <xf numFmtId="3" fontId="25" fillId="0" borderId="0" applyFont="0" applyFill="0" applyBorder="0" applyAlignment="0" applyProtection="0"/>
    <xf numFmtId="0" fontId="88" fillId="0" borderId="0"/>
    <xf numFmtId="220" fontId="51" fillId="0" borderId="0"/>
    <xf numFmtId="0" fontId="51" fillId="0" borderId="0"/>
    <xf numFmtId="220" fontId="51" fillId="0" borderId="0"/>
    <xf numFmtId="220" fontId="51" fillId="0" borderId="0"/>
    <xf numFmtId="0" fontId="88" fillId="0" borderId="0"/>
    <xf numFmtId="220" fontId="51" fillId="0" borderId="0"/>
    <xf numFmtId="0" fontId="51" fillId="0" borderId="0"/>
    <xf numFmtId="37" fontId="89" fillId="0" borderId="23" applyBorder="0"/>
    <xf numFmtId="0" fontId="89" fillId="0" borderId="0" applyBorder="0"/>
    <xf numFmtId="17" fontId="89" fillId="0" borderId="28" applyBorder="0"/>
    <xf numFmtId="0" fontId="90" fillId="0" borderId="0" applyNumberFormat="0" applyAlignment="0">
      <alignment horizontal="left"/>
    </xf>
    <xf numFmtId="221" fontId="91" fillId="0" borderId="29">
      <protection hidden="1"/>
    </xf>
    <xf numFmtId="0" fontId="25" fillId="0" borderId="0"/>
    <xf numFmtId="220" fontId="51" fillId="0" borderId="0"/>
    <xf numFmtId="220" fontId="51" fillId="0" borderId="0"/>
    <xf numFmtId="222" fontId="54" fillId="0" borderId="0" applyFont="0" applyFill="0" applyBorder="0" applyAlignment="0" applyProtection="0">
      <protection locked="0"/>
    </xf>
    <xf numFmtId="6" fontId="29" fillId="0" borderId="0" applyFont="0" applyFill="0" applyBorder="0" applyAlignment="0" applyProtection="0">
      <protection locked="0"/>
    </xf>
    <xf numFmtId="8" fontId="29" fillId="0" borderId="0" applyFont="0" applyFill="0" applyBorder="0" applyAlignment="0" applyProtection="0">
      <protection locked="0"/>
    </xf>
    <xf numFmtId="171" fontId="51" fillId="0" borderId="0" applyFont="0" applyFill="0" applyBorder="0" applyAlignment="0" applyProtection="0"/>
    <xf numFmtId="223" fontId="29" fillId="0" borderId="0" applyFont="0" applyFill="0" applyBorder="0" applyAlignment="0" applyProtection="0"/>
    <xf numFmtId="224" fontId="29" fillId="0" borderId="0" applyFont="0" applyFill="0" applyBorder="0" applyAlignment="0" applyProtection="0"/>
    <xf numFmtId="225" fontId="29" fillId="0" borderId="0" applyFont="0" applyFill="0" applyBorder="0" applyAlignment="0" applyProtection="0"/>
    <xf numFmtId="226" fontId="87" fillId="0" borderId="0" applyFont="0" applyFill="0" applyBorder="0" applyAlignment="0" applyProtection="0">
      <alignment horizontal="right"/>
    </xf>
    <xf numFmtId="41" fontId="25" fillId="0" borderId="0" applyFont="0" applyFill="0" applyBorder="0" applyAlignment="0" applyProtection="0"/>
    <xf numFmtId="41"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227" fontId="25" fillId="0" borderId="0" applyFont="0" applyFill="0" applyBorder="0" applyAlignment="0" applyProtection="0"/>
    <xf numFmtId="172" fontId="25" fillId="0" borderId="0" applyFont="0" applyFill="0" applyBorder="0" applyAlignment="0" applyProtection="0"/>
    <xf numFmtId="172" fontId="25" fillId="0" borderId="0" applyFont="0" applyFill="0" applyBorder="0" applyAlignment="0" applyProtection="0"/>
    <xf numFmtId="228" fontId="92" fillId="0" borderId="0" applyFont="0" applyFill="0" applyBorder="0" applyAlignment="0" applyProtection="0"/>
    <xf numFmtId="228" fontId="92"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172"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6" fontId="25" fillId="0" borderId="0" applyFont="0" applyFill="0" applyBorder="0" applyAlignment="0" applyProtection="0"/>
    <xf numFmtId="229" fontId="25" fillId="0" borderId="0" applyFont="0" applyFill="0" applyBorder="0" applyAlignment="0" applyProtection="0"/>
    <xf numFmtId="229" fontId="25" fillId="0" borderId="0" applyFont="0" applyFill="0" applyBorder="0" applyAlignment="0" applyProtection="0"/>
    <xf numFmtId="6" fontId="25" fillId="0" borderId="0" applyFont="0" applyFill="0" applyBorder="0" applyAlignment="0" applyProtection="0"/>
    <xf numFmtId="229" fontId="25" fillId="0" borderId="0" applyFont="0" applyFill="0" applyBorder="0" applyAlignment="0" applyProtection="0"/>
    <xf numFmtId="229" fontId="25" fillId="0" borderId="0" applyFont="0" applyFill="0" applyBorder="0" applyAlignment="0" applyProtection="0"/>
    <xf numFmtId="172" fontId="25" fillId="0" borderId="0" applyFont="0" applyFill="0" applyBorder="0" applyAlignment="0" applyProtection="0"/>
    <xf numFmtId="172" fontId="25" fillId="0" borderId="0" applyFont="0" applyFill="0" applyBorder="0" applyAlignment="0" applyProtection="0"/>
    <xf numFmtId="176" fontId="25" fillId="0" borderId="0" applyFont="0" applyFill="0" applyBorder="0" applyAlignment="0" applyProtection="0"/>
    <xf numFmtId="172" fontId="25" fillId="0" borderId="0" applyFont="0" applyFill="0" applyBorder="0" applyAlignment="0" applyProtection="0"/>
    <xf numFmtId="172" fontId="25" fillId="0" borderId="0" applyFont="0" applyFill="0" applyBorder="0" applyAlignment="0" applyProtection="0"/>
    <xf numFmtId="230" fontId="93" fillId="0" borderId="0" applyFont="0" applyFill="0" applyBorder="0" applyAlignment="0" applyProtection="0"/>
    <xf numFmtId="44" fontId="25" fillId="0" borderId="0" applyFont="0" applyFill="0" applyBorder="0" applyAlignment="0" applyProtection="0"/>
    <xf numFmtId="228" fontId="92" fillId="0" borderId="0" applyFont="0" applyFill="0" applyBorder="0" applyAlignment="0" applyProtection="0"/>
    <xf numFmtId="228" fontId="92" fillId="0" borderId="0" applyFont="0" applyFill="0" applyBorder="0" applyAlignment="0" applyProtection="0"/>
    <xf numFmtId="228" fontId="25" fillId="0" borderId="0" applyFont="0" applyFill="0" applyBorder="0" applyAlignment="0" applyProtection="0"/>
    <xf numFmtId="228" fontId="25" fillId="0" borderId="0" applyFont="0" applyFill="0" applyBorder="0" applyAlignment="0" applyProtection="0"/>
    <xf numFmtId="217" fontId="25" fillId="0" borderId="0" applyFont="0" applyFill="0" applyBorder="0" applyAlignment="0" applyProtection="0"/>
    <xf numFmtId="217" fontId="25" fillId="0" borderId="0" applyFont="0" applyFill="0" applyBorder="0" applyAlignment="0" applyProtection="0"/>
    <xf numFmtId="22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172" fontId="25" fillId="0" borderId="0" applyFont="0" applyFill="0" applyBorder="0" applyAlignment="0" applyProtection="0"/>
    <xf numFmtId="172" fontId="25" fillId="0" borderId="0" applyFont="0" applyFill="0" applyBorder="0" applyAlignment="0" applyProtection="0"/>
    <xf numFmtId="172" fontId="25" fillId="0" borderId="0" applyFont="0" applyFill="0" applyBorder="0" applyAlignment="0" applyProtection="0"/>
    <xf numFmtId="176" fontId="25" fillId="0" borderId="0" applyFont="0" applyFill="0" applyBorder="0" applyAlignment="0" applyProtection="0"/>
    <xf numFmtId="172" fontId="25" fillId="0" borderId="0" applyFont="0" applyFill="0" applyBorder="0" applyAlignment="0" applyProtection="0"/>
    <xf numFmtId="231" fontId="93"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8" fontId="25" fillId="0" borderId="0" applyFont="0" applyFill="0" applyBorder="0" applyAlignment="0" applyProtection="0"/>
    <xf numFmtId="41" fontId="81" fillId="0" borderId="0" applyFont="0" applyFill="0" applyBorder="0" applyAlignment="0" applyProtection="0">
      <alignment vertical="top"/>
    </xf>
    <xf numFmtId="41" fontId="25" fillId="0" borderId="0" applyFont="0" applyFill="0" applyBorder="0" applyAlignment="0" applyProtection="0"/>
    <xf numFmtId="172" fontId="25" fillId="0" borderId="0" applyFont="0" applyFill="0" applyBorder="0" applyAlignment="0" applyProtection="0"/>
    <xf numFmtId="7" fontId="25" fillId="0" borderId="0" applyFont="0" applyFill="0" applyBorder="0" applyAlignment="0" applyProtection="0"/>
    <xf numFmtId="7" fontId="25" fillId="0" borderId="0" applyFont="0" applyFill="0" applyBorder="0" applyAlignment="0" applyProtection="0"/>
    <xf numFmtId="172" fontId="64" fillId="0" borderId="0" applyFont="0" applyFill="0" applyBorder="0" applyAlignment="0" applyProtection="0"/>
    <xf numFmtId="172" fontId="64" fillId="0" borderId="0" applyFont="0" applyFill="0" applyBorder="0" applyAlignment="0" applyProtection="0"/>
    <xf numFmtId="172" fontId="64" fillId="0" borderId="0" applyFont="0" applyFill="0" applyBorder="0" applyAlignment="0" applyProtection="0"/>
    <xf numFmtId="172" fontId="25" fillId="0" borderId="0" applyFont="0" applyFill="0" applyBorder="0" applyAlignment="0" applyProtection="0"/>
    <xf numFmtId="232" fontId="87" fillId="0" borderId="0" applyFont="0" applyFill="0" applyBorder="0" applyAlignment="0" applyProtection="0"/>
    <xf numFmtId="0" fontId="25" fillId="0" borderId="0" applyFont="0" applyFill="0" applyBorder="0" applyAlignment="0" applyProtection="0"/>
    <xf numFmtId="7" fontId="94" fillId="0" borderId="0" applyFill="0" applyBorder="0" applyProtection="0"/>
    <xf numFmtId="233" fontId="45" fillId="8" borderId="7">
      <alignment horizontal="right"/>
    </xf>
    <xf numFmtId="37" fontId="95" fillId="0" borderId="0">
      <protection locked="0"/>
    </xf>
    <xf numFmtId="0" fontId="73" fillId="0" borderId="0" applyFill="0" applyBorder="0" applyAlignment="0" applyProtection="0"/>
    <xf numFmtId="220" fontId="51" fillId="0" borderId="0"/>
    <xf numFmtId="234" fontId="29" fillId="0" borderId="0" applyFont="0" applyFill="0" applyBorder="0" applyAlignment="0" applyProtection="0"/>
    <xf numFmtId="235" fontId="29" fillId="0" borderId="0" applyFont="0" applyFill="0" applyBorder="0" applyAlignment="0" applyProtection="0"/>
    <xf numFmtId="236" fontId="29" fillId="0" borderId="0" applyFont="0" applyFill="0" applyBorder="0" applyAlignment="0" applyProtection="0"/>
    <xf numFmtId="237" fontId="29" fillId="0" borderId="0" applyFont="0" applyFill="0" applyBorder="0" applyAlignment="0" applyProtection="0"/>
    <xf numFmtId="238" fontId="96" fillId="0" borderId="1" applyFont="0" applyFill="0" applyBorder="0" applyAlignment="0" applyProtection="0">
      <alignment horizontal="right"/>
    </xf>
    <xf numFmtId="239" fontId="87" fillId="0" borderId="0" applyFont="0" applyFill="0" applyBorder="0" applyAlignment="0" applyProtection="0"/>
    <xf numFmtId="240" fontId="87" fillId="0" borderId="0" applyFont="0" applyFill="0" applyBorder="0" applyAlignment="0" applyProtection="0"/>
    <xf numFmtId="14" fontId="81" fillId="0" borderId="0" applyFill="0" applyBorder="0" applyAlignment="0"/>
    <xf numFmtId="241" fontId="29" fillId="0" borderId="30" applyFont="0" applyFill="0" applyBorder="0" applyAlignment="0" applyProtection="0"/>
    <xf numFmtId="4" fontId="97" fillId="0" borderId="0">
      <protection locked="0"/>
    </xf>
    <xf numFmtId="0" fontId="98" fillId="13" borderId="0" applyNumberFormat="0" applyFill="0" applyAlignment="0" applyProtection="0">
      <alignment horizontal="centerContinuous" vertical="center"/>
    </xf>
    <xf numFmtId="242" fontId="25" fillId="0" borderId="0" applyFont="0" applyFill="0" applyBorder="0" applyAlignment="0" applyProtection="0"/>
    <xf numFmtId="214" fontId="25" fillId="0" borderId="0" applyFont="0" applyFill="0" applyBorder="0" applyAlignment="0" applyProtection="0"/>
    <xf numFmtId="243" fontId="87" fillId="0" borderId="31" applyNumberFormat="0" applyFont="0" applyFill="0" applyAlignment="0" applyProtection="0"/>
    <xf numFmtId="37" fontId="99" fillId="0" borderId="10"/>
    <xf numFmtId="44" fontId="51" fillId="0" borderId="0" applyFill="0" applyBorder="0" applyAlignment="0"/>
    <xf numFmtId="171" fontId="51" fillId="0" borderId="0" applyFill="0" applyBorder="0" applyAlignment="0"/>
    <xf numFmtId="44" fontId="51" fillId="0" borderId="0" applyFill="0" applyBorder="0" applyAlignment="0"/>
    <xf numFmtId="209" fontId="29" fillId="0" borderId="0" applyFill="0" applyBorder="0" applyAlignment="0"/>
    <xf numFmtId="171" fontId="51" fillId="0" borderId="0" applyFill="0" applyBorder="0" applyAlignment="0"/>
    <xf numFmtId="0" fontId="100" fillId="0" borderId="0" applyNumberFormat="0" applyAlignment="0">
      <alignment horizontal="left"/>
    </xf>
    <xf numFmtId="221" fontId="91" fillId="0" borderId="29">
      <protection hidden="1"/>
    </xf>
    <xf numFmtId="7" fontId="45" fillId="14" borderId="0" applyBorder="0"/>
    <xf numFmtId="244" fontId="45" fillId="0" borderId="0"/>
    <xf numFmtId="245" fontId="45" fillId="0" borderId="0"/>
    <xf numFmtId="39" fontId="45" fillId="14" borderId="0"/>
    <xf numFmtId="246" fontId="45" fillId="0" borderId="0"/>
    <xf numFmtId="247" fontId="45" fillId="0" borderId="0"/>
    <xf numFmtId="217" fontId="29" fillId="0" borderId="0" applyFont="0" applyFill="0" applyBorder="0" applyAlignment="0" applyProtection="0"/>
    <xf numFmtId="217" fontId="25" fillId="0" borderId="0" applyFont="0" applyFill="0" applyBorder="0" applyAlignment="0" applyProtection="0"/>
    <xf numFmtId="0" fontId="101" fillId="0" borderId="0">
      <protection locked="0"/>
    </xf>
    <xf numFmtId="0" fontId="101" fillId="0" borderId="0">
      <protection locked="0"/>
    </xf>
    <xf numFmtId="0" fontId="102" fillId="0" borderId="0">
      <protection locked="0"/>
    </xf>
    <xf numFmtId="0" fontId="101" fillId="0" borderId="0">
      <protection locked="0"/>
    </xf>
    <xf numFmtId="0" fontId="103" fillId="0" borderId="0">
      <protection locked="0"/>
    </xf>
    <xf numFmtId="0" fontId="104" fillId="0" borderId="0">
      <protection locked="0"/>
    </xf>
    <xf numFmtId="0" fontId="105" fillId="0" borderId="0">
      <protection locked="0"/>
    </xf>
    <xf numFmtId="2" fontId="73" fillId="0" borderId="0" applyFill="0" applyBorder="0" applyAlignment="0" applyProtection="0"/>
    <xf numFmtId="220" fontId="51" fillId="0" borderId="0"/>
    <xf numFmtId="165" fontId="94" fillId="0" borderId="0" applyFill="0" applyBorder="0" applyProtection="0"/>
    <xf numFmtId="0" fontId="106" fillId="0" borderId="0" applyNumberFormat="0" applyFill="0" applyBorder="0" applyProtection="0">
      <alignment horizontal="left" vertical="center"/>
    </xf>
    <xf numFmtId="0" fontId="64" fillId="0" borderId="0">
      <alignment horizontal="right"/>
    </xf>
    <xf numFmtId="248" fontId="29" fillId="0" borderId="0" applyFont="0" applyFill="0" applyBorder="0" applyAlignment="0" applyProtection="0"/>
    <xf numFmtId="249" fontId="29" fillId="0" borderId="0" applyFont="0" applyFill="0" applyBorder="0" applyAlignment="0" applyProtection="0"/>
    <xf numFmtId="250" fontId="29" fillId="0" borderId="0" applyFont="0" applyFill="0" applyBorder="0" applyAlignment="0" applyProtection="0"/>
    <xf numFmtId="251" fontId="53" fillId="0" borderId="0" applyFont="0" applyFill="0" applyBorder="0" applyAlignment="0" applyProtection="0">
      <alignment horizontal="left"/>
    </xf>
    <xf numFmtId="252" fontId="107" fillId="0" borderId="0" applyFont="0" applyFill="0" applyBorder="0" applyAlignment="0" applyProtection="0"/>
    <xf numFmtId="0" fontId="45" fillId="8" borderId="7">
      <alignment horizontal="right"/>
    </xf>
    <xf numFmtId="0" fontId="45" fillId="8" borderId="7">
      <alignment horizontal="right"/>
    </xf>
    <xf numFmtId="0" fontId="45" fillId="8" borderId="7">
      <alignment horizontal="right"/>
    </xf>
    <xf numFmtId="253" fontId="45" fillId="8" borderId="7">
      <alignment horizontal="right"/>
    </xf>
    <xf numFmtId="0" fontId="45" fillId="8" borderId="7">
      <alignment horizontal="right"/>
    </xf>
    <xf numFmtId="0" fontId="45" fillId="8" borderId="7">
      <alignment horizontal="right"/>
    </xf>
    <xf numFmtId="253" fontId="45" fillId="8" borderId="7">
      <alignment horizontal="right"/>
    </xf>
    <xf numFmtId="253" fontId="45" fillId="8" borderId="7">
      <alignment horizontal="right"/>
    </xf>
    <xf numFmtId="0" fontId="45" fillId="8" borderId="7">
      <alignment horizontal="right"/>
    </xf>
    <xf numFmtId="253" fontId="45" fillId="8" borderId="7">
      <alignment horizontal="right"/>
    </xf>
    <xf numFmtId="0" fontId="108" fillId="0" borderId="7" applyNumberFormat="0" applyBorder="0">
      <alignment horizontal="left"/>
    </xf>
    <xf numFmtId="38" fontId="13" fillId="8" borderId="0" applyNumberFormat="0" applyBorder="0" applyAlignment="0" applyProtection="0"/>
    <xf numFmtId="254" fontId="87" fillId="0" borderId="0" applyFont="0" applyFill="0" applyBorder="0" applyAlignment="0" applyProtection="0">
      <alignment horizontal="right"/>
    </xf>
    <xf numFmtId="0" fontId="109" fillId="15" borderId="0"/>
    <xf numFmtId="0" fontId="110" fillId="0" borderId="0" applyProtection="0">
      <alignment horizontal="right"/>
    </xf>
    <xf numFmtId="0" fontId="68" fillId="0" borderId="32" applyNumberFormat="0" applyAlignment="0" applyProtection="0">
      <alignment horizontal="left" vertical="center"/>
    </xf>
    <xf numFmtId="0" fontId="68" fillId="0" borderId="33">
      <alignment horizontal="left" vertical="center"/>
    </xf>
    <xf numFmtId="0" fontId="111" fillId="0" borderId="0" applyFill="0" applyBorder="0" applyProtection="0">
      <alignment horizontal="right"/>
    </xf>
    <xf numFmtId="0" fontId="112" fillId="0" borderId="0" applyNumberFormat="0" applyFill="0" applyBorder="0" applyAlignment="0" applyProtection="0"/>
    <xf numFmtId="0" fontId="68" fillId="0" borderId="0" applyNumberFormat="0" applyFill="0" applyBorder="0" applyAlignment="0" applyProtection="0"/>
    <xf numFmtId="0" fontId="113" fillId="0" borderId="0"/>
    <xf numFmtId="0" fontId="114" fillId="0" borderId="0">
      <alignment horizontal="left"/>
    </xf>
    <xf numFmtId="0" fontId="115" fillId="0" borderId="0">
      <alignment horizontal="center"/>
    </xf>
    <xf numFmtId="0" fontId="116" fillId="0" borderId="1" applyFill="0" applyBorder="0" applyProtection="0">
      <alignment horizontal="center" wrapText="1"/>
    </xf>
    <xf numFmtId="0" fontId="116" fillId="0" borderId="0" applyFill="0" applyBorder="0" applyProtection="0">
      <alignment horizontal="left" vertical="top" wrapText="1"/>
    </xf>
    <xf numFmtId="0" fontId="117" fillId="16" borderId="34">
      <alignment horizontal="center"/>
    </xf>
    <xf numFmtId="255" fontId="29" fillId="0" borderId="0" applyFont="0" applyFill="0" applyBorder="0" applyAlignment="0" applyProtection="0"/>
    <xf numFmtId="0" fontId="118" fillId="0" borderId="0" applyNumberFormat="0" applyFill="0" applyBorder="0" applyAlignment="0" applyProtection="0">
      <alignment horizontal="center" vertical="top" wrapText="1"/>
    </xf>
    <xf numFmtId="0" fontId="119" fillId="0" borderId="0" applyNumberFormat="0" applyFill="0" applyBorder="0" applyAlignment="0" applyProtection="0"/>
    <xf numFmtId="0" fontId="120" fillId="16" borderId="35" applyNumberFormat="0" applyFont="0" applyBorder="0" applyAlignment="0" applyProtection="0">
      <alignment horizontal="center"/>
    </xf>
    <xf numFmtId="10" fontId="13" fillId="17" borderId="23" applyNumberFormat="0" applyBorder="0" applyAlignment="0" applyProtection="0"/>
    <xf numFmtId="0" fontId="121" fillId="0" borderId="0"/>
    <xf numFmtId="0" fontId="122" fillId="0" borderId="0" applyFont="0" applyFill="0" applyBorder="0" applyAlignment="0" applyProtection="0"/>
    <xf numFmtId="0" fontId="122" fillId="0" borderId="0" applyFont="0" applyFill="0" applyBorder="0" applyAlignment="0" applyProtection="0"/>
    <xf numFmtId="0" fontId="123" fillId="0" borderId="0" applyNumberFormat="0" applyFill="0" applyBorder="0" applyProtection="0">
      <alignment horizontal="left" vertical="center"/>
    </xf>
    <xf numFmtId="0" fontId="124" fillId="0" borderId="0" applyNumberFormat="0">
      <alignment horizontal="left"/>
    </xf>
    <xf numFmtId="44" fontId="51" fillId="0" borderId="0" applyFill="0" applyBorder="0" applyAlignment="0"/>
    <xf numFmtId="171" fontId="51" fillId="0" borderId="0" applyFill="0" applyBorder="0" applyAlignment="0"/>
    <xf numFmtId="44" fontId="51" fillId="0" borderId="0" applyFill="0" applyBorder="0" applyAlignment="0"/>
    <xf numFmtId="209" fontId="29" fillId="0" borderId="0" applyFill="0" applyBorder="0" applyAlignment="0"/>
    <xf numFmtId="171" fontId="51" fillId="0" borderId="0" applyFill="0" applyBorder="0" applyAlignment="0"/>
    <xf numFmtId="171" fontId="25" fillId="0" borderId="0" applyNumberFormat="0" applyFont="0" applyFill="0" applyBorder="0" applyAlignment="0"/>
    <xf numFmtId="0" fontId="125" fillId="0" borderId="0"/>
    <xf numFmtId="0" fontId="45" fillId="0" borderId="0">
      <alignment horizontal="right"/>
    </xf>
    <xf numFmtId="256" fontId="45" fillId="0" borderId="0">
      <alignment horizontal="right"/>
    </xf>
    <xf numFmtId="0" fontId="45" fillId="0" borderId="0">
      <alignment horizontal="right"/>
    </xf>
    <xf numFmtId="0" fontId="45" fillId="0" borderId="0">
      <alignment horizontal="right"/>
    </xf>
    <xf numFmtId="257" fontId="45" fillId="0" borderId="0">
      <alignment horizontal="right"/>
    </xf>
    <xf numFmtId="0" fontId="45" fillId="0" borderId="0">
      <alignment horizontal="right"/>
    </xf>
    <xf numFmtId="0" fontId="45" fillId="0" borderId="0">
      <alignment horizontal="right"/>
    </xf>
    <xf numFmtId="257" fontId="45" fillId="0" borderId="0">
      <alignment horizontal="right"/>
    </xf>
    <xf numFmtId="257" fontId="45" fillId="0" borderId="0">
      <alignment horizontal="right"/>
    </xf>
    <xf numFmtId="0" fontId="45" fillId="0" borderId="0">
      <alignment horizontal="right"/>
    </xf>
    <xf numFmtId="257" fontId="45" fillId="0" borderId="0">
      <alignment horizontal="right"/>
    </xf>
    <xf numFmtId="0" fontId="29" fillId="0" borderId="0" applyNumberFormat="0" applyFill="0" applyBorder="0" applyAlignment="0" applyProtection="0"/>
    <xf numFmtId="0" fontId="29" fillId="0" borderId="0" applyNumberFormat="0" applyFill="0" applyBorder="0" applyAlignment="0" applyProtection="0"/>
    <xf numFmtId="0" fontId="126" fillId="0" borderId="0" applyNumberFormat="0" applyFill="0" applyBorder="0" applyAlignment="0" applyProtection="0"/>
    <xf numFmtId="258" fontId="25" fillId="0" borderId="0" applyFont="0" applyFill="0" applyBorder="0" applyAlignment="0" applyProtection="0"/>
    <xf numFmtId="43" fontId="25" fillId="0" borderId="0" applyFont="0" applyFill="0" applyBorder="0" applyAlignment="0" applyProtection="0"/>
    <xf numFmtId="0" fontId="25" fillId="0" borderId="0" applyFont="0" applyFill="0" applyBorder="0" applyAlignment="0" applyProtection="0"/>
    <xf numFmtId="0" fontId="25" fillId="0" borderId="0" applyFont="0" applyFill="0" applyBorder="0" applyAlignment="0" applyProtection="0"/>
    <xf numFmtId="0" fontId="127" fillId="0" borderId="0"/>
    <xf numFmtId="0" fontId="45" fillId="8" borderId="7">
      <alignment horizontal="right"/>
    </xf>
    <xf numFmtId="259" fontId="25" fillId="0" borderId="0" applyFont="0" applyFill="0" applyBorder="0" applyAlignment="0" applyProtection="0"/>
    <xf numFmtId="260" fontId="25" fillId="0" borderId="0" applyFont="0" applyFill="0" applyBorder="0" applyAlignment="0" applyProtection="0"/>
    <xf numFmtId="261" fontId="13" fillId="0" borderId="0" applyFont="0" applyFill="0" applyBorder="0" applyAlignment="0" applyProtection="0"/>
    <xf numFmtId="0" fontId="25" fillId="0" borderId="0" applyFont="0" applyFill="0" applyBorder="0" applyAlignment="0" applyProtection="0"/>
    <xf numFmtId="178" fontId="128" fillId="0" borderId="0"/>
    <xf numFmtId="262" fontId="87" fillId="0" borderId="0" applyFont="0" applyFill="0" applyBorder="0" applyAlignment="0" applyProtection="0">
      <alignment horizontal="right"/>
    </xf>
    <xf numFmtId="41" fontId="129" fillId="18" borderId="0" applyFill="0" applyBorder="0" applyAlignment="0" applyProtection="0"/>
    <xf numFmtId="189" fontId="49" fillId="9" borderId="0"/>
    <xf numFmtId="200" fontId="49" fillId="0" borderId="0" applyNumberFormat="0" applyFill="0" applyBorder="0"/>
    <xf numFmtId="190" fontId="130" fillId="0" borderId="36">
      <alignment horizontal="right"/>
    </xf>
    <xf numFmtId="189" fontId="49" fillId="0" borderId="0"/>
    <xf numFmtId="200" fontId="25" fillId="0" borderId="0" applyFont="0" applyFill="0" applyBorder="0" applyAlignment="0" applyProtection="0"/>
    <xf numFmtId="190" fontId="131" fillId="9" borderId="37">
      <alignment horizontal="right" vertical="center"/>
    </xf>
    <xf numFmtId="193" fontId="49" fillId="0" borderId="0" applyNumberFormat="0" applyFont="0" applyAlignment="0">
      <alignment horizontal="right"/>
    </xf>
    <xf numFmtId="190" fontId="131" fillId="9" borderId="37">
      <alignment horizontal="right" vertical="center"/>
    </xf>
    <xf numFmtId="189" fontId="49" fillId="9" borderId="15"/>
    <xf numFmtId="200" fontId="132" fillId="0" borderId="0"/>
    <xf numFmtId="190" fontId="52" fillId="0" borderId="0" applyFont="0" applyFill="0" applyBorder="0">
      <alignment horizontal="right"/>
    </xf>
    <xf numFmtId="37" fontId="49" fillId="0" borderId="0">
      <alignment horizontal="center"/>
    </xf>
    <xf numFmtId="263" fontId="25" fillId="0" borderId="0" applyFont="0" applyFill="0" applyBorder="0" applyAlignment="0" applyProtection="0"/>
    <xf numFmtId="190" fontId="53" fillId="9" borderId="37">
      <alignment horizontal="right"/>
    </xf>
    <xf numFmtId="189" fontId="29" fillId="0" borderId="0"/>
    <xf numFmtId="189" fontId="49" fillId="0" borderId="0"/>
    <xf numFmtId="264" fontId="129" fillId="0" borderId="0" applyFont="0" applyFill="0" applyBorder="0" applyAlignment="0" applyProtection="0"/>
    <xf numFmtId="191" fontId="25" fillId="0" borderId="0" applyFont="0" applyFill="0" applyBorder="0" applyAlignment="0" applyProtection="0"/>
    <xf numFmtId="265" fontId="64" fillId="0" borderId="0"/>
    <xf numFmtId="266" fontId="133" fillId="0" borderId="0" applyFont="0" applyFill="0" applyBorder="0" applyAlignment="0" applyProtection="0"/>
    <xf numFmtId="189" fontId="29" fillId="0" borderId="0"/>
    <xf numFmtId="165" fontId="25" fillId="0" borderId="0" applyFont="0" applyFill="0" applyBorder="0" applyAlignment="0" applyProtection="0"/>
    <xf numFmtId="267" fontId="49" fillId="9" borderId="0"/>
    <xf numFmtId="189" fontId="49" fillId="0" borderId="0"/>
    <xf numFmtId="171" fontId="94" fillId="0" borderId="1"/>
    <xf numFmtId="0" fontId="134" fillId="19" borderId="0"/>
    <xf numFmtId="0" fontId="135" fillId="20" borderId="0"/>
    <xf numFmtId="0" fontId="136" fillId="0" borderId="0"/>
    <xf numFmtId="190" fontId="137" fillId="0" borderId="0" applyNumberFormat="0" applyFont="0" applyAlignment="0">
      <alignment horizontal="center"/>
    </xf>
    <xf numFmtId="264" fontId="132" fillId="0" borderId="1"/>
    <xf numFmtId="189" fontId="130" fillId="9" borderId="0"/>
    <xf numFmtId="190" fontId="130" fillId="0" borderId="0">
      <alignment horizontal="right"/>
    </xf>
    <xf numFmtId="37" fontId="138" fillId="0" borderId="0"/>
    <xf numFmtId="268" fontId="51" fillId="0" borderId="0"/>
    <xf numFmtId="269" fontId="25" fillId="0" borderId="0"/>
    <xf numFmtId="0" fontId="139" fillId="0" borderId="0"/>
    <xf numFmtId="0" fontId="139" fillId="0" borderId="0"/>
    <xf numFmtId="0" fontId="139" fillId="0" borderId="0"/>
    <xf numFmtId="0" fontId="51" fillId="0" borderId="0"/>
    <xf numFmtId="0" fontId="51" fillId="0" borderId="0"/>
    <xf numFmtId="0" fontId="139" fillId="0" borderId="0"/>
    <xf numFmtId="0" fontId="139" fillId="0" borderId="0"/>
    <xf numFmtId="0" fontId="25" fillId="0" borderId="0"/>
    <xf numFmtId="0" fontId="29" fillId="0" borderId="0"/>
    <xf numFmtId="0" fontId="25" fillId="0" borderId="0"/>
    <xf numFmtId="0" fontId="92" fillId="0" borderId="0"/>
    <xf numFmtId="0" fontId="92" fillId="0" borderId="0"/>
    <xf numFmtId="0" fontId="6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81" fillId="0" borderId="0">
      <alignment vertical="top"/>
    </xf>
    <xf numFmtId="171" fontId="132" fillId="0" borderId="0">
      <alignment horizontal="left"/>
      <protection locked="0"/>
    </xf>
    <xf numFmtId="171" fontId="53" fillId="0" borderId="0">
      <alignment horizontal="left"/>
      <protection locked="0"/>
    </xf>
    <xf numFmtId="0" fontId="51" fillId="0" borderId="0"/>
    <xf numFmtId="171" fontId="128" fillId="0" borderId="0"/>
    <xf numFmtId="268" fontId="13" fillId="0" borderId="0" applyNumberFormat="0" applyFill="0" applyBorder="0" applyAlignment="0" applyProtection="0"/>
    <xf numFmtId="0" fontId="140" fillId="0" borderId="0" applyNumberFormat="0" applyFill="0" applyBorder="0" applyAlignment="0" applyProtection="0"/>
    <xf numFmtId="268" fontId="13" fillId="0" borderId="0" applyNumberFormat="0" applyFill="0" applyBorder="0" applyAlignment="0" applyProtection="0"/>
    <xf numFmtId="37" fontId="49" fillId="0" borderId="0">
      <alignment horizontal="center"/>
    </xf>
    <xf numFmtId="189" fontId="29" fillId="0" borderId="16"/>
    <xf numFmtId="0" fontId="141" fillId="0" borderId="0"/>
    <xf numFmtId="40" fontId="142" fillId="0" borderId="0" applyFont="0" applyFill="0" applyBorder="0" applyAlignment="0" applyProtection="0"/>
    <xf numFmtId="38" fontId="142" fillId="0" borderId="0" applyFont="0" applyFill="0" applyBorder="0" applyAlignment="0" applyProtection="0"/>
    <xf numFmtId="270" fontId="81" fillId="0" borderId="0" applyFill="0" applyBorder="0">
      <alignment horizontal="right"/>
    </xf>
    <xf numFmtId="271" fontId="122" fillId="0" borderId="0"/>
    <xf numFmtId="189"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200" fontId="49" fillId="0" borderId="0">
      <alignment horizontal="right"/>
    </xf>
    <xf numFmtId="194" fontId="25" fillId="0" borderId="0" applyFont="0" applyFill="0" applyBorder="0" applyAlignment="0" applyProtection="0"/>
    <xf numFmtId="37" fontId="49" fillId="0" borderId="0"/>
    <xf numFmtId="10" fontId="29" fillId="0" borderId="16" applyNumberFormat="0" applyFont="0" applyBorder="0" applyAlignment="0">
      <alignment horizontal="centerContinuous"/>
    </xf>
    <xf numFmtId="190" fontId="25" fillId="0" borderId="0" applyFont="0" applyFill="0" applyBorder="0" applyAlignment="0" applyProtection="0"/>
    <xf numFmtId="264" fontId="143" fillId="0" borderId="15">
      <alignment horizontal="right"/>
    </xf>
    <xf numFmtId="37" fontId="49" fillId="0" borderId="0"/>
    <xf numFmtId="189" fontId="49" fillId="0" borderId="0"/>
    <xf numFmtId="193" fontId="49" fillId="0" borderId="38" applyNumberFormat="0" applyBorder="0">
      <alignment horizontal="right"/>
    </xf>
    <xf numFmtId="198" fontId="25" fillId="0" borderId="0" applyFont="0" applyFill="0" applyBorder="0" applyAlignment="0" applyProtection="0"/>
    <xf numFmtId="272" fontId="25" fillId="0" borderId="0" applyFont="0" applyFill="0" applyBorder="0" applyAlignment="0" applyProtection="0"/>
    <xf numFmtId="1" fontId="144" fillId="0" borderId="0" applyProtection="0">
      <alignment horizontal="right" vertical="center"/>
    </xf>
    <xf numFmtId="0" fontId="145" fillId="0" borderId="0" applyNumberFormat="0" applyFill="0" applyBorder="0" applyAlignment="0" applyProtection="0"/>
    <xf numFmtId="273" fontId="45" fillId="14" borderId="0"/>
    <xf numFmtId="274" fontId="45" fillId="0" borderId="0"/>
    <xf numFmtId="14" fontId="54" fillId="0" borderId="0">
      <alignment horizontal="center" wrapText="1"/>
      <protection locked="0"/>
    </xf>
    <xf numFmtId="220" fontId="51" fillId="0" borderId="0"/>
    <xf numFmtId="275" fontId="91" fillId="0" borderId="0">
      <protection hidden="1"/>
    </xf>
    <xf numFmtId="0" fontId="29" fillId="0" borderId="0" applyFont="0" applyFill="0" applyBorder="0" applyAlignment="0" applyProtection="0">
      <protection locked="0"/>
    </xf>
    <xf numFmtId="10" fontId="29" fillId="0" borderId="0" applyFont="0" applyFill="0" applyBorder="0" applyAlignment="0" applyProtection="0">
      <protection locked="0"/>
    </xf>
    <xf numFmtId="208" fontId="29" fillId="0" borderId="0" applyFont="0" applyFill="0" applyBorder="0" applyAlignment="0" applyProtection="0"/>
    <xf numFmtId="276" fontId="29" fillId="0" borderId="0" applyFont="0" applyFill="0" applyBorder="0" applyAlignment="0" applyProtection="0"/>
    <xf numFmtId="277" fontId="29" fillId="0" borderId="0" applyFont="0" applyFill="0" applyBorder="0" applyAlignment="0" applyProtection="0"/>
    <xf numFmtId="10" fontId="25" fillId="0" borderId="0" applyFont="0" applyFill="0" applyBorder="0" applyAlignment="0" applyProtection="0"/>
    <xf numFmtId="9" fontId="9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5" fillId="0" borderId="0" applyFont="0" applyFill="0" applyBorder="0" applyProtection="0">
      <alignment horizontal="right"/>
    </xf>
    <xf numFmtId="278" fontId="54" fillId="0" borderId="0" applyFont="0" applyFill="0" applyBorder="0" applyProtection="0">
      <alignment horizontal="right"/>
    </xf>
    <xf numFmtId="279" fontId="93" fillId="0" borderId="0" applyFont="0" applyFill="0" applyBorder="0" applyAlignment="0" applyProtection="0"/>
    <xf numFmtId="10" fontId="146" fillId="16" borderId="0"/>
    <xf numFmtId="272" fontId="94" fillId="0" borderId="0" applyFill="0" applyBorder="0" applyProtection="0"/>
    <xf numFmtId="189" fontId="29" fillId="0" borderId="16"/>
    <xf numFmtId="171" fontId="94" fillId="0" borderId="0"/>
    <xf numFmtId="189" fontId="29" fillId="0" borderId="0"/>
    <xf numFmtId="171" fontId="49" fillId="0" borderId="0" applyNumberFormat="0" applyFont="0" applyBorder="0"/>
    <xf numFmtId="44" fontId="51" fillId="0" borderId="0" applyFill="0" applyBorder="0" applyAlignment="0"/>
    <xf numFmtId="171" fontId="51" fillId="0" borderId="0" applyFill="0" applyBorder="0" applyAlignment="0"/>
    <xf numFmtId="44" fontId="51" fillId="0" borderId="0" applyFill="0" applyBorder="0" applyAlignment="0"/>
    <xf numFmtId="209" fontId="29" fillId="0" borderId="0" applyFill="0" applyBorder="0" applyAlignment="0"/>
    <xf numFmtId="171" fontId="51" fillId="0" borderId="0" applyFill="0" applyBorder="0" applyAlignment="0"/>
    <xf numFmtId="0" fontId="147" fillId="0" borderId="0" applyNumberFormat="0" applyBorder="0"/>
    <xf numFmtId="280" fontId="45" fillId="8" borderId="11">
      <alignment horizontal="right"/>
    </xf>
    <xf numFmtId="5" fontId="148" fillId="0" borderId="0"/>
    <xf numFmtId="38" fontId="149" fillId="0" borderId="0"/>
    <xf numFmtId="0" fontId="122" fillId="0" borderId="0" applyNumberFormat="0" applyFont="0" applyFill="0" applyBorder="0" applyAlignment="0" applyProtection="0">
      <alignment horizontal="left"/>
    </xf>
    <xf numFmtId="15" fontId="122" fillId="0" borderId="0" applyFont="0" applyFill="0" applyBorder="0" applyAlignment="0" applyProtection="0"/>
    <xf numFmtId="4" fontId="122" fillId="0" borderId="0" applyFont="0" applyFill="0" applyBorder="0" applyAlignment="0" applyProtection="0"/>
    <xf numFmtId="0" fontId="60" fillId="0" borderId="29">
      <alignment horizontal="center"/>
    </xf>
    <xf numFmtId="3" fontId="122" fillId="0" borderId="0" applyFont="0" applyFill="0" applyBorder="0" applyAlignment="0" applyProtection="0"/>
    <xf numFmtId="0" fontId="122" fillId="21" borderId="0" applyNumberFormat="0" applyFont="0" applyBorder="0" applyAlignment="0" applyProtection="0"/>
    <xf numFmtId="281" fontId="45" fillId="8" borderId="0"/>
    <xf numFmtId="192" fontId="49" fillId="0" borderId="0" applyFont="0" applyFill="0" applyBorder="0" applyAlignment="0" applyProtection="0"/>
    <xf numFmtId="282" fontId="49" fillId="0" borderId="0" applyFont="0" applyFill="0" applyBorder="0" applyAlignment="0" applyProtection="0"/>
    <xf numFmtId="283" fontId="49" fillId="0" borderId="0" applyFont="0" applyFill="0" applyBorder="0" applyAlignment="0" applyProtection="0"/>
    <xf numFmtId="284" fontId="49" fillId="0" borderId="0" applyFont="0" applyFill="0" applyBorder="0" applyAlignment="0" applyProtection="0"/>
    <xf numFmtId="284" fontId="53" fillId="0" borderId="1">
      <alignment horizontal="right"/>
    </xf>
    <xf numFmtId="0" fontId="150" fillId="0" borderId="0">
      <alignment horizontal="center"/>
    </xf>
    <xf numFmtId="0" fontId="45" fillId="0" borderId="1">
      <alignment horizontal="centerContinuous"/>
    </xf>
    <xf numFmtId="285" fontId="45" fillId="8" borderId="0">
      <alignment horizontal="right"/>
    </xf>
    <xf numFmtId="171" fontId="29" fillId="0" borderId="0">
      <alignment vertical="top"/>
    </xf>
    <xf numFmtId="171" fontId="29" fillId="0" borderId="0">
      <alignment vertical="top"/>
    </xf>
    <xf numFmtId="171" fontId="29" fillId="0" borderId="0">
      <alignment vertical="top"/>
    </xf>
    <xf numFmtId="203" fontId="25" fillId="4" borderId="37" applyFill="0" applyProtection="0"/>
    <xf numFmtId="0" fontId="151" fillId="4" borderId="0" applyNumberFormat="0" applyFill="0" applyBorder="0" applyAlignment="0" applyProtection="0">
      <alignment horizontal="left" indent="7"/>
    </xf>
    <xf numFmtId="203" fontId="26" fillId="16" borderId="37" applyFill="0" applyProtection="0">
      <alignment horizontal="left" indent="7"/>
    </xf>
    <xf numFmtId="203" fontId="68" fillId="0" borderId="23" applyFill="0" applyProtection="0"/>
    <xf numFmtId="0" fontId="152" fillId="22" borderId="23" applyNumberFormat="0" applyFill="0" applyBorder="0" applyAlignment="0">
      <alignment horizontal="right"/>
    </xf>
    <xf numFmtId="0" fontId="153" fillId="23" borderId="0" applyNumberFormat="0" applyFill="0" applyBorder="0" applyAlignment="0" applyProtection="0"/>
    <xf numFmtId="203" fontId="68" fillId="0" borderId="23" applyFill="0" applyProtection="0"/>
    <xf numFmtId="203" fontId="154" fillId="0" borderId="37" applyFill="0" applyProtection="0"/>
    <xf numFmtId="0" fontId="155" fillId="24" borderId="0" applyNumberFormat="0" applyFill="0" applyBorder="0" applyAlignment="0"/>
    <xf numFmtId="0" fontId="156" fillId="25" borderId="0" applyNumberFormat="0" applyFill="0" applyBorder="0" applyProtection="0">
      <alignment horizontal="left" indent="1"/>
    </xf>
    <xf numFmtId="0" fontId="154" fillId="0" borderId="37" applyNumberFormat="0" applyFill="0" applyProtection="0">
      <alignment horizontal="left" indent="1"/>
    </xf>
    <xf numFmtId="203" fontId="25" fillId="0" borderId="39" applyFill="0" applyProtection="0"/>
    <xf numFmtId="0" fontId="73" fillId="26" borderId="0" applyNumberFormat="0" applyFill="0" applyBorder="0" applyAlignment="0"/>
    <xf numFmtId="0" fontId="157" fillId="26" borderId="0" applyNumberFormat="0" applyFill="0" applyBorder="0" applyProtection="0">
      <alignment horizontal="left" indent="2"/>
    </xf>
    <xf numFmtId="203" fontId="25" fillId="26" borderId="39" applyFill="0" applyProtection="0">
      <alignment horizontal="left" indent="2"/>
    </xf>
    <xf numFmtId="203" fontId="25" fillId="0" borderId="37" applyFill="0" applyProtection="0"/>
    <xf numFmtId="0" fontId="73" fillId="0" borderId="0" applyNumberFormat="0" applyFill="0" applyBorder="0" applyAlignment="0"/>
    <xf numFmtId="0" fontId="158" fillId="0" borderId="0" applyNumberFormat="0" applyFill="0" applyBorder="0" applyProtection="0">
      <alignment horizontal="left" indent="3"/>
    </xf>
    <xf numFmtId="0" fontId="25" fillId="0" borderId="37" applyNumberFormat="0" applyFill="0" applyProtection="0">
      <alignment horizontal="left" indent="3"/>
    </xf>
    <xf numFmtId="203" fontId="25" fillId="0" borderId="37" applyFill="0" applyProtection="0"/>
    <xf numFmtId="0" fontId="73" fillId="0" borderId="0" applyNumberFormat="0" applyFill="0" applyBorder="0" applyAlignment="0"/>
    <xf numFmtId="0" fontId="159" fillId="0" borderId="0" applyNumberFormat="0" applyFill="0" applyBorder="0" applyProtection="0">
      <alignment horizontal="left" indent="4"/>
    </xf>
    <xf numFmtId="286" fontId="26" fillId="0" borderId="37" applyNumberFormat="0" applyFill="0" applyProtection="0">
      <alignment horizontal="left" indent="4"/>
    </xf>
    <xf numFmtId="203" fontId="25" fillId="0" borderId="37" applyFill="0" applyProtection="0"/>
    <xf numFmtId="0" fontId="73" fillId="0" borderId="0" applyNumberFormat="0" applyFill="0" applyBorder="0" applyAlignment="0"/>
    <xf numFmtId="0" fontId="160" fillId="0" borderId="0" applyNumberFormat="0" applyFill="0" applyBorder="0" applyProtection="0">
      <alignment horizontal="left" indent="5"/>
    </xf>
    <xf numFmtId="0" fontId="25" fillId="0" borderId="37" applyNumberFormat="0" applyFill="0" applyProtection="0">
      <alignment horizontal="left" indent="5"/>
    </xf>
    <xf numFmtId="203" fontId="25" fillId="0" borderId="37" applyFill="0" applyProtection="0"/>
    <xf numFmtId="0" fontId="73" fillId="0" borderId="0" applyNumberFormat="0" applyFill="0" applyBorder="0" applyAlignment="0"/>
    <xf numFmtId="0" fontId="159" fillId="0" borderId="0" applyNumberFormat="0" applyFill="0" applyBorder="0" applyProtection="0">
      <alignment horizontal="left" indent="6"/>
    </xf>
    <xf numFmtId="0" fontId="26" fillId="0" borderId="37" applyNumberFormat="0" applyFill="0" applyProtection="0">
      <alignment horizontal="left" indent="6"/>
    </xf>
    <xf numFmtId="287" fontId="45" fillId="8" borderId="7">
      <alignment horizontal="right"/>
    </xf>
    <xf numFmtId="288" fontId="161" fillId="0" borderId="0"/>
    <xf numFmtId="0" fontId="25" fillId="0" borderId="0" applyFont="0" applyFill="0" applyBorder="0" applyProtection="0">
      <alignment horizontal="right"/>
    </xf>
    <xf numFmtId="0" fontId="25" fillId="0" borderId="0" applyFont="0" applyFill="0" applyBorder="0" applyProtection="0">
      <alignment horizontal="right"/>
    </xf>
    <xf numFmtId="0" fontId="25" fillId="0" borderId="0" applyFont="0" applyFill="0" applyBorder="0" applyProtection="0">
      <alignment horizontal="right"/>
    </xf>
    <xf numFmtId="0" fontId="162" fillId="0" borderId="7" applyNumberFormat="0" applyBorder="0" applyAlignment="0">
      <alignment horizontal="left"/>
    </xf>
    <xf numFmtId="0" fontId="163" fillId="27" borderId="0" applyNumberFormat="0" applyFont="0" applyBorder="0" applyAlignment="0">
      <alignment horizontal="center"/>
    </xf>
    <xf numFmtId="0" fontId="164" fillId="28" borderId="13" applyNumberFormat="0" applyBorder="0" applyAlignment="0">
      <alignment horizontal="center"/>
    </xf>
    <xf numFmtId="289" fontId="94" fillId="0" borderId="0" applyNumberFormat="0" applyFill="0" applyBorder="0" applyAlignment="0" applyProtection="0">
      <alignment horizontal="left"/>
    </xf>
    <xf numFmtId="0" fontId="123" fillId="0" borderId="0" applyNumberFormat="0" applyFill="0" applyBorder="0" applyProtection="0">
      <alignment horizontal="right" vertical="center"/>
    </xf>
    <xf numFmtId="0" fontId="154" fillId="0" borderId="0">
      <alignment horizontal="center"/>
    </xf>
    <xf numFmtId="0" fontId="68" fillId="0" borderId="0" applyFill="0" applyBorder="0" applyProtection="0">
      <alignment horizontal="left"/>
    </xf>
    <xf numFmtId="0" fontId="165" fillId="29" borderId="0"/>
    <xf numFmtId="0" fontId="166" fillId="13" borderId="23" applyNumberFormat="0" applyFill="0" applyAlignment="0" applyProtection="0">
      <alignment horizontal="centerContinuous" vertical="center"/>
    </xf>
    <xf numFmtId="0" fontId="163" fillId="1" borderId="33" applyNumberFormat="0" applyFont="0" applyAlignment="0">
      <alignment horizontal="center"/>
    </xf>
    <xf numFmtId="37" fontId="148" fillId="0" borderId="14"/>
    <xf numFmtId="0" fontId="167" fillId="0" borderId="0" applyNumberFormat="0">
      <alignment horizontal="left"/>
    </xf>
    <xf numFmtId="3" fontId="13" fillId="0" borderId="0"/>
    <xf numFmtId="0" fontId="168" fillId="0" borderId="0" applyNumberFormat="0" applyFill="0" applyBorder="0" applyAlignment="0">
      <alignment horizontal="center"/>
    </xf>
    <xf numFmtId="0" fontId="122" fillId="0" borderId="0"/>
    <xf numFmtId="0" fontId="25" fillId="30" borderId="0"/>
    <xf numFmtId="12" fontId="25" fillId="0" borderId="0" applyFont="0" applyFill="0" applyBorder="0" applyProtection="0">
      <alignment horizontal="right"/>
    </xf>
    <xf numFmtId="0" fontId="25" fillId="14" borderId="0" applyFont="0" applyFill="0" applyBorder="0" applyProtection="0">
      <alignment horizontal="right"/>
    </xf>
    <xf numFmtId="0" fontId="25" fillId="0" borderId="0"/>
    <xf numFmtId="0" fontId="25" fillId="0" borderId="0" applyNumberFormat="0" applyFill="0" applyBorder="0" applyAlignment="0" applyProtection="0"/>
    <xf numFmtId="290" fontId="13" fillId="0" borderId="0" applyFill="0" applyBorder="0" applyProtection="0">
      <alignment horizontal="right" wrapText="1"/>
    </xf>
    <xf numFmtId="291" fontId="13" fillId="0" borderId="0" applyFill="0" applyBorder="0" applyProtection="0">
      <alignment horizontal="right" wrapText="1"/>
    </xf>
    <xf numFmtId="292" fontId="13" fillId="0" borderId="0" applyFill="0" applyBorder="0" applyProtection="0">
      <alignment horizontal="right" wrapText="1"/>
    </xf>
    <xf numFmtId="14" fontId="13" fillId="0" borderId="0" applyFill="0" applyBorder="0" applyProtection="0">
      <alignment horizontal="right"/>
    </xf>
    <xf numFmtId="293" fontId="13" fillId="0" borderId="0" applyFill="0" applyBorder="0" applyProtection="0">
      <alignment horizontal="right"/>
    </xf>
    <xf numFmtId="294" fontId="13" fillId="0" borderId="0" applyFill="0" applyBorder="0" applyProtection="0">
      <alignment horizontal="right"/>
    </xf>
    <xf numFmtId="295" fontId="13" fillId="0" borderId="0" applyFill="0" applyBorder="0" applyProtection="0">
      <alignment horizontal="right"/>
    </xf>
    <xf numFmtId="167" fontId="13" fillId="0" borderId="0" applyFill="0" applyBorder="0" applyProtection="0">
      <alignment horizontal="right" wrapText="1"/>
    </xf>
    <xf numFmtId="202" fontId="13" fillId="0" borderId="0" applyFill="0" applyBorder="0" applyProtection="0">
      <alignment horizontal="right" wrapText="1"/>
    </xf>
    <xf numFmtId="4" fontId="13" fillId="0" borderId="0" applyFill="0" applyBorder="0" applyProtection="0">
      <alignment wrapText="1"/>
    </xf>
    <xf numFmtId="0" fontId="13" fillId="0" borderId="0" applyNumberFormat="0" applyFill="0" applyBorder="0" applyProtection="0">
      <alignment horizontal="left" vertical="top" wrapText="1"/>
    </xf>
    <xf numFmtId="0" fontId="140" fillId="0" borderId="0" applyNumberFormat="0" applyFill="0" applyBorder="0" applyProtection="0">
      <alignment horizontal="left" vertical="top" wrapText="1"/>
    </xf>
    <xf numFmtId="296" fontId="169" fillId="0" borderId="0" applyFill="0" applyBorder="0" applyProtection="0">
      <alignment horizontal="center" wrapText="1"/>
    </xf>
    <xf numFmtId="167" fontId="169" fillId="0" borderId="0" applyFill="0" applyBorder="0" applyProtection="0">
      <alignment horizontal="right" wrapText="1"/>
    </xf>
    <xf numFmtId="292" fontId="169" fillId="0" borderId="0" applyFill="0" applyBorder="0" applyProtection="0">
      <alignment horizontal="right" wrapText="1"/>
    </xf>
    <xf numFmtId="297" fontId="169" fillId="0" borderId="0" applyFill="0" applyBorder="0" applyProtection="0">
      <alignment horizontal="right" wrapText="1"/>
    </xf>
    <xf numFmtId="37" fontId="169" fillId="0" borderId="0" applyFill="0" applyBorder="0" applyProtection="0">
      <alignment horizontal="center" wrapText="1"/>
    </xf>
    <xf numFmtId="293" fontId="169" fillId="0" borderId="0" applyFill="0" applyBorder="0" applyProtection="0">
      <alignment horizontal="right"/>
    </xf>
    <xf numFmtId="298" fontId="169" fillId="0" borderId="0" applyFill="0" applyBorder="0" applyProtection="0">
      <alignment horizontal="right"/>
    </xf>
    <xf numFmtId="14" fontId="169" fillId="0" borderId="0" applyFill="0" applyBorder="0" applyProtection="0">
      <alignment horizontal="right"/>
    </xf>
    <xf numFmtId="4" fontId="169" fillId="0" borderId="0" applyFill="0" applyBorder="0" applyProtection="0">
      <alignment wrapText="1"/>
    </xf>
    <xf numFmtId="0" fontId="140" fillId="0" borderId="40" applyNumberFormat="0" applyFill="0" applyProtection="0">
      <alignment wrapText="1"/>
    </xf>
    <xf numFmtId="0" fontId="154" fillId="0" borderId="0" applyNumberFormat="0" applyFill="0" applyBorder="0" applyProtection="0">
      <alignment wrapText="1"/>
    </xf>
    <xf numFmtId="0" fontId="140" fillId="0" borderId="40" applyNumberFormat="0" applyFill="0" applyProtection="0">
      <alignment horizontal="center" wrapText="1"/>
    </xf>
    <xf numFmtId="168" fontId="140" fillId="0" borderId="0" applyFill="0" applyBorder="0" applyProtection="0">
      <alignment horizontal="center" wrapText="1"/>
    </xf>
    <xf numFmtId="0" fontId="68" fillId="0" borderId="0" applyNumberFormat="0" applyFill="0" applyBorder="0" applyProtection="0">
      <alignment horizontal="justify" wrapText="1"/>
    </xf>
    <xf numFmtId="0" fontId="140" fillId="0" borderId="0" applyNumberFormat="0" applyFill="0" applyBorder="0" applyProtection="0">
      <alignment horizontal="centerContinuous" wrapText="1"/>
    </xf>
    <xf numFmtId="0" fontId="13" fillId="0" borderId="0" applyNumberFormat="0" applyFill="0" applyBorder="0" applyProtection="0">
      <alignment horizontal="left"/>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0" fillId="0" borderId="0" applyNumberFormat="0" applyBorder="0" applyAlignment="0"/>
    <xf numFmtId="0" fontId="81" fillId="0" borderId="0" applyNumberFormat="0" applyBorder="0" applyAlignment="0"/>
    <xf numFmtId="0" fontId="81" fillId="0" borderId="0" applyNumberFormat="0" applyBorder="0" applyAlignment="0"/>
    <xf numFmtId="0" fontId="171" fillId="0" borderId="0" applyNumberFormat="0" applyBorder="0" applyAlignment="0"/>
    <xf numFmtId="0" fontId="172" fillId="0" borderId="0" applyNumberFormat="0" applyBorder="0" applyAlignment="0"/>
    <xf numFmtId="0" fontId="172" fillId="0" borderId="0" applyNumberFormat="0" applyBorder="0" applyAlignment="0"/>
    <xf numFmtId="0" fontId="170" fillId="0" borderId="0" applyNumberFormat="0" applyBorder="0" applyAlignment="0"/>
    <xf numFmtId="0" fontId="63" fillId="0" borderId="0" applyNumberFormat="0" applyBorder="0" applyAlignment="0"/>
    <xf numFmtId="0" fontId="63" fillId="0" borderId="0" applyNumberFormat="0" applyBorder="0" applyAlignment="0"/>
    <xf numFmtId="0" fontId="63" fillId="0" borderId="0" applyNumberFormat="0" applyBorder="0" applyAlignment="0"/>
    <xf numFmtId="0" fontId="80" fillId="0" borderId="0" applyNumberFormat="0" applyBorder="0" applyAlignment="0"/>
    <xf numFmtId="0" fontId="171" fillId="0" borderId="0" applyNumberFormat="0" applyBorder="0" applyAlignment="0"/>
    <xf numFmtId="0" fontId="173" fillId="0" borderId="0" applyNumberFormat="0" applyFill="0" applyBorder="0" applyProtection="0">
      <alignment horizontal="left" vertical="center"/>
    </xf>
    <xf numFmtId="0" fontId="174" fillId="0" borderId="0"/>
    <xf numFmtId="40" fontId="175" fillId="0" borderId="0" applyBorder="0">
      <alignment horizontal="right"/>
    </xf>
    <xf numFmtId="0" fontId="176" fillId="0" borderId="0"/>
    <xf numFmtId="0" fontId="177" fillId="0" borderId="0" applyNumberFormat="0" applyFill="0" applyBorder="0" applyProtection="0">
      <alignment horizontal="left"/>
    </xf>
    <xf numFmtId="243" fontId="178" fillId="0" borderId="1" applyBorder="0" applyProtection="0">
      <alignment horizontal="right" vertical="center"/>
    </xf>
    <xf numFmtId="0" fontId="179" fillId="31" borderId="0" applyBorder="0" applyProtection="0">
      <alignment horizontal="centerContinuous" vertical="center"/>
    </xf>
    <xf numFmtId="0" fontId="179" fillId="32" borderId="1" applyBorder="0" applyProtection="0">
      <alignment horizontal="centerContinuous" vertical="center"/>
    </xf>
    <xf numFmtId="0" fontId="180" fillId="0" borderId="0" applyBorder="0" applyProtection="0">
      <alignment vertical="center"/>
    </xf>
    <xf numFmtId="3" fontId="111" fillId="0" borderId="0" applyNumberFormat="0"/>
    <xf numFmtId="0" fontId="181" fillId="0" borderId="0" applyFill="0" applyBorder="0" applyProtection="0">
      <alignment horizontal="left"/>
    </xf>
    <xf numFmtId="0" fontId="182" fillId="0" borderId="0" applyNumberFormat="0" applyFill="0" applyBorder="0" applyProtection="0"/>
    <xf numFmtId="49" fontId="183" fillId="0" borderId="0"/>
    <xf numFmtId="299" fontId="155" fillId="4" borderId="41" applyNumberFormat="0" applyProtection="0">
      <alignment horizontal="right"/>
    </xf>
    <xf numFmtId="300" fontId="29" fillId="0" borderId="0" applyFont="0" applyFill="0" applyBorder="0" applyAlignment="0" applyProtection="0"/>
    <xf numFmtId="301" fontId="29" fillId="0" borderId="0" applyFont="0" applyFill="0" applyBorder="0" applyAlignment="0" applyProtection="0"/>
    <xf numFmtId="302" fontId="29" fillId="0" borderId="0" applyFont="0" applyFill="0" applyBorder="0" applyAlignment="0" applyProtection="0"/>
    <xf numFmtId="49" fontId="81" fillId="0" borderId="0" applyFill="0" applyBorder="0" applyAlignment="0"/>
    <xf numFmtId="303" fontId="29" fillId="0" borderId="0" applyFill="0" applyBorder="0" applyAlignment="0"/>
    <xf numFmtId="304" fontId="29" fillId="0" borderId="0" applyFill="0" applyBorder="0" applyAlignment="0"/>
    <xf numFmtId="0" fontId="184" fillId="0" borderId="0">
      <alignment vertical="top"/>
    </xf>
    <xf numFmtId="0" fontId="185" fillId="0" borderId="0"/>
    <xf numFmtId="0" fontId="186" fillId="0" borderId="0">
      <alignment vertical="top"/>
    </xf>
    <xf numFmtId="0" fontId="25" fillId="0" borderId="0"/>
    <xf numFmtId="0" fontId="99" fillId="0" borderId="0" applyFill="0" applyBorder="0" applyProtection="0">
      <alignment horizontal="left" vertical="top"/>
    </xf>
    <xf numFmtId="305" fontId="29" fillId="0" borderId="0" applyFont="0" applyFill="0" applyBorder="0" applyAlignment="0" applyProtection="0"/>
    <xf numFmtId="306" fontId="29" fillId="0" borderId="0" applyFont="0" applyFill="0" applyBorder="0" applyAlignment="0" applyProtection="0"/>
    <xf numFmtId="307" fontId="29" fillId="0" borderId="0" applyFont="0" applyFill="0" applyBorder="0" applyAlignment="0" applyProtection="0"/>
    <xf numFmtId="40" fontId="187" fillId="0" borderId="0"/>
    <xf numFmtId="0" fontId="188" fillId="0" borderId="0" applyNumberFormat="0" applyFill="0" applyBorder="0" applyAlignment="0" applyProtection="0"/>
    <xf numFmtId="0" fontId="173" fillId="33" borderId="0" applyNumberFormat="0" applyBorder="0" applyProtection="0">
      <alignment horizontal="left" vertical="center"/>
    </xf>
    <xf numFmtId="0" fontId="173" fillId="1" borderId="0" applyNumberFormat="0" applyBorder="0" applyProtection="0">
      <alignment horizontal="left" vertical="center"/>
    </xf>
    <xf numFmtId="0" fontId="189" fillId="0" borderId="0">
      <alignment vertical="top"/>
    </xf>
    <xf numFmtId="0" fontId="111" fillId="0" borderId="0" applyNumberFormat="0" applyFill="0" applyBorder="0" applyAlignment="0" applyProtection="0"/>
    <xf numFmtId="0" fontId="190" fillId="0" borderId="0"/>
    <xf numFmtId="0" fontId="133" fillId="0" borderId="0" applyFill="0" applyBorder="0" applyAlignment="0" applyProtection="0"/>
    <xf numFmtId="0" fontId="111" fillId="0" borderId="33">
      <alignment horizontal="right" wrapText="1"/>
    </xf>
    <xf numFmtId="0" fontId="51" fillId="0" borderId="42"/>
    <xf numFmtId="308" fontId="53" fillId="16" borderId="15" applyNumberFormat="0" applyFont="0" applyFill="0" applyAlignment="0" applyProtection="0">
      <alignment horizontal="centerContinuous"/>
    </xf>
    <xf numFmtId="308" fontId="53" fillId="16" borderId="15" applyNumberFormat="0" applyFont="0" applyFill="0" applyAlignment="0" applyProtection="0">
      <alignment horizontal="centerContinuous"/>
    </xf>
    <xf numFmtId="308" fontId="53" fillId="16" borderId="15" applyNumberFormat="0" applyFont="0" applyFill="0" applyAlignment="0" applyProtection="0">
      <alignment horizontal="centerContinuous"/>
    </xf>
    <xf numFmtId="0" fontId="191" fillId="0" borderId="0">
      <alignment horizontal="left"/>
      <protection locked="0"/>
    </xf>
    <xf numFmtId="37" fontId="148" fillId="0" borderId="1"/>
    <xf numFmtId="37" fontId="148" fillId="0" borderId="43"/>
    <xf numFmtId="0" fontId="115" fillId="0" borderId="13" applyNumberFormat="0" applyBorder="0" applyProtection="0">
      <alignment horizontal="center"/>
    </xf>
    <xf numFmtId="0" fontId="166" fillId="0" borderId="1" applyNumberFormat="0" applyFont="0" applyBorder="0" applyAlignment="0" applyProtection="0">
      <alignment horizontal="centerContinuous" vertical="center"/>
    </xf>
    <xf numFmtId="0" fontId="25" fillId="16" borderId="0" applyNumberFormat="0" applyFont="0" applyFill="0" applyBorder="0" applyAlignment="0">
      <alignment horizontal="centerContinuous" vertical="center"/>
      <protection locked="0"/>
    </xf>
    <xf numFmtId="38" fontId="192" fillId="0" borderId="0" applyNumberFormat="0" applyBorder="0" applyAlignment="0">
      <protection locked="0"/>
    </xf>
    <xf numFmtId="0" fontId="98" fillId="13" borderId="0" applyNumberFormat="0" applyFill="0" applyAlignment="0">
      <alignment horizontal="centerContinuous" vertical="center"/>
    </xf>
    <xf numFmtId="0" fontId="193" fillId="0" borderId="0">
      <alignment vertical="top"/>
    </xf>
    <xf numFmtId="200" fontId="132" fillId="0" borderId="0" applyNumberFormat="0" applyFont="0" applyFill="0" applyBorder="0">
      <alignment horizontal="right"/>
    </xf>
    <xf numFmtId="0" fontId="122" fillId="0" borderId="0" applyFont="0" applyFill="0" applyBorder="0" applyAlignment="0" applyProtection="0"/>
    <xf numFmtId="0" fontId="122" fillId="0" borderId="0" applyFont="0" applyFill="0" applyBorder="0" applyAlignment="0" applyProtection="0"/>
    <xf numFmtId="309" fontId="25" fillId="0" borderId="0" applyFont="0" applyFill="0" applyBorder="0" applyAlignment="0" applyProtection="0"/>
    <xf numFmtId="310" fontId="25" fillId="0" borderId="0" applyFont="0" applyFill="0" applyBorder="0" applyAlignment="0" applyProtection="0"/>
    <xf numFmtId="41" fontId="25" fillId="18" borderId="0" applyFont="0" applyFill="0" applyBorder="0" applyAlignment="0" applyProtection="0"/>
    <xf numFmtId="0" fontId="73" fillId="4" borderId="44" applyNumberFormat="0" applyFill="0" applyBorder="0" applyProtection="0">
      <alignment horizontal="right"/>
    </xf>
    <xf numFmtId="0" fontId="194" fillId="0" borderId="0"/>
    <xf numFmtId="0" fontId="195" fillId="0" borderId="0">
      <alignment textRotation="180"/>
    </xf>
  </cellStyleXfs>
  <cellXfs count="224">
    <xf numFmtId="0" fontId="0" fillId="0" borderId="0" xfId="0"/>
    <xf numFmtId="164" fontId="8" fillId="0" borderId="0" xfId="0" applyNumberFormat="1" applyFont="1"/>
    <xf numFmtId="0" fontId="7" fillId="0" borderId="0" xfId="0" applyFont="1"/>
    <xf numFmtId="0" fontId="6" fillId="2" borderId="0" xfId="0" applyFont="1" applyFill="1" applyAlignment="1">
      <alignment horizontal="left"/>
    </xf>
    <xf numFmtId="165" fontId="5" fillId="0" borderId="0" xfId="0" applyNumberFormat="1" applyFont="1"/>
    <xf numFmtId="164" fontId="5" fillId="0" borderId="0" xfId="0" applyNumberFormat="1" applyFont="1"/>
    <xf numFmtId="0" fontId="4" fillId="2" borderId="0" xfId="0" applyFont="1" applyFill="1" applyAlignment="1">
      <alignment horizontal="right"/>
    </xf>
    <xf numFmtId="0" fontId="4" fillId="2" borderId="0" xfId="0" applyFont="1" applyFill="1" applyAlignment="1">
      <alignment horizontal="left"/>
    </xf>
    <xf numFmtId="0" fontId="2" fillId="0" borderId="0" xfId="0" applyFont="1"/>
    <xf numFmtId="165" fontId="2" fillId="0" borderId="0" xfId="0" applyNumberFormat="1" applyFont="1"/>
    <xf numFmtId="0" fontId="1" fillId="0" borderId="0" xfId="0" applyFont="1"/>
    <xf numFmtId="0" fontId="4" fillId="2" borderId="0" xfId="0" applyFont="1" applyFill="1"/>
    <xf numFmtId="37" fontId="7" fillId="0" borderId="0" xfId="0" applyNumberFormat="1" applyFont="1" applyAlignment="1">
      <alignment horizontal="right"/>
    </xf>
    <xf numFmtId="37" fontId="11" fillId="0" borderId="0" xfId="0" applyNumberFormat="1" applyFont="1" applyAlignment="1">
      <alignment horizontal="right"/>
    </xf>
    <xf numFmtId="37" fontId="11" fillId="0" borderId="1" xfId="0" applyNumberFormat="1" applyFont="1" applyBorder="1" applyAlignment="1">
      <alignment horizontal="right"/>
    </xf>
    <xf numFmtId="166" fontId="11" fillId="0" borderId="1" xfId="0" applyNumberFormat="1" applyFont="1" applyBorder="1" applyAlignment="1">
      <alignment horizontal="right"/>
    </xf>
    <xf numFmtId="0" fontId="4" fillId="2" borderId="0" xfId="0" applyFont="1" applyFill="1" applyAlignment="1"/>
    <xf numFmtId="0" fontId="2" fillId="0" borderId="0" xfId="0" applyFont="1" applyAlignment="1"/>
    <xf numFmtId="164" fontId="12" fillId="0" borderId="0" xfId="0" applyNumberFormat="1" applyFont="1"/>
    <xf numFmtId="0" fontId="4" fillId="2" borderId="0" xfId="0" applyFont="1" applyFill="1" applyAlignment="1">
      <alignment horizontal="centerContinuous"/>
    </xf>
    <xf numFmtId="0" fontId="7" fillId="0" borderId="0" xfId="0" applyFont="1" applyBorder="1" applyAlignment="1">
      <alignment vertical="center" wrapText="1"/>
    </xf>
    <xf numFmtId="39" fontId="11" fillId="0" borderId="0" xfId="0" applyNumberFormat="1" applyFont="1" applyBorder="1" applyAlignment="1">
      <alignment vertical="center" wrapText="1"/>
    </xf>
    <xf numFmtId="8" fontId="11" fillId="0" borderId="0" xfId="0" applyNumberFormat="1" applyFont="1" applyAlignment="1">
      <alignment horizontal="right"/>
    </xf>
    <xf numFmtId="6" fontId="13" fillId="3" borderId="2" xfId="0" applyNumberFormat="1" applyFont="1" applyFill="1" applyBorder="1" applyAlignment="1">
      <alignment vertical="center"/>
    </xf>
    <xf numFmtId="37" fontId="13" fillId="3" borderId="2" xfId="0" applyNumberFormat="1" applyFont="1" applyFill="1" applyBorder="1" applyAlignment="1">
      <alignment vertical="center"/>
    </xf>
    <xf numFmtId="37" fontId="13" fillId="3" borderId="2" xfId="0" applyNumberFormat="1" applyFont="1" applyFill="1" applyBorder="1" applyAlignment="1">
      <alignment vertical="center" wrapText="1"/>
    </xf>
    <xf numFmtId="6" fontId="14" fillId="3" borderId="2" xfId="0" applyNumberFormat="1" applyFont="1" applyFill="1" applyBorder="1" applyAlignment="1">
      <alignment vertical="center"/>
    </xf>
    <xf numFmtId="37" fontId="14" fillId="3" borderId="2" xfId="0" applyNumberFormat="1" applyFont="1" applyFill="1" applyBorder="1" applyAlignment="1">
      <alignment vertical="center"/>
    </xf>
    <xf numFmtId="2" fontId="4" fillId="2" borderId="0" xfId="0" applyNumberFormat="1" applyFont="1" applyFill="1" applyAlignment="1">
      <alignment horizontal="centerContinuous"/>
    </xf>
    <xf numFmtId="2" fontId="10" fillId="2" borderId="0" xfId="0" applyNumberFormat="1" applyFont="1" applyFill="1" applyAlignment="1">
      <alignment horizontal="centerContinuous"/>
    </xf>
    <xf numFmtId="5" fontId="13" fillId="3" borderId="2" xfId="0" applyNumberFormat="1" applyFont="1" applyFill="1" applyBorder="1" applyAlignment="1">
      <alignment vertical="center"/>
    </xf>
    <xf numFmtId="164" fontId="12" fillId="0" borderId="0" xfId="0" applyNumberFormat="1" applyFont="1" applyAlignment="1"/>
    <xf numFmtId="167" fontId="15" fillId="0" borderId="0" xfId="0" quotePrefix="1" applyNumberFormat="1" applyFont="1" applyAlignment="1">
      <alignment horizontal="right"/>
    </xf>
    <xf numFmtId="164" fontId="12" fillId="0" borderId="0" xfId="0" applyNumberFormat="1" applyFont="1" applyAlignment="1">
      <alignment horizontal="right"/>
    </xf>
    <xf numFmtId="0" fontId="15" fillId="0" borderId="0" xfId="0" applyFont="1"/>
    <xf numFmtId="167" fontId="15" fillId="0" borderId="0" xfId="0" applyNumberFormat="1" applyFont="1"/>
    <xf numFmtId="167" fontId="12" fillId="0" borderId="0" xfId="0" applyNumberFormat="1" applyFont="1" applyAlignment="1"/>
    <xf numFmtId="167" fontId="12" fillId="0" borderId="0" xfId="0" applyNumberFormat="1" applyFont="1" applyAlignment="1">
      <alignment horizontal="right"/>
    </xf>
    <xf numFmtId="167" fontId="16" fillId="0" borderId="0" xfId="0" applyNumberFormat="1" applyFont="1" applyAlignment="1"/>
    <xf numFmtId="168" fontId="12" fillId="0" borderId="0" xfId="0" applyNumberFormat="1" applyFont="1" applyAlignment="1"/>
    <xf numFmtId="168" fontId="15" fillId="0" borderId="0" xfId="0" quotePrefix="1" applyNumberFormat="1" applyFont="1" applyAlignment="1">
      <alignment horizontal="right"/>
    </xf>
    <xf numFmtId="168" fontId="12" fillId="0" borderId="0" xfId="0" applyNumberFormat="1" applyFont="1" applyAlignment="1">
      <alignment horizontal="right"/>
    </xf>
    <xf numFmtId="168" fontId="15" fillId="0" borderId="0" xfId="0" applyNumberFormat="1" applyFont="1"/>
    <xf numFmtId="168" fontId="16" fillId="0" borderId="0" xfId="0" applyNumberFormat="1" applyFont="1" applyAlignment="1"/>
    <xf numFmtId="168" fontId="12" fillId="0" borderId="0" xfId="0" quotePrefix="1" applyNumberFormat="1" applyFont="1" applyAlignment="1">
      <alignment horizontal="right"/>
    </xf>
    <xf numFmtId="167" fontId="12" fillId="0" borderId="0" xfId="0" quotePrefix="1" applyNumberFormat="1" applyFont="1" applyAlignment="1">
      <alignment horizontal="right"/>
    </xf>
    <xf numFmtId="0" fontId="4" fillId="2" borderId="0" xfId="0" applyFont="1" applyFill="1"/>
    <xf numFmtId="164" fontId="15" fillId="0" borderId="0" xfId="0" applyNumberFormat="1" applyFont="1" applyAlignment="1"/>
    <xf numFmtId="167" fontId="15" fillId="0" borderId="0" xfId="0" applyNumberFormat="1" applyFont="1" applyAlignment="1"/>
    <xf numFmtId="15" fontId="0" fillId="0" borderId="0" xfId="0" applyNumberFormat="1"/>
    <xf numFmtId="169" fontId="0" fillId="0" borderId="0" xfId="0" applyNumberFormat="1"/>
    <xf numFmtId="0" fontId="4" fillId="2" borderId="0" xfId="0" applyFont="1" applyFill="1"/>
    <xf numFmtId="37" fontId="14" fillId="3" borderId="4" xfId="0" applyNumberFormat="1" applyFont="1" applyFill="1" applyBorder="1" applyAlignment="1">
      <alignment vertical="center"/>
    </xf>
    <xf numFmtId="37" fontId="14" fillId="3" borderId="5" xfId="0" applyNumberFormat="1" applyFont="1" applyFill="1" applyBorder="1" applyAlignment="1">
      <alignment vertical="center"/>
    </xf>
    <xf numFmtId="37" fontId="13" fillId="3" borderId="3" xfId="0" applyNumberFormat="1" applyFont="1" applyFill="1" applyBorder="1" applyAlignment="1">
      <alignment vertical="center"/>
    </xf>
    <xf numFmtId="37" fontId="14" fillId="3" borderId="6" xfId="0" applyNumberFormat="1" applyFont="1" applyFill="1" applyBorder="1" applyAlignment="1">
      <alignment vertical="center"/>
    </xf>
    <xf numFmtId="37" fontId="0" fillId="0" borderId="0" xfId="0" applyNumberFormat="1"/>
    <xf numFmtId="0" fontId="4" fillId="2" borderId="0" xfId="0" quotePrefix="1" applyFont="1" applyFill="1" applyAlignment="1">
      <alignment horizontal="centerContinuous"/>
    </xf>
    <xf numFmtId="0" fontId="4" fillId="2" borderId="0" xfId="0" applyFont="1" applyFill="1" applyBorder="1" applyAlignment="1">
      <alignment horizontal="right"/>
    </xf>
    <xf numFmtId="39" fontId="11" fillId="0" borderId="0" xfId="0" applyNumberFormat="1" applyFont="1" applyAlignment="1">
      <alignment horizontal="right"/>
    </xf>
    <xf numFmtId="167" fontId="11" fillId="0" borderId="7" xfId="0" applyNumberFormat="1" applyFont="1" applyBorder="1" applyAlignment="1">
      <alignment horizontal="right"/>
    </xf>
    <xf numFmtId="37" fontId="7" fillId="0" borderId="7" xfId="0" applyNumberFormat="1" applyFont="1" applyBorder="1" applyAlignment="1">
      <alignment horizontal="right"/>
    </xf>
    <xf numFmtId="37" fontId="7" fillId="0" borderId="0" xfId="0" applyNumberFormat="1" applyFont="1" applyBorder="1" applyAlignment="1">
      <alignment horizontal="right"/>
    </xf>
    <xf numFmtId="37" fontId="11" fillId="0" borderId="7" xfId="0" applyNumberFormat="1" applyFont="1" applyBorder="1" applyAlignment="1">
      <alignment horizontal="right"/>
    </xf>
    <xf numFmtId="37" fontId="11" fillId="0" borderId="0" xfId="0" applyNumberFormat="1" applyFont="1" applyBorder="1" applyAlignment="1">
      <alignment horizontal="right"/>
    </xf>
    <xf numFmtId="164" fontId="12" fillId="0" borderId="7" xfId="0" applyNumberFormat="1" applyFont="1" applyBorder="1" applyAlignment="1"/>
    <xf numFmtId="164" fontId="12" fillId="0" borderId="7" xfId="0" applyNumberFormat="1" applyFont="1" applyBorder="1" applyAlignment="1">
      <alignment horizontal="right"/>
    </xf>
    <xf numFmtId="0" fontId="15" fillId="0" borderId="7" xfId="0" applyFont="1" applyBorder="1"/>
    <xf numFmtId="164" fontId="15" fillId="0" borderId="7" xfId="0" applyNumberFormat="1" applyFont="1" applyBorder="1" applyAlignment="1"/>
    <xf numFmtId="167" fontId="15" fillId="0" borderId="7" xfId="0" applyNumberFormat="1" applyFont="1" applyBorder="1"/>
    <xf numFmtId="168" fontId="12" fillId="0" borderId="7" xfId="0" applyNumberFormat="1" applyFont="1" applyBorder="1" applyAlignment="1"/>
    <xf numFmtId="168" fontId="12" fillId="0" borderId="7" xfId="0" applyNumberFormat="1" applyFont="1" applyBorder="1" applyAlignment="1">
      <alignment horizontal="right"/>
    </xf>
    <xf numFmtId="168" fontId="15" fillId="0" borderId="7" xfId="0" applyNumberFormat="1" applyFont="1" applyBorder="1"/>
    <xf numFmtId="168" fontId="16" fillId="0" borderId="7" xfId="0" applyNumberFormat="1" applyFont="1" applyBorder="1" applyAlignment="1"/>
    <xf numFmtId="167" fontId="12" fillId="0" borderId="7" xfId="0" applyNumberFormat="1" applyFont="1" applyBorder="1" applyAlignment="1"/>
    <xf numFmtId="167" fontId="12" fillId="0" borderId="7" xfId="0" applyNumberFormat="1" applyFont="1" applyBorder="1" applyAlignment="1">
      <alignment horizontal="right"/>
    </xf>
    <xf numFmtId="167" fontId="16" fillId="0" borderId="7" xfId="0" applyNumberFormat="1" applyFont="1" applyBorder="1" applyAlignment="1"/>
    <xf numFmtId="0" fontId="7" fillId="0" borderId="1" xfId="0" applyFont="1" applyBorder="1"/>
    <xf numFmtId="39" fontId="11" fillId="0" borderId="1" xfId="0" applyNumberFormat="1" applyFont="1" applyBorder="1" applyAlignment="1">
      <alignment horizontal="right"/>
    </xf>
    <xf numFmtId="167" fontId="11" fillId="0" borderId="8" xfId="0" applyNumberFormat="1" applyFont="1" applyBorder="1" applyAlignment="1">
      <alignment horizontal="right"/>
    </xf>
    <xf numFmtId="37" fontId="11" fillId="0" borderId="8" xfId="0" applyNumberFormat="1" applyFont="1" applyBorder="1" applyAlignment="1">
      <alignment horizontal="right"/>
    </xf>
    <xf numFmtId="49" fontId="7" fillId="0" borderId="1" xfId="0" applyNumberFormat="1" applyFont="1" applyBorder="1"/>
    <xf numFmtId="49" fontId="7" fillId="0" borderId="0" xfId="0" applyNumberFormat="1" applyFont="1"/>
    <xf numFmtId="0" fontId="4" fillId="2" borderId="0" xfId="3" applyFont="1" applyFill="1" applyAlignment="1">
      <alignment horizontal="centerContinuous"/>
    </xf>
    <xf numFmtId="0" fontId="18" fillId="0" borderId="0" xfId="3" applyFont="1"/>
    <xf numFmtId="0" fontId="19" fillId="2" borderId="0" xfId="3" applyFont="1" applyFill="1" applyAlignment="1">
      <alignment horizontal="left"/>
    </xf>
    <xf numFmtId="170" fontId="19" fillId="2" borderId="0" xfId="3" applyNumberFormat="1" applyFont="1" applyFill="1" applyAlignment="1">
      <alignment horizontal="left"/>
    </xf>
    <xf numFmtId="170" fontId="19" fillId="2" borderId="0" xfId="3" applyNumberFormat="1" applyFont="1" applyFill="1" applyAlignment="1">
      <alignment horizontal="centerContinuous"/>
    </xf>
    <xf numFmtId="0" fontId="7" fillId="0" borderId="0" xfId="3" applyFont="1"/>
    <xf numFmtId="37" fontId="20" fillId="0" borderId="0" xfId="3" applyNumberFormat="1" applyFont="1" applyAlignment="1">
      <alignment horizontal="right"/>
    </xf>
    <xf numFmtId="37" fontId="7" fillId="0" borderId="0" xfId="3" applyNumberFormat="1" applyFont="1" applyAlignment="1">
      <alignment horizontal="right"/>
    </xf>
    <xf numFmtId="171" fontId="22" fillId="3" borderId="9" xfId="4" applyNumberFormat="1" applyFont="1" applyFill="1" applyBorder="1" applyAlignment="1" applyProtection="1"/>
    <xf numFmtId="0" fontId="18" fillId="0" borderId="10" xfId="3" applyFont="1" applyBorder="1"/>
    <xf numFmtId="0" fontId="21" fillId="3" borderId="11" xfId="4" applyFill="1" applyBorder="1"/>
    <xf numFmtId="0" fontId="15" fillId="0" borderId="0" xfId="3" applyFont="1"/>
    <xf numFmtId="37" fontId="23" fillId="0" borderId="0" xfId="3" applyNumberFormat="1" applyFont="1" applyAlignment="1">
      <alignment horizontal="right"/>
    </xf>
    <xf numFmtId="172" fontId="23" fillId="0" borderId="0" xfId="5" applyNumberFormat="1" applyFont="1" applyAlignment="1">
      <alignment horizontal="right"/>
    </xf>
    <xf numFmtId="172" fontId="15" fillId="0" borderId="0" xfId="5" applyNumberFormat="1" applyFont="1" applyAlignment="1">
      <alignment horizontal="right"/>
    </xf>
    <xf numFmtId="0" fontId="24" fillId="0" borderId="0" xfId="3" applyFont="1"/>
    <xf numFmtId="171" fontId="25" fillId="3" borderId="12" xfId="4" applyNumberFormat="1" applyFont="1" applyFill="1" applyBorder="1" applyAlignment="1" applyProtection="1"/>
    <xf numFmtId="0" fontId="24" fillId="0" borderId="0" xfId="3" applyFont="1" applyBorder="1"/>
    <xf numFmtId="9" fontId="25" fillId="3" borderId="7" xfId="6" applyNumberFormat="1" applyFont="1" applyFill="1" applyBorder="1" applyAlignment="1">
      <alignment horizontal="right"/>
    </xf>
    <xf numFmtId="0" fontId="18" fillId="0" borderId="0" xfId="3" applyFont="1" applyBorder="1"/>
    <xf numFmtId="172" fontId="25" fillId="3" borderId="7" xfId="6" applyNumberFormat="1" applyFont="1" applyFill="1" applyBorder="1" applyAlignment="1">
      <alignment horizontal="right"/>
    </xf>
    <xf numFmtId="0" fontId="28" fillId="0" borderId="12" xfId="3" applyFont="1" applyBorder="1"/>
    <xf numFmtId="0" fontId="28" fillId="0" borderId="0" xfId="3" applyFont="1" applyBorder="1"/>
    <xf numFmtId="172" fontId="28" fillId="0" borderId="7" xfId="7" applyNumberFormat="1" applyFont="1" applyBorder="1"/>
    <xf numFmtId="8" fontId="20" fillId="0" borderId="0" xfId="3" applyNumberFormat="1" applyFont="1" applyAlignment="1">
      <alignment horizontal="right"/>
    </xf>
    <xf numFmtId="8" fontId="7" fillId="0" borderId="0" xfId="3" applyNumberFormat="1" applyFont="1" applyAlignment="1">
      <alignment horizontal="right"/>
    </xf>
    <xf numFmtId="0" fontId="18" fillId="0" borderId="12" xfId="3" applyFont="1" applyBorder="1"/>
    <xf numFmtId="0" fontId="18" fillId="0" borderId="7" xfId="3" applyFont="1" applyBorder="1"/>
    <xf numFmtId="0" fontId="20" fillId="0" borderId="0" xfId="3" applyFont="1"/>
    <xf numFmtId="164" fontId="23" fillId="0" borderId="0" xfId="3" applyNumberFormat="1" applyFont="1"/>
    <xf numFmtId="164" fontId="15" fillId="0" borderId="0" xfId="3" applyNumberFormat="1" applyFont="1"/>
    <xf numFmtId="164" fontId="7" fillId="0" borderId="0" xfId="3" applyNumberFormat="1" applyFont="1"/>
    <xf numFmtId="2" fontId="25" fillId="3" borderId="7" xfId="6" applyNumberFormat="1" applyFont="1" applyFill="1" applyBorder="1" applyAlignment="1">
      <alignment horizontal="right"/>
    </xf>
    <xf numFmtId="175" fontId="20" fillId="0" borderId="0" xfId="8" applyNumberFormat="1" applyFont="1"/>
    <xf numFmtId="175" fontId="7" fillId="0" borderId="0" xfId="8" applyNumberFormat="1" applyFont="1"/>
    <xf numFmtId="172" fontId="25" fillId="3" borderId="7" xfId="9" applyNumberFormat="1" applyFont="1" applyFill="1" applyBorder="1"/>
    <xf numFmtId="37" fontId="20" fillId="0" borderId="0" xfId="3" applyNumberFormat="1" applyFont="1"/>
    <xf numFmtId="37" fontId="7" fillId="0" borderId="0" xfId="3" applyNumberFormat="1" applyFont="1"/>
    <xf numFmtId="172" fontId="25" fillId="3" borderId="7" xfId="10" applyNumberFormat="1" applyFont="1" applyFill="1" applyBorder="1"/>
    <xf numFmtId="0" fontId="32" fillId="0" borderId="0" xfId="3" applyFont="1" applyAlignment="1">
      <alignment horizontal="left" indent="1"/>
    </xf>
    <xf numFmtId="9" fontId="23" fillId="0" borderId="0" xfId="5" applyFont="1"/>
    <xf numFmtId="9" fontId="7" fillId="0" borderId="0" xfId="3" applyNumberFormat="1" applyFont="1" applyFill="1"/>
    <xf numFmtId="0" fontId="7" fillId="0" borderId="1" xfId="3" applyFont="1" applyBorder="1"/>
    <xf numFmtId="8" fontId="20" fillId="0" borderId="1" xfId="3" applyNumberFormat="1" applyFont="1" applyBorder="1" applyAlignment="1">
      <alignment horizontal="right"/>
    </xf>
    <xf numFmtId="8" fontId="7" fillId="0" borderId="1" xfId="3" applyNumberFormat="1" applyFont="1" applyBorder="1" applyAlignment="1">
      <alignment horizontal="right"/>
    </xf>
    <xf numFmtId="0" fontId="28" fillId="0" borderId="13" xfId="3" applyFont="1" applyBorder="1"/>
    <xf numFmtId="0" fontId="18" fillId="0" borderId="1" xfId="3" applyFont="1" applyBorder="1"/>
    <xf numFmtId="172" fontId="33" fillId="0" borderId="8" xfId="7" applyNumberFormat="1" applyFont="1" applyBorder="1"/>
    <xf numFmtId="0" fontId="34" fillId="0" borderId="14" xfId="3" applyFont="1" applyBorder="1"/>
    <xf numFmtId="175" fontId="34" fillId="0" borderId="14" xfId="3" applyNumberFormat="1" applyFont="1" applyBorder="1"/>
    <xf numFmtId="0" fontId="28" fillId="0" borderId="0" xfId="3" applyFont="1"/>
    <xf numFmtId="0" fontId="34" fillId="0" borderId="1" xfId="3" applyFont="1" applyBorder="1"/>
    <xf numFmtId="5" fontId="7" fillId="3" borderId="0" xfId="11" applyNumberFormat="1" applyFont="1" applyFill="1" applyBorder="1" applyAlignment="1">
      <alignment vertical="center"/>
    </xf>
    <xf numFmtId="176" fontId="20" fillId="0" borderId="0" xfId="11" applyNumberFormat="1" applyFont="1"/>
    <xf numFmtId="1" fontId="7" fillId="3" borderId="0" xfId="11" applyNumberFormat="1" applyFont="1" applyFill="1" applyBorder="1" applyAlignment="1">
      <alignment vertical="center"/>
    </xf>
    <xf numFmtId="0" fontId="29" fillId="0" borderId="0" xfId="11"/>
    <xf numFmtId="0" fontId="34" fillId="0" borderId="0" xfId="3" applyFont="1"/>
    <xf numFmtId="177" fontId="34" fillId="0" borderId="0" xfId="3" applyNumberFormat="1" applyFont="1"/>
    <xf numFmtId="37" fontId="15" fillId="3" borderId="0" xfId="11" applyNumberFormat="1" applyFont="1" applyFill="1" applyBorder="1" applyAlignment="1">
      <alignment horizontal="left" vertical="center" wrapText="1" indent="1"/>
    </xf>
    <xf numFmtId="0" fontId="15" fillId="0" borderId="0" xfId="11" applyFont="1"/>
    <xf numFmtId="176" fontId="23" fillId="0" borderId="0" xfId="11" applyNumberFormat="1" applyFont="1"/>
    <xf numFmtId="37" fontId="15" fillId="3" borderId="0" xfId="11" applyNumberFormat="1" applyFont="1" applyFill="1" applyBorder="1" applyAlignment="1">
      <alignment vertical="center"/>
    </xf>
    <xf numFmtId="0" fontId="35" fillId="0" borderId="0" xfId="11" applyFont="1"/>
    <xf numFmtId="37" fontId="7" fillId="3" borderId="0" xfId="11" applyNumberFormat="1" applyFont="1" applyFill="1" applyBorder="1" applyAlignment="1">
      <alignment vertical="center"/>
    </xf>
    <xf numFmtId="0" fontId="37" fillId="5" borderId="0" xfId="12" applyFont="1" applyFill="1" applyAlignment="1"/>
    <xf numFmtId="0" fontId="38" fillId="5" borderId="0" xfId="12" applyFont="1" applyFill="1" applyAlignment="1"/>
    <xf numFmtId="9" fontId="39" fillId="0" borderId="0" xfId="7" applyFont="1" applyFill="1" applyBorder="1" applyAlignment="1">
      <alignment horizontal="centerContinuous"/>
    </xf>
    <xf numFmtId="0" fontId="40" fillId="0" borderId="0" xfId="12" applyFont="1" applyAlignment="1"/>
    <xf numFmtId="172" fontId="40" fillId="0" borderId="0" xfId="7" applyNumberFormat="1" applyFont="1" applyFill="1" applyBorder="1" applyAlignment="1" applyProtection="1"/>
    <xf numFmtId="178" fontId="41" fillId="0" borderId="0" xfId="13" applyNumberFormat="1" applyFont="1" applyFill="1" applyBorder="1" applyAlignment="1">
      <alignment horizontal="centerContinuous"/>
    </xf>
    <xf numFmtId="167" fontId="40" fillId="0" borderId="0" xfId="7" applyNumberFormat="1" applyFont="1" applyFill="1" applyBorder="1" applyAlignment="1" applyProtection="1"/>
    <xf numFmtId="37" fontId="7" fillId="3" borderId="0" xfId="11" applyNumberFormat="1" applyFont="1" applyFill="1" applyBorder="1" applyAlignment="1">
      <alignment vertical="center" wrapText="1"/>
    </xf>
    <xf numFmtId="172" fontId="40" fillId="0" borderId="0" xfId="12" applyNumberFormat="1" applyFont="1" applyFill="1" applyAlignment="1"/>
    <xf numFmtId="0" fontId="40" fillId="0" borderId="0" xfId="12" applyFont="1" applyFill="1" applyBorder="1" applyAlignment="1"/>
    <xf numFmtId="172" fontId="40" fillId="0" borderId="0" xfId="12" applyNumberFormat="1" applyFont="1" applyFill="1" applyBorder="1" applyAlignment="1" applyProtection="1"/>
    <xf numFmtId="179" fontId="40" fillId="0" borderId="0" xfId="14" applyNumberFormat="1" applyFont="1" applyAlignment="1"/>
    <xf numFmtId="0" fontId="40" fillId="0" borderId="0" xfId="12" applyFont="1" applyFill="1" applyAlignment="1"/>
    <xf numFmtId="180" fontId="40" fillId="0" borderId="0" xfId="15" applyNumberFormat="1" applyFont="1" applyFill="1" applyBorder="1" applyAlignment="1" applyProtection="1"/>
    <xf numFmtId="0" fontId="41" fillId="0" borderId="0" xfId="12" applyFont="1" applyAlignment="1"/>
    <xf numFmtId="179" fontId="41" fillId="0" borderId="10" xfId="12" applyNumberFormat="1" applyFont="1" applyBorder="1" applyAlignment="1"/>
    <xf numFmtId="37" fontId="13" fillId="3" borderId="0" xfId="11" applyNumberFormat="1" applyFont="1" applyFill="1" applyBorder="1" applyAlignment="1">
      <alignment vertical="center"/>
    </xf>
    <xf numFmtId="0" fontId="40" fillId="0" borderId="0" xfId="12" applyFont="1" applyAlignment="1">
      <alignment horizontal="left" indent="1"/>
    </xf>
    <xf numFmtId="179" fontId="40" fillId="0" borderId="0" xfId="12" applyNumberFormat="1" applyFont="1" applyFill="1" applyBorder="1" applyAlignment="1"/>
    <xf numFmtId="181" fontId="41" fillId="0" borderId="0" xfId="15" applyNumberFormat="1" applyFont="1" applyFill="1" applyBorder="1" applyAlignment="1"/>
    <xf numFmtId="37" fontId="42" fillId="3" borderId="0" xfId="11" applyNumberFormat="1" applyFont="1" applyFill="1" applyBorder="1" applyAlignment="1">
      <alignment horizontal="left" vertical="center" wrapText="1" indent="1"/>
    </xf>
    <xf numFmtId="179" fontId="40" fillId="0" borderId="10" xfId="12" applyNumberFormat="1" applyFont="1" applyBorder="1" applyAlignment="1"/>
    <xf numFmtId="178" fontId="40" fillId="0" borderId="0" xfId="15" applyNumberFormat="1" applyFont="1" applyFill="1" applyBorder="1" applyAlignment="1"/>
    <xf numFmtId="179" fontId="40" fillId="0" borderId="0" xfId="14" applyNumberFormat="1" applyFont="1" applyFill="1" applyAlignment="1"/>
    <xf numFmtId="0" fontId="41" fillId="0" borderId="0" xfId="12" applyFont="1" applyFill="1" applyBorder="1" applyAlignment="1">
      <alignment horizontal="left"/>
    </xf>
    <xf numFmtId="44" fontId="41" fillId="6" borderId="0" xfId="15" applyFont="1" applyFill="1" applyBorder="1" applyAlignment="1"/>
    <xf numFmtId="172" fontId="43" fillId="0" borderId="0" xfId="7" applyNumberFormat="1" applyFont="1" applyFill="1" applyBorder="1" applyAlignment="1"/>
    <xf numFmtId="182" fontId="41" fillId="6" borderId="0" xfId="7" applyNumberFormat="1" applyFont="1" applyFill="1" applyBorder="1" applyAlignment="1"/>
    <xf numFmtId="0" fontId="41" fillId="0" borderId="0" xfId="11" applyFont="1" applyFill="1" applyBorder="1" applyAlignment="1">
      <alignment horizontal="center" vertical="top"/>
    </xf>
    <xf numFmtId="176" fontId="20" fillId="0" borderId="0" xfId="3" applyNumberFormat="1" applyFont="1"/>
    <xf numFmtId="176" fontId="7" fillId="0" borderId="0" xfId="3" applyNumberFormat="1" applyFont="1"/>
    <xf numFmtId="176" fontId="18" fillId="0" borderId="0" xfId="3" applyNumberFormat="1" applyFont="1"/>
    <xf numFmtId="0" fontId="20" fillId="0" borderId="1" xfId="3" applyFont="1" applyBorder="1"/>
    <xf numFmtId="183" fontId="37" fillId="5" borderId="0" xfId="15" applyNumberFormat="1" applyFont="1" applyFill="1" applyBorder="1" applyAlignment="1">
      <alignment horizontal="centerContinuous"/>
    </xf>
    <xf numFmtId="183" fontId="38" fillId="5" borderId="0" xfId="15" applyNumberFormat="1" applyFont="1" applyFill="1" applyBorder="1" applyAlignment="1">
      <alignment horizontal="centerContinuous"/>
    </xf>
    <xf numFmtId="180" fontId="40" fillId="0" borderId="0" xfId="11" applyNumberFormat="1" applyFont="1" applyFill="1" applyBorder="1" applyAlignment="1">
      <alignment horizontal="center" vertical="center"/>
    </xf>
    <xf numFmtId="172" fontId="43" fillId="0" borderId="1" xfId="7" applyNumberFormat="1" applyFont="1" applyFill="1" applyBorder="1" applyAlignment="1">
      <alignment horizontal="centerContinuous"/>
    </xf>
    <xf numFmtId="184" fontId="41" fillId="0" borderId="0" xfId="11" applyNumberFormat="1" applyFont="1" applyFill="1" applyBorder="1" applyAlignment="1">
      <alignment horizontal="center" vertical="top"/>
    </xf>
    <xf numFmtId="10" fontId="41" fillId="0" borderId="0" xfId="11" applyNumberFormat="1" applyFont="1" applyFill="1" applyBorder="1" applyAlignment="1">
      <alignment horizontal="center" vertical="top"/>
    </xf>
    <xf numFmtId="182" fontId="41" fillId="0" borderId="0" xfId="11" applyNumberFormat="1" applyFont="1" applyFill="1" applyBorder="1" applyAlignment="1">
      <alignment horizontal="center" vertical="top"/>
    </xf>
    <xf numFmtId="0" fontId="40" fillId="0" borderId="7" xfId="12" applyFont="1" applyBorder="1" applyAlignment="1">
      <alignment horizontal="right"/>
    </xf>
    <xf numFmtId="10" fontId="41" fillId="7" borderId="0" xfId="11" applyNumberFormat="1" applyFont="1" applyFill="1" applyBorder="1" applyAlignment="1">
      <alignment horizontal="center" vertical="top"/>
    </xf>
    <xf numFmtId="7" fontId="40" fillId="0" borderId="9" xfId="15" applyNumberFormat="1" applyFont="1" applyFill="1" applyBorder="1" applyAlignment="1">
      <alignment horizontal="right" vertical="center"/>
    </xf>
    <xf numFmtId="7" fontId="40" fillId="0" borderId="10" xfId="15" applyNumberFormat="1" applyFont="1" applyFill="1" applyBorder="1" applyAlignment="1">
      <alignment horizontal="right" vertical="center"/>
    </xf>
    <xf numFmtId="7" fontId="40" fillId="0" borderId="11" xfId="15" applyNumberFormat="1" applyFont="1" applyFill="1" applyBorder="1" applyAlignment="1">
      <alignment horizontal="right" vertical="center"/>
    </xf>
    <xf numFmtId="0" fontId="43" fillId="0" borderId="7" xfId="12" applyFont="1" applyBorder="1" applyAlignment="1">
      <alignment horizontal="right"/>
    </xf>
    <xf numFmtId="39" fontId="40" fillId="0" borderId="12" xfId="15" applyNumberFormat="1" applyFont="1" applyFill="1" applyBorder="1" applyAlignment="1">
      <alignment horizontal="right" vertical="center"/>
    </xf>
    <xf numFmtId="39" fontId="40" fillId="0" borderId="0" xfId="15" applyNumberFormat="1" applyFont="1" applyFill="1" applyBorder="1" applyAlignment="1">
      <alignment horizontal="right" vertical="center"/>
    </xf>
    <xf numFmtId="39" fontId="40" fillId="0" borderId="7" xfId="15" applyNumberFormat="1" applyFont="1" applyFill="1" applyBorder="1" applyAlignment="1">
      <alignment horizontal="right" vertical="center"/>
    </xf>
    <xf numFmtId="39" fontId="41" fillId="6" borderId="0" xfId="15" applyNumberFormat="1" applyFont="1" applyFill="1" applyBorder="1" applyAlignment="1">
      <alignment horizontal="right" vertical="center"/>
    </xf>
    <xf numFmtId="39" fontId="40" fillId="0" borderId="13" xfId="15" applyNumberFormat="1" applyFont="1" applyFill="1" applyBorder="1" applyAlignment="1">
      <alignment horizontal="right" vertical="center"/>
    </xf>
    <xf numFmtId="39" fontId="40" fillId="0" borderId="1" xfId="15" applyNumberFormat="1" applyFont="1" applyFill="1" applyBorder="1" applyAlignment="1">
      <alignment horizontal="right" vertical="center"/>
    </xf>
    <xf numFmtId="39" fontId="40" fillId="0" borderId="8" xfId="15" applyNumberFormat="1" applyFont="1" applyFill="1" applyBorder="1" applyAlignment="1">
      <alignment horizontal="right" vertical="center"/>
    </xf>
    <xf numFmtId="182" fontId="41" fillId="0" borderId="9" xfId="15" applyNumberFormat="1" applyFont="1" applyFill="1" applyBorder="1" applyAlignment="1">
      <alignment horizontal="center" vertical="justify"/>
    </xf>
    <xf numFmtId="182" fontId="40" fillId="0" borderId="10" xfId="15" applyNumberFormat="1" applyFont="1" applyFill="1" applyBorder="1" applyAlignment="1">
      <alignment horizontal="center" vertical="center"/>
    </xf>
    <xf numFmtId="182" fontId="40" fillId="0" borderId="11" xfId="15" applyNumberFormat="1" applyFont="1" applyFill="1" applyBorder="1" applyAlignment="1">
      <alignment horizontal="center" vertical="center"/>
    </xf>
    <xf numFmtId="9" fontId="40" fillId="0" borderId="0" xfId="7" applyFont="1" applyFill="1" applyBorder="1" applyAlignment="1"/>
    <xf numFmtId="182" fontId="40" fillId="0" borderId="9" xfId="15" applyNumberFormat="1" applyFont="1" applyFill="1" applyBorder="1" applyAlignment="1">
      <alignment horizontal="right" vertical="center"/>
    </xf>
    <xf numFmtId="182" fontId="40" fillId="0" borderId="10" xfId="15" applyNumberFormat="1" applyFont="1" applyFill="1" applyBorder="1" applyAlignment="1">
      <alignment horizontal="right" vertical="center"/>
    </xf>
    <xf numFmtId="182" fontId="40" fillId="0" borderId="11" xfId="15" applyNumberFormat="1" applyFont="1" applyFill="1" applyBorder="1" applyAlignment="1">
      <alignment horizontal="right" vertical="center"/>
    </xf>
    <xf numFmtId="182" fontId="40" fillId="0" borderId="12" xfId="15" applyNumberFormat="1" applyFont="1" applyFill="1" applyBorder="1" applyAlignment="1">
      <alignment horizontal="center" vertical="center"/>
    </xf>
    <xf numFmtId="182" fontId="40" fillId="0" borderId="0" xfId="15" applyNumberFormat="1" applyFont="1" applyFill="1" applyBorder="1" applyAlignment="1">
      <alignment horizontal="center" vertical="center"/>
    </xf>
    <xf numFmtId="182" fontId="40" fillId="0" borderId="7" xfId="15" applyNumberFormat="1" applyFont="1" applyFill="1" applyBorder="1" applyAlignment="1">
      <alignment horizontal="center" vertical="center"/>
    </xf>
    <xf numFmtId="182" fontId="40" fillId="0" borderId="12" xfId="15" applyNumberFormat="1" applyFont="1" applyFill="1" applyBorder="1" applyAlignment="1">
      <alignment horizontal="right" vertical="center"/>
    </xf>
    <xf numFmtId="182" fontId="40" fillId="0" borderId="0" xfId="15" applyNumberFormat="1" applyFont="1" applyFill="1" applyBorder="1" applyAlignment="1">
      <alignment horizontal="right" vertical="center"/>
    </xf>
    <xf numFmtId="182" fontId="40" fillId="0" borderId="7" xfId="15" applyNumberFormat="1" applyFont="1" applyFill="1" applyBorder="1" applyAlignment="1">
      <alignment horizontal="right" vertical="center"/>
    </xf>
    <xf numFmtId="182" fontId="41" fillId="6" borderId="0" xfId="15" applyNumberFormat="1" applyFont="1" applyFill="1" applyBorder="1" applyAlignment="1">
      <alignment horizontal="center" vertical="center"/>
    </xf>
    <xf numFmtId="183" fontId="40" fillId="0" borderId="0" xfId="15" applyNumberFormat="1" applyFont="1" applyFill="1" applyBorder="1" applyAlignment="1">
      <alignment horizontal="center" vertical="center"/>
    </xf>
    <xf numFmtId="182" fontId="40" fillId="0" borderId="13" xfId="15" applyNumberFormat="1" applyFont="1" applyFill="1" applyBorder="1" applyAlignment="1">
      <alignment horizontal="center" vertical="center"/>
    </xf>
    <xf numFmtId="182" fontId="40" fillId="0" borderId="1" xfId="15" applyNumberFormat="1" applyFont="1" applyFill="1" applyBorder="1" applyAlignment="1">
      <alignment horizontal="center" vertical="center"/>
    </xf>
    <xf numFmtId="182" fontId="41" fillId="0" borderId="8" xfId="15" applyNumberFormat="1" applyFont="1" applyFill="1" applyBorder="1" applyAlignment="1">
      <alignment horizontal="center" vertical="center"/>
    </xf>
    <xf numFmtId="182" fontId="40" fillId="0" borderId="13" xfId="15" applyNumberFormat="1" applyFont="1" applyFill="1" applyBorder="1" applyAlignment="1">
      <alignment horizontal="right" vertical="center"/>
    </xf>
    <xf numFmtId="182" fontId="40" fillId="0" borderId="1" xfId="15" applyNumberFormat="1" applyFont="1" applyFill="1" applyBorder="1" applyAlignment="1">
      <alignment horizontal="right" vertical="center"/>
    </xf>
    <xf numFmtId="182" fontId="40" fillId="0" borderId="8" xfId="15" applyNumberFormat="1" applyFont="1" applyFill="1" applyBorder="1" applyAlignment="1">
      <alignment horizontal="right" vertical="center"/>
    </xf>
    <xf numFmtId="0" fontId="29" fillId="0" borderId="0" xfId="11" applyFont="1"/>
    <xf numFmtId="0" fontId="4" fillId="2" borderId="0" xfId="0" applyFont="1" applyFill="1"/>
    <xf numFmtId="0" fontId="4" fillId="2" borderId="0" xfId="0" applyFont="1" applyFill="1" applyAlignment="1">
      <alignment horizontal="center"/>
    </xf>
  </cellXfs>
  <cellStyles count="734">
    <cellStyle name="$" xfId="16"/>
    <cellStyle name="$1000s (0)" xfId="17"/>
    <cellStyle name="$m" xfId="18"/>
    <cellStyle name="$q" xfId="19"/>
    <cellStyle name="$q*" xfId="20"/>
    <cellStyle name="$qA" xfId="21"/>
    <cellStyle name="$qRange" xfId="22"/>
    <cellStyle name="$sign" xfId="23"/>
    <cellStyle name="%" xfId="24"/>
    <cellStyle name="_2003-06 Revenue by Product and Service 0829" xfId="25"/>
    <cellStyle name="_2005 Pro Forma Analysis 2.7.06" xfId="26"/>
    <cellStyle name="_2006 Model backup 0419" xfId="27"/>
    <cellStyle name="_2006 Operating expense summary vs Q1 05" xfId="28"/>
    <cellStyle name="_2006 Operating expense summary vs Q1 05 v2 (2)" xfId="29"/>
    <cellStyle name="_Biotronic Valuation_Q4-09_v06" xfId="30"/>
    <cellStyle name="_Book3" xfId="31"/>
    <cellStyle name="_Copy of Reserve schedule at 87%_3" xfId="32"/>
    <cellStyle name="_CS DCF Shell - Beta version_080815" xfId="33"/>
    <cellStyle name="_FY 2005 Exit cost rollforward 0902" xfId="34"/>
    <cellStyle name="_Jan 1 05 PI Summary File" xfId="35"/>
    <cellStyle name="_Q2 Top 15 Eval Customers Management Book (2)" xfId="36"/>
    <cellStyle name="_Q3 FY04 Reserve Calculation for Q3 Fy04_No Service_10_14_2004_version 2 Final" xfId="37"/>
    <cellStyle name="_Q3 Raw E&amp;O" xfId="38"/>
    <cellStyle name="_Reserve schedule at 84%" xfId="39"/>
    <cellStyle name="_Revised ETS Planv3" xfId="40"/>
    <cellStyle name="_Sept 04 Raw Material Accrual Entry" xfId="41"/>
    <cellStyle name="’Ê‰Ý [0.00]_Area" xfId="42"/>
    <cellStyle name="’Ê‰Ý_Area" xfId="43"/>
    <cellStyle name="•W_Area" xfId="44"/>
    <cellStyle name="0,0_x000d__x000a_NA_x000d__x000a_" xfId="45"/>
    <cellStyle name="01" xfId="46"/>
    <cellStyle name="1" xfId="47"/>
    <cellStyle name="-1" xfId="48"/>
    <cellStyle name="1000s (0)" xfId="49"/>
    <cellStyle name="2" xfId="50"/>
    <cellStyle name="2x" xfId="51"/>
    <cellStyle name="3" xfId="52"/>
    <cellStyle name="3_7.2.2-12 AFI May 08 Financial Statements" xfId="53"/>
    <cellStyle name="3_7.2.2-5 AFI Financials 10-31-08" xfId="54"/>
    <cellStyle name="ac" xfId="55"/>
    <cellStyle name="args.style" xfId="56"/>
    <cellStyle name="Ariel 7 pt. plain" xfId="57"/>
    <cellStyle name="b0" xfId="58"/>
    <cellStyle name="b1" xfId="59"/>
    <cellStyle name="b2" xfId="60"/>
    <cellStyle name="b3" xfId="61"/>
    <cellStyle name="b4" xfId="62"/>
    <cellStyle name="Blank [$]" xfId="63"/>
    <cellStyle name="Blank [%]" xfId="64"/>
    <cellStyle name="Blank [,]" xfId="65"/>
    <cellStyle name="Blank [1$]" xfId="66"/>
    <cellStyle name="Blank [1%]" xfId="67"/>
    <cellStyle name="Blank [1,]" xfId="68"/>
    <cellStyle name="Blank [2$]" xfId="69"/>
    <cellStyle name="Blank [2%]" xfId="70"/>
    <cellStyle name="Blank [2,]" xfId="71"/>
    <cellStyle name="Body" xfId="72"/>
    <cellStyle name="Bold12" xfId="73"/>
    <cellStyle name="BoldItal12" xfId="74"/>
    <cellStyle name="Border" xfId="75"/>
    <cellStyle name="Border Thin" xfId="76"/>
    <cellStyle name="Border1" xfId="77"/>
    <cellStyle name="Border2" xfId="78"/>
    <cellStyle name="Border3" xfId="79"/>
    <cellStyle name="Bottom Edge" xfId="80"/>
    <cellStyle name="c" xfId="81"/>
    <cellStyle name="c_Araraquara 2b" xfId="82"/>
    <cellStyle name="c_Araraquara 2b_7.2.2-12 AFI May 08 Financial Statements" xfId="83"/>
    <cellStyle name="c_Araraquara 2b_7.2.2-5 AFI Financials 10-31-08" xfId="84"/>
    <cellStyle name="c0" xfId="85"/>
    <cellStyle name="c0'" xfId="86"/>
    <cellStyle name="c0-" xfId="87"/>
    <cellStyle name="c0]" xfId="88"/>
    <cellStyle name="c0_Araraquara 2b" xfId="89"/>
    <cellStyle name="C00A" xfId="90"/>
    <cellStyle name="C00B" xfId="91"/>
    <cellStyle name="C00L" xfId="92"/>
    <cellStyle name="C01A" xfId="93"/>
    <cellStyle name="C01B" xfId="94"/>
    <cellStyle name="C01H" xfId="95"/>
    <cellStyle name="C01L" xfId="96"/>
    <cellStyle name="C02A" xfId="97"/>
    <cellStyle name="C02B" xfId="98"/>
    <cellStyle name="C02H" xfId="99"/>
    <cellStyle name="C02L" xfId="100"/>
    <cellStyle name="C03A" xfId="101"/>
    <cellStyle name="C03B" xfId="102"/>
    <cellStyle name="C03H" xfId="103"/>
    <cellStyle name="C03L" xfId="104"/>
    <cellStyle name="C04A" xfId="105"/>
    <cellStyle name="C04B" xfId="106"/>
    <cellStyle name="C04H" xfId="107"/>
    <cellStyle name="C04L" xfId="108"/>
    <cellStyle name="C05A" xfId="109"/>
    <cellStyle name="C05B" xfId="110"/>
    <cellStyle name="C05H" xfId="111"/>
    <cellStyle name="C05L" xfId="112"/>
    <cellStyle name="C06A" xfId="113"/>
    <cellStyle name="C06B" xfId="114"/>
    <cellStyle name="C06H" xfId="115"/>
    <cellStyle name="C06L" xfId="116"/>
    <cellStyle name="C07A" xfId="117"/>
    <cellStyle name="C07B" xfId="118"/>
    <cellStyle name="C07H" xfId="119"/>
    <cellStyle name="C07L" xfId="120"/>
    <cellStyle name="c09" xfId="121"/>
    <cellStyle name="c1" xfId="122"/>
    <cellStyle name="c2" xfId="123"/>
    <cellStyle name="c22" xfId="124"/>
    <cellStyle name="c2x" xfId="125"/>
    <cellStyle name="c3" xfId="126"/>
    <cellStyle name="c9" xfId="127"/>
    <cellStyle name="Calc Currency (0)" xfId="128"/>
    <cellStyle name="Calc Currency (2)" xfId="129"/>
    <cellStyle name="Calc Percent (0)" xfId="130"/>
    <cellStyle name="Calc Percent (1)" xfId="131"/>
    <cellStyle name="Calc Percent (2)" xfId="132"/>
    <cellStyle name="Calc Units (0)" xfId="133"/>
    <cellStyle name="Calc Units (1)" xfId="134"/>
    <cellStyle name="Calc Units (2)" xfId="135"/>
    <cellStyle name="Calculations" xfId="9"/>
    <cellStyle name="Cents" xfId="136"/>
    <cellStyle name="ChartingText" xfId="137"/>
    <cellStyle name="co" xfId="138"/>
    <cellStyle name="Co. Names" xfId="139"/>
    <cellStyle name="ColBlue" xfId="140"/>
    <cellStyle name="ColGreen" xfId="141"/>
    <cellStyle name="Colhead_left" xfId="142"/>
    <cellStyle name="ColRed" xfId="143"/>
    <cellStyle name="Column Header" xfId="144"/>
    <cellStyle name="ColumnHeaderNormal" xfId="145"/>
    <cellStyle name="columns" xfId="146"/>
    <cellStyle name="Com - Zero (0)" xfId="147"/>
    <cellStyle name="Comma  - Style1" xfId="148"/>
    <cellStyle name="Comma  - Style2" xfId="149"/>
    <cellStyle name="Comma  - Style3" xfId="150"/>
    <cellStyle name="Comma  - Style4" xfId="151"/>
    <cellStyle name="Comma  - Style5" xfId="152"/>
    <cellStyle name="Comma  - Style6" xfId="153"/>
    <cellStyle name="Comma  - Style7" xfId="154"/>
    <cellStyle name="Comma  - Style8" xfId="155"/>
    <cellStyle name="comma (0)" xfId="156"/>
    <cellStyle name="Comma (1)" xfId="157"/>
    <cellStyle name="Comma (2)" xfId="158"/>
    <cellStyle name="Comma [00]" xfId="159"/>
    <cellStyle name="Comma [1]" xfId="160"/>
    <cellStyle name="Comma [2]" xfId="161"/>
    <cellStyle name="Comma [3]" xfId="162"/>
    <cellStyle name="Comma 0" xfId="163"/>
    <cellStyle name="Comma 0*" xfId="164"/>
    <cellStyle name="Comma 10" xfId="165"/>
    <cellStyle name="Comma 10 2" xfId="166"/>
    <cellStyle name="Comma 11" xfId="167"/>
    <cellStyle name="Comma 12" xfId="8"/>
    <cellStyle name="Comma 2" xfId="14"/>
    <cellStyle name="Comma 2 2" xfId="168"/>
    <cellStyle name="Comma 2 3" xfId="169"/>
    <cellStyle name="Comma 2 3 2" xfId="170"/>
    <cellStyle name="Comma 2 3 3" xfId="171"/>
    <cellStyle name="Comma 2 3 3 2" xfId="172"/>
    <cellStyle name="Comma 2 3 3 3" xfId="173"/>
    <cellStyle name="Comma 2 3 4" xfId="174"/>
    <cellStyle name="Comma 2*" xfId="175"/>
    <cellStyle name="Comma 2_Copy of Equiplist Horse" xfId="176"/>
    <cellStyle name="Comma 3" xfId="177"/>
    <cellStyle name="Comma 3*" xfId="178"/>
    <cellStyle name="Comma 4" xfId="179"/>
    <cellStyle name="Comma 5" xfId="180"/>
    <cellStyle name="Comma 6" xfId="181"/>
    <cellStyle name="Comma 7" xfId="182"/>
    <cellStyle name="Comma 7 2" xfId="183"/>
    <cellStyle name="Comma 8" xfId="184"/>
    <cellStyle name="Comma 8 2" xfId="185"/>
    <cellStyle name="Comma 9" xfId="186"/>
    <cellStyle name="Comma 9 2" xfId="187"/>
    <cellStyle name="Comma Cents" xfId="188"/>
    <cellStyle name="Comma*" xfId="189"/>
    <cellStyle name="Comma0" xfId="190"/>
    <cellStyle name="Comma0 - Modelo1" xfId="191"/>
    <cellStyle name="Comma0 - Style1" xfId="192"/>
    <cellStyle name="Comma0 - Style3" xfId="193"/>
    <cellStyle name="Comma0 - Style5" xfId="194"/>
    <cellStyle name="Comma0 - Style6" xfId="195"/>
    <cellStyle name="Comma1 - Modelo2" xfId="196"/>
    <cellStyle name="Comma1 - Style1" xfId="197"/>
    <cellStyle name="Comma1 - Style2" xfId="198"/>
    <cellStyle name="COMPS" xfId="199"/>
    <cellStyle name="COMPS1" xfId="200"/>
    <cellStyle name="COMPSdate" xfId="201"/>
    <cellStyle name="Copied" xfId="202"/>
    <cellStyle name="curr" xfId="203"/>
    <cellStyle name="Curren - Style1" xfId="204"/>
    <cellStyle name="Curren - Style2" xfId="205"/>
    <cellStyle name="Curren - Style6" xfId="206"/>
    <cellStyle name="Currency ($)" xfId="207"/>
    <cellStyle name="Currency (0)" xfId="208"/>
    <cellStyle name="Currency (2)" xfId="209"/>
    <cellStyle name="Currency [00]" xfId="210"/>
    <cellStyle name="Currency [1]" xfId="211"/>
    <cellStyle name="Currency [2]" xfId="212"/>
    <cellStyle name="Currency [3]" xfId="213"/>
    <cellStyle name="Currency 0" xfId="214"/>
    <cellStyle name="Currency 10" xfId="215"/>
    <cellStyle name="Currency 11" xfId="216"/>
    <cellStyle name="Currency 12" xfId="217"/>
    <cellStyle name="Currency 12 2" xfId="218"/>
    <cellStyle name="Currency 12 2 2" xfId="219"/>
    <cellStyle name="Currency 12 2 3" xfId="220"/>
    <cellStyle name="Currency 12 2 4" xfId="221"/>
    <cellStyle name="Currency 12 2 5" xfId="222"/>
    <cellStyle name="Currency 12 3" xfId="223"/>
    <cellStyle name="Currency 13" xfId="224"/>
    <cellStyle name="Currency 13 2" xfId="225"/>
    <cellStyle name="Currency 13 3" xfId="226"/>
    <cellStyle name="Currency 14" xfId="227"/>
    <cellStyle name="Currency 14 2" xfId="228"/>
    <cellStyle name="Currency 15" xfId="229"/>
    <cellStyle name="Currency 15 2" xfId="230"/>
    <cellStyle name="Currency 16" xfId="231"/>
    <cellStyle name="Currency 16 2" xfId="232"/>
    <cellStyle name="Currency 17" xfId="233"/>
    <cellStyle name="Currency 17 2" xfId="234"/>
    <cellStyle name="Currency 18" xfId="235"/>
    <cellStyle name="Currency 18 2" xfId="236"/>
    <cellStyle name="Currency 19" xfId="237"/>
    <cellStyle name="Currency 19 2" xfId="238"/>
    <cellStyle name="Currency 2" xfId="15"/>
    <cellStyle name="Currency 2 2" xfId="239"/>
    <cellStyle name="Currency 2 2 2" xfId="240"/>
    <cellStyle name="Currency 2 2 2 2" xfId="241"/>
    <cellStyle name="Currency 2 2 2 3" xfId="242"/>
    <cellStyle name="Currency 2 2 2 3 2" xfId="243"/>
    <cellStyle name="Currency 2 2 2 3 3" xfId="244"/>
    <cellStyle name="Currency 2 2 2 4" xfId="245"/>
    <cellStyle name="Currency 2 3" xfId="246"/>
    <cellStyle name="Currency 2 4" xfId="247"/>
    <cellStyle name="Currency 2 4 2" xfId="248"/>
    <cellStyle name="Currency 2 4 3" xfId="249"/>
    <cellStyle name="Currency 2 4 3 2" xfId="250"/>
    <cellStyle name="Currency 2 4 3 2 2" xfId="251"/>
    <cellStyle name="Currency 2 4 3 3" xfId="252"/>
    <cellStyle name="Currency 2 4 4" xfId="253"/>
    <cellStyle name="Currency 2 4 4 2" xfId="254"/>
    <cellStyle name="Currency 2 5" xfId="255"/>
    <cellStyle name="Currency 2 6" xfId="256"/>
    <cellStyle name="Currency 2 6 2" xfId="257"/>
    <cellStyle name="Currency 2 7" xfId="258"/>
    <cellStyle name="Currency 2 8" xfId="259"/>
    <cellStyle name="Currency 2*" xfId="260"/>
    <cellStyle name="Currency 2_BNN December 2008 Board Summary Information" xfId="261"/>
    <cellStyle name="Currency 20" xfId="262"/>
    <cellStyle name="Currency 20 2" xfId="263"/>
    <cellStyle name="Currency 21" xfId="264"/>
    <cellStyle name="Currency 21 2" xfId="265"/>
    <cellStyle name="Currency 22" xfId="266"/>
    <cellStyle name="Currency 22 2" xfId="267"/>
    <cellStyle name="Currency 23" xfId="268"/>
    <cellStyle name="Currency 24" xfId="269"/>
    <cellStyle name="Currency 25" xfId="270"/>
    <cellStyle name="Currency 26" xfId="271"/>
    <cellStyle name="Currency 27" xfId="272"/>
    <cellStyle name="Currency 28" xfId="273"/>
    <cellStyle name="Currency 29" xfId="274"/>
    <cellStyle name="Currency 3" xfId="275"/>
    <cellStyle name="Currency 3 2" xfId="276"/>
    <cellStyle name="Currency 3 3" xfId="277"/>
    <cellStyle name="Currency 3 3 2" xfId="278"/>
    <cellStyle name="Currency 3 4" xfId="279"/>
    <cellStyle name="Currency 3*" xfId="280"/>
    <cellStyle name="Currency 30" xfId="281"/>
    <cellStyle name="Currency 31" xfId="282"/>
    <cellStyle name="Currency 32" xfId="283"/>
    <cellStyle name="Currency 33" xfId="284"/>
    <cellStyle name="Currency 34" xfId="285"/>
    <cellStyle name="Currency 4" xfId="286"/>
    <cellStyle name="Currency 5" xfId="287"/>
    <cellStyle name="Currency 5 2" xfId="288"/>
    <cellStyle name="Currency 6" xfId="289"/>
    <cellStyle name="Currency 7" xfId="290"/>
    <cellStyle name="Currency 8" xfId="291"/>
    <cellStyle name="Currency 9" xfId="292"/>
    <cellStyle name="Currency*" xfId="293"/>
    <cellStyle name="Currency0" xfId="294"/>
    <cellStyle name="Currsmall" xfId="295"/>
    <cellStyle name="d_yield" xfId="296"/>
    <cellStyle name="DATA_ENT" xfId="297"/>
    <cellStyle name="Date" xfId="298"/>
    <cellStyle name="Date - Style5" xfId="299"/>
    <cellStyle name="Date [D-M-Y]" xfId="300"/>
    <cellStyle name="Date [M/D/Y]" xfId="301"/>
    <cellStyle name="Date [M/Y]" xfId="302"/>
    <cellStyle name="Date [MMM-YY]" xfId="303"/>
    <cellStyle name="Date [Y]" xfId="304"/>
    <cellStyle name="Date Aligned" xfId="305"/>
    <cellStyle name="Date Aligned*" xfId="306"/>
    <cellStyle name="Date Short" xfId="307"/>
    <cellStyle name="Date_1. AFI May 2009 Financial Statements" xfId="308"/>
    <cellStyle name="Default" xfId="309"/>
    <cellStyle name="DE-SELECT" xfId="310"/>
    <cellStyle name="Dezimal [0]_Compiling Utility Macros" xfId="311"/>
    <cellStyle name="Dezimal_Compiling Utility Macros" xfId="312"/>
    <cellStyle name="Dotted Line" xfId="313"/>
    <cellStyle name="DOWNFOOT" xfId="314"/>
    <cellStyle name="Driver" xfId="6"/>
    <cellStyle name="Enter Currency (0)" xfId="315"/>
    <cellStyle name="Enter Currency (2)" xfId="316"/>
    <cellStyle name="Enter Units (0)" xfId="317"/>
    <cellStyle name="Enter Units (1)" xfId="318"/>
    <cellStyle name="Enter Units (2)" xfId="319"/>
    <cellStyle name="Entered" xfId="320"/>
    <cellStyle name="eps" xfId="321"/>
    <cellStyle name="eps$" xfId="322"/>
    <cellStyle name="eps$A" xfId="323"/>
    <cellStyle name="eps$E" xfId="324"/>
    <cellStyle name="eps_Akamai_Model_Master012301" xfId="325"/>
    <cellStyle name="epsA" xfId="326"/>
    <cellStyle name="epsE" xfId="327"/>
    <cellStyle name="Euro" xfId="328"/>
    <cellStyle name="Euro 2" xfId="329"/>
    <cellStyle name="F2" xfId="330"/>
    <cellStyle name="F3" xfId="331"/>
    <cellStyle name="F4" xfId="332"/>
    <cellStyle name="F5" xfId="333"/>
    <cellStyle name="F6" xfId="334"/>
    <cellStyle name="F7" xfId="335"/>
    <cellStyle name="F8" xfId="336"/>
    <cellStyle name="Fixed" xfId="337"/>
    <cellStyle name="Fixed4 - Style4" xfId="338"/>
    <cellStyle name="Fixlong" xfId="339"/>
    <cellStyle name="Footnote" xfId="340"/>
    <cellStyle name="Format Number Column" xfId="341"/>
    <cellStyle name="Fraction" xfId="342"/>
    <cellStyle name="Fraction [8]" xfId="343"/>
    <cellStyle name="Fraction [Bl]" xfId="344"/>
    <cellStyle name="FY" xfId="345"/>
    <cellStyle name="g" xfId="346"/>
    <cellStyle name="g_rate" xfId="347"/>
    <cellStyle name="g_rate_Akamai_Model_Master012301" xfId="348"/>
    <cellStyle name="g_rate_Akamai_Model_Master021601" xfId="349"/>
    <cellStyle name="g_rate_AOL_Model_Master" xfId="350"/>
    <cellStyle name="g_rate_EarningsModel" xfId="351"/>
    <cellStyle name="g_rate_Mapping Points" xfId="352"/>
    <cellStyle name="g_rate_MSFT_Model_fromReaderman_withMyComments" xfId="353"/>
    <cellStyle name="g_rate_MSFT_Model_Master012201" xfId="354"/>
    <cellStyle name="g_rate_New RHATModel 022101" xfId="355"/>
    <cellStyle name="g_rate_pc_dashboard_typed" xfId="356"/>
    <cellStyle name="Green" xfId="357"/>
    <cellStyle name="Grey" xfId="358"/>
    <cellStyle name="Hard Percent" xfId="359"/>
    <cellStyle name="Head 1" xfId="360"/>
    <cellStyle name="Header" xfId="361"/>
    <cellStyle name="Header1" xfId="362"/>
    <cellStyle name="Header2" xfId="363"/>
    <cellStyle name="Heading" xfId="364"/>
    <cellStyle name="HEADING1" xfId="365"/>
    <cellStyle name="HEADING2" xfId="366"/>
    <cellStyle name="Heading3" xfId="367"/>
    <cellStyle name="Headings" xfId="368"/>
    <cellStyle name="HEADINGSTOP" xfId="369"/>
    <cellStyle name="Helv 9 ctr wrap" xfId="370"/>
    <cellStyle name="Helv 9 lft wrap" xfId="371"/>
    <cellStyle name="Hi Lite" xfId="372"/>
    <cellStyle name="Hidden" xfId="373"/>
    <cellStyle name="hidebold" xfId="374"/>
    <cellStyle name="hidenorm" xfId="375"/>
    <cellStyle name="HiLite" xfId="376"/>
    <cellStyle name="Hyperlink" xfId="1" builtinId="8" customBuiltin="1"/>
    <cellStyle name="Input [yellow]" xfId="377"/>
    <cellStyle name="Invisible" xfId="378"/>
    <cellStyle name="Komma [0]_laroux" xfId="379"/>
    <cellStyle name="Komma_laroux" xfId="380"/>
    <cellStyle name="KP_Normal" xfId="381"/>
    <cellStyle name="Large Page Heading" xfId="382"/>
    <cellStyle name="Link Currency (0)" xfId="383"/>
    <cellStyle name="Link Currency (2)" xfId="384"/>
    <cellStyle name="Link Units (0)" xfId="385"/>
    <cellStyle name="Link Units (1)" xfId="386"/>
    <cellStyle name="Link Units (2)" xfId="387"/>
    <cellStyle name="Linked-Sheet" xfId="10"/>
    <cellStyle name="locked" xfId="388"/>
    <cellStyle name="Logo" xfId="389"/>
    <cellStyle name="m" xfId="390"/>
    <cellStyle name="m$" xfId="391"/>
    <cellStyle name="m_Akamai_Model_Master012301" xfId="392"/>
    <cellStyle name="m_Akamai_Model_Master021601" xfId="393"/>
    <cellStyle name="m_AOL_Model_Master" xfId="394"/>
    <cellStyle name="m_EarningsModel" xfId="395"/>
    <cellStyle name="m_Mapping Points" xfId="396"/>
    <cellStyle name="m_MSFT_Model_fromReaderman_withMyComments" xfId="397"/>
    <cellStyle name="m_MSFT_Model_Master012201" xfId="398"/>
    <cellStyle name="m_New RHATModel 022101" xfId="399"/>
    <cellStyle name="m_pc_dashboard_typed" xfId="400"/>
    <cellStyle name="Map Labels" xfId="401"/>
    <cellStyle name="Map Legend" xfId="402"/>
    <cellStyle name="Map Title" xfId="403"/>
    <cellStyle name="Millares [0]_results" xfId="404"/>
    <cellStyle name="Millares_Accounts Receivable Analysis" xfId="405"/>
    <cellStyle name="Milliers [0]_!!!GO" xfId="406"/>
    <cellStyle name="Milliers_!!!GO" xfId="407"/>
    <cellStyle name="MJM" xfId="408"/>
    <cellStyle name="mm" xfId="409"/>
    <cellStyle name="Moneda [0]_results" xfId="410"/>
    <cellStyle name="Moneda_results" xfId="411"/>
    <cellStyle name="Monétaire [0]_!!!GO" xfId="412"/>
    <cellStyle name="Monétaire_!!!GO" xfId="413"/>
    <cellStyle name="Multiple" xfId="414"/>
    <cellStyle name="MultipleBelow" xfId="415"/>
    <cellStyle name="MW_STANDARD" xfId="416"/>
    <cellStyle name="n" xfId="417"/>
    <cellStyle name="n-" xfId="418"/>
    <cellStyle name="n*" xfId="419"/>
    <cellStyle name="n_Muzac Ops" xfId="420"/>
    <cellStyle name="n0" xfId="421"/>
    <cellStyle name="n0'" xfId="422"/>
    <cellStyle name="n0-" xfId="423"/>
    <cellStyle name="n0'_7.2.2-12 AFI May 08 Financial Statements" xfId="424"/>
    <cellStyle name="n00" xfId="425"/>
    <cellStyle name="n000" xfId="426"/>
    <cellStyle name="n09" xfId="427"/>
    <cellStyle name="n0x" xfId="428"/>
    <cellStyle name="n1" xfId="429"/>
    <cellStyle name="n1`" xfId="430"/>
    <cellStyle name="n1`x" xfId="431"/>
    <cellStyle name="n13" xfId="432"/>
    <cellStyle name="n1x" xfId="433"/>
    <cellStyle name="n2" xfId="434"/>
    <cellStyle name="n21x" xfId="435"/>
    <cellStyle name="n2x" xfId="436"/>
    <cellStyle name="n2z" xfId="437"/>
    <cellStyle name="n3" xfId="438"/>
    <cellStyle name="n3x" xfId="439"/>
    <cellStyle name="n9" xfId="440"/>
    <cellStyle name="negativ" xfId="441"/>
    <cellStyle name="NewColumnHeaderNormal" xfId="442"/>
    <cellStyle name="NewSectionHeaderNormal" xfId="443"/>
    <cellStyle name="NewTitleNormal" xfId="444"/>
    <cellStyle name="nm0" xfId="445"/>
    <cellStyle name="nm2x" xfId="446"/>
    <cellStyle name="nnx" xfId="447"/>
    <cellStyle name="no" xfId="448"/>
    <cellStyle name="no dec" xfId="449"/>
    <cellStyle name="nodollars" xfId="450"/>
    <cellStyle name="Normal" xfId="0" builtinId="0" customBuiltin="1"/>
    <cellStyle name="Normal - Style1" xfId="451"/>
    <cellStyle name="Normal - Style2" xfId="452"/>
    <cellStyle name="Normal - Style3" xfId="453"/>
    <cellStyle name="Normal - Style4" xfId="454"/>
    <cellStyle name="Normal - Style5" xfId="455"/>
    <cellStyle name="Normal - Style6" xfId="456"/>
    <cellStyle name="Normal - Style7" xfId="457"/>
    <cellStyle name="Normal - Style8" xfId="458"/>
    <cellStyle name="Normal 10" xfId="459"/>
    <cellStyle name="Normal 11" xfId="2"/>
    <cellStyle name="Normal 12" xfId="460"/>
    <cellStyle name="Normal 13" xfId="3"/>
    <cellStyle name="Normal 2" xfId="11"/>
    <cellStyle name="Normal 2 2" xfId="461"/>
    <cellStyle name="Normal 2_Appraisal Analysis - Dec 9th 2008 (2)" xfId="462"/>
    <cellStyle name="Normal 3" xfId="463"/>
    <cellStyle name="Normal 4" xfId="464"/>
    <cellStyle name="Normal 5" xfId="465"/>
    <cellStyle name="Normal 5 2" xfId="466"/>
    <cellStyle name="Normal 6" xfId="467"/>
    <cellStyle name="Normal 6 2" xfId="468"/>
    <cellStyle name="Normal 6 3" xfId="469"/>
    <cellStyle name="Normal 7" xfId="470"/>
    <cellStyle name="Normal 7 2" xfId="471"/>
    <cellStyle name="Normal 8" xfId="472"/>
    <cellStyle name="Normal 9" xfId="473"/>
    <cellStyle name="Normal_Book3" xfId="13"/>
    <cellStyle name="Normal_DCF1" xfId="12"/>
    <cellStyle name="Normal_ExxonMobil" xfId="4"/>
    <cellStyle name="NormalBlue" xfId="474"/>
    <cellStyle name="NormalBold" xfId="475"/>
    <cellStyle name="normální_laroux" xfId="476"/>
    <cellStyle name="Number" xfId="477"/>
    <cellStyle name="Numbers" xfId="478"/>
    <cellStyle name="Numbers - Bold" xfId="479"/>
    <cellStyle name="Numbers_7.2.2-12 AFI May 08 Financial Statements" xfId="480"/>
    <cellStyle name="nx" xfId="481"/>
    <cellStyle name="nx0" xfId="482"/>
    <cellStyle name="o" xfId="483"/>
    <cellStyle name="Œ…‹æØ‚è [0.00]_!!!GO" xfId="484"/>
    <cellStyle name="Œ…‹æØ‚è_!!!GO" xfId="485"/>
    <cellStyle name="OUTPUT AMOUNTS" xfId="486"/>
    <cellStyle name="over" xfId="487"/>
    <cellStyle name="p" xfId="488"/>
    <cellStyle name="p_Araraquara 2b" xfId="489"/>
    <cellStyle name="p_Michiana 3" xfId="490"/>
    <cellStyle name="p_Michiana 4" xfId="491"/>
    <cellStyle name="p_Muzac Ops" xfId="492"/>
    <cellStyle name="p_Project Dynamite Television Model #1" xfId="493"/>
    <cellStyle name="p_Radio Template 1" xfId="494"/>
    <cellStyle name="p_Radio Template 4" xfId="495"/>
    <cellStyle name="p_Radio Template 5" xfId="496"/>
    <cellStyle name="p_Taconic 3" xfId="497"/>
    <cellStyle name="p_wabi 6" xfId="498"/>
    <cellStyle name="p_Young Model 3" xfId="499"/>
    <cellStyle name="p0" xfId="500"/>
    <cellStyle name="p0]" xfId="501"/>
    <cellStyle name="p0_clay1a" xfId="502"/>
    <cellStyle name="p1" xfId="503"/>
    <cellStyle name="p1\" xfId="504"/>
    <cellStyle name="p1`" xfId="505"/>
    <cellStyle name="p12" xfId="506"/>
    <cellStyle name="p1x" xfId="507"/>
    <cellStyle name="p2" xfId="508"/>
    <cellStyle name="p3" xfId="509"/>
    <cellStyle name="Page Number" xfId="510"/>
    <cellStyle name="Palatino" xfId="511"/>
    <cellStyle name="pe" xfId="512"/>
    <cellStyle name="PEG" xfId="513"/>
    <cellStyle name="per.style" xfId="514"/>
    <cellStyle name="Percen - Style3" xfId="515"/>
    <cellStyle name="percent (0)" xfId="516"/>
    <cellStyle name="Percent (1)" xfId="517"/>
    <cellStyle name="Percent (2)" xfId="518"/>
    <cellStyle name="Percent [0]" xfId="519"/>
    <cellStyle name="Percent [00]" xfId="520"/>
    <cellStyle name="Percent [1]" xfId="521"/>
    <cellStyle name="Percent [2]" xfId="522"/>
    <cellStyle name="Percent 2" xfId="7"/>
    <cellStyle name="Percent 3" xfId="523"/>
    <cellStyle name="Percent 4" xfId="524"/>
    <cellStyle name="Percent 5" xfId="525"/>
    <cellStyle name="Percent 6" xfId="526"/>
    <cellStyle name="Percent 7" xfId="527"/>
    <cellStyle name="Percent 8" xfId="528"/>
    <cellStyle name="Percent 9" xfId="5"/>
    <cellStyle name="Percent Comma" xfId="529"/>
    <cellStyle name="Percent Hard" xfId="530"/>
    <cellStyle name="Percent*" xfId="531"/>
    <cellStyle name="percentage" xfId="532"/>
    <cellStyle name="Perlong" xfId="533"/>
    <cellStyle name="po1" xfId="534"/>
    <cellStyle name="posit" xfId="535"/>
    <cellStyle name="pp" xfId="536"/>
    <cellStyle name="pp1" xfId="537"/>
    <cellStyle name="PrePop Currency (0)" xfId="538"/>
    <cellStyle name="PrePop Currency (2)" xfId="539"/>
    <cellStyle name="PrePop Units (0)" xfId="540"/>
    <cellStyle name="PrePop Units (1)" xfId="541"/>
    <cellStyle name="PrePop Units (2)" xfId="542"/>
    <cellStyle name="present" xfId="543"/>
    <cellStyle name="price" xfId="544"/>
    <cellStyle name="pricing" xfId="545"/>
    <cellStyle name="PS_Comma" xfId="546"/>
    <cellStyle name="PSChar" xfId="547"/>
    <cellStyle name="PSDate" xfId="548"/>
    <cellStyle name="PSDec" xfId="549"/>
    <cellStyle name="PSHeading" xfId="550"/>
    <cellStyle name="PSInt" xfId="551"/>
    <cellStyle name="PSSpacer" xfId="552"/>
    <cellStyle name="q" xfId="553"/>
    <cellStyle name="q1" xfId="554"/>
    <cellStyle name="q2" xfId="555"/>
    <cellStyle name="q3" xfId="556"/>
    <cellStyle name="q4" xfId="557"/>
    <cellStyle name="q5" xfId="558"/>
    <cellStyle name="QEPS-h" xfId="559"/>
    <cellStyle name="QEPS-H1" xfId="560"/>
    <cellStyle name="qRange" xfId="561"/>
    <cellStyle name="r" xfId="562"/>
    <cellStyle name="r_7.2.2-12 AFI May 08 Financial Statements" xfId="563"/>
    <cellStyle name="r_7.2.2-5 AFI Financials 10-31-08" xfId="564"/>
    <cellStyle name="R00A" xfId="565"/>
    <cellStyle name="R00B" xfId="566"/>
    <cellStyle name="R00L" xfId="567"/>
    <cellStyle name="R01A" xfId="568"/>
    <cellStyle name="R01B" xfId="569"/>
    <cellStyle name="R01H" xfId="570"/>
    <cellStyle name="R01L" xfId="571"/>
    <cellStyle name="R02A" xfId="572"/>
    <cellStyle name="R02B" xfId="573"/>
    <cellStyle name="R02H" xfId="574"/>
    <cellStyle name="R02L" xfId="575"/>
    <cellStyle name="R03A" xfId="576"/>
    <cellStyle name="R03B" xfId="577"/>
    <cellStyle name="R03H" xfId="578"/>
    <cellStyle name="R03L" xfId="579"/>
    <cellStyle name="R04A" xfId="580"/>
    <cellStyle name="R04B" xfId="581"/>
    <cellStyle name="R04H" xfId="582"/>
    <cellStyle name="R04L" xfId="583"/>
    <cellStyle name="R05A" xfId="584"/>
    <cellStyle name="R05B" xfId="585"/>
    <cellStyle name="R05H" xfId="586"/>
    <cellStyle name="R05L" xfId="587"/>
    <cellStyle name="R06A" xfId="588"/>
    <cellStyle name="R06B" xfId="589"/>
    <cellStyle name="R06H" xfId="590"/>
    <cellStyle name="R06L" xfId="591"/>
    <cellStyle name="R07A" xfId="592"/>
    <cellStyle name="R07B" xfId="593"/>
    <cellStyle name="R07H" xfId="594"/>
    <cellStyle name="R07L" xfId="595"/>
    <cellStyle name="range" xfId="596"/>
    <cellStyle name="rate" xfId="597"/>
    <cellStyle name="Ratio" xfId="598"/>
    <cellStyle name="Ratio Comma" xfId="599"/>
    <cellStyle name="Ratio_Private" xfId="600"/>
    <cellStyle name="RED" xfId="601"/>
    <cellStyle name="regstoresfromspecstores" xfId="602"/>
    <cellStyle name="REMOVED" xfId="603"/>
    <cellStyle name="RevList" xfId="604"/>
    <cellStyle name="Right" xfId="605"/>
    <cellStyle name="Row Numbering" xfId="606"/>
    <cellStyle name="Section" xfId="607"/>
    <cellStyle name="SectionHeaderNormal" xfId="608"/>
    <cellStyle name="SELECT" xfId="609"/>
    <cellStyle name="SHADEDSTORES" xfId="610"/>
    <cellStyle name="SingleTopDoubleBott" xfId="611"/>
    <cellStyle name="Small Page Heading" xfId="612"/>
    <cellStyle name="Source Line" xfId="613"/>
    <cellStyle name="specstores" xfId="614"/>
    <cellStyle name="Standaard_laroux" xfId="615"/>
    <cellStyle name="Standard_Anpassen der Amortisation" xfId="616"/>
    <cellStyle name="Stock Comma" xfId="617"/>
    <cellStyle name="Stock Price" xfId="618"/>
    <cellStyle name="Style 1" xfId="619"/>
    <cellStyle name="Style 2" xfId="620"/>
    <cellStyle name="Style 21" xfId="621"/>
    <cellStyle name="Style 22" xfId="622"/>
    <cellStyle name="Style 23" xfId="623"/>
    <cellStyle name="Style 24" xfId="624"/>
    <cellStyle name="Style 25" xfId="625"/>
    <cellStyle name="Style 26" xfId="626"/>
    <cellStyle name="Style 27" xfId="627"/>
    <cellStyle name="Style 28" xfId="628"/>
    <cellStyle name="Style 29" xfId="629"/>
    <cellStyle name="Style 30" xfId="630"/>
    <cellStyle name="Style 31" xfId="631"/>
    <cellStyle name="Style 32" xfId="632"/>
    <cellStyle name="Style 33" xfId="633"/>
    <cellStyle name="Style 34" xfId="634"/>
    <cellStyle name="Style 35" xfId="635"/>
    <cellStyle name="Style 36" xfId="636"/>
    <cellStyle name="Style 37" xfId="637"/>
    <cellStyle name="Style 38" xfId="638"/>
    <cellStyle name="Style 39" xfId="639"/>
    <cellStyle name="Style 40" xfId="640"/>
    <cellStyle name="Style 41" xfId="641"/>
    <cellStyle name="Style 42" xfId="642"/>
    <cellStyle name="Style 43" xfId="643"/>
    <cellStyle name="Style 44" xfId="644"/>
    <cellStyle name="Style 45" xfId="645"/>
    <cellStyle name="Style 46" xfId="646"/>
    <cellStyle name="Style 47" xfId="647"/>
    <cellStyle name="Style 48" xfId="648"/>
    <cellStyle name="Style 65" xfId="649"/>
    <cellStyle name="Style 68" xfId="650"/>
    <cellStyle name="Style 71" xfId="651"/>
    <cellStyle name="Style 72" xfId="652"/>
    <cellStyle name="Style 74" xfId="653"/>
    <cellStyle name="Style 77" xfId="654"/>
    <cellStyle name="Style 79" xfId="655"/>
    <cellStyle name="Style 80" xfId="656"/>
    <cellStyle name="Style 81" xfId="657"/>
    <cellStyle name="Style 83" xfId="658"/>
    <cellStyle name="Style 85" xfId="659"/>
    <cellStyle name="Style 86" xfId="660"/>
    <cellStyle name="Style 91" xfId="661"/>
    <cellStyle name="Style 92" xfId="662"/>
    <cellStyle name="STYLE1" xfId="663"/>
    <cellStyle name="STYLE1 2" xfId="664"/>
    <cellStyle name="STYLE1_2007-2008 Budget" xfId="665"/>
    <cellStyle name="STYLE2" xfId="666"/>
    <cellStyle name="STYLE2 2" xfId="667"/>
    <cellStyle name="STYLE2_2007-2008 Budget" xfId="668"/>
    <cellStyle name="STYLE3" xfId="669"/>
    <cellStyle name="STYLE4" xfId="670"/>
    <cellStyle name="STYLE4 2" xfId="671"/>
    <cellStyle name="STYLE4_2007-2008 Budget" xfId="672"/>
    <cellStyle name="STYLE5" xfId="673"/>
    <cellStyle name="STYLE6" xfId="674"/>
    <cellStyle name="Subhead" xfId="675"/>
    <cellStyle name="SubScript" xfId="676"/>
    <cellStyle name="Subtotal" xfId="677"/>
    <cellStyle name="SuperScript" xfId="678"/>
    <cellStyle name="Table Head" xfId="679"/>
    <cellStyle name="Table Head Aligned" xfId="680"/>
    <cellStyle name="Table Head Blue" xfId="681"/>
    <cellStyle name="Table Head Green" xfId="682"/>
    <cellStyle name="Table Head_Biotronic Valuation_Q4-09_v06" xfId="683"/>
    <cellStyle name="Table Heading" xfId="684"/>
    <cellStyle name="Table Title" xfId="685"/>
    <cellStyle name="Table Units" xfId="686"/>
    <cellStyle name="tcn" xfId="687"/>
    <cellStyle name="test" xfId="688"/>
    <cellStyle name="Text [Bullet]" xfId="689"/>
    <cellStyle name="Text [Dash]" xfId="690"/>
    <cellStyle name="Text [Em-Dash]" xfId="691"/>
    <cellStyle name="Text Indent A" xfId="692"/>
    <cellStyle name="Text Indent B" xfId="693"/>
    <cellStyle name="Text Indent C" xfId="694"/>
    <cellStyle name="TextBold" xfId="695"/>
    <cellStyle name="TextItalic" xfId="696"/>
    <cellStyle name="TextNormal" xfId="697"/>
    <cellStyle name="þ_x001d_ðÇ%Uý—&amp;Hý_x000b__x0008_û_x0003_Ï_x0004__x0007__x0001__x0001_" xfId="698"/>
    <cellStyle name="Tickmark" xfId="699"/>
    <cellStyle name="Times" xfId="700"/>
    <cellStyle name="Times [1]" xfId="701"/>
    <cellStyle name="Times [2]" xfId="702"/>
    <cellStyle name="Times New Roman" xfId="703"/>
    <cellStyle name="Title - Underline" xfId="704"/>
    <cellStyle name="title1" xfId="705"/>
    <cellStyle name="title2" xfId="706"/>
    <cellStyle name="TitleNormal" xfId="707"/>
    <cellStyle name="Titles - Other" xfId="708"/>
    <cellStyle name="tn" xfId="709"/>
    <cellStyle name="Top Edge" xfId="710"/>
    <cellStyle name="Top Row" xfId="711"/>
    <cellStyle name="Total4 - Style4" xfId="712"/>
    <cellStyle name="u" xfId="713"/>
    <cellStyle name="u_7.2.2-12 AFI May 08 Financial Statements" xfId="714"/>
    <cellStyle name="u_7.2.2-5 AFI Financials 10-31-08" xfId="715"/>
    <cellStyle name="ubordinated Debt" xfId="716"/>
    <cellStyle name="Underline" xfId="717"/>
    <cellStyle name="UnderlineDouble" xfId="718"/>
    <cellStyle name="undo-style" xfId="719"/>
    <cellStyle name="UN-HiLite" xfId="720"/>
    <cellStyle name="UNLOCKED" xfId="721"/>
    <cellStyle name="Unprotect" xfId="722"/>
    <cellStyle name="UnSelect" xfId="723"/>
    <cellStyle name="Update" xfId="724"/>
    <cellStyle name="v0" xfId="725"/>
    <cellStyle name="Valuta [0]_laroux" xfId="726"/>
    <cellStyle name="Valuta_laroux" xfId="727"/>
    <cellStyle name="Währung [0]_Compiling Utility Macros" xfId="728"/>
    <cellStyle name="Währung_Compiling Utility Macros" xfId="729"/>
    <cellStyle name="WM_STANDARD" xfId="730"/>
    <cellStyle name="WMI_Default" xfId="731"/>
    <cellStyle name="常规_Sheet2" xfId="732"/>
    <cellStyle name="標準_ARRP7 17AUG2002" xfId="7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'HNZ - Historical Prices'!$E$1</c:f>
              <c:strCache>
                <c:ptCount val="1"/>
                <c:pt idx="0">
                  <c:v>Close</c:v>
                </c:pt>
              </c:strCache>
            </c:strRef>
          </c:tx>
          <c:marker>
            <c:symbol val="none"/>
          </c:marker>
          <c:cat>
            <c:numRef>
              <c:f>'HNZ - Historical Prices'!$A$2:$A$1703</c:f>
              <c:numCache>
                <c:formatCode>d\-mmm\-yy</c:formatCode>
                <c:ptCount val="1702"/>
                <c:pt idx="0">
                  <c:v>41432</c:v>
                </c:pt>
                <c:pt idx="1">
                  <c:v>41431</c:v>
                </c:pt>
                <c:pt idx="2">
                  <c:v>41430</c:v>
                </c:pt>
                <c:pt idx="3">
                  <c:v>41429</c:v>
                </c:pt>
                <c:pt idx="4">
                  <c:v>41428</c:v>
                </c:pt>
                <c:pt idx="5">
                  <c:v>41425</c:v>
                </c:pt>
                <c:pt idx="6">
                  <c:v>41424</c:v>
                </c:pt>
                <c:pt idx="7">
                  <c:v>41423</c:v>
                </c:pt>
                <c:pt idx="8">
                  <c:v>41422</c:v>
                </c:pt>
                <c:pt idx="9">
                  <c:v>41418</c:v>
                </c:pt>
                <c:pt idx="10">
                  <c:v>41417</c:v>
                </c:pt>
                <c:pt idx="11">
                  <c:v>41416</c:v>
                </c:pt>
                <c:pt idx="12">
                  <c:v>41415</c:v>
                </c:pt>
                <c:pt idx="13">
                  <c:v>41414</c:v>
                </c:pt>
                <c:pt idx="14">
                  <c:v>41411</c:v>
                </c:pt>
                <c:pt idx="15">
                  <c:v>41410</c:v>
                </c:pt>
                <c:pt idx="16">
                  <c:v>41409</c:v>
                </c:pt>
                <c:pt idx="17">
                  <c:v>41408</c:v>
                </c:pt>
                <c:pt idx="18">
                  <c:v>41407</c:v>
                </c:pt>
                <c:pt idx="19">
                  <c:v>41404</c:v>
                </c:pt>
                <c:pt idx="20">
                  <c:v>41403</c:v>
                </c:pt>
                <c:pt idx="21">
                  <c:v>41402</c:v>
                </c:pt>
                <c:pt idx="22">
                  <c:v>41401</c:v>
                </c:pt>
                <c:pt idx="23">
                  <c:v>41400</c:v>
                </c:pt>
                <c:pt idx="24">
                  <c:v>41397</c:v>
                </c:pt>
                <c:pt idx="25">
                  <c:v>41396</c:v>
                </c:pt>
                <c:pt idx="26">
                  <c:v>41395</c:v>
                </c:pt>
                <c:pt idx="27">
                  <c:v>41394</c:v>
                </c:pt>
                <c:pt idx="28">
                  <c:v>41393</c:v>
                </c:pt>
                <c:pt idx="29">
                  <c:v>41390</c:v>
                </c:pt>
                <c:pt idx="30">
                  <c:v>41389</c:v>
                </c:pt>
                <c:pt idx="31">
                  <c:v>41388</c:v>
                </c:pt>
                <c:pt idx="32">
                  <c:v>41387</c:v>
                </c:pt>
                <c:pt idx="33">
                  <c:v>41386</c:v>
                </c:pt>
                <c:pt idx="34">
                  <c:v>41383</c:v>
                </c:pt>
                <c:pt idx="35">
                  <c:v>41382</c:v>
                </c:pt>
                <c:pt idx="36">
                  <c:v>41381</c:v>
                </c:pt>
                <c:pt idx="37">
                  <c:v>41380</c:v>
                </c:pt>
                <c:pt idx="38">
                  <c:v>41379</c:v>
                </c:pt>
                <c:pt idx="39">
                  <c:v>41376</c:v>
                </c:pt>
                <c:pt idx="40">
                  <c:v>41375</c:v>
                </c:pt>
                <c:pt idx="41">
                  <c:v>41374</c:v>
                </c:pt>
                <c:pt idx="42">
                  <c:v>41373</c:v>
                </c:pt>
                <c:pt idx="43">
                  <c:v>41372</c:v>
                </c:pt>
                <c:pt idx="44">
                  <c:v>41369</c:v>
                </c:pt>
                <c:pt idx="45">
                  <c:v>41368</c:v>
                </c:pt>
                <c:pt idx="46">
                  <c:v>41367</c:v>
                </c:pt>
                <c:pt idx="47">
                  <c:v>41366</c:v>
                </c:pt>
                <c:pt idx="48">
                  <c:v>41365</c:v>
                </c:pt>
                <c:pt idx="49">
                  <c:v>41361</c:v>
                </c:pt>
                <c:pt idx="50">
                  <c:v>41360</c:v>
                </c:pt>
                <c:pt idx="51">
                  <c:v>41359</c:v>
                </c:pt>
                <c:pt idx="52">
                  <c:v>41358</c:v>
                </c:pt>
                <c:pt idx="53">
                  <c:v>41355</c:v>
                </c:pt>
                <c:pt idx="54">
                  <c:v>41354</c:v>
                </c:pt>
                <c:pt idx="55">
                  <c:v>41353</c:v>
                </c:pt>
                <c:pt idx="56">
                  <c:v>41352</c:v>
                </c:pt>
                <c:pt idx="57">
                  <c:v>41351</c:v>
                </c:pt>
                <c:pt idx="58">
                  <c:v>41348</c:v>
                </c:pt>
                <c:pt idx="59">
                  <c:v>41347</c:v>
                </c:pt>
                <c:pt idx="60">
                  <c:v>41346</c:v>
                </c:pt>
                <c:pt idx="61">
                  <c:v>41345</c:v>
                </c:pt>
                <c:pt idx="62">
                  <c:v>41344</c:v>
                </c:pt>
                <c:pt idx="63">
                  <c:v>41341</c:v>
                </c:pt>
                <c:pt idx="64">
                  <c:v>41340</c:v>
                </c:pt>
                <c:pt idx="65">
                  <c:v>41339</c:v>
                </c:pt>
                <c:pt idx="66">
                  <c:v>41338</c:v>
                </c:pt>
                <c:pt idx="67">
                  <c:v>41337</c:v>
                </c:pt>
                <c:pt idx="68">
                  <c:v>41334</c:v>
                </c:pt>
                <c:pt idx="69">
                  <c:v>41333</c:v>
                </c:pt>
                <c:pt idx="70">
                  <c:v>41332</c:v>
                </c:pt>
                <c:pt idx="71">
                  <c:v>41331</c:v>
                </c:pt>
                <c:pt idx="72">
                  <c:v>41330</c:v>
                </c:pt>
                <c:pt idx="73">
                  <c:v>41327</c:v>
                </c:pt>
                <c:pt idx="74">
                  <c:v>41326</c:v>
                </c:pt>
                <c:pt idx="75">
                  <c:v>41325</c:v>
                </c:pt>
                <c:pt idx="76">
                  <c:v>41324</c:v>
                </c:pt>
                <c:pt idx="77">
                  <c:v>41320</c:v>
                </c:pt>
                <c:pt idx="78">
                  <c:v>41319</c:v>
                </c:pt>
                <c:pt idx="79">
                  <c:v>41318</c:v>
                </c:pt>
                <c:pt idx="80">
                  <c:v>41317</c:v>
                </c:pt>
                <c:pt idx="81">
                  <c:v>41316</c:v>
                </c:pt>
                <c:pt idx="82">
                  <c:v>41313</c:v>
                </c:pt>
                <c:pt idx="83">
                  <c:v>41312</c:v>
                </c:pt>
                <c:pt idx="84">
                  <c:v>41311</c:v>
                </c:pt>
                <c:pt idx="85">
                  <c:v>41310</c:v>
                </c:pt>
                <c:pt idx="86">
                  <c:v>41309</c:v>
                </c:pt>
                <c:pt idx="87">
                  <c:v>41306</c:v>
                </c:pt>
                <c:pt idx="88">
                  <c:v>41305</c:v>
                </c:pt>
                <c:pt idx="89">
                  <c:v>41304</c:v>
                </c:pt>
                <c:pt idx="90">
                  <c:v>41303</c:v>
                </c:pt>
                <c:pt idx="91">
                  <c:v>41302</c:v>
                </c:pt>
                <c:pt idx="92">
                  <c:v>41299</c:v>
                </c:pt>
                <c:pt idx="93">
                  <c:v>41298</c:v>
                </c:pt>
                <c:pt idx="94">
                  <c:v>41297</c:v>
                </c:pt>
                <c:pt idx="95">
                  <c:v>41296</c:v>
                </c:pt>
                <c:pt idx="96">
                  <c:v>41292</c:v>
                </c:pt>
                <c:pt idx="97">
                  <c:v>41291</c:v>
                </c:pt>
                <c:pt idx="98">
                  <c:v>41290</c:v>
                </c:pt>
                <c:pt idx="99">
                  <c:v>41289</c:v>
                </c:pt>
                <c:pt idx="100">
                  <c:v>41288</c:v>
                </c:pt>
                <c:pt idx="101">
                  <c:v>41285</c:v>
                </c:pt>
                <c:pt idx="102">
                  <c:v>41284</c:v>
                </c:pt>
                <c:pt idx="103">
                  <c:v>41283</c:v>
                </c:pt>
                <c:pt idx="104">
                  <c:v>41282</c:v>
                </c:pt>
                <c:pt idx="105">
                  <c:v>41281</c:v>
                </c:pt>
                <c:pt idx="106">
                  <c:v>41278</c:v>
                </c:pt>
                <c:pt idx="107">
                  <c:v>41277</c:v>
                </c:pt>
                <c:pt idx="108">
                  <c:v>41276</c:v>
                </c:pt>
                <c:pt idx="109">
                  <c:v>41274</c:v>
                </c:pt>
                <c:pt idx="110">
                  <c:v>41271</c:v>
                </c:pt>
                <c:pt idx="111">
                  <c:v>41270</c:v>
                </c:pt>
                <c:pt idx="112">
                  <c:v>41269</c:v>
                </c:pt>
                <c:pt idx="113">
                  <c:v>41267</c:v>
                </c:pt>
                <c:pt idx="114">
                  <c:v>41264</c:v>
                </c:pt>
                <c:pt idx="115">
                  <c:v>41263</c:v>
                </c:pt>
                <c:pt idx="116">
                  <c:v>41262</c:v>
                </c:pt>
                <c:pt idx="117">
                  <c:v>41261</c:v>
                </c:pt>
                <c:pt idx="118">
                  <c:v>41260</c:v>
                </c:pt>
                <c:pt idx="119">
                  <c:v>41257</c:v>
                </c:pt>
                <c:pt idx="120">
                  <c:v>41256</c:v>
                </c:pt>
                <c:pt idx="121">
                  <c:v>41255</c:v>
                </c:pt>
                <c:pt idx="122">
                  <c:v>41254</c:v>
                </c:pt>
                <c:pt idx="123">
                  <c:v>41253</c:v>
                </c:pt>
                <c:pt idx="124">
                  <c:v>41250</c:v>
                </c:pt>
                <c:pt idx="125">
                  <c:v>41249</c:v>
                </c:pt>
                <c:pt idx="126">
                  <c:v>41248</c:v>
                </c:pt>
                <c:pt idx="127">
                  <c:v>41247</c:v>
                </c:pt>
                <c:pt idx="128">
                  <c:v>41246</c:v>
                </c:pt>
                <c:pt idx="129">
                  <c:v>41243</c:v>
                </c:pt>
                <c:pt idx="130">
                  <c:v>41242</c:v>
                </c:pt>
                <c:pt idx="131">
                  <c:v>41241</c:v>
                </c:pt>
                <c:pt idx="132">
                  <c:v>41240</c:v>
                </c:pt>
                <c:pt idx="133">
                  <c:v>41239</c:v>
                </c:pt>
                <c:pt idx="134">
                  <c:v>41236</c:v>
                </c:pt>
                <c:pt idx="135">
                  <c:v>41234</c:v>
                </c:pt>
                <c:pt idx="136">
                  <c:v>41233</c:v>
                </c:pt>
                <c:pt idx="137">
                  <c:v>41232</c:v>
                </c:pt>
                <c:pt idx="138">
                  <c:v>41229</c:v>
                </c:pt>
                <c:pt idx="139">
                  <c:v>41228</c:v>
                </c:pt>
                <c:pt idx="140">
                  <c:v>41227</c:v>
                </c:pt>
                <c:pt idx="141">
                  <c:v>41226</c:v>
                </c:pt>
                <c:pt idx="142">
                  <c:v>41225</c:v>
                </c:pt>
                <c:pt idx="143">
                  <c:v>41222</c:v>
                </c:pt>
                <c:pt idx="144">
                  <c:v>41221</c:v>
                </c:pt>
                <c:pt idx="145">
                  <c:v>41220</c:v>
                </c:pt>
                <c:pt idx="146">
                  <c:v>41219</c:v>
                </c:pt>
                <c:pt idx="147">
                  <c:v>41218</c:v>
                </c:pt>
                <c:pt idx="148">
                  <c:v>41215</c:v>
                </c:pt>
                <c:pt idx="149">
                  <c:v>41214</c:v>
                </c:pt>
                <c:pt idx="150">
                  <c:v>41213</c:v>
                </c:pt>
                <c:pt idx="151">
                  <c:v>41208</c:v>
                </c:pt>
                <c:pt idx="152">
                  <c:v>41207</c:v>
                </c:pt>
                <c:pt idx="153">
                  <c:v>41206</c:v>
                </c:pt>
                <c:pt idx="154">
                  <c:v>41205</c:v>
                </c:pt>
                <c:pt idx="155">
                  <c:v>41204</c:v>
                </c:pt>
                <c:pt idx="156">
                  <c:v>41201</c:v>
                </c:pt>
                <c:pt idx="157">
                  <c:v>41200</c:v>
                </c:pt>
                <c:pt idx="158">
                  <c:v>41199</c:v>
                </c:pt>
                <c:pt idx="159">
                  <c:v>41198</c:v>
                </c:pt>
                <c:pt idx="160">
                  <c:v>41197</c:v>
                </c:pt>
                <c:pt idx="161">
                  <c:v>41194</c:v>
                </c:pt>
                <c:pt idx="162">
                  <c:v>41193</c:v>
                </c:pt>
                <c:pt idx="163">
                  <c:v>41192</c:v>
                </c:pt>
                <c:pt idx="164">
                  <c:v>41191</c:v>
                </c:pt>
                <c:pt idx="165">
                  <c:v>41190</c:v>
                </c:pt>
                <c:pt idx="166">
                  <c:v>41187</c:v>
                </c:pt>
                <c:pt idx="167">
                  <c:v>41186</c:v>
                </c:pt>
                <c:pt idx="168">
                  <c:v>41185</c:v>
                </c:pt>
                <c:pt idx="169">
                  <c:v>41184</c:v>
                </c:pt>
                <c:pt idx="170">
                  <c:v>41183</c:v>
                </c:pt>
                <c:pt idx="171">
                  <c:v>41180</c:v>
                </c:pt>
                <c:pt idx="172">
                  <c:v>41179</c:v>
                </c:pt>
                <c:pt idx="173">
                  <c:v>41178</c:v>
                </c:pt>
                <c:pt idx="174">
                  <c:v>41177</c:v>
                </c:pt>
                <c:pt idx="175">
                  <c:v>41176</c:v>
                </c:pt>
                <c:pt idx="176">
                  <c:v>41173</c:v>
                </c:pt>
                <c:pt idx="177">
                  <c:v>41172</c:v>
                </c:pt>
                <c:pt idx="178">
                  <c:v>41171</c:v>
                </c:pt>
                <c:pt idx="179">
                  <c:v>41170</c:v>
                </c:pt>
                <c:pt idx="180">
                  <c:v>41169</c:v>
                </c:pt>
                <c:pt idx="181">
                  <c:v>41166</c:v>
                </c:pt>
                <c:pt idx="182">
                  <c:v>41165</c:v>
                </c:pt>
                <c:pt idx="183">
                  <c:v>41164</c:v>
                </c:pt>
                <c:pt idx="184">
                  <c:v>41163</c:v>
                </c:pt>
                <c:pt idx="185">
                  <c:v>41162</c:v>
                </c:pt>
                <c:pt idx="186">
                  <c:v>41159</c:v>
                </c:pt>
                <c:pt idx="187">
                  <c:v>41158</c:v>
                </c:pt>
                <c:pt idx="188">
                  <c:v>41157</c:v>
                </c:pt>
                <c:pt idx="189">
                  <c:v>41156</c:v>
                </c:pt>
                <c:pt idx="190">
                  <c:v>41152</c:v>
                </c:pt>
                <c:pt idx="191">
                  <c:v>41151</c:v>
                </c:pt>
                <c:pt idx="192">
                  <c:v>41150</c:v>
                </c:pt>
                <c:pt idx="193">
                  <c:v>41149</c:v>
                </c:pt>
                <c:pt idx="194">
                  <c:v>41148</c:v>
                </c:pt>
                <c:pt idx="195">
                  <c:v>41145</c:v>
                </c:pt>
                <c:pt idx="196">
                  <c:v>41144</c:v>
                </c:pt>
                <c:pt idx="197">
                  <c:v>41143</c:v>
                </c:pt>
                <c:pt idx="198">
                  <c:v>41142</c:v>
                </c:pt>
                <c:pt idx="199">
                  <c:v>41141</c:v>
                </c:pt>
                <c:pt idx="200">
                  <c:v>41138</c:v>
                </c:pt>
                <c:pt idx="201">
                  <c:v>41137</c:v>
                </c:pt>
                <c:pt idx="202">
                  <c:v>41136</c:v>
                </c:pt>
                <c:pt idx="203">
                  <c:v>41135</c:v>
                </c:pt>
                <c:pt idx="204">
                  <c:v>41134</c:v>
                </c:pt>
                <c:pt idx="205">
                  <c:v>41131</c:v>
                </c:pt>
                <c:pt idx="206">
                  <c:v>41130</c:v>
                </c:pt>
                <c:pt idx="207">
                  <c:v>41129</c:v>
                </c:pt>
                <c:pt idx="208">
                  <c:v>41128</c:v>
                </c:pt>
                <c:pt idx="209">
                  <c:v>41127</c:v>
                </c:pt>
                <c:pt idx="210">
                  <c:v>41124</c:v>
                </c:pt>
                <c:pt idx="211">
                  <c:v>41123</c:v>
                </c:pt>
                <c:pt idx="212">
                  <c:v>41122</c:v>
                </c:pt>
                <c:pt idx="213">
                  <c:v>41121</c:v>
                </c:pt>
                <c:pt idx="214">
                  <c:v>41120</c:v>
                </c:pt>
                <c:pt idx="215">
                  <c:v>41117</c:v>
                </c:pt>
                <c:pt idx="216">
                  <c:v>41116</c:v>
                </c:pt>
                <c:pt idx="217">
                  <c:v>41115</c:v>
                </c:pt>
                <c:pt idx="218">
                  <c:v>41114</c:v>
                </c:pt>
                <c:pt idx="219">
                  <c:v>41113</c:v>
                </c:pt>
                <c:pt idx="220">
                  <c:v>41110</c:v>
                </c:pt>
                <c:pt idx="221">
                  <c:v>41109</c:v>
                </c:pt>
                <c:pt idx="222">
                  <c:v>41108</c:v>
                </c:pt>
                <c:pt idx="223">
                  <c:v>41107</c:v>
                </c:pt>
                <c:pt idx="224">
                  <c:v>41106</c:v>
                </c:pt>
                <c:pt idx="225">
                  <c:v>41103</c:v>
                </c:pt>
                <c:pt idx="226">
                  <c:v>41102</c:v>
                </c:pt>
                <c:pt idx="227">
                  <c:v>41101</c:v>
                </c:pt>
                <c:pt idx="228">
                  <c:v>41100</c:v>
                </c:pt>
                <c:pt idx="229">
                  <c:v>41099</c:v>
                </c:pt>
                <c:pt idx="230">
                  <c:v>41096</c:v>
                </c:pt>
                <c:pt idx="231">
                  <c:v>41095</c:v>
                </c:pt>
                <c:pt idx="232">
                  <c:v>41093</c:v>
                </c:pt>
                <c:pt idx="233">
                  <c:v>41092</c:v>
                </c:pt>
                <c:pt idx="234">
                  <c:v>41089</c:v>
                </c:pt>
                <c:pt idx="235">
                  <c:v>41088</c:v>
                </c:pt>
                <c:pt idx="236">
                  <c:v>41087</c:v>
                </c:pt>
                <c:pt idx="237">
                  <c:v>41086</c:v>
                </c:pt>
                <c:pt idx="238">
                  <c:v>41085</c:v>
                </c:pt>
                <c:pt idx="239">
                  <c:v>41082</c:v>
                </c:pt>
                <c:pt idx="240">
                  <c:v>41081</c:v>
                </c:pt>
                <c:pt idx="241">
                  <c:v>41080</c:v>
                </c:pt>
                <c:pt idx="242">
                  <c:v>41079</c:v>
                </c:pt>
                <c:pt idx="243">
                  <c:v>41078</c:v>
                </c:pt>
                <c:pt idx="244">
                  <c:v>41075</c:v>
                </c:pt>
                <c:pt idx="245">
                  <c:v>41074</c:v>
                </c:pt>
                <c:pt idx="246">
                  <c:v>41073</c:v>
                </c:pt>
                <c:pt idx="247">
                  <c:v>41072</c:v>
                </c:pt>
                <c:pt idx="248">
                  <c:v>41071</c:v>
                </c:pt>
                <c:pt idx="249">
                  <c:v>41068</c:v>
                </c:pt>
                <c:pt idx="250">
                  <c:v>41067</c:v>
                </c:pt>
                <c:pt idx="251">
                  <c:v>41066</c:v>
                </c:pt>
                <c:pt idx="252">
                  <c:v>41065</c:v>
                </c:pt>
                <c:pt idx="253">
                  <c:v>41064</c:v>
                </c:pt>
                <c:pt idx="254">
                  <c:v>41061</c:v>
                </c:pt>
                <c:pt idx="255">
                  <c:v>41060</c:v>
                </c:pt>
                <c:pt idx="256">
                  <c:v>41059</c:v>
                </c:pt>
                <c:pt idx="257">
                  <c:v>41058</c:v>
                </c:pt>
                <c:pt idx="258">
                  <c:v>41054</c:v>
                </c:pt>
                <c:pt idx="259">
                  <c:v>41053</c:v>
                </c:pt>
                <c:pt idx="260">
                  <c:v>41052</c:v>
                </c:pt>
                <c:pt idx="261">
                  <c:v>41051</c:v>
                </c:pt>
                <c:pt idx="262">
                  <c:v>41050</c:v>
                </c:pt>
                <c:pt idx="263">
                  <c:v>41047</c:v>
                </c:pt>
                <c:pt idx="264">
                  <c:v>41046</c:v>
                </c:pt>
                <c:pt idx="265">
                  <c:v>41045</c:v>
                </c:pt>
                <c:pt idx="266">
                  <c:v>41044</c:v>
                </c:pt>
                <c:pt idx="267">
                  <c:v>41043</c:v>
                </c:pt>
                <c:pt idx="268">
                  <c:v>41040</c:v>
                </c:pt>
                <c:pt idx="269">
                  <c:v>41039</c:v>
                </c:pt>
                <c:pt idx="270">
                  <c:v>41038</c:v>
                </c:pt>
                <c:pt idx="271">
                  <c:v>41037</c:v>
                </c:pt>
                <c:pt idx="272">
                  <c:v>41036</c:v>
                </c:pt>
                <c:pt idx="273">
                  <c:v>41033</c:v>
                </c:pt>
                <c:pt idx="274">
                  <c:v>41032</c:v>
                </c:pt>
                <c:pt idx="275">
                  <c:v>41031</c:v>
                </c:pt>
                <c:pt idx="276">
                  <c:v>41030</c:v>
                </c:pt>
                <c:pt idx="277">
                  <c:v>41029</c:v>
                </c:pt>
                <c:pt idx="278">
                  <c:v>41026</c:v>
                </c:pt>
                <c:pt idx="279">
                  <c:v>41025</c:v>
                </c:pt>
                <c:pt idx="280">
                  <c:v>41024</c:v>
                </c:pt>
                <c:pt idx="281">
                  <c:v>41023</c:v>
                </c:pt>
                <c:pt idx="282">
                  <c:v>41022</c:v>
                </c:pt>
                <c:pt idx="283">
                  <c:v>41019</c:v>
                </c:pt>
                <c:pt idx="284">
                  <c:v>41018</c:v>
                </c:pt>
                <c:pt idx="285">
                  <c:v>41017</c:v>
                </c:pt>
                <c:pt idx="286">
                  <c:v>41016</c:v>
                </c:pt>
                <c:pt idx="287">
                  <c:v>41015</c:v>
                </c:pt>
                <c:pt idx="288">
                  <c:v>41012</c:v>
                </c:pt>
                <c:pt idx="289">
                  <c:v>41011</c:v>
                </c:pt>
                <c:pt idx="290">
                  <c:v>41010</c:v>
                </c:pt>
                <c:pt idx="291">
                  <c:v>41009</c:v>
                </c:pt>
                <c:pt idx="292">
                  <c:v>41008</c:v>
                </c:pt>
                <c:pt idx="293">
                  <c:v>41004</c:v>
                </c:pt>
                <c:pt idx="294">
                  <c:v>41003</c:v>
                </c:pt>
                <c:pt idx="295">
                  <c:v>41002</c:v>
                </c:pt>
                <c:pt idx="296">
                  <c:v>41001</c:v>
                </c:pt>
                <c:pt idx="297">
                  <c:v>40998</c:v>
                </c:pt>
                <c:pt idx="298">
                  <c:v>40997</c:v>
                </c:pt>
                <c:pt idx="299">
                  <c:v>40996</c:v>
                </c:pt>
                <c:pt idx="300">
                  <c:v>40995</c:v>
                </c:pt>
                <c:pt idx="301">
                  <c:v>40994</c:v>
                </c:pt>
                <c:pt idx="302">
                  <c:v>40991</c:v>
                </c:pt>
                <c:pt idx="303">
                  <c:v>40990</c:v>
                </c:pt>
                <c:pt idx="304">
                  <c:v>40989</c:v>
                </c:pt>
                <c:pt idx="305">
                  <c:v>40988</c:v>
                </c:pt>
                <c:pt idx="306">
                  <c:v>40987</c:v>
                </c:pt>
                <c:pt idx="307">
                  <c:v>40984</c:v>
                </c:pt>
                <c:pt idx="308">
                  <c:v>40983</c:v>
                </c:pt>
                <c:pt idx="309">
                  <c:v>40982</c:v>
                </c:pt>
                <c:pt idx="310">
                  <c:v>40981</c:v>
                </c:pt>
                <c:pt idx="311">
                  <c:v>40980</c:v>
                </c:pt>
                <c:pt idx="312">
                  <c:v>40977</c:v>
                </c:pt>
                <c:pt idx="313">
                  <c:v>40976</c:v>
                </c:pt>
                <c:pt idx="314">
                  <c:v>40975</c:v>
                </c:pt>
                <c:pt idx="315">
                  <c:v>40974</c:v>
                </c:pt>
                <c:pt idx="316">
                  <c:v>40973</c:v>
                </c:pt>
                <c:pt idx="317">
                  <c:v>40970</c:v>
                </c:pt>
                <c:pt idx="318">
                  <c:v>40969</c:v>
                </c:pt>
                <c:pt idx="319">
                  <c:v>40968</c:v>
                </c:pt>
                <c:pt idx="320">
                  <c:v>40967</c:v>
                </c:pt>
                <c:pt idx="321">
                  <c:v>40966</c:v>
                </c:pt>
                <c:pt idx="322">
                  <c:v>40963</c:v>
                </c:pt>
                <c:pt idx="323">
                  <c:v>40962</c:v>
                </c:pt>
                <c:pt idx="324">
                  <c:v>40961</c:v>
                </c:pt>
                <c:pt idx="325">
                  <c:v>40960</c:v>
                </c:pt>
                <c:pt idx="326">
                  <c:v>40956</c:v>
                </c:pt>
                <c:pt idx="327">
                  <c:v>40955</c:v>
                </c:pt>
                <c:pt idx="328">
                  <c:v>40954</c:v>
                </c:pt>
                <c:pt idx="329">
                  <c:v>40953</c:v>
                </c:pt>
                <c:pt idx="330">
                  <c:v>40952</c:v>
                </c:pt>
                <c:pt idx="331">
                  <c:v>40949</c:v>
                </c:pt>
                <c:pt idx="332">
                  <c:v>40948</c:v>
                </c:pt>
                <c:pt idx="333">
                  <c:v>40947</c:v>
                </c:pt>
                <c:pt idx="334">
                  <c:v>40946</c:v>
                </c:pt>
                <c:pt idx="335">
                  <c:v>40945</c:v>
                </c:pt>
                <c:pt idx="336">
                  <c:v>40942</c:v>
                </c:pt>
                <c:pt idx="337">
                  <c:v>40941</c:v>
                </c:pt>
                <c:pt idx="338">
                  <c:v>40940</c:v>
                </c:pt>
                <c:pt idx="339">
                  <c:v>40939</c:v>
                </c:pt>
                <c:pt idx="340">
                  <c:v>40938</c:v>
                </c:pt>
                <c:pt idx="341">
                  <c:v>40935</c:v>
                </c:pt>
                <c:pt idx="342">
                  <c:v>40934</c:v>
                </c:pt>
                <c:pt idx="343">
                  <c:v>40933</c:v>
                </c:pt>
                <c:pt idx="344">
                  <c:v>40932</c:v>
                </c:pt>
                <c:pt idx="345">
                  <c:v>40931</c:v>
                </c:pt>
                <c:pt idx="346">
                  <c:v>40928</c:v>
                </c:pt>
                <c:pt idx="347">
                  <c:v>40927</c:v>
                </c:pt>
                <c:pt idx="348">
                  <c:v>40926</c:v>
                </c:pt>
                <c:pt idx="349">
                  <c:v>40925</c:v>
                </c:pt>
                <c:pt idx="350">
                  <c:v>40921</c:v>
                </c:pt>
                <c:pt idx="351">
                  <c:v>40920</c:v>
                </c:pt>
                <c:pt idx="352">
                  <c:v>40919</c:v>
                </c:pt>
                <c:pt idx="353">
                  <c:v>40918</c:v>
                </c:pt>
                <c:pt idx="354">
                  <c:v>40917</c:v>
                </c:pt>
                <c:pt idx="355">
                  <c:v>40914</c:v>
                </c:pt>
                <c:pt idx="356">
                  <c:v>40913</c:v>
                </c:pt>
                <c:pt idx="357">
                  <c:v>40912</c:v>
                </c:pt>
                <c:pt idx="358">
                  <c:v>40911</c:v>
                </c:pt>
                <c:pt idx="359">
                  <c:v>40907</c:v>
                </c:pt>
                <c:pt idx="360">
                  <c:v>40906</c:v>
                </c:pt>
                <c:pt idx="361">
                  <c:v>40905</c:v>
                </c:pt>
                <c:pt idx="362">
                  <c:v>40904</c:v>
                </c:pt>
                <c:pt idx="363">
                  <c:v>40900</c:v>
                </c:pt>
                <c:pt idx="364">
                  <c:v>40899</c:v>
                </c:pt>
                <c:pt idx="365">
                  <c:v>40898</c:v>
                </c:pt>
                <c:pt idx="366">
                  <c:v>40897</c:v>
                </c:pt>
                <c:pt idx="367">
                  <c:v>40896</c:v>
                </c:pt>
                <c:pt idx="368">
                  <c:v>40893</c:v>
                </c:pt>
                <c:pt idx="369">
                  <c:v>40892</c:v>
                </c:pt>
                <c:pt idx="370">
                  <c:v>40891</c:v>
                </c:pt>
                <c:pt idx="371">
                  <c:v>40890</c:v>
                </c:pt>
                <c:pt idx="372">
                  <c:v>40889</c:v>
                </c:pt>
                <c:pt idx="373">
                  <c:v>40886</c:v>
                </c:pt>
                <c:pt idx="374">
                  <c:v>40885</c:v>
                </c:pt>
                <c:pt idx="375">
                  <c:v>40884</c:v>
                </c:pt>
                <c:pt idx="376">
                  <c:v>40883</c:v>
                </c:pt>
                <c:pt idx="377">
                  <c:v>40882</c:v>
                </c:pt>
                <c:pt idx="378">
                  <c:v>40879</c:v>
                </c:pt>
                <c:pt idx="379">
                  <c:v>40878</c:v>
                </c:pt>
                <c:pt idx="380">
                  <c:v>40877</c:v>
                </c:pt>
                <c:pt idx="381">
                  <c:v>40876</c:v>
                </c:pt>
                <c:pt idx="382">
                  <c:v>40875</c:v>
                </c:pt>
                <c:pt idx="383">
                  <c:v>40872</c:v>
                </c:pt>
                <c:pt idx="384">
                  <c:v>40870</c:v>
                </c:pt>
                <c:pt idx="385">
                  <c:v>40869</c:v>
                </c:pt>
                <c:pt idx="386">
                  <c:v>40868</c:v>
                </c:pt>
                <c:pt idx="387">
                  <c:v>40865</c:v>
                </c:pt>
                <c:pt idx="388">
                  <c:v>40864</c:v>
                </c:pt>
                <c:pt idx="389">
                  <c:v>40863</c:v>
                </c:pt>
                <c:pt idx="390">
                  <c:v>40862</c:v>
                </c:pt>
                <c:pt idx="391">
                  <c:v>40861</c:v>
                </c:pt>
                <c:pt idx="392">
                  <c:v>40858</c:v>
                </c:pt>
                <c:pt idx="393">
                  <c:v>40857</c:v>
                </c:pt>
                <c:pt idx="394">
                  <c:v>40856</c:v>
                </c:pt>
                <c:pt idx="395">
                  <c:v>40855</c:v>
                </c:pt>
                <c:pt idx="396">
                  <c:v>40854</c:v>
                </c:pt>
                <c:pt idx="397">
                  <c:v>40851</c:v>
                </c:pt>
                <c:pt idx="398">
                  <c:v>40850</c:v>
                </c:pt>
                <c:pt idx="399">
                  <c:v>40849</c:v>
                </c:pt>
                <c:pt idx="400">
                  <c:v>40848</c:v>
                </c:pt>
                <c:pt idx="401">
                  <c:v>40847</c:v>
                </c:pt>
                <c:pt idx="402">
                  <c:v>40844</c:v>
                </c:pt>
                <c:pt idx="403">
                  <c:v>40843</c:v>
                </c:pt>
                <c:pt idx="404">
                  <c:v>40842</c:v>
                </c:pt>
                <c:pt idx="405">
                  <c:v>40841</c:v>
                </c:pt>
                <c:pt idx="406">
                  <c:v>40840</c:v>
                </c:pt>
                <c:pt idx="407">
                  <c:v>40837</c:v>
                </c:pt>
                <c:pt idx="408">
                  <c:v>40836</c:v>
                </c:pt>
                <c:pt idx="409">
                  <c:v>40835</c:v>
                </c:pt>
                <c:pt idx="410">
                  <c:v>40834</c:v>
                </c:pt>
                <c:pt idx="411">
                  <c:v>40833</c:v>
                </c:pt>
                <c:pt idx="412">
                  <c:v>40830</c:v>
                </c:pt>
                <c:pt idx="413">
                  <c:v>40829</c:v>
                </c:pt>
                <c:pt idx="414">
                  <c:v>40828</c:v>
                </c:pt>
                <c:pt idx="415">
                  <c:v>40827</c:v>
                </c:pt>
                <c:pt idx="416">
                  <c:v>40826</c:v>
                </c:pt>
                <c:pt idx="417">
                  <c:v>40823</c:v>
                </c:pt>
                <c:pt idx="418">
                  <c:v>40822</c:v>
                </c:pt>
                <c:pt idx="419">
                  <c:v>40821</c:v>
                </c:pt>
                <c:pt idx="420">
                  <c:v>40820</c:v>
                </c:pt>
                <c:pt idx="421">
                  <c:v>40819</c:v>
                </c:pt>
                <c:pt idx="422">
                  <c:v>40816</c:v>
                </c:pt>
                <c:pt idx="423">
                  <c:v>40815</c:v>
                </c:pt>
                <c:pt idx="424">
                  <c:v>40814</c:v>
                </c:pt>
                <c:pt idx="425">
                  <c:v>40813</c:v>
                </c:pt>
                <c:pt idx="426">
                  <c:v>40812</c:v>
                </c:pt>
                <c:pt idx="427">
                  <c:v>40809</c:v>
                </c:pt>
                <c:pt idx="428">
                  <c:v>40808</c:v>
                </c:pt>
                <c:pt idx="429">
                  <c:v>40807</c:v>
                </c:pt>
                <c:pt idx="430">
                  <c:v>40806</c:v>
                </c:pt>
                <c:pt idx="431">
                  <c:v>40805</c:v>
                </c:pt>
                <c:pt idx="432">
                  <c:v>40802</c:v>
                </c:pt>
                <c:pt idx="433">
                  <c:v>40801</c:v>
                </c:pt>
                <c:pt idx="434">
                  <c:v>40800</c:v>
                </c:pt>
                <c:pt idx="435">
                  <c:v>40799</c:v>
                </c:pt>
                <c:pt idx="436">
                  <c:v>40798</c:v>
                </c:pt>
                <c:pt idx="437">
                  <c:v>40795</c:v>
                </c:pt>
                <c:pt idx="438">
                  <c:v>40794</c:v>
                </c:pt>
                <c:pt idx="439">
                  <c:v>40793</c:v>
                </c:pt>
                <c:pt idx="440">
                  <c:v>40792</c:v>
                </c:pt>
                <c:pt idx="441">
                  <c:v>40788</c:v>
                </c:pt>
                <c:pt idx="442">
                  <c:v>40787</c:v>
                </c:pt>
                <c:pt idx="443">
                  <c:v>40786</c:v>
                </c:pt>
                <c:pt idx="444">
                  <c:v>40785</c:v>
                </c:pt>
                <c:pt idx="445">
                  <c:v>40784</c:v>
                </c:pt>
                <c:pt idx="446">
                  <c:v>40781</c:v>
                </c:pt>
                <c:pt idx="447">
                  <c:v>40780</c:v>
                </c:pt>
                <c:pt idx="448">
                  <c:v>40779</c:v>
                </c:pt>
                <c:pt idx="449">
                  <c:v>40778</c:v>
                </c:pt>
                <c:pt idx="450">
                  <c:v>40777</c:v>
                </c:pt>
                <c:pt idx="451">
                  <c:v>40774</c:v>
                </c:pt>
                <c:pt idx="452">
                  <c:v>40773</c:v>
                </c:pt>
                <c:pt idx="453">
                  <c:v>40772</c:v>
                </c:pt>
                <c:pt idx="454">
                  <c:v>40771</c:v>
                </c:pt>
                <c:pt idx="455">
                  <c:v>40770</c:v>
                </c:pt>
                <c:pt idx="456">
                  <c:v>40767</c:v>
                </c:pt>
                <c:pt idx="457">
                  <c:v>40766</c:v>
                </c:pt>
                <c:pt idx="458">
                  <c:v>40765</c:v>
                </c:pt>
                <c:pt idx="459">
                  <c:v>40764</c:v>
                </c:pt>
                <c:pt idx="460">
                  <c:v>40763</c:v>
                </c:pt>
                <c:pt idx="461">
                  <c:v>40760</c:v>
                </c:pt>
                <c:pt idx="462">
                  <c:v>40759</c:v>
                </c:pt>
                <c:pt idx="463">
                  <c:v>40758</c:v>
                </c:pt>
                <c:pt idx="464">
                  <c:v>40757</c:v>
                </c:pt>
                <c:pt idx="465">
                  <c:v>40756</c:v>
                </c:pt>
                <c:pt idx="466">
                  <c:v>40753</c:v>
                </c:pt>
                <c:pt idx="467">
                  <c:v>40752</c:v>
                </c:pt>
                <c:pt idx="468">
                  <c:v>40751</c:v>
                </c:pt>
                <c:pt idx="469">
                  <c:v>40750</c:v>
                </c:pt>
                <c:pt idx="470">
                  <c:v>40749</c:v>
                </c:pt>
                <c:pt idx="471">
                  <c:v>40746</c:v>
                </c:pt>
                <c:pt idx="472">
                  <c:v>40745</c:v>
                </c:pt>
                <c:pt idx="473">
                  <c:v>40744</c:v>
                </c:pt>
                <c:pt idx="474">
                  <c:v>40743</c:v>
                </c:pt>
                <c:pt idx="475">
                  <c:v>40742</c:v>
                </c:pt>
                <c:pt idx="476">
                  <c:v>40739</c:v>
                </c:pt>
                <c:pt idx="477">
                  <c:v>40738</c:v>
                </c:pt>
                <c:pt idx="478">
                  <c:v>40737</c:v>
                </c:pt>
                <c:pt idx="479">
                  <c:v>40736</c:v>
                </c:pt>
                <c:pt idx="480">
                  <c:v>40735</c:v>
                </c:pt>
                <c:pt idx="481">
                  <c:v>40732</c:v>
                </c:pt>
                <c:pt idx="482">
                  <c:v>40731</c:v>
                </c:pt>
                <c:pt idx="483">
                  <c:v>40730</c:v>
                </c:pt>
                <c:pt idx="484">
                  <c:v>40729</c:v>
                </c:pt>
                <c:pt idx="485">
                  <c:v>40725</c:v>
                </c:pt>
                <c:pt idx="486">
                  <c:v>40724</c:v>
                </c:pt>
                <c:pt idx="487">
                  <c:v>40723</c:v>
                </c:pt>
                <c:pt idx="488">
                  <c:v>40722</c:v>
                </c:pt>
                <c:pt idx="489">
                  <c:v>40721</c:v>
                </c:pt>
                <c:pt idx="490">
                  <c:v>40718</c:v>
                </c:pt>
                <c:pt idx="491">
                  <c:v>40717</c:v>
                </c:pt>
                <c:pt idx="492">
                  <c:v>40716</c:v>
                </c:pt>
                <c:pt idx="493">
                  <c:v>40715</c:v>
                </c:pt>
                <c:pt idx="494">
                  <c:v>40714</c:v>
                </c:pt>
                <c:pt idx="495">
                  <c:v>40711</c:v>
                </c:pt>
                <c:pt idx="496">
                  <c:v>40710</c:v>
                </c:pt>
                <c:pt idx="497">
                  <c:v>40709</c:v>
                </c:pt>
                <c:pt idx="498">
                  <c:v>40708</c:v>
                </c:pt>
                <c:pt idx="499">
                  <c:v>40707</c:v>
                </c:pt>
                <c:pt idx="500">
                  <c:v>40704</c:v>
                </c:pt>
                <c:pt idx="501">
                  <c:v>40703</c:v>
                </c:pt>
                <c:pt idx="502">
                  <c:v>40702</c:v>
                </c:pt>
                <c:pt idx="503">
                  <c:v>40701</c:v>
                </c:pt>
                <c:pt idx="504">
                  <c:v>40700</c:v>
                </c:pt>
                <c:pt idx="505">
                  <c:v>40697</c:v>
                </c:pt>
                <c:pt idx="506">
                  <c:v>40696</c:v>
                </c:pt>
                <c:pt idx="507">
                  <c:v>40695</c:v>
                </c:pt>
                <c:pt idx="508">
                  <c:v>40694</c:v>
                </c:pt>
                <c:pt idx="509">
                  <c:v>40690</c:v>
                </c:pt>
                <c:pt idx="510">
                  <c:v>40689</c:v>
                </c:pt>
                <c:pt idx="511">
                  <c:v>40688</c:v>
                </c:pt>
                <c:pt idx="512">
                  <c:v>40687</c:v>
                </c:pt>
                <c:pt idx="513">
                  <c:v>40686</c:v>
                </c:pt>
                <c:pt idx="514">
                  <c:v>40683</c:v>
                </c:pt>
                <c:pt idx="515">
                  <c:v>40682</c:v>
                </c:pt>
                <c:pt idx="516">
                  <c:v>40681</c:v>
                </c:pt>
                <c:pt idx="517">
                  <c:v>40680</c:v>
                </c:pt>
                <c:pt idx="518">
                  <c:v>40679</c:v>
                </c:pt>
                <c:pt idx="519">
                  <c:v>40676</c:v>
                </c:pt>
                <c:pt idx="520">
                  <c:v>40675</c:v>
                </c:pt>
                <c:pt idx="521">
                  <c:v>40674</c:v>
                </c:pt>
                <c:pt idx="522">
                  <c:v>40673</c:v>
                </c:pt>
                <c:pt idx="523">
                  <c:v>40672</c:v>
                </c:pt>
                <c:pt idx="524">
                  <c:v>40669</c:v>
                </c:pt>
                <c:pt idx="525">
                  <c:v>40668</c:v>
                </c:pt>
                <c:pt idx="526">
                  <c:v>40667</c:v>
                </c:pt>
                <c:pt idx="527">
                  <c:v>40666</c:v>
                </c:pt>
                <c:pt idx="528">
                  <c:v>40665</c:v>
                </c:pt>
                <c:pt idx="529">
                  <c:v>40662</c:v>
                </c:pt>
                <c:pt idx="530">
                  <c:v>40661</c:v>
                </c:pt>
                <c:pt idx="531">
                  <c:v>40660</c:v>
                </c:pt>
                <c:pt idx="532">
                  <c:v>40659</c:v>
                </c:pt>
                <c:pt idx="533">
                  <c:v>40658</c:v>
                </c:pt>
                <c:pt idx="534">
                  <c:v>40654</c:v>
                </c:pt>
                <c:pt idx="535">
                  <c:v>40653</c:v>
                </c:pt>
                <c:pt idx="536">
                  <c:v>40652</c:v>
                </c:pt>
                <c:pt idx="537">
                  <c:v>40651</c:v>
                </c:pt>
                <c:pt idx="538">
                  <c:v>40648</c:v>
                </c:pt>
                <c:pt idx="539">
                  <c:v>40647</c:v>
                </c:pt>
                <c:pt idx="540">
                  <c:v>40646</c:v>
                </c:pt>
                <c:pt idx="541">
                  <c:v>40645</c:v>
                </c:pt>
                <c:pt idx="542">
                  <c:v>40644</c:v>
                </c:pt>
                <c:pt idx="543">
                  <c:v>40641</c:v>
                </c:pt>
                <c:pt idx="544">
                  <c:v>40640</c:v>
                </c:pt>
                <c:pt idx="545">
                  <c:v>40639</c:v>
                </c:pt>
                <c:pt idx="546">
                  <c:v>40638</c:v>
                </c:pt>
                <c:pt idx="547">
                  <c:v>40637</c:v>
                </c:pt>
                <c:pt idx="548">
                  <c:v>40634</c:v>
                </c:pt>
                <c:pt idx="549">
                  <c:v>40633</c:v>
                </c:pt>
                <c:pt idx="550">
                  <c:v>40632</c:v>
                </c:pt>
                <c:pt idx="551">
                  <c:v>40631</c:v>
                </c:pt>
                <c:pt idx="552">
                  <c:v>40630</c:v>
                </c:pt>
                <c:pt idx="553">
                  <c:v>40627</c:v>
                </c:pt>
                <c:pt idx="554">
                  <c:v>40626</c:v>
                </c:pt>
                <c:pt idx="555">
                  <c:v>40625</c:v>
                </c:pt>
                <c:pt idx="556">
                  <c:v>40624</c:v>
                </c:pt>
                <c:pt idx="557">
                  <c:v>40623</c:v>
                </c:pt>
                <c:pt idx="558">
                  <c:v>40620</c:v>
                </c:pt>
                <c:pt idx="559">
                  <c:v>40619</c:v>
                </c:pt>
                <c:pt idx="560">
                  <c:v>40618</c:v>
                </c:pt>
                <c:pt idx="561">
                  <c:v>40617</c:v>
                </c:pt>
                <c:pt idx="562">
                  <c:v>40616</c:v>
                </c:pt>
                <c:pt idx="563">
                  <c:v>40613</c:v>
                </c:pt>
                <c:pt idx="564">
                  <c:v>40612</c:v>
                </c:pt>
                <c:pt idx="565">
                  <c:v>40611</c:v>
                </c:pt>
                <c:pt idx="566">
                  <c:v>40610</c:v>
                </c:pt>
                <c:pt idx="567">
                  <c:v>40609</c:v>
                </c:pt>
                <c:pt idx="568">
                  <c:v>40606</c:v>
                </c:pt>
                <c:pt idx="569">
                  <c:v>40605</c:v>
                </c:pt>
                <c:pt idx="570">
                  <c:v>40604</c:v>
                </c:pt>
                <c:pt idx="571">
                  <c:v>40603</c:v>
                </c:pt>
                <c:pt idx="572">
                  <c:v>40602</c:v>
                </c:pt>
                <c:pt idx="573">
                  <c:v>40599</c:v>
                </c:pt>
                <c:pt idx="574">
                  <c:v>40598</c:v>
                </c:pt>
                <c:pt idx="575">
                  <c:v>40597</c:v>
                </c:pt>
                <c:pt idx="576">
                  <c:v>40596</c:v>
                </c:pt>
                <c:pt idx="577">
                  <c:v>40592</c:v>
                </c:pt>
                <c:pt idx="578">
                  <c:v>40591</c:v>
                </c:pt>
                <c:pt idx="579">
                  <c:v>40590</c:v>
                </c:pt>
                <c:pt idx="580">
                  <c:v>40589</c:v>
                </c:pt>
                <c:pt idx="581">
                  <c:v>40588</c:v>
                </c:pt>
                <c:pt idx="582">
                  <c:v>40585</c:v>
                </c:pt>
                <c:pt idx="583">
                  <c:v>40584</c:v>
                </c:pt>
                <c:pt idx="584">
                  <c:v>40583</c:v>
                </c:pt>
                <c:pt idx="585">
                  <c:v>40582</c:v>
                </c:pt>
                <c:pt idx="586">
                  <c:v>40581</c:v>
                </c:pt>
                <c:pt idx="587">
                  <c:v>40578</c:v>
                </c:pt>
                <c:pt idx="588">
                  <c:v>40577</c:v>
                </c:pt>
                <c:pt idx="589">
                  <c:v>40576</c:v>
                </c:pt>
                <c:pt idx="590">
                  <c:v>40575</c:v>
                </c:pt>
                <c:pt idx="591">
                  <c:v>40574</c:v>
                </c:pt>
                <c:pt idx="592">
                  <c:v>40571</c:v>
                </c:pt>
                <c:pt idx="593">
                  <c:v>40570</c:v>
                </c:pt>
                <c:pt idx="594">
                  <c:v>40569</c:v>
                </c:pt>
                <c:pt idx="595">
                  <c:v>40568</c:v>
                </c:pt>
                <c:pt idx="596">
                  <c:v>40567</c:v>
                </c:pt>
                <c:pt idx="597">
                  <c:v>40564</c:v>
                </c:pt>
                <c:pt idx="598">
                  <c:v>40563</c:v>
                </c:pt>
                <c:pt idx="599">
                  <c:v>40562</c:v>
                </c:pt>
                <c:pt idx="600">
                  <c:v>40561</c:v>
                </c:pt>
                <c:pt idx="601">
                  <c:v>40557</c:v>
                </c:pt>
                <c:pt idx="602">
                  <c:v>40556</c:v>
                </c:pt>
                <c:pt idx="603">
                  <c:v>40555</c:v>
                </c:pt>
                <c:pt idx="604">
                  <c:v>40554</c:v>
                </c:pt>
                <c:pt idx="605">
                  <c:v>40553</c:v>
                </c:pt>
                <c:pt idx="606">
                  <c:v>40550</c:v>
                </c:pt>
                <c:pt idx="607">
                  <c:v>40549</c:v>
                </c:pt>
                <c:pt idx="608">
                  <c:v>40548</c:v>
                </c:pt>
                <c:pt idx="609">
                  <c:v>40547</c:v>
                </c:pt>
                <c:pt idx="610">
                  <c:v>40546</c:v>
                </c:pt>
                <c:pt idx="611">
                  <c:v>40543</c:v>
                </c:pt>
                <c:pt idx="612">
                  <c:v>40542</c:v>
                </c:pt>
                <c:pt idx="613">
                  <c:v>40541</c:v>
                </c:pt>
                <c:pt idx="614">
                  <c:v>40540</c:v>
                </c:pt>
                <c:pt idx="615">
                  <c:v>40539</c:v>
                </c:pt>
                <c:pt idx="616">
                  <c:v>40535</c:v>
                </c:pt>
                <c:pt idx="617">
                  <c:v>40534</c:v>
                </c:pt>
                <c:pt idx="618">
                  <c:v>40533</c:v>
                </c:pt>
                <c:pt idx="619">
                  <c:v>40532</c:v>
                </c:pt>
                <c:pt idx="620">
                  <c:v>40529</c:v>
                </c:pt>
                <c:pt idx="621">
                  <c:v>40528</c:v>
                </c:pt>
                <c:pt idx="622">
                  <c:v>40527</c:v>
                </c:pt>
                <c:pt idx="623">
                  <c:v>40526</c:v>
                </c:pt>
                <c:pt idx="624">
                  <c:v>40525</c:v>
                </c:pt>
                <c:pt idx="625">
                  <c:v>40522</c:v>
                </c:pt>
                <c:pt idx="626">
                  <c:v>40521</c:v>
                </c:pt>
                <c:pt idx="627">
                  <c:v>40520</c:v>
                </c:pt>
                <c:pt idx="628">
                  <c:v>40519</c:v>
                </c:pt>
                <c:pt idx="629">
                  <c:v>40518</c:v>
                </c:pt>
                <c:pt idx="630">
                  <c:v>40515</c:v>
                </c:pt>
                <c:pt idx="631">
                  <c:v>40514</c:v>
                </c:pt>
                <c:pt idx="632">
                  <c:v>40513</c:v>
                </c:pt>
                <c:pt idx="633">
                  <c:v>40512</c:v>
                </c:pt>
                <c:pt idx="634">
                  <c:v>40511</c:v>
                </c:pt>
                <c:pt idx="635">
                  <c:v>40508</c:v>
                </c:pt>
                <c:pt idx="636">
                  <c:v>40506</c:v>
                </c:pt>
                <c:pt idx="637">
                  <c:v>40505</c:v>
                </c:pt>
                <c:pt idx="638">
                  <c:v>40504</c:v>
                </c:pt>
                <c:pt idx="639">
                  <c:v>40501</c:v>
                </c:pt>
                <c:pt idx="640">
                  <c:v>40500</c:v>
                </c:pt>
                <c:pt idx="641">
                  <c:v>40499</c:v>
                </c:pt>
                <c:pt idx="642">
                  <c:v>40498</c:v>
                </c:pt>
                <c:pt idx="643">
                  <c:v>40497</c:v>
                </c:pt>
                <c:pt idx="644">
                  <c:v>40494</c:v>
                </c:pt>
                <c:pt idx="645">
                  <c:v>40493</c:v>
                </c:pt>
                <c:pt idx="646">
                  <c:v>40492</c:v>
                </c:pt>
                <c:pt idx="647">
                  <c:v>40491</c:v>
                </c:pt>
                <c:pt idx="648">
                  <c:v>40490</c:v>
                </c:pt>
                <c:pt idx="649">
                  <c:v>40487</c:v>
                </c:pt>
                <c:pt idx="650">
                  <c:v>40486</c:v>
                </c:pt>
                <c:pt idx="651">
                  <c:v>40485</c:v>
                </c:pt>
                <c:pt idx="652">
                  <c:v>40484</c:v>
                </c:pt>
                <c:pt idx="653">
                  <c:v>40483</c:v>
                </c:pt>
                <c:pt idx="654">
                  <c:v>40480</c:v>
                </c:pt>
                <c:pt idx="655">
                  <c:v>40479</c:v>
                </c:pt>
                <c:pt idx="656">
                  <c:v>40478</c:v>
                </c:pt>
                <c:pt idx="657">
                  <c:v>40477</c:v>
                </c:pt>
                <c:pt idx="658">
                  <c:v>40476</c:v>
                </c:pt>
                <c:pt idx="659">
                  <c:v>40473</c:v>
                </c:pt>
                <c:pt idx="660">
                  <c:v>40472</c:v>
                </c:pt>
                <c:pt idx="661">
                  <c:v>40471</c:v>
                </c:pt>
                <c:pt idx="662">
                  <c:v>40470</c:v>
                </c:pt>
                <c:pt idx="663">
                  <c:v>40469</c:v>
                </c:pt>
                <c:pt idx="664">
                  <c:v>40466</c:v>
                </c:pt>
                <c:pt idx="665">
                  <c:v>40465</c:v>
                </c:pt>
                <c:pt idx="666">
                  <c:v>40464</c:v>
                </c:pt>
                <c:pt idx="667">
                  <c:v>40463</c:v>
                </c:pt>
                <c:pt idx="668">
                  <c:v>40462</c:v>
                </c:pt>
                <c:pt idx="669">
                  <c:v>40459</c:v>
                </c:pt>
                <c:pt idx="670">
                  <c:v>40458</c:v>
                </c:pt>
                <c:pt idx="671">
                  <c:v>40457</c:v>
                </c:pt>
                <c:pt idx="672">
                  <c:v>40456</c:v>
                </c:pt>
                <c:pt idx="673">
                  <c:v>40455</c:v>
                </c:pt>
                <c:pt idx="674">
                  <c:v>40452</c:v>
                </c:pt>
                <c:pt idx="675">
                  <c:v>40451</c:v>
                </c:pt>
                <c:pt idx="676">
                  <c:v>40450</c:v>
                </c:pt>
                <c:pt idx="677">
                  <c:v>40449</c:v>
                </c:pt>
                <c:pt idx="678">
                  <c:v>40448</c:v>
                </c:pt>
                <c:pt idx="679">
                  <c:v>40445</c:v>
                </c:pt>
                <c:pt idx="680">
                  <c:v>40444</c:v>
                </c:pt>
                <c:pt idx="681">
                  <c:v>40443</c:v>
                </c:pt>
                <c:pt idx="682">
                  <c:v>40442</c:v>
                </c:pt>
                <c:pt idx="683">
                  <c:v>40441</c:v>
                </c:pt>
                <c:pt idx="684">
                  <c:v>40438</c:v>
                </c:pt>
                <c:pt idx="685">
                  <c:v>40437</c:v>
                </c:pt>
                <c:pt idx="686">
                  <c:v>40436</c:v>
                </c:pt>
                <c:pt idx="687">
                  <c:v>40435</c:v>
                </c:pt>
                <c:pt idx="688">
                  <c:v>40434</c:v>
                </c:pt>
                <c:pt idx="689">
                  <c:v>40431</c:v>
                </c:pt>
                <c:pt idx="690">
                  <c:v>40430</c:v>
                </c:pt>
                <c:pt idx="691">
                  <c:v>40429</c:v>
                </c:pt>
                <c:pt idx="692">
                  <c:v>40428</c:v>
                </c:pt>
                <c:pt idx="693">
                  <c:v>40427</c:v>
                </c:pt>
                <c:pt idx="694">
                  <c:v>40424</c:v>
                </c:pt>
                <c:pt idx="695">
                  <c:v>40423</c:v>
                </c:pt>
                <c:pt idx="696">
                  <c:v>40422</c:v>
                </c:pt>
                <c:pt idx="697">
                  <c:v>40421</c:v>
                </c:pt>
                <c:pt idx="698">
                  <c:v>40420</c:v>
                </c:pt>
                <c:pt idx="699">
                  <c:v>40417</c:v>
                </c:pt>
                <c:pt idx="700">
                  <c:v>40416</c:v>
                </c:pt>
                <c:pt idx="701">
                  <c:v>40415</c:v>
                </c:pt>
                <c:pt idx="702">
                  <c:v>40414</c:v>
                </c:pt>
                <c:pt idx="703">
                  <c:v>40413</c:v>
                </c:pt>
                <c:pt idx="704">
                  <c:v>40410</c:v>
                </c:pt>
                <c:pt idx="705">
                  <c:v>40409</c:v>
                </c:pt>
                <c:pt idx="706">
                  <c:v>40408</c:v>
                </c:pt>
                <c:pt idx="707">
                  <c:v>40407</c:v>
                </c:pt>
                <c:pt idx="708">
                  <c:v>40406</c:v>
                </c:pt>
                <c:pt idx="709">
                  <c:v>40403</c:v>
                </c:pt>
                <c:pt idx="710">
                  <c:v>40402</c:v>
                </c:pt>
                <c:pt idx="711">
                  <c:v>40401</c:v>
                </c:pt>
                <c:pt idx="712">
                  <c:v>40400</c:v>
                </c:pt>
                <c:pt idx="713">
                  <c:v>40399</c:v>
                </c:pt>
                <c:pt idx="714">
                  <c:v>40396</c:v>
                </c:pt>
                <c:pt idx="715">
                  <c:v>40395</c:v>
                </c:pt>
                <c:pt idx="716">
                  <c:v>40394</c:v>
                </c:pt>
                <c:pt idx="717">
                  <c:v>40393</c:v>
                </c:pt>
                <c:pt idx="718">
                  <c:v>40392</c:v>
                </c:pt>
                <c:pt idx="719">
                  <c:v>40389</c:v>
                </c:pt>
                <c:pt idx="720">
                  <c:v>40388</c:v>
                </c:pt>
                <c:pt idx="721">
                  <c:v>40387</c:v>
                </c:pt>
                <c:pt idx="722">
                  <c:v>40386</c:v>
                </c:pt>
                <c:pt idx="723">
                  <c:v>40385</c:v>
                </c:pt>
                <c:pt idx="724">
                  <c:v>40382</c:v>
                </c:pt>
                <c:pt idx="725">
                  <c:v>40381</c:v>
                </c:pt>
                <c:pt idx="726">
                  <c:v>40380</c:v>
                </c:pt>
                <c:pt idx="727">
                  <c:v>40379</c:v>
                </c:pt>
                <c:pt idx="728">
                  <c:v>40378</c:v>
                </c:pt>
                <c:pt idx="729">
                  <c:v>40375</c:v>
                </c:pt>
                <c:pt idx="730">
                  <c:v>40374</c:v>
                </c:pt>
                <c:pt idx="731">
                  <c:v>40373</c:v>
                </c:pt>
                <c:pt idx="732">
                  <c:v>40372</c:v>
                </c:pt>
                <c:pt idx="733">
                  <c:v>40371</c:v>
                </c:pt>
                <c:pt idx="734">
                  <c:v>40368</c:v>
                </c:pt>
                <c:pt idx="735">
                  <c:v>40367</c:v>
                </c:pt>
                <c:pt idx="736">
                  <c:v>40366</c:v>
                </c:pt>
                <c:pt idx="737">
                  <c:v>40365</c:v>
                </c:pt>
                <c:pt idx="738">
                  <c:v>40364</c:v>
                </c:pt>
                <c:pt idx="739">
                  <c:v>40361</c:v>
                </c:pt>
                <c:pt idx="740">
                  <c:v>40360</c:v>
                </c:pt>
                <c:pt idx="741">
                  <c:v>40359</c:v>
                </c:pt>
                <c:pt idx="742">
                  <c:v>40358</c:v>
                </c:pt>
                <c:pt idx="743">
                  <c:v>40357</c:v>
                </c:pt>
                <c:pt idx="744">
                  <c:v>40354</c:v>
                </c:pt>
                <c:pt idx="745">
                  <c:v>40353</c:v>
                </c:pt>
                <c:pt idx="746">
                  <c:v>40352</c:v>
                </c:pt>
                <c:pt idx="747">
                  <c:v>40351</c:v>
                </c:pt>
                <c:pt idx="748">
                  <c:v>40350</c:v>
                </c:pt>
                <c:pt idx="749">
                  <c:v>40347</c:v>
                </c:pt>
                <c:pt idx="750">
                  <c:v>40346</c:v>
                </c:pt>
                <c:pt idx="751">
                  <c:v>40345</c:v>
                </c:pt>
                <c:pt idx="752">
                  <c:v>40344</c:v>
                </c:pt>
                <c:pt idx="753">
                  <c:v>40343</c:v>
                </c:pt>
                <c:pt idx="754">
                  <c:v>40340</c:v>
                </c:pt>
                <c:pt idx="755">
                  <c:v>40339</c:v>
                </c:pt>
                <c:pt idx="756">
                  <c:v>40338</c:v>
                </c:pt>
                <c:pt idx="757">
                  <c:v>40337</c:v>
                </c:pt>
                <c:pt idx="758">
                  <c:v>40336</c:v>
                </c:pt>
                <c:pt idx="759">
                  <c:v>40333</c:v>
                </c:pt>
                <c:pt idx="760">
                  <c:v>40332</c:v>
                </c:pt>
                <c:pt idx="761">
                  <c:v>40331</c:v>
                </c:pt>
                <c:pt idx="762">
                  <c:v>40330</c:v>
                </c:pt>
                <c:pt idx="763">
                  <c:v>40329</c:v>
                </c:pt>
                <c:pt idx="764">
                  <c:v>40326</c:v>
                </c:pt>
                <c:pt idx="765">
                  <c:v>40325</c:v>
                </c:pt>
                <c:pt idx="766">
                  <c:v>40324</c:v>
                </c:pt>
                <c:pt idx="767">
                  <c:v>40323</c:v>
                </c:pt>
                <c:pt idx="768">
                  <c:v>40322</c:v>
                </c:pt>
                <c:pt idx="769">
                  <c:v>40319</c:v>
                </c:pt>
                <c:pt idx="770">
                  <c:v>40318</c:v>
                </c:pt>
                <c:pt idx="771">
                  <c:v>40317</c:v>
                </c:pt>
                <c:pt idx="772">
                  <c:v>40316</c:v>
                </c:pt>
                <c:pt idx="773">
                  <c:v>40315</c:v>
                </c:pt>
                <c:pt idx="774">
                  <c:v>40312</c:v>
                </c:pt>
                <c:pt idx="775">
                  <c:v>40311</c:v>
                </c:pt>
                <c:pt idx="776">
                  <c:v>40310</c:v>
                </c:pt>
                <c:pt idx="777">
                  <c:v>40309</c:v>
                </c:pt>
                <c:pt idx="778">
                  <c:v>40308</c:v>
                </c:pt>
                <c:pt idx="779">
                  <c:v>40305</c:v>
                </c:pt>
                <c:pt idx="780">
                  <c:v>40304</c:v>
                </c:pt>
                <c:pt idx="781">
                  <c:v>40303</c:v>
                </c:pt>
                <c:pt idx="782">
                  <c:v>40302</c:v>
                </c:pt>
                <c:pt idx="783">
                  <c:v>40301</c:v>
                </c:pt>
                <c:pt idx="784">
                  <c:v>40298</c:v>
                </c:pt>
                <c:pt idx="785">
                  <c:v>40297</c:v>
                </c:pt>
                <c:pt idx="786">
                  <c:v>40296</c:v>
                </c:pt>
                <c:pt idx="787">
                  <c:v>40295</c:v>
                </c:pt>
                <c:pt idx="788">
                  <c:v>40294</c:v>
                </c:pt>
                <c:pt idx="789">
                  <c:v>40291</c:v>
                </c:pt>
                <c:pt idx="790">
                  <c:v>40290</c:v>
                </c:pt>
                <c:pt idx="791">
                  <c:v>40289</c:v>
                </c:pt>
                <c:pt idx="792">
                  <c:v>40288</c:v>
                </c:pt>
                <c:pt idx="793">
                  <c:v>40287</c:v>
                </c:pt>
                <c:pt idx="794">
                  <c:v>40284</c:v>
                </c:pt>
                <c:pt idx="795">
                  <c:v>40283</c:v>
                </c:pt>
                <c:pt idx="796">
                  <c:v>40282</c:v>
                </c:pt>
                <c:pt idx="797">
                  <c:v>40281</c:v>
                </c:pt>
                <c:pt idx="798">
                  <c:v>40280</c:v>
                </c:pt>
                <c:pt idx="799">
                  <c:v>40277</c:v>
                </c:pt>
                <c:pt idx="800">
                  <c:v>40276</c:v>
                </c:pt>
                <c:pt idx="801">
                  <c:v>40275</c:v>
                </c:pt>
                <c:pt idx="802">
                  <c:v>40274</c:v>
                </c:pt>
                <c:pt idx="803">
                  <c:v>40273</c:v>
                </c:pt>
                <c:pt idx="804">
                  <c:v>40270</c:v>
                </c:pt>
                <c:pt idx="805">
                  <c:v>40269</c:v>
                </c:pt>
                <c:pt idx="806">
                  <c:v>40268</c:v>
                </c:pt>
                <c:pt idx="807">
                  <c:v>40267</c:v>
                </c:pt>
                <c:pt idx="808">
                  <c:v>40266</c:v>
                </c:pt>
                <c:pt idx="809">
                  <c:v>40263</c:v>
                </c:pt>
                <c:pt idx="810">
                  <c:v>40262</c:v>
                </c:pt>
                <c:pt idx="811">
                  <c:v>40261</c:v>
                </c:pt>
                <c:pt idx="812">
                  <c:v>40260</c:v>
                </c:pt>
                <c:pt idx="813">
                  <c:v>40259</c:v>
                </c:pt>
                <c:pt idx="814">
                  <c:v>40256</c:v>
                </c:pt>
                <c:pt idx="815">
                  <c:v>40255</c:v>
                </c:pt>
                <c:pt idx="816">
                  <c:v>40254</c:v>
                </c:pt>
                <c:pt idx="817">
                  <c:v>40253</c:v>
                </c:pt>
                <c:pt idx="818">
                  <c:v>40252</c:v>
                </c:pt>
                <c:pt idx="819">
                  <c:v>40249</c:v>
                </c:pt>
                <c:pt idx="820">
                  <c:v>40248</c:v>
                </c:pt>
                <c:pt idx="821">
                  <c:v>40247</c:v>
                </c:pt>
                <c:pt idx="822">
                  <c:v>40246</c:v>
                </c:pt>
                <c:pt idx="823">
                  <c:v>40245</c:v>
                </c:pt>
                <c:pt idx="824">
                  <c:v>40242</c:v>
                </c:pt>
                <c:pt idx="825">
                  <c:v>40241</c:v>
                </c:pt>
                <c:pt idx="826">
                  <c:v>40240</c:v>
                </c:pt>
                <c:pt idx="827">
                  <c:v>40239</c:v>
                </c:pt>
                <c:pt idx="828">
                  <c:v>40238</c:v>
                </c:pt>
                <c:pt idx="829">
                  <c:v>40235</c:v>
                </c:pt>
                <c:pt idx="830">
                  <c:v>40234</c:v>
                </c:pt>
                <c:pt idx="831">
                  <c:v>40233</c:v>
                </c:pt>
                <c:pt idx="832">
                  <c:v>40232</c:v>
                </c:pt>
                <c:pt idx="833">
                  <c:v>40231</c:v>
                </c:pt>
                <c:pt idx="834">
                  <c:v>40228</c:v>
                </c:pt>
                <c:pt idx="835">
                  <c:v>40227</c:v>
                </c:pt>
                <c:pt idx="836">
                  <c:v>40226</c:v>
                </c:pt>
                <c:pt idx="837">
                  <c:v>40225</c:v>
                </c:pt>
                <c:pt idx="838">
                  <c:v>40224</c:v>
                </c:pt>
                <c:pt idx="839">
                  <c:v>40221</c:v>
                </c:pt>
                <c:pt idx="840">
                  <c:v>40220</c:v>
                </c:pt>
                <c:pt idx="841">
                  <c:v>40219</c:v>
                </c:pt>
                <c:pt idx="842">
                  <c:v>40218</c:v>
                </c:pt>
                <c:pt idx="843">
                  <c:v>40217</c:v>
                </c:pt>
                <c:pt idx="844">
                  <c:v>40214</c:v>
                </c:pt>
                <c:pt idx="845">
                  <c:v>40213</c:v>
                </c:pt>
                <c:pt idx="846">
                  <c:v>40212</c:v>
                </c:pt>
                <c:pt idx="847">
                  <c:v>40211</c:v>
                </c:pt>
                <c:pt idx="848">
                  <c:v>40210</c:v>
                </c:pt>
                <c:pt idx="849">
                  <c:v>40207</c:v>
                </c:pt>
                <c:pt idx="850">
                  <c:v>40206</c:v>
                </c:pt>
                <c:pt idx="851">
                  <c:v>40205</c:v>
                </c:pt>
                <c:pt idx="852">
                  <c:v>40204</c:v>
                </c:pt>
                <c:pt idx="853">
                  <c:v>40203</c:v>
                </c:pt>
                <c:pt idx="854">
                  <c:v>40200</c:v>
                </c:pt>
                <c:pt idx="855">
                  <c:v>40199</c:v>
                </c:pt>
                <c:pt idx="856">
                  <c:v>40198</c:v>
                </c:pt>
                <c:pt idx="857">
                  <c:v>40197</c:v>
                </c:pt>
                <c:pt idx="858">
                  <c:v>40196</c:v>
                </c:pt>
                <c:pt idx="859">
                  <c:v>40193</c:v>
                </c:pt>
                <c:pt idx="860">
                  <c:v>40192</c:v>
                </c:pt>
                <c:pt idx="861">
                  <c:v>40191</c:v>
                </c:pt>
                <c:pt idx="862">
                  <c:v>40190</c:v>
                </c:pt>
                <c:pt idx="863">
                  <c:v>40189</c:v>
                </c:pt>
                <c:pt idx="864">
                  <c:v>40186</c:v>
                </c:pt>
                <c:pt idx="865">
                  <c:v>40185</c:v>
                </c:pt>
                <c:pt idx="866">
                  <c:v>40184</c:v>
                </c:pt>
                <c:pt idx="867">
                  <c:v>40183</c:v>
                </c:pt>
                <c:pt idx="868">
                  <c:v>40182</c:v>
                </c:pt>
                <c:pt idx="869">
                  <c:v>40179</c:v>
                </c:pt>
                <c:pt idx="870">
                  <c:v>40178</c:v>
                </c:pt>
                <c:pt idx="871">
                  <c:v>40177</c:v>
                </c:pt>
                <c:pt idx="872">
                  <c:v>40176</c:v>
                </c:pt>
                <c:pt idx="873">
                  <c:v>40175</c:v>
                </c:pt>
                <c:pt idx="874">
                  <c:v>40172</c:v>
                </c:pt>
                <c:pt idx="875">
                  <c:v>40171</c:v>
                </c:pt>
                <c:pt idx="876">
                  <c:v>40170</c:v>
                </c:pt>
                <c:pt idx="877">
                  <c:v>40169</c:v>
                </c:pt>
                <c:pt idx="878">
                  <c:v>40168</c:v>
                </c:pt>
                <c:pt idx="879">
                  <c:v>40165</c:v>
                </c:pt>
                <c:pt idx="880">
                  <c:v>40164</c:v>
                </c:pt>
                <c:pt idx="881">
                  <c:v>40163</c:v>
                </c:pt>
                <c:pt idx="882">
                  <c:v>40162</c:v>
                </c:pt>
                <c:pt idx="883">
                  <c:v>40161</c:v>
                </c:pt>
                <c:pt idx="884">
                  <c:v>40158</c:v>
                </c:pt>
                <c:pt idx="885">
                  <c:v>40157</c:v>
                </c:pt>
                <c:pt idx="886">
                  <c:v>40156</c:v>
                </c:pt>
                <c:pt idx="887">
                  <c:v>40155</c:v>
                </c:pt>
                <c:pt idx="888">
                  <c:v>40154</c:v>
                </c:pt>
                <c:pt idx="889">
                  <c:v>40151</c:v>
                </c:pt>
                <c:pt idx="890">
                  <c:v>40150</c:v>
                </c:pt>
                <c:pt idx="891">
                  <c:v>40149</c:v>
                </c:pt>
                <c:pt idx="892">
                  <c:v>40148</c:v>
                </c:pt>
                <c:pt idx="893">
                  <c:v>40147</c:v>
                </c:pt>
                <c:pt idx="894">
                  <c:v>40144</c:v>
                </c:pt>
                <c:pt idx="895">
                  <c:v>40143</c:v>
                </c:pt>
                <c:pt idx="896">
                  <c:v>40142</c:v>
                </c:pt>
                <c:pt idx="897">
                  <c:v>40141</c:v>
                </c:pt>
                <c:pt idx="898">
                  <c:v>40140</c:v>
                </c:pt>
                <c:pt idx="899">
                  <c:v>40137</c:v>
                </c:pt>
                <c:pt idx="900">
                  <c:v>40136</c:v>
                </c:pt>
                <c:pt idx="901">
                  <c:v>40135</c:v>
                </c:pt>
                <c:pt idx="902">
                  <c:v>40134</c:v>
                </c:pt>
                <c:pt idx="903">
                  <c:v>40133</c:v>
                </c:pt>
                <c:pt idx="904">
                  <c:v>40130</c:v>
                </c:pt>
                <c:pt idx="905">
                  <c:v>40129</c:v>
                </c:pt>
                <c:pt idx="906">
                  <c:v>40128</c:v>
                </c:pt>
                <c:pt idx="907">
                  <c:v>40127</c:v>
                </c:pt>
                <c:pt idx="908">
                  <c:v>40126</c:v>
                </c:pt>
                <c:pt idx="909">
                  <c:v>40123</c:v>
                </c:pt>
                <c:pt idx="910">
                  <c:v>40122</c:v>
                </c:pt>
                <c:pt idx="911">
                  <c:v>40121</c:v>
                </c:pt>
                <c:pt idx="912">
                  <c:v>40120</c:v>
                </c:pt>
                <c:pt idx="913">
                  <c:v>40119</c:v>
                </c:pt>
                <c:pt idx="914">
                  <c:v>40116</c:v>
                </c:pt>
                <c:pt idx="915">
                  <c:v>40115</c:v>
                </c:pt>
                <c:pt idx="916">
                  <c:v>40114</c:v>
                </c:pt>
                <c:pt idx="917">
                  <c:v>40113</c:v>
                </c:pt>
                <c:pt idx="918">
                  <c:v>40112</c:v>
                </c:pt>
                <c:pt idx="919">
                  <c:v>40109</c:v>
                </c:pt>
                <c:pt idx="920">
                  <c:v>40108</c:v>
                </c:pt>
                <c:pt idx="921">
                  <c:v>40107</c:v>
                </c:pt>
                <c:pt idx="922">
                  <c:v>40106</c:v>
                </c:pt>
                <c:pt idx="923">
                  <c:v>40105</c:v>
                </c:pt>
                <c:pt idx="924">
                  <c:v>40102</c:v>
                </c:pt>
                <c:pt idx="925">
                  <c:v>40101</c:v>
                </c:pt>
                <c:pt idx="926">
                  <c:v>40100</c:v>
                </c:pt>
                <c:pt idx="927">
                  <c:v>40099</c:v>
                </c:pt>
                <c:pt idx="928">
                  <c:v>40098</c:v>
                </c:pt>
                <c:pt idx="929">
                  <c:v>40095</c:v>
                </c:pt>
                <c:pt idx="930">
                  <c:v>40094</c:v>
                </c:pt>
                <c:pt idx="931">
                  <c:v>40093</c:v>
                </c:pt>
                <c:pt idx="932">
                  <c:v>40092</c:v>
                </c:pt>
                <c:pt idx="933">
                  <c:v>40091</c:v>
                </c:pt>
                <c:pt idx="934">
                  <c:v>40088</c:v>
                </c:pt>
                <c:pt idx="935">
                  <c:v>40087</c:v>
                </c:pt>
                <c:pt idx="936">
                  <c:v>40086</c:v>
                </c:pt>
                <c:pt idx="937">
                  <c:v>40085</c:v>
                </c:pt>
                <c:pt idx="938">
                  <c:v>40084</c:v>
                </c:pt>
                <c:pt idx="939">
                  <c:v>40081</c:v>
                </c:pt>
                <c:pt idx="940">
                  <c:v>40080</c:v>
                </c:pt>
                <c:pt idx="941">
                  <c:v>40079</c:v>
                </c:pt>
                <c:pt idx="942">
                  <c:v>40078</c:v>
                </c:pt>
                <c:pt idx="943">
                  <c:v>40077</c:v>
                </c:pt>
                <c:pt idx="944">
                  <c:v>40074</c:v>
                </c:pt>
                <c:pt idx="945">
                  <c:v>40073</c:v>
                </c:pt>
                <c:pt idx="946">
                  <c:v>40072</c:v>
                </c:pt>
                <c:pt idx="947">
                  <c:v>40071</c:v>
                </c:pt>
                <c:pt idx="948">
                  <c:v>40070</c:v>
                </c:pt>
                <c:pt idx="949">
                  <c:v>40067</c:v>
                </c:pt>
                <c:pt idx="950">
                  <c:v>40066</c:v>
                </c:pt>
                <c:pt idx="951">
                  <c:v>40065</c:v>
                </c:pt>
                <c:pt idx="952">
                  <c:v>40064</c:v>
                </c:pt>
                <c:pt idx="953">
                  <c:v>40060</c:v>
                </c:pt>
                <c:pt idx="954">
                  <c:v>40059</c:v>
                </c:pt>
                <c:pt idx="955">
                  <c:v>40058</c:v>
                </c:pt>
                <c:pt idx="956">
                  <c:v>40057</c:v>
                </c:pt>
                <c:pt idx="957">
                  <c:v>40056</c:v>
                </c:pt>
                <c:pt idx="958">
                  <c:v>40053</c:v>
                </c:pt>
                <c:pt idx="959">
                  <c:v>40052</c:v>
                </c:pt>
                <c:pt idx="960">
                  <c:v>40051</c:v>
                </c:pt>
                <c:pt idx="961">
                  <c:v>40050</c:v>
                </c:pt>
                <c:pt idx="962">
                  <c:v>40049</c:v>
                </c:pt>
                <c:pt idx="963">
                  <c:v>40046</c:v>
                </c:pt>
                <c:pt idx="964">
                  <c:v>40045</c:v>
                </c:pt>
                <c:pt idx="965">
                  <c:v>40044</c:v>
                </c:pt>
                <c:pt idx="966">
                  <c:v>40043</c:v>
                </c:pt>
                <c:pt idx="967">
                  <c:v>40042</c:v>
                </c:pt>
                <c:pt idx="968">
                  <c:v>40039</c:v>
                </c:pt>
                <c:pt idx="969">
                  <c:v>40038</c:v>
                </c:pt>
                <c:pt idx="970">
                  <c:v>40037</c:v>
                </c:pt>
                <c:pt idx="971">
                  <c:v>40036</c:v>
                </c:pt>
                <c:pt idx="972">
                  <c:v>40035</c:v>
                </c:pt>
                <c:pt idx="973">
                  <c:v>40032</c:v>
                </c:pt>
                <c:pt idx="974">
                  <c:v>40031</c:v>
                </c:pt>
                <c:pt idx="975">
                  <c:v>40030</c:v>
                </c:pt>
                <c:pt idx="976">
                  <c:v>40029</c:v>
                </c:pt>
                <c:pt idx="977">
                  <c:v>40028</c:v>
                </c:pt>
                <c:pt idx="978">
                  <c:v>40025</c:v>
                </c:pt>
                <c:pt idx="979">
                  <c:v>40024</c:v>
                </c:pt>
                <c:pt idx="980">
                  <c:v>40023</c:v>
                </c:pt>
                <c:pt idx="981">
                  <c:v>40022</c:v>
                </c:pt>
                <c:pt idx="982">
                  <c:v>40021</c:v>
                </c:pt>
                <c:pt idx="983">
                  <c:v>40018</c:v>
                </c:pt>
                <c:pt idx="984">
                  <c:v>40017</c:v>
                </c:pt>
                <c:pt idx="985">
                  <c:v>40016</c:v>
                </c:pt>
                <c:pt idx="986">
                  <c:v>40015</c:v>
                </c:pt>
                <c:pt idx="987">
                  <c:v>40014</c:v>
                </c:pt>
                <c:pt idx="988">
                  <c:v>40011</c:v>
                </c:pt>
                <c:pt idx="989">
                  <c:v>40010</c:v>
                </c:pt>
                <c:pt idx="990">
                  <c:v>40009</c:v>
                </c:pt>
                <c:pt idx="991">
                  <c:v>40008</c:v>
                </c:pt>
                <c:pt idx="992">
                  <c:v>40007</c:v>
                </c:pt>
                <c:pt idx="993">
                  <c:v>40004</c:v>
                </c:pt>
                <c:pt idx="994">
                  <c:v>40003</c:v>
                </c:pt>
                <c:pt idx="995">
                  <c:v>40002</c:v>
                </c:pt>
                <c:pt idx="996">
                  <c:v>40001</c:v>
                </c:pt>
                <c:pt idx="997">
                  <c:v>40000</c:v>
                </c:pt>
                <c:pt idx="998">
                  <c:v>39997</c:v>
                </c:pt>
                <c:pt idx="999">
                  <c:v>39996</c:v>
                </c:pt>
                <c:pt idx="1000">
                  <c:v>39995</c:v>
                </c:pt>
                <c:pt idx="1001">
                  <c:v>39994</c:v>
                </c:pt>
                <c:pt idx="1002">
                  <c:v>39993</c:v>
                </c:pt>
                <c:pt idx="1003">
                  <c:v>39990</c:v>
                </c:pt>
                <c:pt idx="1004">
                  <c:v>39989</c:v>
                </c:pt>
                <c:pt idx="1005">
                  <c:v>39988</c:v>
                </c:pt>
                <c:pt idx="1006">
                  <c:v>39987</c:v>
                </c:pt>
                <c:pt idx="1007">
                  <c:v>39986</c:v>
                </c:pt>
                <c:pt idx="1008">
                  <c:v>39983</c:v>
                </c:pt>
                <c:pt idx="1009">
                  <c:v>39982</c:v>
                </c:pt>
                <c:pt idx="1010">
                  <c:v>39981</c:v>
                </c:pt>
                <c:pt idx="1011">
                  <c:v>39980</c:v>
                </c:pt>
                <c:pt idx="1012">
                  <c:v>39979</c:v>
                </c:pt>
                <c:pt idx="1013">
                  <c:v>39976</c:v>
                </c:pt>
                <c:pt idx="1014">
                  <c:v>39975</c:v>
                </c:pt>
                <c:pt idx="1015">
                  <c:v>39974</c:v>
                </c:pt>
                <c:pt idx="1016">
                  <c:v>39973</c:v>
                </c:pt>
                <c:pt idx="1017">
                  <c:v>39972</c:v>
                </c:pt>
                <c:pt idx="1018">
                  <c:v>39969</c:v>
                </c:pt>
                <c:pt idx="1019">
                  <c:v>39968</c:v>
                </c:pt>
                <c:pt idx="1020">
                  <c:v>39967</c:v>
                </c:pt>
                <c:pt idx="1021">
                  <c:v>39966</c:v>
                </c:pt>
                <c:pt idx="1022">
                  <c:v>39965</c:v>
                </c:pt>
                <c:pt idx="1023">
                  <c:v>39962</c:v>
                </c:pt>
                <c:pt idx="1024">
                  <c:v>39961</c:v>
                </c:pt>
                <c:pt idx="1025">
                  <c:v>39960</c:v>
                </c:pt>
                <c:pt idx="1026">
                  <c:v>39959</c:v>
                </c:pt>
                <c:pt idx="1027">
                  <c:v>39958</c:v>
                </c:pt>
                <c:pt idx="1028">
                  <c:v>39955</c:v>
                </c:pt>
                <c:pt idx="1029">
                  <c:v>39954</c:v>
                </c:pt>
                <c:pt idx="1030">
                  <c:v>39953</c:v>
                </c:pt>
                <c:pt idx="1031">
                  <c:v>39952</c:v>
                </c:pt>
                <c:pt idx="1032">
                  <c:v>39951</c:v>
                </c:pt>
                <c:pt idx="1033">
                  <c:v>39948</c:v>
                </c:pt>
                <c:pt idx="1034">
                  <c:v>39947</c:v>
                </c:pt>
                <c:pt idx="1035">
                  <c:v>39946</c:v>
                </c:pt>
                <c:pt idx="1036">
                  <c:v>39945</c:v>
                </c:pt>
                <c:pt idx="1037">
                  <c:v>39944</c:v>
                </c:pt>
                <c:pt idx="1038">
                  <c:v>39941</c:v>
                </c:pt>
                <c:pt idx="1039">
                  <c:v>39940</c:v>
                </c:pt>
                <c:pt idx="1040">
                  <c:v>39939</c:v>
                </c:pt>
                <c:pt idx="1041">
                  <c:v>39938</c:v>
                </c:pt>
                <c:pt idx="1042">
                  <c:v>39937</c:v>
                </c:pt>
                <c:pt idx="1043">
                  <c:v>39934</c:v>
                </c:pt>
                <c:pt idx="1044">
                  <c:v>39933</c:v>
                </c:pt>
                <c:pt idx="1045">
                  <c:v>39932</c:v>
                </c:pt>
                <c:pt idx="1046">
                  <c:v>39931</c:v>
                </c:pt>
                <c:pt idx="1047">
                  <c:v>39930</c:v>
                </c:pt>
                <c:pt idx="1048">
                  <c:v>39927</c:v>
                </c:pt>
                <c:pt idx="1049">
                  <c:v>39926</c:v>
                </c:pt>
                <c:pt idx="1050">
                  <c:v>39925</c:v>
                </c:pt>
                <c:pt idx="1051">
                  <c:v>39924</c:v>
                </c:pt>
                <c:pt idx="1052">
                  <c:v>39923</c:v>
                </c:pt>
                <c:pt idx="1053">
                  <c:v>39920</c:v>
                </c:pt>
                <c:pt idx="1054">
                  <c:v>39919</c:v>
                </c:pt>
                <c:pt idx="1055">
                  <c:v>39918</c:v>
                </c:pt>
                <c:pt idx="1056">
                  <c:v>39917</c:v>
                </c:pt>
                <c:pt idx="1057">
                  <c:v>39916</c:v>
                </c:pt>
                <c:pt idx="1058">
                  <c:v>39913</c:v>
                </c:pt>
                <c:pt idx="1059">
                  <c:v>39912</c:v>
                </c:pt>
                <c:pt idx="1060">
                  <c:v>39911</c:v>
                </c:pt>
                <c:pt idx="1061">
                  <c:v>39910</c:v>
                </c:pt>
                <c:pt idx="1062">
                  <c:v>39909</c:v>
                </c:pt>
                <c:pt idx="1063">
                  <c:v>39906</c:v>
                </c:pt>
                <c:pt idx="1064">
                  <c:v>39905</c:v>
                </c:pt>
                <c:pt idx="1065">
                  <c:v>39904</c:v>
                </c:pt>
                <c:pt idx="1066">
                  <c:v>39903</c:v>
                </c:pt>
                <c:pt idx="1067">
                  <c:v>39902</c:v>
                </c:pt>
                <c:pt idx="1068">
                  <c:v>39899</c:v>
                </c:pt>
                <c:pt idx="1069">
                  <c:v>39898</c:v>
                </c:pt>
                <c:pt idx="1070">
                  <c:v>39897</c:v>
                </c:pt>
                <c:pt idx="1071">
                  <c:v>39896</c:v>
                </c:pt>
                <c:pt idx="1072">
                  <c:v>39895</c:v>
                </c:pt>
                <c:pt idx="1073">
                  <c:v>39892</c:v>
                </c:pt>
                <c:pt idx="1074">
                  <c:v>39891</c:v>
                </c:pt>
                <c:pt idx="1075">
                  <c:v>39890</c:v>
                </c:pt>
                <c:pt idx="1076">
                  <c:v>39889</c:v>
                </c:pt>
                <c:pt idx="1077">
                  <c:v>39888</c:v>
                </c:pt>
                <c:pt idx="1078">
                  <c:v>39885</c:v>
                </c:pt>
                <c:pt idx="1079">
                  <c:v>39884</c:v>
                </c:pt>
                <c:pt idx="1080">
                  <c:v>39883</c:v>
                </c:pt>
                <c:pt idx="1081">
                  <c:v>39882</c:v>
                </c:pt>
                <c:pt idx="1082">
                  <c:v>39881</c:v>
                </c:pt>
                <c:pt idx="1083">
                  <c:v>39878</c:v>
                </c:pt>
                <c:pt idx="1084">
                  <c:v>39877</c:v>
                </c:pt>
                <c:pt idx="1085">
                  <c:v>39876</c:v>
                </c:pt>
                <c:pt idx="1086">
                  <c:v>39875</c:v>
                </c:pt>
                <c:pt idx="1087">
                  <c:v>39874</c:v>
                </c:pt>
                <c:pt idx="1088">
                  <c:v>39871</c:v>
                </c:pt>
                <c:pt idx="1089">
                  <c:v>39870</c:v>
                </c:pt>
                <c:pt idx="1090">
                  <c:v>39869</c:v>
                </c:pt>
                <c:pt idx="1091">
                  <c:v>39868</c:v>
                </c:pt>
                <c:pt idx="1092">
                  <c:v>39867</c:v>
                </c:pt>
                <c:pt idx="1093">
                  <c:v>39864</c:v>
                </c:pt>
                <c:pt idx="1094">
                  <c:v>39863</c:v>
                </c:pt>
                <c:pt idx="1095">
                  <c:v>39862</c:v>
                </c:pt>
                <c:pt idx="1096">
                  <c:v>39861</c:v>
                </c:pt>
                <c:pt idx="1097">
                  <c:v>39857</c:v>
                </c:pt>
                <c:pt idx="1098">
                  <c:v>39856</c:v>
                </c:pt>
                <c:pt idx="1099">
                  <c:v>39855</c:v>
                </c:pt>
                <c:pt idx="1100">
                  <c:v>39854</c:v>
                </c:pt>
                <c:pt idx="1101">
                  <c:v>39853</c:v>
                </c:pt>
                <c:pt idx="1102">
                  <c:v>39850</c:v>
                </c:pt>
                <c:pt idx="1103">
                  <c:v>39849</c:v>
                </c:pt>
                <c:pt idx="1104">
                  <c:v>39848</c:v>
                </c:pt>
                <c:pt idx="1105">
                  <c:v>39847</c:v>
                </c:pt>
                <c:pt idx="1106">
                  <c:v>39846</c:v>
                </c:pt>
                <c:pt idx="1107">
                  <c:v>39843</c:v>
                </c:pt>
                <c:pt idx="1108">
                  <c:v>39842</c:v>
                </c:pt>
                <c:pt idx="1109">
                  <c:v>39841</c:v>
                </c:pt>
                <c:pt idx="1110">
                  <c:v>39840</c:v>
                </c:pt>
                <c:pt idx="1111">
                  <c:v>39839</c:v>
                </c:pt>
                <c:pt idx="1112">
                  <c:v>39836</c:v>
                </c:pt>
                <c:pt idx="1113">
                  <c:v>39835</c:v>
                </c:pt>
                <c:pt idx="1114">
                  <c:v>39834</c:v>
                </c:pt>
                <c:pt idx="1115">
                  <c:v>39833</c:v>
                </c:pt>
                <c:pt idx="1116">
                  <c:v>39829</c:v>
                </c:pt>
                <c:pt idx="1117">
                  <c:v>39828</c:v>
                </c:pt>
                <c:pt idx="1118">
                  <c:v>39827</c:v>
                </c:pt>
                <c:pt idx="1119">
                  <c:v>39826</c:v>
                </c:pt>
                <c:pt idx="1120">
                  <c:v>39825</c:v>
                </c:pt>
                <c:pt idx="1121">
                  <c:v>39822</c:v>
                </c:pt>
                <c:pt idx="1122">
                  <c:v>39821</c:v>
                </c:pt>
                <c:pt idx="1123">
                  <c:v>39820</c:v>
                </c:pt>
                <c:pt idx="1124">
                  <c:v>39819</c:v>
                </c:pt>
                <c:pt idx="1125">
                  <c:v>39818</c:v>
                </c:pt>
                <c:pt idx="1126">
                  <c:v>39815</c:v>
                </c:pt>
                <c:pt idx="1127">
                  <c:v>39814</c:v>
                </c:pt>
                <c:pt idx="1128">
                  <c:v>39813</c:v>
                </c:pt>
                <c:pt idx="1129">
                  <c:v>39812</c:v>
                </c:pt>
                <c:pt idx="1130">
                  <c:v>39811</c:v>
                </c:pt>
                <c:pt idx="1131">
                  <c:v>39808</c:v>
                </c:pt>
                <c:pt idx="1132">
                  <c:v>39807</c:v>
                </c:pt>
                <c:pt idx="1133">
                  <c:v>39806</c:v>
                </c:pt>
                <c:pt idx="1134">
                  <c:v>39805</c:v>
                </c:pt>
                <c:pt idx="1135">
                  <c:v>39804</c:v>
                </c:pt>
                <c:pt idx="1136">
                  <c:v>39801</c:v>
                </c:pt>
                <c:pt idx="1137">
                  <c:v>39800</c:v>
                </c:pt>
                <c:pt idx="1138">
                  <c:v>39799</c:v>
                </c:pt>
                <c:pt idx="1139">
                  <c:v>39798</c:v>
                </c:pt>
                <c:pt idx="1140">
                  <c:v>39797</c:v>
                </c:pt>
                <c:pt idx="1141">
                  <c:v>39794</c:v>
                </c:pt>
                <c:pt idx="1142">
                  <c:v>39793</c:v>
                </c:pt>
                <c:pt idx="1143">
                  <c:v>39792</c:v>
                </c:pt>
                <c:pt idx="1144">
                  <c:v>39791</c:v>
                </c:pt>
                <c:pt idx="1145">
                  <c:v>39790</c:v>
                </c:pt>
                <c:pt idx="1146">
                  <c:v>39787</c:v>
                </c:pt>
                <c:pt idx="1147">
                  <c:v>39786</c:v>
                </c:pt>
                <c:pt idx="1148">
                  <c:v>39785</c:v>
                </c:pt>
                <c:pt idx="1149">
                  <c:v>39784</c:v>
                </c:pt>
                <c:pt idx="1150">
                  <c:v>39783</c:v>
                </c:pt>
                <c:pt idx="1151">
                  <c:v>39780</c:v>
                </c:pt>
                <c:pt idx="1152">
                  <c:v>39779</c:v>
                </c:pt>
                <c:pt idx="1153">
                  <c:v>39778</c:v>
                </c:pt>
                <c:pt idx="1154">
                  <c:v>39777</c:v>
                </c:pt>
                <c:pt idx="1155">
                  <c:v>39776</c:v>
                </c:pt>
                <c:pt idx="1156">
                  <c:v>39773</c:v>
                </c:pt>
                <c:pt idx="1157">
                  <c:v>39772</c:v>
                </c:pt>
                <c:pt idx="1158">
                  <c:v>39771</c:v>
                </c:pt>
                <c:pt idx="1159">
                  <c:v>39770</c:v>
                </c:pt>
                <c:pt idx="1160">
                  <c:v>39769</c:v>
                </c:pt>
                <c:pt idx="1161">
                  <c:v>39766</c:v>
                </c:pt>
                <c:pt idx="1162">
                  <c:v>39765</c:v>
                </c:pt>
                <c:pt idx="1163">
                  <c:v>39764</c:v>
                </c:pt>
                <c:pt idx="1164">
                  <c:v>39763</c:v>
                </c:pt>
                <c:pt idx="1165">
                  <c:v>39762</c:v>
                </c:pt>
                <c:pt idx="1166">
                  <c:v>39759</c:v>
                </c:pt>
                <c:pt idx="1167">
                  <c:v>39758</c:v>
                </c:pt>
                <c:pt idx="1168">
                  <c:v>39757</c:v>
                </c:pt>
                <c:pt idx="1169">
                  <c:v>39756</c:v>
                </c:pt>
                <c:pt idx="1170">
                  <c:v>39755</c:v>
                </c:pt>
                <c:pt idx="1171">
                  <c:v>39752</c:v>
                </c:pt>
                <c:pt idx="1172">
                  <c:v>39751</c:v>
                </c:pt>
                <c:pt idx="1173">
                  <c:v>39750</c:v>
                </c:pt>
                <c:pt idx="1174">
                  <c:v>39749</c:v>
                </c:pt>
                <c:pt idx="1175">
                  <c:v>39748</c:v>
                </c:pt>
                <c:pt idx="1176">
                  <c:v>39745</c:v>
                </c:pt>
                <c:pt idx="1177">
                  <c:v>39744</c:v>
                </c:pt>
                <c:pt idx="1178">
                  <c:v>39743</c:v>
                </c:pt>
                <c:pt idx="1179">
                  <c:v>39742</c:v>
                </c:pt>
                <c:pt idx="1180">
                  <c:v>39741</c:v>
                </c:pt>
                <c:pt idx="1181">
                  <c:v>39738</c:v>
                </c:pt>
                <c:pt idx="1182">
                  <c:v>39737</c:v>
                </c:pt>
                <c:pt idx="1183">
                  <c:v>39736</c:v>
                </c:pt>
                <c:pt idx="1184">
                  <c:v>39735</c:v>
                </c:pt>
                <c:pt idx="1185">
                  <c:v>39734</c:v>
                </c:pt>
                <c:pt idx="1186">
                  <c:v>39731</c:v>
                </c:pt>
                <c:pt idx="1187">
                  <c:v>39730</c:v>
                </c:pt>
                <c:pt idx="1188">
                  <c:v>39729</c:v>
                </c:pt>
                <c:pt idx="1189">
                  <c:v>39728</c:v>
                </c:pt>
                <c:pt idx="1190">
                  <c:v>39727</c:v>
                </c:pt>
                <c:pt idx="1191">
                  <c:v>39724</c:v>
                </c:pt>
                <c:pt idx="1192">
                  <c:v>39723</c:v>
                </c:pt>
                <c:pt idx="1193">
                  <c:v>39722</c:v>
                </c:pt>
                <c:pt idx="1194">
                  <c:v>39721</c:v>
                </c:pt>
                <c:pt idx="1195">
                  <c:v>39720</c:v>
                </c:pt>
                <c:pt idx="1196">
                  <c:v>39717</c:v>
                </c:pt>
                <c:pt idx="1197">
                  <c:v>39716</c:v>
                </c:pt>
                <c:pt idx="1198">
                  <c:v>39715</c:v>
                </c:pt>
                <c:pt idx="1199">
                  <c:v>39714</c:v>
                </c:pt>
                <c:pt idx="1200">
                  <c:v>39713</c:v>
                </c:pt>
                <c:pt idx="1201">
                  <c:v>39710</c:v>
                </c:pt>
                <c:pt idx="1202">
                  <c:v>39709</c:v>
                </c:pt>
                <c:pt idx="1203">
                  <c:v>39708</c:v>
                </c:pt>
                <c:pt idx="1204">
                  <c:v>39707</c:v>
                </c:pt>
                <c:pt idx="1205">
                  <c:v>39706</c:v>
                </c:pt>
                <c:pt idx="1206">
                  <c:v>39703</c:v>
                </c:pt>
                <c:pt idx="1207">
                  <c:v>39702</c:v>
                </c:pt>
                <c:pt idx="1208">
                  <c:v>39701</c:v>
                </c:pt>
                <c:pt idx="1209">
                  <c:v>39700</c:v>
                </c:pt>
                <c:pt idx="1210">
                  <c:v>39699</c:v>
                </c:pt>
                <c:pt idx="1211">
                  <c:v>39696</c:v>
                </c:pt>
                <c:pt idx="1212">
                  <c:v>39695</c:v>
                </c:pt>
                <c:pt idx="1213">
                  <c:v>39694</c:v>
                </c:pt>
                <c:pt idx="1214">
                  <c:v>39693</c:v>
                </c:pt>
                <c:pt idx="1215">
                  <c:v>39689</c:v>
                </c:pt>
                <c:pt idx="1216">
                  <c:v>39688</c:v>
                </c:pt>
                <c:pt idx="1217">
                  <c:v>39687</c:v>
                </c:pt>
                <c:pt idx="1218">
                  <c:v>39686</c:v>
                </c:pt>
                <c:pt idx="1219">
                  <c:v>39685</c:v>
                </c:pt>
                <c:pt idx="1220">
                  <c:v>39682</c:v>
                </c:pt>
                <c:pt idx="1221">
                  <c:v>39681</c:v>
                </c:pt>
                <c:pt idx="1222">
                  <c:v>39680</c:v>
                </c:pt>
                <c:pt idx="1223">
                  <c:v>39679</c:v>
                </c:pt>
                <c:pt idx="1224">
                  <c:v>39678</c:v>
                </c:pt>
                <c:pt idx="1225">
                  <c:v>39675</c:v>
                </c:pt>
                <c:pt idx="1226">
                  <c:v>39674</c:v>
                </c:pt>
                <c:pt idx="1227">
                  <c:v>39673</c:v>
                </c:pt>
                <c:pt idx="1228">
                  <c:v>39672</c:v>
                </c:pt>
                <c:pt idx="1229">
                  <c:v>39671</c:v>
                </c:pt>
                <c:pt idx="1230">
                  <c:v>39668</c:v>
                </c:pt>
                <c:pt idx="1231">
                  <c:v>39667</c:v>
                </c:pt>
                <c:pt idx="1232">
                  <c:v>39666</c:v>
                </c:pt>
                <c:pt idx="1233">
                  <c:v>39665</c:v>
                </c:pt>
                <c:pt idx="1234">
                  <c:v>39664</c:v>
                </c:pt>
                <c:pt idx="1235">
                  <c:v>39661</c:v>
                </c:pt>
                <c:pt idx="1236">
                  <c:v>39660</c:v>
                </c:pt>
                <c:pt idx="1237">
                  <c:v>39659</c:v>
                </c:pt>
                <c:pt idx="1238">
                  <c:v>39658</c:v>
                </c:pt>
                <c:pt idx="1239">
                  <c:v>39657</c:v>
                </c:pt>
                <c:pt idx="1240">
                  <c:v>39654</c:v>
                </c:pt>
                <c:pt idx="1241">
                  <c:v>39653</c:v>
                </c:pt>
                <c:pt idx="1242">
                  <c:v>39652</c:v>
                </c:pt>
                <c:pt idx="1243">
                  <c:v>39651</c:v>
                </c:pt>
                <c:pt idx="1244">
                  <c:v>39650</c:v>
                </c:pt>
                <c:pt idx="1245">
                  <c:v>39647</c:v>
                </c:pt>
                <c:pt idx="1246">
                  <c:v>39646</c:v>
                </c:pt>
                <c:pt idx="1247">
                  <c:v>39645</c:v>
                </c:pt>
                <c:pt idx="1248">
                  <c:v>39644</c:v>
                </c:pt>
                <c:pt idx="1249">
                  <c:v>39643</c:v>
                </c:pt>
                <c:pt idx="1250">
                  <c:v>39640</c:v>
                </c:pt>
                <c:pt idx="1251">
                  <c:v>39639</c:v>
                </c:pt>
                <c:pt idx="1252">
                  <c:v>39638</c:v>
                </c:pt>
                <c:pt idx="1253">
                  <c:v>39637</c:v>
                </c:pt>
                <c:pt idx="1254">
                  <c:v>39636</c:v>
                </c:pt>
                <c:pt idx="1255">
                  <c:v>39632</c:v>
                </c:pt>
                <c:pt idx="1256">
                  <c:v>39631</c:v>
                </c:pt>
                <c:pt idx="1257">
                  <c:v>39630</c:v>
                </c:pt>
                <c:pt idx="1258">
                  <c:v>39629</c:v>
                </c:pt>
                <c:pt idx="1259">
                  <c:v>39626</c:v>
                </c:pt>
                <c:pt idx="1260">
                  <c:v>39625</c:v>
                </c:pt>
                <c:pt idx="1261">
                  <c:v>39624</c:v>
                </c:pt>
                <c:pt idx="1262">
                  <c:v>39623</c:v>
                </c:pt>
                <c:pt idx="1263">
                  <c:v>39622</c:v>
                </c:pt>
                <c:pt idx="1264">
                  <c:v>39619</c:v>
                </c:pt>
                <c:pt idx="1265">
                  <c:v>39618</c:v>
                </c:pt>
                <c:pt idx="1266">
                  <c:v>39617</c:v>
                </c:pt>
                <c:pt idx="1267">
                  <c:v>39616</c:v>
                </c:pt>
                <c:pt idx="1268">
                  <c:v>39615</c:v>
                </c:pt>
                <c:pt idx="1269">
                  <c:v>39612</c:v>
                </c:pt>
                <c:pt idx="1270">
                  <c:v>39611</c:v>
                </c:pt>
                <c:pt idx="1271">
                  <c:v>39610</c:v>
                </c:pt>
                <c:pt idx="1272">
                  <c:v>39609</c:v>
                </c:pt>
                <c:pt idx="1273">
                  <c:v>39608</c:v>
                </c:pt>
                <c:pt idx="1274">
                  <c:v>39605</c:v>
                </c:pt>
                <c:pt idx="1275">
                  <c:v>39604</c:v>
                </c:pt>
                <c:pt idx="1276">
                  <c:v>39603</c:v>
                </c:pt>
                <c:pt idx="1277">
                  <c:v>39602</c:v>
                </c:pt>
                <c:pt idx="1278">
                  <c:v>39601</c:v>
                </c:pt>
                <c:pt idx="1279">
                  <c:v>39598</c:v>
                </c:pt>
                <c:pt idx="1280">
                  <c:v>39597</c:v>
                </c:pt>
                <c:pt idx="1281">
                  <c:v>39596</c:v>
                </c:pt>
                <c:pt idx="1282">
                  <c:v>39595</c:v>
                </c:pt>
                <c:pt idx="1283">
                  <c:v>39591</c:v>
                </c:pt>
                <c:pt idx="1284">
                  <c:v>39590</c:v>
                </c:pt>
                <c:pt idx="1285">
                  <c:v>39589</c:v>
                </c:pt>
                <c:pt idx="1286">
                  <c:v>39588</c:v>
                </c:pt>
                <c:pt idx="1287">
                  <c:v>39587</c:v>
                </c:pt>
                <c:pt idx="1288">
                  <c:v>39584</c:v>
                </c:pt>
                <c:pt idx="1289">
                  <c:v>39583</c:v>
                </c:pt>
                <c:pt idx="1290">
                  <c:v>39582</c:v>
                </c:pt>
                <c:pt idx="1291">
                  <c:v>39581</c:v>
                </c:pt>
                <c:pt idx="1292">
                  <c:v>39580</c:v>
                </c:pt>
                <c:pt idx="1293">
                  <c:v>39577</c:v>
                </c:pt>
                <c:pt idx="1294">
                  <c:v>39576</c:v>
                </c:pt>
                <c:pt idx="1295">
                  <c:v>39575</c:v>
                </c:pt>
                <c:pt idx="1296">
                  <c:v>39574</c:v>
                </c:pt>
                <c:pt idx="1297">
                  <c:v>39573</c:v>
                </c:pt>
                <c:pt idx="1298">
                  <c:v>39570</c:v>
                </c:pt>
                <c:pt idx="1299">
                  <c:v>39569</c:v>
                </c:pt>
                <c:pt idx="1300">
                  <c:v>39568</c:v>
                </c:pt>
                <c:pt idx="1301">
                  <c:v>39567</c:v>
                </c:pt>
                <c:pt idx="1302">
                  <c:v>39566</c:v>
                </c:pt>
                <c:pt idx="1303">
                  <c:v>39563</c:v>
                </c:pt>
                <c:pt idx="1304">
                  <c:v>39562</c:v>
                </c:pt>
                <c:pt idx="1305">
                  <c:v>39561</c:v>
                </c:pt>
                <c:pt idx="1306">
                  <c:v>39560</c:v>
                </c:pt>
                <c:pt idx="1307">
                  <c:v>39559</c:v>
                </c:pt>
                <c:pt idx="1308">
                  <c:v>39556</c:v>
                </c:pt>
                <c:pt idx="1309">
                  <c:v>39555</c:v>
                </c:pt>
                <c:pt idx="1310">
                  <c:v>39554</c:v>
                </c:pt>
                <c:pt idx="1311">
                  <c:v>39553</c:v>
                </c:pt>
                <c:pt idx="1312">
                  <c:v>39552</c:v>
                </c:pt>
                <c:pt idx="1313">
                  <c:v>39549</c:v>
                </c:pt>
                <c:pt idx="1314">
                  <c:v>39548</c:v>
                </c:pt>
                <c:pt idx="1315">
                  <c:v>39547</c:v>
                </c:pt>
                <c:pt idx="1316">
                  <c:v>39546</c:v>
                </c:pt>
                <c:pt idx="1317">
                  <c:v>39545</c:v>
                </c:pt>
                <c:pt idx="1318">
                  <c:v>39542</c:v>
                </c:pt>
                <c:pt idx="1319">
                  <c:v>39541</c:v>
                </c:pt>
                <c:pt idx="1320">
                  <c:v>39540</c:v>
                </c:pt>
                <c:pt idx="1321">
                  <c:v>39539</c:v>
                </c:pt>
                <c:pt idx="1322">
                  <c:v>39538</c:v>
                </c:pt>
                <c:pt idx="1323">
                  <c:v>39535</c:v>
                </c:pt>
                <c:pt idx="1324">
                  <c:v>39534</c:v>
                </c:pt>
                <c:pt idx="1325">
                  <c:v>39533</c:v>
                </c:pt>
                <c:pt idx="1326">
                  <c:v>39532</c:v>
                </c:pt>
                <c:pt idx="1327">
                  <c:v>39531</c:v>
                </c:pt>
                <c:pt idx="1328">
                  <c:v>39527</c:v>
                </c:pt>
                <c:pt idx="1329">
                  <c:v>39526</c:v>
                </c:pt>
                <c:pt idx="1330">
                  <c:v>39525</c:v>
                </c:pt>
                <c:pt idx="1331">
                  <c:v>39524</c:v>
                </c:pt>
                <c:pt idx="1332">
                  <c:v>39521</c:v>
                </c:pt>
                <c:pt idx="1333">
                  <c:v>39520</c:v>
                </c:pt>
                <c:pt idx="1334">
                  <c:v>39519</c:v>
                </c:pt>
                <c:pt idx="1335">
                  <c:v>39518</c:v>
                </c:pt>
                <c:pt idx="1336">
                  <c:v>39517</c:v>
                </c:pt>
                <c:pt idx="1337">
                  <c:v>39514</c:v>
                </c:pt>
                <c:pt idx="1338">
                  <c:v>39513</c:v>
                </c:pt>
                <c:pt idx="1339">
                  <c:v>39512</c:v>
                </c:pt>
                <c:pt idx="1340">
                  <c:v>39511</c:v>
                </c:pt>
                <c:pt idx="1341">
                  <c:v>39510</c:v>
                </c:pt>
                <c:pt idx="1342">
                  <c:v>39507</c:v>
                </c:pt>
                <c:pt idx="1343">
                  <c:v>39506</c:v>
                </c:pt>
                <c:pt idx="1344">
                  <c:v>39505</c:v>
                </c:pt>
                <c:pt idx="1345">
                  <c:v>39504</c:v>
                </c:pt>
                <c:pt idx="1346">
                  <c:v>39503</c:v>
                </c:pt>
                <c:pt idx="1347">
                  <c:v>39500</c:v>
                </c:pt>
                <c:pt idx="1348">
                  <c:v>39499</c:v>
                </c:pt>
                <c:pt idx="1349">
                  <c:v>39498</c:v>
                </c:pt>
                <c:pt idx="1350">
                  <c:v>39497</c:v>
                </c:pt>
                <c:pt idx="1351">
                  <c:v>39493</c:v>
                </c:pt>
                <c:pt idx="1352">
                  <c:v>39492</c:v>
                </c:pt>
                <c:pt idx="1353">
                  <c:v>39491</c:v>
                </c:pt>
                <c:pt idx="1354">
                  <c:v>39490</c:v>
                </c:pt>
                <c:pt idx="1355">
                  <c:v>39489</c:v>
                </c:pt>
                <c:pt idx="1356">
                  <c:v>39486</c:v>
                </c:pt>
                <c:pt idx="1357">
                  <c:v>39485</c:v>
                </c:pt>
                <c:pt idx="1358">
                  <c:v>39484</c:v>
                </c:pt>
                <c:pt idx="1359">
                  <c:v>39483</c:v>
                </c:pt>
                <c:pt idx="1360">
                  <c:v>39482</c:v>
                </c:pt>
                <c:pt idx="1361">
                  <c:v>39479</c:v>
                </c:pt>
                <c:pt idx="1362">
                  <c:v>39478</c:v>
                </c:pt>
                <c:pt idx="1363">
                  <c:v>39477</c:v>
                </c:pt>
                <c:pt idx="1364">
                  <c:v>39476</c:v>
                </c:pt>
                <c:pt idx="1365">
                  <c:v>39475</c:v>
                </c:pt>
                <c:pt idx="1366">
                  <c:v>39472</c:v>
                </c:pt>
                <c:pt idx="1367">
                  <c:v>39471</c:v>
                </c:pt>
                <c:pt idx="1368">
                  <c:v>39470</c:v>
                </c:pt>
                <c:pt idx="1369">
                  <c:v>39469</c:v>
                </c:pt>
                <c:pt idx="1370">
                  <c:v>39465</c:v>
                </c:pt>
                <c:pt idx="1371">
                  <c:v>39464</c:v>
                </c:pt>
                <c:pt idx="1372">
                  <c:v>39463</c:v>
                </c:pt>
                <c:pt idx="1373">
                  <c:v>39462</c:v>
                </c:pt>
                <c:pt idx="1374">
                  <c:v>39461</c:v>
                </c:pt>
                <c:pt idx="1375">
                  <c:v>39458</c:v>
                </c:pt>
                <c:pt idx="1376">
                  <c:v>39457</c:v>
                </c:pt>
                <c:pt idx="1377">
                  <c:v>39456</c:v>
                </c:pt>
                <c:pt idx="1378">
                  <c:v>39455</c:v>
                </c:pt>
                <c:pt idx="1379">
                  <c:v>39454</c:v>
                </c:pt>
                <c:pt idx="1380">
                  <c:v>39451</c:v>
                </c:pt>
                <c:pt idx="1381">
                  <c:v>39450</c:v>
                </c:pt>
                <c:pt idx="1382">
                  <c:v>39449</c:v>
                </c:pt>
                <c:pt idx="1383">
                  <c:v>39447</c:v>
                </c:pt>
                <c:pt idx="1384">
                  <c:v>39444</c:v>
                </c:pt>
                <c:pt idx="1385">
                  <c:v>39443</c:v>
                </c:pt>
                <c:pt idx="1386">
                  <c:v>39442</c:v>
                </c:pt>
                <c:pt idx="1387">
                  <c:v>39440</c:v>
                </c:pt>
                <c:pt idx="1388">
                  <c:v>39437</c:v>
                </c:pt>
                <c:pt idx="1389">
                  <c:v>39436</c:v>
                </c:pt>
                <c:pt idx="1390">
                  <c:v>39435</c:v>
                </c:pt>
                <c:pt idx="1391">
                  <c:v>39434</c:v>
                </c:pt>
                <c:pt idx="1392">
                  <c:v>39433</c:v>
                </c:pt>
                <c:pt idx="1393">
                  <c:v>39430</c:v>
                </c:pt>
                <c:pt idx="1394">
                  <c:v>39429</c:v>
                </c:pt>
                <c:pt idx="1395">
                  <c:v>39428</c:v>
                </c:pt>
                <c:pt idx="1396">
                  <c:v>39427</c:v>
                </c:pt>
                <c:pt idx="1397">
                  <c:v>39426</c:v>
                </c:pt>
                <c:pt idx="1398">
                  <c:v>39423</c:v>
                </c:pt>
                <c:pt idx="1399">
                  <c:v>39422</c:v>
                </c:pt>
                <c:pt idx="1400">
                  <c:v>39421</c:v>
                </c:pt>
                <c:pt idx="1401">
                  <c:v>39420</c:v>
                </c:pt>
                <c:pt idx="1402">
                  <c:v>39419</c:v>
                </c:pt>
                <c:pt idx="1403">
                  <c:v>39416</c:v>
                </c:pt>
                <c:pt idx="1404">
                  <c:v>39415</c:v>
                </c:pt>
                <c:pt idx="1405">
                  <c:v>39414</c:v>
                </c:pt>
                <c:pt idx="1406">
                  <c:v>39413</c:v>
                </c:pt>
                <c:pt idx="1407">
                  <c:v>39412</c:v>
                </c:pt>
                <c:pt idx="1408">
                  <c:v>39409</c:v>
                </c:pt>
                <c:pt idx="1409">
                  <c:v>39407</c:v>
                </c:pt>
                <c:pt idx="1410">
                  <c:v>39406</c:v>
                </c:pt>
                <c:pt idx="1411">
                  <c:v>39405</c:v>
                </c:pt>
                <c:pt idx="1412">
                  <c:v>39402</c:v>
                </c:pt>
                <c:pt idx="1413">
                  <c:v>39401</c:v>
                </c:pt>
                <c:pt idx="1414">
                  <c:v>39400</c:v>
                </c:pt>
                <c:pt idx="1415">
                  <c:v>39399</c:v>
                </c:pt>
                <c:pt idx="1416">
                  <c:v>39398</c:v>
                </c:pt>
                <c:pt idx="1417">
                  <c:v>39395</c:v>
                </c:pt>
                <c:pt idx="1418">
                  <c:v>39394</c:v>
                </c:pt>
                <c:pt idx="1419">
                  <c:v>39393</c:v>
                </c:pt>
                <c:pt idx="1420">
                  <c:v>39392</c:v>
                </c:pt>
                <c:pt idx="1421">
                  <c:v>39391</c:v>
                </c:pt>
                <c:pt idx="1422">
                  <c:v>39388</c:v>
                </c:pt>
                <c:pt idx="1423">
                  <c:v>39387</c:v>
                </c:pt>
                <c:pt idx="1424">
                  <c:v>39386</c:v>
                </c:pt>
                <c:pt idx="1425">
                  <c:v>39385</c:v>
                </c:pt>
                <c:pt idx="1426">
                  <c:v>39384</c:v>
                </c:pt>
                <c:pt idx="1427">
                  <c:v>39381</c:v>
                </c:pt>
                <c:pt idx="1428">
                  <c:v>39380</c:v>
                </c:pt>
                <c:pt idx="1429">
                  <c:v>39379</c:v>
                </c:pt>
                <c:pt idx="1430">
                  <c:v>39378</c:v>
                </c:pt>
                <c:pt idx="1431">
                  <c:v>39377</c:v>
                </c:pt>
                <c:pt idx="1432">
                  <c:v>39374</c:v>
                </c:pt>
                <c:pt idx="1433">
                  <c:v>39373</c:v>
                </c:pt>
                <c:pt idx="1434">
                  <c:v>39372</c:v>
                </c:pt>
                <c:pt idx="1435">
                  <c:v>39371</c:v>
                </c:pt>
                <c:pt idx="1436">
                  <c:v>39370</c:v>
                </c:pt>
                <c:pt idx="1437">
                  <c:v>39367</c:v>
                </c:pt>
                <c:pt idx="1438">
                  <c:v>39366</c:v>
                </c:pt>
                <c:pt idx="1439">
                  <c:v>39365</c:v>
                </c:pt>
                <c:pt idx="1440">
                  <c:v>39364</c:v>
                </c:pt>
                <c:pt idx="1441">
                  <c:v>39363</c:v>
                </c:pt>
                <c:pt idx="1442">
                  <c:v>39360</c:v>
                </c:pt>
                <c:pt idx="1443">
                  <c:v>39359</c:v>
                </c:pt>
                <c:pt idx="1444">
                  <c:v>39358</c:v>
                </c:pt>
                <c:pt idx="1445">
                  <c:v>39357</c:v>
                </c:pt>
                <c:pt idx="1446">
                  <c:v>39356</c:v>
                </c:pt>
                <c:pt idx="1447">
                  <c:v>39353</c:v>
                </c:pt>
                <c:pt idx="1448">
                  <c:v>39352</c:v>
                </c:pt>
                <c:pt idx="1449">
                  <c:v>39351</c:v>
                </c:pt>
                <c:pt idx="1450">
                  <c:v>39350</c:v>
                </c:pt>
                <c:pt idx="1451">
                  <c:v>39349</c:v>
                </c:pt>
                <c:pt idx="1452">
                  <c:v>39346</c:v>
                </c:pt>
                <c:pt idx="1453">
                  <c:v>39345</c:v>
                </c:pt>
                <c:pt idx="1454">
                  <c:v>39344</c:v>
                </c:pt>
                <c:pt idx="1455">
                  <c:v>39343</c:v>
                </c:pt>
                <c:pt idx="1456">
                  <c:v>39342</c:v>
                </c:pt>
                <c:pt idx="1457">
                  <c:v>39339</c:v>
                </c:pt>
                <c:pt idx="1458">
                  <c:v>39338</c:v>
                </c:pt>
                <c:pt idx="1459">
                  <c:v>39337</c:v>
                </c:pt>
                <c:pt idx="1460">
                  <c:v>39336</c:v>
                </c:pt>
                <c:pt idx="1461">
                  <c:v>39335</c:v>
                </c:pt>
                <c:pt idx="1462">
                  <c:v>39332</c:v>
                </c:pt>
                <c:pt idx="1463">
                  <c:v>39331</c:v>
                </c:pt>
                <c:pt idx="1464">
                  <c:v>39330</c:v>
                </c:pt>
                <c:pt idx="1465">
                  <c:v>39329</c:v>
                </c:pt>
                <c:pt idx="1466">
                  <c:v>39325</c:v>
                </c:pt>
                <c:pt idx="1467">
                  <c:v>39324</c:v>
                </c:pt>
                <c:pt idx="1468">
                  <c:v>39323</c:v>
                </c:pt>
                <c:pt idx="1469">
                  <c:v>39322</c:v>
                </c:pt>
                <c:pt idx="1470">
                  <c:v>39321</c:v>
                </c:pt>
                <c:pt idx="1471">
                  <c:v>39318</c:v>
                </c:pt>
                <c:pt idx="1472">
                  <c:v>39317</c:v>
                </c:pt>
                <c:pt idx="1473">
                  <c:v>39316</c:v>
                </c:pt>
                <c:pt idx="1474">
                  <c:v>39315</c:v>
                </c:pt>
                <c:pt idx="1475">
                  <c:v>39314</c:v>
                </c:pt>
                <c:pt idx="1476">
                  <c:v>39311</c:v>
                </c:pt>
                <c:pt idx="1477">
                  <c:v>39310</c:v>
                </c:pt>
                <c:pt idx="1478">
                  <c:v>39309</c:v>
                </c:pt>
                <c:pt idx="1479">
                  <c:v>39308</c:v>
                </c:pt>
                <c:pt idx="1480">
                  <c:v>39307</c:v>
                </c:pt>
                <c:pt idx="1481">
                  <c:v>39304</c:v>
                </c:pt>
                <c:pt idx="1482">
                  <c:v>39303</c:v>
                </c:pt>
                <c:pt idx="1483">
                  <c:v>39302</c:v>
                </c:pt>
                <c:pt idx="1484">
                  <c:v>39301</c:v>
                </c:pt>
                <c:pt idx="1485">
                  <c:v>39300</c:v>
                </c:pt>
                <c:pt idx="1486">
                  <c:v>39297</c:v>
                </c:pt>
                <c:pt idx="1487">
                  <c:v>39296</c:v>
                </c:pt>
                <c:pt idx="1488">
                  <c:v>39295</c:v>
                </c:pt>
                <c:pt idx="1489">
                  <c:v>39294</c:v>
                </c:pt>
                <c:pt idx="1490">
                  <c:v>39293</c:v>
                </c:pt>
                <c:pt idx="1491">
                  <c:v>39290</c:v>
                </c:pt>
                <c:pt idx="1492">
                  <c:v>39289</c:v>
                </c:pt>
                <c:pt idx="1493">
                  <c:v>39288</c:v>
                </c:pt>
                <c:pt idx="1494">
                  <c:v>39287</c:v>
                </c:pt>
                <c:pt idx="1495">
                  <c:v>39286</c:v>
                </c:pt>
                <c:pt idx="1496">
                  <c:v>39283</c:v>
                </c:pt>
                <c:pt idx="1497">
                  <c:v>39282</c:v>
                </c:pt>
                <c:pt idx="1498">
                  <c:v>39281</c:v>
                </c:pt>
                <c:pt idx="1499">
                  <c:v>39280</c:v>
                </c:pt>
                <c:pt idx="1500">
                  <c:v>39279</c:v>
                </c:pt>
                <c:pt idx="1501">
                  <c:v>39276</c:v>
                </c:pt>
                <c:pt idx="1502">
                  <c:v>39275</c:v>
                </c:pt>
                <c:pt idx="1503">
                  <c:v>39274</c:v>
                </c:pt>
                <c:pt idx="1504">
                  <c:v>39273</c:v>
                </c:pt>
                <c:pt idx="1505">
                  <c:v>39272</c:v>
                </c:pt>
                <c:pt idx="1506">
                  <c:v>39269</c:v>
                </c:pt>
                <c:pt idx="1507">
                  <c:v>39268</c:v>
                </c:pt>
                <c:pt idx="1508">
                  <c:v>39266</c:v>
                </c:pt>
                <c:pt idx="1509">
                  <c:v>39265</c:v>
                </c:pt>
                <c:pt idx="1510">
                  <c:v>39262</c:v>
                </c:pt>
                <c:pt idx="1511">
                  <c:v>39261</c:v>
                </c:pt>
                <c:pt idx="1512">
                  <c:v>39260</c:v>
                </c:pt>
                <c:pt idx="1513">
                  <c:v>39259</c:v>
                </c:pt>
                <c:pt idx="1514">
                  <c:v>39258</c:v>
                </c:pt>
                <c:pt idx="1515">
                  <c:v>39255</c:v>
                </c:pt>
                <c:pt idx="1516">
                  <c:v>39254</c:v>
                </c:pt>
                <c:pt idx="1517">
                  <c:v>39253</c:v>
                </c:pt>
                <c:pt idx="1518">
                  <c:v>39252</c:v>
                </c:pt>
                <c:pt idx="1519">
                  <c:v>39251</c:v>
                </c:pt>
                <c:pt idx="1520">
                  <c:v>39248</c:v>
                </c:pt>
                <c:pt idx="1521">
                  <c:v>39247</c:v>
                </c:pt>
                <c:pt idx="1522">
                  <c:v>39246</c:v>
                </c:pt>
                <c:pt idx="1523">
                  <c:v>39245</c:v>
                </c:pt>
                <c:pt idx="1524">
                  <c:v>39244</c:v>
                </c:pt>
                <c:pt idx="1525">
                  <c:v>39241</c:v>
                </c:pt>
                <c:pt idx="1526">
                  <c:v>39240</c:v>
                </c:pt>
                <c:pt idx="1527">
                  <c:v>39239</c:v>
                </c:pt>
                <c:pt idx="1528">
                  <c:v>39238</c:v>
                </c:pt>
                <c:pt idx="1529">
                  <c:v>39237</c:v>
                </c:pt>
                <c:pt idx="1530">
                  <c:v>39234</c:v>
                </c:pt>
                <c:pt idx="1531">
                  <c:v>39233</c:v>
                </c:pt>
                <c:pt idx="1532">
                  <c:v>39232</c:v>
                </c:pt>
                <c:pt idx="1533">
                  <c:v>39231</c:v>
                </c:pt>
                <c:pt idx="1534">
                  <c:v>39227</c:v>
                </c:pt>
                <c:pt idx="1535">
                  <c:v>39226</c:v>
                </c:pt>
                <c:pt idx="1536">
                  <c:v>39225</c:v>
                </c:pt>
                <c:pt idx="1537">
                  <c:v>39224</c:v>
                </c:pt>
                <c:pt idx="1538">
                  <c:v>39223</c:v>
                </c:pt>
                <c:pt idx="1539">
                  <c:v>39220</c:v>
                </c:pt>
                <c:pt idx="1540">
                  <c:v>39219</c:v>
                </c:pt>
                <c:pt idx="1541">
                  <c:v>39218</c:v>
                </c:pt>
                <c:pt idx="1542">
                  <c:v>39217</c:v>
                </c:pt>
                <c:pt idx="1543">
                  <c:v>39216</c:v>
                </c:pt>
                <c:pt idx="1544">
                  <c:v>39213</c:v>
                </c:pt>
                <c:pt idx="1545">
                  <c:v>39212</c:v>
                </c:pt>
                <c:pt idx="1546">
                  <c:v>39211</c:v>
                </c:pt>
                <c:pt idx="1547">
                  <c:v>39210</c:v>
                </c:pt>
                <c:pt idx="1548">
                  <c:v>39209</c:v>
                </c:pt>
                <c:pt idx="1549">
                  <c:v>39206</c:v>
                </c:pt>
                <c:pt idx="1550">
                  <c:v>39205</c:v>
                </c:pt>
                <c:pt idx="1551">
                  <c:v>39204</c:v>
                </c:pt>
                <c:pt idx="1552">
                  <c:v>39203</c:v>
                </c:pt>
                <c:pt idx="1553">
                  <c:v>39202</c:v>
                </c:pt>
                <c:pt idx="1554">
                  <c:v>39199</c:v>
                </c:pt>
                <c:pt idx="1555">
                  <c:v>39198</c:v>
                </c:pt>
                <c:pt idx="1556">
                  <c:v>39197</c:v>
                </c:pt>
                <c:pt idx="1557">
                  <c:v>39196</c:v>
                </c:pt>
                <c:pt idx="1558">
                  <c:v>39195</c:v>
                </c:pt>
                <c:pt idx="1559">
                  <c:v>39192</c:v>
                </c:pt>
                <c:pt idx="1560">
                  <c:v>39191</c:v>
                </c:pt>
                <c:pt idx="1561">
                  <c:v>39190</c:v>
                </c:pt>
                <c:pt idx="1562">
                  <c:v>39189</c:v>
                </c:pt>
                <c:pt idx="1563">
                  <c:v>39188</c:v>
                </c:pt>
                <c:pt idx="1564">
                  <c:v>39185</c:v>
                </c:pt>
                <c:pt idx="1565">
                  <c:v>39184</c:v>
                </c:pt>
                <c:pt idx="1566">
                  <c:v>39183</c:v>
                </c:pt>
                <c:pt idx="1567">
                  <c:v>39182</c:v>
                </c:pt>
                <c:pt idx="1568">
                  <c:v>39181</c:v>
                </c:pt>
                <c:pt idx="1569">
                  <c:v>39177</c:v>
                </c:pt>
                <c:pt idx="1570">
                  <c:v>39176</c:v>
                </c:pt>
                <c:pt idx="1571">
                  <c:v>39175</c:v>
                </c:pt>
                <c:pt idx="1572">
                  <c:v>39174</c:v>
                </c:pt>
                <c:pt idx="1573">
                  <c:v>39171</c:v>
                </c:pt>
                <c:pt idx="1574">
                  <c:v>39170</c:v>
                </c:pt>
                <c:pt idx="1575">
                  <c:v>39169</c:v>
                </c:pt>
                <c:pt idx="1576">
                  <c:v>39168</c:v>
                </c:pt>
                <c:pt idx="1577">
                  <c:v>39167</c:v>
                </c:pt>
                <c:pt idx="1578">
                  <c:v>39164</c:v>
                </c:pt>
                <c:pt idx="1579">
                  <c:v>39163</c:v>
                </c:pt>
                <c:pt idx="1580">
                  <c:v>39162</c:v>
                </c:pt>
                <c:pt idx="1581">
                  <c:v>39161</c:v>
                </c:pt>
                <c:pt idx="1582">
                  <c:v>39160</c:v>
                </c:pt>
                <c:pt idx="1583">
                  <c:v>39157</c:v>
                </c:pt>
                <c:pt idx="1584">
                  <c:v>39156</c:v>
                </c:pt>
                <c:pt idx="1585">
                  <c:v>39155</c:v>
                </c:pt>
                <c:pt idx="1586">
                  <c:v>39154</c:v>
                </c:pt>
                <c:pt idx="1587">
                  <c:v>39153</c:v>
                </c:pt>
                <c:pt idx="1588">
                  <c:v>39150</c:v>
                </c:pt>
                <c:pt idx="1589">
                  <c:v>39149</c:v>
                </c:pt>
                <c:pt idx="1590">
                  <c:v>39148</c:v>
                </c:pt>
                <c:pt idx="1591">
                  <c:v>39147</c:v>
                </c:pt>
                <c:pt idx="1592">
                  <c:v>39146</c:v>
                </c:pt>
                <c:pt idx="1593">
                  <c:v>39143</c:v>
                </c:pt>
                <c:pt idx="1594">
                  <c:v>39142</c:v>
                </c:pt>
                <c:pt idx="1595">
                  <c:v>39141</c:v>
                </c:pt>
                <c:pt idx="1596">
                  <c:v>39140</c:v>
                </c:pt>
                <c:pt idx="1597">
                  <c:v>39139</c:v>
                </c:pt>
                <c:pt idx="1598">
                  <c:v>39136</c:v>
                </c:pt>
                <c:pt idx="1599">
                  <c:v>39135</c:v>
                </c:pt>
                <c:pt idx="1600">
                  <c:v>39134</c:v>
                </c:pt>
                <c:pt idx="1601">
                  <c:v>39133</c:v>
                </c:pt>
                <c:pt idx="1602">
                  <c:v>39129</c:v>
                </c:pt>
                <c:pt idx="1603">
                  <c:v>39128</c:v>
                </c:pt>
                <c:pt idx="1604">
                  <c:v>39127</c:v>
                </c:pt>
                <c:pt idx="1605">
                  <c:v>39126</c:v>
                </c:pt>
                <c:pt idx="1606">
                  <c:v>39125</c:v>
                </c:pt>
                <c:pt idx="1607">
                  <c:v>39122</c:v>
                </c:pt>
                <c:pt idx="1608">
                  <c:v>39121</c:v>
                </c:pt>
                <c:pt idx="1609">
                  <c:v>39120</c:v>
                </c:pt>
                <c:pt idx="1610">
                  <c:v>39119</c:v>
                </c:pt>
                <c:pt idx="1611">
                  <c:v>39118</c:v>
                </c:pt>
                <c:pt idx="1612">
                  <c:v>39115</c:v>
                </c:pt>
                <c:pt idx="1613">
                  <c:v>39114</c:v>
                </c:pt>
                <c:pt idx="1614">
                  <c:v>39113</c:v>
                </c:pt>
                <c:pt idx="1615">
                  <c:v>39112</c:v>
                </c:pt>
                <c:pt idx="1616">
                  <c:v>39111</c:v>
                </c:pt>
                <c:pt idx="1617">
                  <c:v>39108</c:v>
                </c:pt>
                <c:pt idx="1618">
                  <c:v>39107</c:v>
                </c:pt>
                <c:pt idx="1619">
                  <c:v>39106</c:v>
                </c:pt>
                <c:pt idx="1620">
                  <c:v>39105</c:v>
                </c:pt>
                <c:pt idx="1621">
                  <c:v>39104</c:v>
                </c:pt>
                <c:pt idx="1622">
                  <c:v>39101</c:v>
                </c:pt>
                <c:pt idx="1623">
                  <c:v>39100</c:v>
                </c:pt>
                <c:pt idx="1624">
                  <c:v>39099</c:v>
                </c:pt>
                <c:pt idx="1625">
                  <c:v>39098</c:v>
                </c:pt>
                <c:pt idx="1626">
                  <c:v>39094</c:v>
                </c:pt>
                <c:pt idx="1627">
                  <c:v>39093</c:v>
                </c:pt>
                <c:pt idx="1628">
                  <c:v>39092</c:v>
                </c:pt>
                <c:pt idx="1629">
                  <c:v>39091</c:v>
                </c:pt>
                <c:pt idx="1630">
                  <c:v>39090</c:v>
                </c:pt>
                <c:pt idx="1631">
                  <c:v>39087</c:v>
                </c:pt>
                <c:pt idx="1632">
                  <c:v>39086</c:v>
                </c:pt>
                <c:pt idx="1633">
                  <c:v>39085</c:v>
                </c:pt>
                <c:pt idx="1634">
                  <c:v>39080</c:v>
                </c:pt>
                <c:pt idx="1635">
                  <c:v>39079</c:v>
                </c:pt>
                <c:pt idx="1636">
                  <c:v>39078</c:v>
                </c:pt>
                <c:pt idx="1637">
                  <c:v>39077</c:v>
                </c:pt>
                <c:pt idx="1638">
                  <c:v>39073</c:v>
                </c:pt>
                <c:pt idx="1639">
                  <c:v>39072</c:v>
                </c:pt>
                <c:pt idx="1640">
                  <c:v>39071</c:v>
                </c:pt>
                <c:pt idx="1641">
                  <c:v>39070</c:v>
                </c:pt>
                <c:pt idx="1642">
                  <c:v>39069</c:v>
                </c:pt>
                <c:pt idx="1643">
                  <c:v>39066</c:v>
                </c:pt>
                <c:pt idx="1644">
                  <c:v>39065</c:v>
                </c:pt>
                <c:pt idx="1645">
                  <c:v>39064</c:v>
                </c:pt>
                <c:pt idx="1646">
                  <c:v>39063</c:v>
                </c:pt>
                <c:pt idx="1647">
                  <c:v>39062</c:v>
                </c:pt>
                <c:pt idx="1648">
                  <c:v>39059</c:v>
                </c:pt>
                <c:pt idx="1649">
                  <c:v>39058</c:v>
                </c:pt>
                <c:pt idx="1650">
                  <c:v>39057</c:v>
                </c:pt>
                <c:pt idx="1651">
                  <c:v>39056</c:v>
                </c:pt>
                <c:pt idx="1652">
                  <c:v>39055</c:v>
                </c:pt>
                <c:pt idx="1653">
                  <c:v>39052</c:v>
                </c:pt>
                <c:pt idx="1654">
                  <c:v>39051</c:v>
                </c:pt>
                <c:pt idx="1655">
                  <c:v>39050</c:v>
                </c:pt>
                <c:pt idx="1656">
                  <c:v>39049</c:v>
                </c:pt>
                <c:pt idx="1657">
                  <c:v>39048</c:v>
                </c:pt>
                <c:pt idx="1658">
                  <c:v>39045</c:v>
                </c:pt>
                <c:pt idx="1659">
                  <c:v>39043</c:v>
                </c:pt>
                <c:pt idx="1660">
                  <c:v>39042</c:v>
                </c:pt>
                <c:pt idx="1661">
                  <c:v>39041</c:v>
                </c:pt>
                <c:pt idx="1662">
                  <c:v>39038</c:v>
                </c:pt>
                <c:pt idx="1663">
                  <c:v>39037</c:v>
                </c:pt>
                <c:pt idx="1664">
                  <c:v>39036</c:v>
                </c:pt>
                <c:pt idx="1665">
                  <c:v>39035</c:v>
                </c:pt>
                <c:pt idx="1666">
                  <c:v>39034</c:v>
                </c:pt>
                <c:pt idx="1667">
                  <c:v>39031</c:v>
                </c:pt>
                <c:pt idx="1668">
                  <c:v>39030</c:v>
                </c:pt>
                <c:pt idx="1669">
                  <c:v>39029</c:v>
                </c:pt>
                <c:pt idx="1670">
                  <c:v>39028</c:v>
                </c:pt>
                <c:pt idx="1671">
                  <c:v>39027</c:v>
                </c:pt>
                <c:pt idx="1672">
                  <c:v>39024</c:v>
                </c:pt>
                <c:pt idx="1673">
                  <c:v>39023</c:v>
                </c:pt>
                <c:pt idx="1674">
                  <c:v>39022</c:v>
                </c:pt>
                <c:pt idx="1675">
                  <c:v>39021</c:v>
                </c:pt>
                <c:pt idx="1676">
                  <c:v>39020</c:v>
                </c:pt>
                <c:pt idx="1677">
                  <c:v>39017</c:v>
                </c:pt>
                <c:pt idx="1678">
                  <c:v>39016</c:v>
                </c:pt>
                <c:pt idx="1679">
                  <c:v>39015</c:v>
                </c:pt>
                <c:pt idx="1680">
                  <c:v>39014</c:v>
                </c:pt>
                <c:pt idx="1681">
                  <c:v>39013</c:v>
                </c:pt>
                <c:pt idx="1682">
                  <c:v>39010</c:v>
                </c:pt>
                <c:pt idx="1683">
                  <c:v>39009</c:v>
                </c:pt>
                <c:pt idx="1684">
                  <c:v>39008</c:v>
                </c:pt>
                <c:pt idx="1685">
                  <c:v>39007</c:v>
                </c:pt>
                <c:pt idx="1686">
                  <c:v>39006</c:v>
                </c:pt>
                <c:pt idx="1687">
                  <c:v>39003</c:v>
                </c:pt>
                <c:pt idx="1688">
                  <c:v>39002</c:v>
                </c:pt>
                <c:pt idx="1689">
                  <c:v>39001</c:v>
                </c:pt>
                <c:pt idx="1690">
                  <c:v>39000</c:v>
                </c:pt>
                <c:pt idx="1691">
                  <c:v>38999</c:v>
                </c:pt>
                <c:pt idx="1692">
                  <c:v>38996</c:v>
                </c:pt>
                <c:pt idx="1693">
                  <c:v>38995</c:v>
                </c:pt>
                <c:pt idx="1694">
                  <c:v>38994</c:v>
                </c:pt>
                <c:pt idx="1695">
                  <c:v>38993</c:v>
                </c:pt>
                <c:pt idx="1696">
                  <c:v>38992</c:v>
                </c:pt>
                <c:pt idx="1697">
                  <c:v>38989</c:v>
                </c:pt>
                <c:pt idx="1698">
                  <c:v>38988</c:v>
                </c:pt>
                <c:pt idx="1699">
                  <c:v>38987</c:v>
                </c:pt>
                <c:pt idx="1700">
                  <c:v>38986</c:v>
                </c:pt>
                <c:pt idx="1701">
                  <c:v>38985</c:v>
                </c:pt>
              </c:numCache>
            </c:numRef>
          </c:cat>
          <c:val>
            <c:numRef>
              <c:f>'HNZ - Historical Prices'!$E$82:$E$1703</c:f>
              <c:numCache>
                <c:formatCode>"$"#,##0.0_);[Red]\("$"#,##0.0\)</c:formatCode>
                <c:ptCount val="1622"/>
                <c:pt idx="0">
                  <c:v>60.88</c:v>
                </c:pt>
                <c:pt idx="1">
                  <c:v>60.95</c:v>
                </c:pt>
                <c:pt idx="2">
                  <c:v>60.91</c:v>
                </c:pt>
                <c:pt idx="3">
                  <c:v>61</c:v>
                </c:pt>
                <c:pt idx="4">
                  <c:v>60.77</c:v>
                </c:pt>
                <c:pt idx="5">
                  <c:v>60.9</c:v>
                </c:pt>
                <c:pt idx="6">
                  <c:v>60.59</c:v>
                </c:pt>
                <c:pt idx="7">
                  <c:v>60.85</c:v>
                </c:pt>
                <c:pt idx="8">
                  <c:v>60.63</c:v>
                </c:pt>
                <c:pt idx="9">
                  <c:v>60.55</c:v>
                </c:pt>
                <c:pt idx="10">
                  <c:v>60.75</c:v>
                </c:pt>
                <c:pt idx="11">
                  <c:v>60.61</c:v>
                </c:pt>
                <c:pt idx="12">
                  <c:v>60.72</c:v>
                </c:pt>
                <c:pt idx="13">
                  <c:v>60.64</c:v>
                </c:pt>
                <c:pt idx="14">
                  <c:v>60.28</c:v>
                </c:pt>
                <c:pt idx="15">
                  <c:v>60.14</c:v>
                </c:pt>
                <c:pt idx="16">
                  <c:v>60.03</c:v>
                </c:pt>
                <c:pt idx="17">
                  <c:v>59.5</c:v>
                </c:pt>
                <c:pt idx="18">
                  <c:v>59.22</c:v>
                </c:pt>
                <c:pt idx="19">
                  <c:v>59.21</c:v>
                </c:pt>
                <c:pt idx="20">
                  <c:v>58.9</c:v>
                </c:pt>
                <c:pt idx="21">
                  <c:v>58.46</c:v>
                </c:pt>
                <c:pt idx="22">
                  <c:v>58.58</c:v>
                </c:pt>
                <c:pt idx="23">
                  <c:v>58.25</c:v>
                </c:pt>
                <c:pt idx="24">
                  <c:v>58.05</c:v>
                </c:pt>
                <c:pt idx="25">
                  <c:v>58.33</c:v>
                </c:pt>
                <c:pt idx="26">
                  <c:v>58.68</c:v>
                </c:pt>
                <c:pt idx="27">
                  <c:v>58.62</c:v>
                </c:pt>
                <c:pt idx="28">
                  <c:v>58.89</c:v>
                </c:pt>
                <c:pt idx="29">
                  <c:v>57.68</c:v>
                </c:pt>
                <c:pt idx="30">
                  <c:v>57.22</c:v>
                </c:pt>
                <c:pt idx="31">
                  <c:v>57.86</c:v>
                </c:pt>
                <c:pt idx="32">
                  <c:v>57.91</c:v>
                </c:pt>
                <c:pt idx="33">
                  <c:v>58.36</c:v>
                </c:pt>
                <c:pt idx="34">
                  <c:v>58.71</c:v>
                </c:pt>
                <c:pt idx="35">
                  <c:v>59.49</c:v>
                </c:pt>
                <c:pt idx="36">
                  <c:v>59.04</c:v>
                </c:pt>
                <c:pt idx="37">
                  <c:v>59.65</c:v>
                </c:pt>
                <c:pt idx="38">
                  <c:v>59.86</c:v>
                </c:pt>
                <c:pt idx="39">
                  <c:v>59.12</c:v>
                </c:pt>
                <c:pt idx="40">
                  <c:v>58.86</c:v>
                </c:pt>
                <c:pt idx="41">
                  <c:v>58.66</c:v>
                </c:pt>
                <c:pt idx="42">
                  <c:v>58.55</c:v>
                </c:pt>
                <c:pt idx="43">
                  <c:v>58.15</c:v>
                </c:pt>
                <c:pt idx="44">
                  <c:v>58.25</c:v>
                </c:pt>
                <c:pt idx="45">
                  <c:v>58.57</c:v>
                </c:pt>
                <c:pt idx="46">
                  <c:v>58.5</c:v>
                </c:pt>
                <c:pt idx="47">
                  <c:v>58.49</c:v>
                </c:pt>
                <c:pt idx="48">
                  <c:v>58.39</c:v>
                </c:pt>
                <c:pt idx="49">
                  <c:v>58.46</c:v>
                </c:pt>
                <c:pt idx="50">
                  <c:v>58.5</c:v>
                </c:pt>
                <c:pt idx="51">
                  <c:v>58.06</c:v>
                </c:pt>
                <c:pt idx="52">
                  <c:v>57.83</c:v>
                </c:pt>
                <c:pt idx="53">
                  <c:v>57.54</c:v>
                </c:pt>
                <c:pt idx="54">
                  <c:v>58.43</c:v>
                </c:pt>
                <c:pt idx="55">
                  <c:v>57.62</c:v>
                </c:pt>
                <c:pt idx="56">
                  <c:v>57.43</c:v>
                </c:pt>
                <c:pt idx="57">
                  <c:v>58.72</c:v>
                </c:pt>
                <c:pt idx="58">
                  <c:v>58.07</c:v>
                </c:pt>
                <c:pt idx="59">
                  <c:v>57.91</c:v>
                </c:pt>
                <c:pt idx="60">
                  <c:v>57.78</c:v>
                </c:pt>
                <c:pt idx="61">
                  <c:v>58.07</c:v>
                </c:pt>
                <c:pt idx="62">
                  <c:v>57.68</c:v>
                </c:pt>
                <c:pt idx="63">
                  <c:v>57.47</c:v>
                </c:pt>
                <c:pt idx="64">
                  <c:v>57.27</c:v>
                </c:pt>
                <c:pt idx="65">
                  <c:v>57.66</c:v>
                </c:pt>
                <c:pt idx="66">
                  <c:v>58.09</c:v>
                </c:pt>
                <c:pt idx="67">
                  <c:v>57.21</c:v>
                </c:pt>
                <c:pt idx="68">
                  <c:v>57.28</c:v>
                </c:pt>
                <c:pt idx="69">
                  <c:v>57.69</c:v>
                </c:pt>
                <c:pt idx="70">
                  <c:v>57.51</c:v>
                </c:pt>
                <c:pt idx="71">
                  <c:v>57.2</c:v>
                </c:pt>
                <c:pt idx="72">
                  <c:v>57.36</c:v>
                </c:pt>
                <c:pt idx="73">
                  <c:v>56.92</c:v>
                </c:pt>
                <c:pt idx="74">
                  <c:v>57.08</c:v>
                </c:pt>
                <c:pt idx="75">
                  <c:v>57.71</c:v>
                </c:pt>
                <c:pt idx="76">
                  <c:v>57.71</c:v>
                </c:pt>
                <c:pt idx="77">
                  <c:v>58.42</c:v>
                </c:pt>
                <c:pt idx="78">
                  <c:v>57.57</c:v>
                </c:pt>
                <c:pt idx="79">
                  <c:v>57.2</c:v>
                </c:pt>
                <c:pt idx="80">
                  <c:v>56.99</c:v>
                </c:pt>
                <c:pt idx="81">
                  <c:v>56.34</c:v>
                </c:pt>
                <c:pt idx="82">
                  <c:v>56.61</c:v>
                </c:pt>
                <c:pt idx="83">
                  <c:v>56.5</c:v>
                </c:pt>
                <c:pt idx="84">
                  <c:v>56.76</c:v>
                </c:pt>
                <c:pt idx="85">
                  <c:v>57</c:v>
                </c:pt>
                <c:pt idx="86">
                  <c:v>57.09</c:v>
                </c:pt>
                <c:pt idx="87">
                  <c:v>56.8</c:v>
                </c:pt>
                <c:pt idx="88">
                  <c:v>56.57</c:v>
                </c:pt>
                <c:pt idx="89">
                  <c:v>56.36</c:v>
                </c:pt>
                <c:pt idx="90">
                  <c:v>56.3</c:v>
                </c:pt>
                <c:pt idx="91">
                  <c:v>55.95</c:v>
                </c:pt>
                <c:pt idx="92">
                  <c:v>55.89</c:v>
                </c:pt>
                <c:pt idx="93">
                  <c:v>55.85</c:v>
                </c:pt>
                <c:pt idx="94">
                  <c:v>55.82</c:v>
                </c:pt>
                <c:pt idx="95">
                  <c:v>56.34</c:v>
                </c:pt>
                <c:pt idx="96">
                  <c:v>56.25</c:v>
                </c:pt>
                <c:pt idx="97">
                  <c:v>56.47</c:v>
                </c:pt>
                <c:pt idx="98">
                  <c:v>56.49</c:v>
                </c:pt>
                <c:pt idx="99">
                  <c:v>56.16</c:v>
                </c:pt>
                <c:pt idx="100">
                  <c:v>56.14</c:v>
                </c:pt>
                <c:pt idx="101">
                  <c:v>56.2</c:v>
                </c:pt>
                <c:pt idx="102">
                  <c:v>56.68</c:v>
                </c:pt>
                <c:pt idx="103">
                  <c:v>56.25</c:v>
                </c:pt>
                <c:pt idx="104">
                  <c:v>56.09</c:v>
                </c:pt>
                <c:pt idx="105">
                  <c:v>56.15</c:v>
                </c:pt>
                <c:pt idx="106">
                  <c:v>55.76</c:v>
                </c:pt>
                <c:pt idx="107">
                  <c:v>56.28</c:v>
                </c:pt>
                <c:pt idx="108">
                  <c:v>55.49</c:v>
                </c:pt>
                <c:pt idx="109">
                  <c:v>55.96</c:v>
                </c:pt>
                <c:pt idx="110">
                  <c:v>55.72</c:v>
                </c:pt>
                <c:pt idx="111">
                  <c:v>55.85</c:v>
                </c:pt>
                <c:pt idx="112">
                  <c:v>56.12</c:v>
                </c:pt>
                <c:pt idx="113">
                  <c:v>57.41</c:v>
                </c:pt>
                <c:pt idx="114">
                  <c:v>56.46</c:v>
                </c:pt>
                <c:pt idx="115">
                  <c:v>56.27</c:v>
                </c:pt>
                <c:pt idx="116">
                  <c:v>55.51</c:v>
                </c:pt>
                <c:pt idx="117">
                  <c:v>55.49</c:v>
                </c:pt>
                <c:pt idx="118">
                  <c:v>55.49</c:v>
                </c:pt>
                <c:pt idx="119">
                  <c:v>55.61</c:v>
                </c:pt>
                <c:pt idx="120">
                  <c:v>55.64</c:v>
                </c:pt>
                <c:pt idx="121">
                  <c:v>55.54</c:v>
                </c:pt>
                <c:pt idx="122">
                  <c:v>55.83</c:v>
                </c:pt>
                <c:pt idx="123">
                  <c:v>55.5</c:v>
                </c:pt>
                <c:pt idx="124">
                  <c:v>55.07</c:v>
                </c:pt>
                <c:pt idx="125">
                  <c:v>55.06</c:v>
                </c:pt>
                <c:pt idx="126">
                  <c:v>55.12</c:v>
                </c:pt>
                <c:pt idx="127">
                  <c:v>55.27</c:v>
                </c:pt>
                <c:pt idx="128">
                  <c:v>55.36</c:v>
                </c:pt>
                <c:pt idx="129">
                  <c:v>55.38</c:v>
                </c:pt>
                <c:pt idx="130">
                  <c:v>55.54</c:v>
                </c:pt>
                <c:pt idx="131">
                  <c:v>54.73</c:v>
                </c:pt>
                <c:pt idx="132">
                  <c:v>55.04</c:v>
                </c:pt>
                <c:pt idx="133">
                  <c:v>55.21</c:v>
                </c:pt>
                <c:pt idx="134">
                  <c:v>55.49</c:v>
                </c:pt>
                <c:pt idx="135">
                  <c:v>55.27</c:v>
                </c:pt>
                <c:pt idx="136">
                  <c:v>55.03</c:v>
                </c:pt>
                <c:pt idx="137">
                  <c:v>54.37</c:v>
                </c:pt>
                <c:pt idx="138">
                  <c:v>54.34</c:v>
                </c:pt>
                <c:pt idx="139">
                  <c:v>54.72</c:v>
                </c:pt>
                <c:pt idx="140">
                  <c:v>54.97</c:v>
                </c:pt>
                <c:pt idx="141">
                  <c:v>55.25</c:v>
                </c:pt>
                <c:pt idx="142">
                  <c:v>55.22</c:v>
                </c:pt>
                <c:pt idx="143">
                  <c:v>55.15</c:v>
                </c:pt>
                <c:pt idx="144">
                  <c:v>54.98</c:v>
                </c:pt>
                <c:pt idx="145">
                  <c:v>55.22</c:v>
                </c:pt>
                <c:pt idx="146">
                  <c:v>54.67</c:v>
                </c:pt>
                <c:pt idx="147">
                  <c:v>55.05</c:v>
                </c:pt>
                <c:pt idx="148">
                  <c:v>55.08</c:v>
                </c:pt>
                <c:pt idx="149">
                  <c:v>54.36</c:v>
                </c:pt>
                <c:pt idx="150">
                  <c:v>54.85</c:v>
                </c:pt>
                <c:pt idx="151">
                  <c:v>54.77</c:v>
                </c:pt>
                <c:pt idx="152">
                  <c:v>54.98</c:v>
                </c:pt>
                <c:pt idx="153">
                  <c:v>54.72</c:v>
                </c:pt>
                <c:pt idx="154">
                  <c:v>54.38</c:v>
                </c:pt>
                <c:pt idx="155">
                  <c:v>53.32</c:v>
                </c:pt>
                <c:pt idx="156">
                  <c:v>53.11</c:v>
                </c:pt>
                <c:pt idx="157">
                  <c:v>52.95</c:v>
                </c:pt>
                <c:pt idx="158">
                  <c:v>53.23</c:v>
                </c:pt>
                <c:pt idx="159">
                  <c:v>53.56</c:v>
                </c:pt>
                <c:pt idx="160">
                  <c:v>53.41</c:v>
                </c:pt>
                <c:pt idx="161">
                  <c:v>54.14</c:v>
                </c:pt>
                <c:pt idx="162">
                  <c:v>55.2</c:v>
                </c:pt>
                <c:pt idx="163">
                  <c:v>54.99</c:v>
                </c:pt>
                <c:pt idx="164">
                  <c:v>54.55</c:v>
                </c:pt>
                <c:pt idx="165">
                  <c:v>54.33</c:v>
                </c:pt>
                <c:pt idx="166">
                  <c:v>53.75</c:v>
                </c:pt>
                <c:pt idx="167">
                  <c:v>53.55</c:v>
                </c:pt>
                <c:pt idx="168">
                  <c:v>53.39</c:v>
                </c:pt>
                <c:pt idx="169">
                  <c:v>53.59</c:v>
                </c:pt>
                <c:pt idx="170">
                  <c:v>53.43</c:v>
                </c:pt>
                <c:pt idx="171">
                  <c:v>53.5</c:v>
                </c:pt>
                <c:pt idx="172">
                  <c:v>52.73</c:v>
                </c:pt>
                <c:pt idx="173">
                  <c:v>52.62</c:v>
                </c:pt>
                <c:pt idx="174">
                  <c:v>52.51</c:v>
                </c:pt>
                <c:pt idx="175">
                  <c:v>53.08</c:v>
                </c:pt>
                <c:pt idx="176">
                  <c:v>53.2</c:v>
                </c:pt>
                <c:pt idx="177">
                  <c:v>53.59</c:v>
                </c:pt>
                <c:pt idx="178">
                  <c:v>53.5</c:v>
                </c:pt>
                <c:pt idx="179">
                  <c:v>53.55</c:v>
                </c:pt>
                <c:pt idx="180">
                  <c:v>53.86</c:v>
                </c:pt>
                <c:pt idx="181">
                  <c:v>54.06</c:v>
                </c:pt>
                <c:pt idx="182">
                  <c:v>53.97</c:v>
                </c:pt>
                <c:pt idx="183">
                  <c:v>54.1</c:v>
                </c:pt>
                <c:pt idx="184">
                  <c:v>54.69</c:v>
                </c:pt>
                <c:pt idx="185">
                  <c:v>55.27</c:v>
                </c:pt>
                <c:pt idx="186">
                  <c:v>54.87</c:v>
                </c:pt>
                <c:pt idx="187">
                  <c:v>54.92</c:v>
                </c:pt>
                <c:pt idx="188">
                  <c:v>54.82</c:v>
                </c:pt>
                <c:pt idx="189">
                  <c:v>54.82</c:v>
                </c:pt>
                <c:pt idx="190">
                  <c:v>53.94</c:v>
                </c:pt>
                <c:pt idx="191">
                  <c:v>54.08</c:v>
                </c:pt>
                <c:pt idx="192">
                  <c:v>53.76</c:v>
                </c:pt>
                <c:pt idx="193">
                  <c:v>53.31</c:v>
                </c:pt>
                <c:pt idx="194">
                  <c:v>53.37</c:v>
                </c:pt>
                <c:pt idx="195">
                  <c:v>53.46</c:v>
                </c:pt>
                <c:pt idx="196">
                  <c:v>53.49</c:v>
                </c:pt>
                <c:pt idx="197">
                  <c:v>53.31</c:v>
                </c:pt>
                <c:pt idx="198">
                  <c:v>53.16</c:v>
                </c:pt>
                <c:pt idx="199">
                  <c:v>52.92</c:v>
                </c:pt>
                <c:pt idx="200">
                  <c:v>52.34</c:v>
                </c:pt>
                <c:pt idx="201">
                  <c:v>52.33</c:v>
                </c:pt>
                <c:pt idx="202">
                  <c:v>51.95</c:v>
                </c:pt>
                <c:pt idx="203">
                  <c:v>53.29</c:v>
                </c:pt>
                <c:pt idx="204">
                  <c:v>53.01</c:v>
                </c:pt>
                <c:pt idx="205">
                  <c:v>52.83</c:v>
                </c:pt>
                <c:pt idx="206">
                  <c:v>52.96</c:v>
                </c:pt>
                <c:pt idx="207">
                  <c:v>52.62</c:v>
                </c:pt>
                <c:pt idx="208">
                  <c:v>52.65</c:v>
                </c:pt>
                <c:pt idx="209">
                  <c:v>52.86</c:v>
                </c:pt>
                <c:pt idx="210">
                  <c:v>52.71</c:v>
                </c:pt>
                <c:pt idx="211">
                  <c:v>52.57</c:v>
                </c:pt>
                <c:pt idx="212">
                  <c:v>52.98</c:v>
                </c:pt>
                <c:pt idx="213">
                  <c:v>53.26</c:v>
                </c:pt>
                <c:pt idx="214">
                  <c:v>53.29</c:v>
                </c:pt>
                <c:pt idx="215">
                  <c:v>53.51</c:v>
                </c:pt>
                <c:pt idx="216">
                  <c:v>53.56</c:v>
                </c:pt>
                <c:pt idx="217">
                  <c:v>53.55</c:v>
                </c:pt>
                <c:pt idx="218">
                  <c:v>53.28</c:v>
                </c:pt>
                <c:pt idx="219">
                  <c:v>53.07</c:v>
                </c:pt>
                <c:pt idx="220">
                  <c:v>53.16</c:v>
                </c:pt>
                <c:pt idx="221">
                  <c:v>53.2</c:v>
                </c:pt>
                <c:pt idx="222">
                  <c:v>52.77</c:v>
                </c:pt>
                <c:pt idx="223">
                  <c:v>52.93</c:v>
                </c:pt>
                <c:pt idx="224">
                  <c:v>52.73</c:v>
                </c:pt>
                <c:pt idx="225">
                  <c:v>53.07</c:v>
                </c:pt>
                <c:pt idx="226">
                  <c:v>53.43</c:v>
                </c:pt>
                <c:pt idx="227">
                  <c:v>53.43</c:v>
                </c:pt>
                <c:pt idx="228">
                  <c:v>53.27</c:v>
                </c:pt>
                <c:pt idx="229">
                  <c:v>52.82</c:v>
                </c:pt>
                <c:pt idx="230">
                  <c:v>53.25</c:v>
                </c:pt>
                <c:pt idx="231">
                  <c:v>53.19</c:v>
                </c:pt>
                <c:pt idx="232">
                  <c:v>53.06</c:v>
                </c:pt>
                <c:pt idx="233">
                  <c:v>52.97</c:v>
                </c:pt>
                <c:pt idx="234">
                  <c:v>52.63</c:v>
                </c:pt>
                <c:pt idx="235">
                  <c:v>52.53</c:v>
                </c:pt>
                <c:pt idx="236">
                  <c:v>53.09</c:v>
                </c:pt>
                <c:pt idx="237">
                  <c:v>52.98</c:v>
                </c:pt>
                <c:pt idx="238">
                  <c:v>52.97</c:v>
                </c:pt>
                <c:pt idx="239">
                  <c:v>52.71</c:v>
                </c:pt>
                <c:pt idx="240">
                  <c:v>52.78</c:v>
                </c:pt>
                <c:pt idx="241">
                  <c:v>53.21</c:v>
                </c:pt>
                <c:pt idx="242">
                  <c:v>53.43</c:v>
                </c:pt>
                <c:pt idx="243">
                  <c:v>53.76</c:v>
                </c:pt>
                <c:pt idx="244">
                  <c:v>53.63</c:v>
                </c:pt>
                <c:pt idx="245">
                  <c:v>53.62</c:v>
                </c:pt>
                <c:pt idx="246">
                  <c:v>54.47</c:v>
                </c:pt>
                <c:pt idx="247">
                  <c:v>52.1</c:v>
                </c:pt>
                <c:pt idx="248">
                  <c:v>51.7</c:v>
                </c:pt>
                <c:pt idx="249">
                  <c:v>51.69</c:v>
                </c:pt>
                <c:pt idx="250">
                  <c:v>52.03</c:v>
                </c:pt>
                <c:pt idx="251">
                  <c:v>51.87</c:v>
                </c:pt>
                <c:pt idx="252">
                  <c:v>52.1</c:v>
                </c:pt>
                <c:pt idx="253">
                  <c:v>51.87</c:v>
                </c:pt>
                <c:pt idx="254">
                  <c:v>51.82</c:v>
                </c:pt>
                <c:pt idx="255">
                  <c:v>52.16</c:v>
                </c:pt>
                <c:pt idx="256">
                  <c:v>51.94</c:v>
                </c:pt>
                <c:pt idx="257">
                  <c:v>52.19</c:v>
                </c:pt>
                <c:pt idx="258">
                  <c:v>52.07</c:v>
                </c:pt>
                <c:pt idx="259">
                  <c:v>51.85</c:v>
                </c:pt>
                <c:pt idx="260">
                  <c:v>51.92</c:v>
                </c:pt>
                <c:pt idx="261">
                  <c:v>51.73</c:v>
                </c:pt>
                <c:pt idx="262">
                  <c:v>52.1</c:v>
                </c:pt>
                <c:pt idx="263">
                  <c:v>52.32</c:v>
                </c:pt>
                <c:pt idx="264">
                  <c:v>51.91</c:v>
                </c:pt>
                <c:pt idx="265">
                  <c:v>51.65</c:v>
                </c:pt>
                <c:pt idx="266">
                  <c:v>51.95</c:v>
                </c:pt>
                <c:pt idx="267">
                  <c:v>53.46</c:v>
                </c:pt>
                <c:pt idx="268">
                  <c:v>53.53</c:v>
                </c:pt>
                <c:pt idx="269">
                  <c:v>53.04</c:v>
                </c:pt>
                <c:pt idx="270">
                  <c:v>52.72</c:v>
                </c:pt>
                <c:pt idx="271">
                  <c:v>52.94</c:v>
                </c:pt>
                <c:pt idx="272">
                  <c:v>52.81</c:v>
                </c:pt>
                <c:pt idx="273">
                  <c:v>53.11</c:v>
                </c:pt>
                <c:pt idx="274">
                  <c:v>53.24</c:v>
                </c:pt>
                <c:pt idx="275">
                  <c:v>53.02</c:v>
                </c:pt>
                <c:pt idx="276">
                  <c:v>53.24</c:v>
                </c:pt>
                <c:pt idx="277">
                  <c:v>53.25</c:v>
                </c:pt>
                <c:pt idx="278">
                  <c:v>53.49</c:v>
                </c:pt>
                <c:pt idx="279">
                  <c:v>54.04</c:v>
                </c:pt>
                <c:pt idx="280">
                  <c:v>54.31</c:v>
                </c:pt>
                <c:pt idx="281">
                  <c:v>53.93</c:v>
                </c:pt>
                <c:pt idx="282">
                  <c:v>54.31</c:v>
                </c:pt>
                <c:pt idx="283">
                  <c:v>54.15</c:v>
                </c:pt>
                <c:pt idx="284">
                  <c:v>53.8</c:v>
                </c:pt>
                <c:pt idx="285">
                  <c:v>53.78</c:v>
                </c:pt>
                <c:pt idx="286">
                  <c:v>53.03</c:v>
                </c:pt>
                <c:pt idx="287">
                  <c:v>52.9</c:v>
                </c:pt>
                <c:pt idx="288">
                  <c:v>52.97</c:v>
                </c:pt>
                <c:pt idx="289">
                  <c:v>52.96</c:v>
                </c:pt>
                <c:pt idx="290">
                  <c:v>52.59</c:v>
                </c:pt>
                <c:pt idx="291">
                  <c:v>52.56</c:v>
                </c:pt>
                <c:pt idx="292">
                  <c:v>52.53</c:v>
                </c:pt>
                <c:pt idx="293">
                  <c:v>53</c:v>
                </c:pt>
                <c:pt idx="294">
                  <c:v>52.24</c:v>
                </c:pt>
                <c:pt idx="295">
                  <c:v>52.59</c:v>
                </c:pt>
                <c:pt idx="296">
                  <c:v>52.52</c:v>
                </c:pt>
                <c:pt idx="297">
                  <c:v>52.48</c:v>
                </c:pt>
                <c:pt idx="298">
                  <c:v>52.38</c:v>
                </c:pt>
                <c:pt idx="299">
                  <c:v>52.55</c:v>
                </c:pt>
                <c:pt idx="300">
                  <c:v>52.65</c:v>
                </c:pt>
                <c:pt idx="301">
                  <c:v>51.18</c:v>
                </c:pt>
                <c:pt idx="302">
                  <c:v>50.81</c:v>
                </c:pt>
                <c:pt idx="303">
                  <c:v>49.99</c:v>
                </c:pt>
                <c:pt idx="304">
                  <c:v>49.91</c:v>
                </c:pt>
                <c:pt idx="305">
                  <c:v>50.72</c:v>
                </c:pt>
                <c:pt idx="306">
                  <c:v>50.55</c:v>
                </c:pt>
                <c:pt idx="307">
                  <c:v>51.07</c:v>
                </c:pt>
                <c:pt idx="308">
                  <c:v>52.82</c:v>
                </c:pt>
                <c:pt idx="309">
                  <c:v>52.73</c:v>
                </c:pt>
                <c:pt idx="310">
                  <c:v>53.78</c:v>
                </c:pt>
                <c:pt idx="311">
                  <c:v>53.61</c:v>
                </c:pt>
                <c:pt idx="312">
                  <c:v>53.64</c:v>
                </c:pt>
                <c:pt idx="313">
                  <c:v>53.15</c:v>
                </c:pt>
                <c:pt idx="314">
                  <c:v>52.6</c:v>
                </c:pt>
                <c:pt idx="315">
                  <c:v>53.82</c:v>
                </c:pt>
                <c:pt idx="316">
                  <c:v>53.46</c:v>
                </c:pt>
                <c:pt idx="317">
                  <c:v>52.65</c:v>
                </c:pt>
                <c:pt idx="318">
                  <c:v>53.07</c:v>
                </c:pt>
                <c:pt idx="319">
                  <c:v>53.01</c:v>
                </c:pt>
                <c:pt idx="320">
                  <c:v>52.62</c:v>
                </c:pt>
                <c:pt idx="321">
                  <c:v>53.44</c:v>
                </c:pt>
                <c:pt idx="322">
                  <c:v>53.94</c:v>
                </c:pt>
                <c:pt idx="323">
                  <c:v>54.03</c:v>
                </c:pt>
                <c:pt idx="324">
                  <c:v>53.21</c:v>
                </c:pt>
                <c:pt idx="325">
                  <c:v>52.65</c:v>
                </c:pt>
                <c:pt idx="326">
                  <c:v>53.02</c:v>
                </c:pt>
                <c:pt idx="327">
                  <c:v>53.35</c:v>
                </c:pt>
                <c:pt idx="328">
                  <c:v>52.49</c:v>
                </c:pt>
                <c:pt idx="329">
                  <c:v>52.27</c:v>
                </c:pt>
                <c:pt idx="330">
                  <c:v>52.58</c:v>
                </c:pt>
                <c:pt idx="331">
                  <c:v>51.86</c:v>
                </c:pt>
                <c:pt idx="332">
                  <c:v>52.25</c:v>
                </c:pt>
                <c:pt idx="333">
                  <c:v>51.68</c:v>
                </c:pt>
                <c:pt idx="334">
                  <c:v>51.1</c:v>
                </c:pt>
                <c:pt idx="335">
                  <c:v>50.97</c:v>
                </c:pt>
                <c:pt idx="336">
                  <c:v>51.07</c:v>
                </c:pt>
                <c:pt idx="337">
                  <c:v>50.36</c:v>
                </c:pt>
                <c:pt idx="338">
                  <c:v>50.43</c:v>
                </c:pt>
                <c:pt idx="339">
                  <c:v>49.69</c:v>
                </c:pt>
                <c:pt idx="340">
                  <c:v>49.66</c:v>
                </c:pt>
                <c:pt idx="341">
                  <c:v>49.57</c:v>
                </c:pt>
                <c:pt idx="342">
                  <c:v>50.48</c:v>
                </c:pt>
                <c:pt idx="343">
                  <c:v>51.4</c:v>
                </c:pt>
                <c:pt idx="344">
                  <c:v>51</c:v>
                </c:pt>
                <c:pt idx="345">
                  <c:v>51.67</c:v>
                </c:pt>
                <c:pt idx="346">
                  <c:v>50.72</c:v>
                </c:pt>
                <c:pt idx="347">
                  <c:v>49.74</c:v>
                </c:pt>
                <c:pt idx="348">
                  <c:v>49.38</c:v>
                </c:pt>
                <c:pt idx="349">
                  <c:v>49.71</c:v>
                </c:pt>
                <c:pt idx="350">
                  <c:v>50.61</c:v>
                </c:pt>
                <c:pt idx="351">
                  <c:v>51.12</c:v>
                </c:pt>
                <c:pt idx="352">
                  <c:v>51.52</c:v>
                </c:pt>
                <c:pt idx="353">
                  <c:v>51.07</c:v>
                </c:pt>
                <c:pt idx="354">
                  <c:v>50.94</c:v>
                </c:pt>
                <c:pt idx="355">
                  <c:v>50.14</c:v>
                </c:pt>
                <c:pt idx="356">
                  <c:v>50.14</c:v>
                </c:pt>
                <c:pt idx="357">
                  <c:v>50.57</c:v>
                </c:pt>
                <c:pt idx="358">
                  <c:v>52.36</c:v>
                </c:pt>
                <c:pt idx="359">
                  <c:v>52.76</c:v>
                </c:pt>
                <c:pt idx="360">
                  <c:v>51.15</c:v>
                </c:pt>
                <c:pt idx="361">
                  <c:v>51.71</c:v>
                </c:pt>
                <c:pt idx="362">
                  <c:v>52.3</c:v>
                </c:pt>
                <c:pt idx="363">
                  <c:v>52.64</c:v>
                </c:pt>
                <c:pt idx="364">
                  <c:v>52.41</c:v>
                </c:pt>
                <c:pt idx="365">
                  <c:v>52.19</c:v>
                </c:pt>
                <c:pt idx="366">
                  <c:v>51.1</c:v>
                </c:pt>
                <c:pt idx="367">
                  <c:v>50.78</c:v>
                </c:pt>
                <c:pt idx="368">
                  <c:v>51.47</c:v>
                </c:pt>
                <c:pt idx="369">
                  <c:v>51.44</c:v>
                </c:pt>
                <c:pt idx="370">
                  <c:v>52.04</c:v>
                </c:pt>
                <c:pt idx="371">
                  <c:v>51.85</c:v>
                </c:pt>
                <c:pt idx="372">
                  <c:v>52.07</c:v>
                </c:pt>
                <c:pt idx="373">
                  <c:v>52.31</c:v>
                </c:pt>
                <c:pt idx="374">
                  <c:v>51.75</c:v>
                </c:pt>
                <c:pt idx="375">
                  <c:v>51.83</c:v>
                </c:pt>
                <c:pt idx="376">
                  <c:v>51</c:v>
                </c:pt>
                <c:pt idx="377">
                  <c:v>50.28</c:v>
                </c:pt>
                <c:pt idx="378">
                  <c:v>48.82</c:v>
                </c:pt>
                <c:pt idx="379">
                  <c:v>50.2</c:v>
                </c:pt>
                <c:pt idx="380">
                  <c:v>49.15</c:v>
                </c:pt>
                <c:pt idx="381">
                  <c:v>51.08</c:v>
                </c:pt>
                <c:pt idx="382">
                  <c:v>50.19</c:v>
                </c:pt>
                <c:pt idx="383">
                  <c:v>51.7</c:v>
                </c:pt>
                <c:pt idx="384">
                  <c:v>51.57</c:v>
                </c:pt>
                <c:pt idx="385">
                  <c:v>52.35</c:v>
                </c:pt>
                <c:pt idx="386">
                  <c:v>52.64</c:v>
                </c:pt>
                <c:pt idx="387">
                  <c:v>52.76</c:v>
                </c:pt>
                <c:pt idx="388">
                  <c:v>52.76</c:v>
                </c:pt>
                <c:pt idx="389">
                  <c:v>53.29</c:v>
                </c:pt>
                <c:pt idx="390">
                  <c:v>53.62</c:v>
                </c:pt>
                <c:pt idx="391">
                  <c:v>53.99</c:v>
                </c:pt>
                <c:pt idx="392">
                  <c:v>54.16</c:v>
                </c:pt>
                <c:pt idx="393">
                  <c:v>53.66</c:v>
                </c:pt>
                <c:pt idx="394">
                  <c:v>53.86</c:v>
                </c:pt>
                <c:pt idx="395">
                  <c:v>53.13</c:v>
                </c:pt>
                <c:pt idx="396">
                  <c:v>53.44</c:v>
                </c:pt>
                <c:pt idx="397">
                  <c:v>53.22</c:v>
                </c:pt>
                <c:pt idx="398">
                  <c:v>53.44</c:v>
                </c:pt>
                <c:pt idx="399">
                  <c:v>53.62</c:v>
                </c:pt>
                <c:pt idx="400">
                  <c:v>53.29</c:v>
                </c:pt>
                <c:pt idx="401">
                  <c:v>53.47</c:v>
                </c:pt>
                <c:pt idx="402">
                  <c:v>53.94</c:v>
                </c:pt>
                <c:pt idx="403">
                  <c:v>53.92</c:v>
                </c:pt>
                <c:pt idx="404">
                  <c:v>53.42</c:v>
                </c:pt>
                <c:pt idx="405">
                  <c:v>53.62</c:v>
                </c:pt>
                <c:pt idx="406">
                  <c:v>53.28</c:v>
                </c:pt>
                <c:pt idx="407">
                  <c:v>53.09</c:v>
                </c:pt>
                <c:pt idx="408">
                  <c:v>53.13</c:v>
                </c:pt>
                <c:pt idx="409">
                  <c:v>53.13</c:v>
                </c:pt>
                <c:pt idx="410">
                  <c:v>53.01</c:v>
                </c:pt>
                <c:pt idx="411">
                  <c:v>52.56</c:v>
                </c:pt>
                <c:pt idx="412">
                  <c:v>53.4</c:v>
                </c:pt>
                <c:pt idx="413">
                  <c:v>54.09</c:v>
                </c:pt>
                <c:pt idx="414">
                  <c:v>54.08</c:v>
                </c:pt>
                <c:pt idx="415">
                  <c:v>53.76</c:v>
                </c:pt>
                <c:pt idx="416">
                  <c:v>53.37</c:v>
                </c:pt>
                <c:pt idx="417">
                  <c:v>53.02</c:v>
                </c:pt>
                <c:pt idx="418">
                  <c:v>53.71</c:v>
                </c:pt>
                <c:pt idx="419">
                  <c:v>53.33</c:v>
                </c:pt>
                <c:pt idx="420">
                  <c:v>52.84</c:v>
                </c:pt>
                <c:pt idx="421">
                  <c:v>53.56</c:v>
                </c:pt>
                <c:pt idx="422">
                  <c:v>53.14</c:v>
                </c:pt>
                <c:pt idx="423">
                  <c:v>53.06</c:v>
                </c:pt>
                <c:pt idx="424">
                  <c:v>52.9</c:v>
                </c:pt>
                <c:pt idx="425">
                  <c:v>53.2</c:v>
                </c:pt>
                <c:pt idx="426">
                  <c:v>53.65</c:v>
                </c:pt>
                <c:pt idx="427">
                  <c:v>53.72</c:v>
                </c:pt>
                <c:pt idx="428">
                  <c:v>54.92</c:v>
                </c:pt>
                <c:pt idx="429">
                  <c:v>54.68</c:v>
                </c:pt>
                <c:pt idx="430">
                  <c:v>53.82</c:v>
                </c:pt>
                <c:pt idx="431">
                  <c:v>53.39</c:v>
                </c:pt>
                <c:pt idx="432">
                  <c:v>53.42</c:v>
                </c:pt>
                <c:pt idx="433">
                  <c:v>53.35</c:v>
                </c:pt>
                <c:pt idx="434">
                  <c:v>53.89</c:v>
                </c:pt>
                <c:pt idx="435">
                  <c:v>53.85</c:v>
                </c:pt>
                <c:pt idx="436">
                  <c:v>53.4</c:v>
                </c:pt>
                <c:pt idx="437">
                  <c:v>52.88</c:v>
                </c:pt>
                <c:pt idx="438">
                  <c:v>52.46</c:v>
                </c:pt>
                <c:pt idx="439">
                  <c:v>52.5</c:v>
                </c:pt>
                <c:pt idx="440">
                  <c:v>52.48</c:v>
                </c:pt>
                <c:pt idx="441">
                  <c:v>51.53</c:v>
                </c:pt>
                <c:pt idx="442">
                  <c:v>51.62</c:v>
                </c:pt>
                <c:pt idx="443">
                  <c:v>51.26</c:v>
                </c:pt>
                <c:pt idx="444">
                  <c:v>51.18</c:v>
                </c:pt>
                <c:pt idx="445">
                  <c:v>51.15</c:v>
                </c:pt>
                <c:pt idx="446">
                  <c:v>51.5</c:v>
                </c:pt>
                <c:pt idx="447">
                  <c:v>51.56</c:v>
                </c:pt>
                <c:pt idx="448">
                  <c:v>51.3</c:v>
                </c:pt>
                <c:pt idx="449">
                  <c:v>51.23</c:v>
                </c:pt>
                <c:pt idx="450">
                  <c:v>51.29</c:v>
                </c:pt>
                <c:pt idx="451">
                  <c:v>51.23</c:v>
                </c:pt>
                <c:pt idx="452">
                  <c:v>51.01</c:v>
                </c:pt>
                <c:pt idx="453">
                  <c:v>50.37</c:v>
                </c:pt>
                <c:pt idx="454">
                  <c:v>50.57</c:v>
                </c:pt>
                <c:pt idx="455">
                  <c:v>50.73</c:v>
                </c:pt>
                <c:pt idx="456">
                  <c:v>50.33</c:v>
                </c:pt>
                <c:pt idx="457">
                  <c:v>50.37</c:v>
                </c:pt>
                <c:pt idx="458">
                  <c:v>50.72</c:v>
                </c:pt>
                <c:pt idx="459">
                  <c:v>50.21</c:v>
                </c:pt>
                <c:pt idx="460">
                  <c:v>49.54</c:v>
                </c:pt>
                <c:pt idx="461">
                  <c:v>49.75</c:v>
                </c:pt>
                <c:pt idx="462">
                  <c:v>49.68</c:v>
                </c:pt>
                <c:pt idx="463">
                  <c:v>49.22</c:v>
                </c:pt>
                <c:pt idx="464">
                  <c:v>49.23</c:v>
                </c:pt>
                <c:pt idx="465">
                  <c:v>49.3</c:v>
                </c:pt>
                <c:pt idx="466">
                  <c:v>49.1</c:v>
                </c:pt>
                <c:pt idx="467">
                  <c:v>49.05</c:v>
                </c:pt>
                <c:pt idx="468">
                  <c:v>48.97</c:v>
                </c:pt>
                <c:pt idx="469">
                  <c:v>48.82</c:v>
                </c:pt>
                <c:pt idx="470">
                  <c:v>48.74</c:v>
                </c:pt>
                <c:pt idx="471">
                  <c:v>48.86</c:v>
                </c:pt>
                <c:pt idx="472">
                  <c:v>48.7</c:v>
                </c:pt>
                <c:pt idx="473">
                  <c:v>48.64</c:v>
                </c:pt>
                <c:pt idx="474">
                  <c:v>48.52</c:v>
                </c:pt>
                <c:pt idx="475">
                  <c:v>48.39</c:v>
                </c:pt>
                <c:pt idx="476">
                  <c:v>48.51</c:v>
                </c:pt>
                <c:pt idx="477">
                  <c:v>49.09</c:v>
                </c:pt>
                <c:pt idx="478">
                  <c:v>48.97</c:v>
                </c:pt>
                <c:pt idx="479">
                  <c:v>48.61</c:v>
                </c:pt>
                <c:pt idx="480">
                  <c:v>48.33</c:v>
                </c:pt>
                <c:pt idx="481">
                  <c:v>48.74</c:v>
                </c:pt>
                <c:pt idx="482">
                  <c:v>49.25</c:v>
                </c:pt>
                <c:pt idx="483">
                  <c:v>49.93</c:v>
                </c:pt>
                <c:pt idx="484">
                  <c:v>49.74</c:v>
                </c:pt>
                <c:pt idx="485">
                  <c:v>49.84</c:v>
                </c:pt>
                <c:pt idx="486">
                  <c:v>49.58</c:v>
                </c:pt>
                <c:pt idx="487">
                  <c:v>48.61</c:v>
                </c:pt>
                <c:pt idx="488">
                  <c:v>49.13</c:v>
                </c:pt>
                <c:pt idx="489">
                  <c:v>49.66</c:v>
                </c:pt>
                <c:pt idx="490">
                  <c:v>48.98</c:v>
                </c:pt>
                <c:pt idx="491">
                  <c:v>49.22</c:v>
                </c:pt>
                <c:pt idx="492">
                  <c:v>50.22</c:v>
                </c:pt>
                <c:pt idx="493">
                  <c:v>50</c:v>
                </c:pt>
                <c:pt idx="494">
                  <c:v>49.57</c:v>
                </c:pt>
                <c:pt idx="495">
                  <c:v>48.94</c:v>
                </c:pt>
                <c:pt idx="496">
                  <c:v>47.71</c:v>
                </c:pt>
                <c:pt idx="497">
                  <c:v>47.72</c:v>
                </c:pt>
                <c:pt idx="498">
                  <c:v>48.36</c:v>
                </c:pt>
                <c:pt idx="499">
                  <c:v>48.53</c:v>
                </c:pt>
                <c:pt idx="500">
                  <c:v>48.06</c:v>
                </c:pt>
                <c:pt idx="501">
                  <c:v>48.12</c:v>
                </c:pt>
                <c:pt idx="502">
                  <c:v>48.01</c:v>
                </c:pt>
                <c:pt idx="503">
                  <c:v>48</c:v>
                </c:pt>
                <c:pt idx="504">
                  <c:v>48.38</c:v>
                </c:pt>
                <c:pt idx="505">
                  <c:v>48.21</c:v>
                </c:pt>
                <c:pt idx="506">
                  <c:v>48.06</c:v>
                </c:pt>
                <c:pt idx="507">
                  <c:v>48.19</c:v>
                </c:pt>
                <c:pt idx="508">
                  <c:v>47.99</c:v>
                </c:pt>
                <c:pt idx="509">
                  <c:v>47.31</c:v>
                </c:pt>
                <c:pt idx="510">
                  <c:v>47.45</c:v>
                </c:pt>
                <c:pt idx="511">
                  <c:v>47.5</c:v>
                </c:pt>
                <c:pt idx="512">
                  <c:v>47.62</c:v>
                </c:pt>
                <c:pt idx="513">
                  <c:v>48.15</c:v>
                </c:pt>
                <c:pt idx="514">
                  <c:v>48.54</c:v>
                </c:pt>
                <c:pt idx="515">
                  <c:v>49.23</c:v>
                </c:pt>
                <c:pt idx="516">
                  <c:v>49.27</c:v>
                </c:pt>
                <c:pt idx="517">
                  <c:v>49.2</c:v>
                </c:pt>
                <c:pt idx="518">
                  <c:v>49.09</c:v>
                </c:pt>
                <c:pt idx="519">
                  <c:v>48.62</c:v>
                </c:pt>
                <c:pt idx="520">
                  <c:v>48.59</c:v>
                </c:pt>
                <c:pt idx="521">
                  <c:v>48.63</c:v>
                </c:pt>
                <c:pt idx="522">
                  <c:v>48.8</c:v>
                </c:pt>
                <c:pt idx="523">
                  <c:v>48.67</c:v>
                </c:pt>
                <c:pt idx="524">
                  <c:v>48.32</c:v>
                </c:pt>
                <c:pt idx="525">
                  <c:v>48.44</c:v>
                </c:pt>
                <c:pt idx="526">
                  <c:v>48.47</c:v>
                </c:pt>
                <c:pt idx="527">
                  <c:v>48.38</c:v>
                </c:pt>
                <c:pt idx="528">
                  <c:v>49</c:v>
                </c:pt>
                <c:pt idx="529">
                  <c:v>49.3</c:v>
                </c:pt>
                <c:pt idx="530">
                  <c:v>49.62</c:v>
                </c:pt>
                <c:pt idx="531">
                  <c:v>49.46</c:v>
                </c:pt>
                <c:pt idx="532">
                  <c:v>49.38</c:v>
                </c:pt>
                <c:pt idx="533">
                  <c:v>49.55</c:v>
                </c:pt>
                <c:pt idx="534">
                  <c:v>49.54</c:v>
                </c:pt>
                <c:pt idx="535">
                  <c:v>49.51</c:v>
                </c:pt>
                <c:pt idx="536">
                  <c:v>49.71</c:v>
                </c:pt>
                <c:pt idx="537">
                  <c:v>49.73</c:v>
                </c:pt>
                <c:pt idx="538">
                  <c:v>49.63</c:v>
                </c:pt>
                <c:pt idx="539">
                  <c:v>49.85</c:v>
                </c:pt>
                <c:pt idx="540">
                  <c:v>50.75</c:v>
                </c:pt>
                <c:pt idx="541">
                  <c:v>50.64</c:v>
                </c:pt>
                <c:pt idx="542">
                  <c:v>50.22</c:v>
                </c:pt>
                <c:pt idx="543">
                  <c:v>50.3</c:v>
                </c:pt>
                <c:pt idx="544">
                  <c:v>49.85</c:v>
                </c:pt>
                <c:pt idx="545">
                  <c:v>49.86</c:v>
                </c:pt>
                <c:pt idx="546">
                  <c:v>49.38</c:v>
                </c:pt>
                <c:pt idx="547">
                  <c:v>49.23</c:v>
                </c:pt>
                <c:pt idx="548">
                  <c:v>48.99</c:v>
                </c:pt>
                <c:pt idx="549">
                  <c:v>48.78</c:v>
                </c:pt>
                <c:pt idx="550">
                  <c:v>48.81</c:v>
                </c:pt>
                <c:pt idx="551">
                  <c:v>48.76</c:v>
                </c:pt>
                <c:pt idx="552">
                  <c:v>48.67</c:v>
                </c:pt>
                <c:pt idx="553">
                  <c:v>48.27</c:v>
                </c:pt>
                <c:pt idx="554">
                  <c:v>48.41</c:v>
                </c:pt>
                <c:pt idx="555">
                  <c:v>48.48</c:v>
                </c:pt>
                <c:pt idx="556">
                  <c:v>48.55</c:v>
                </c:pt>
                <c:pt idx="557">
                  <c:v>48.13</c:v>
                </c:pt>
                <c:pt idx="558">
                  <c:v>48.67</c:v>
                </c:pt>
                <c:pt idx="559">
                  <c:v>48</c:v>
                </c:pt>
                <c:pt idx="560">
                  <c:v>48.19</c:v>
                </c:pt>
                <c:pt idx="561">
                  <c:v>47.75</c:v>
                </c:pt>
                <c:pt idx="562">
                  <c:v>47.72</c:v>
                </c:pt>
                <c:pt idx="563">
                  <c:v>48.17</c:v>
                </c:pt>
                <c:pt idx="564">
                  <c:v>48.1</c:v>
                </c:pt>
                <c:pt idx="565">
                  <c:v>48.31</c:v>
                </c:pt>
                <c:pt idx="566">
                  <c:v>48.59</c:v>
                </c:pt>
                <c:pt idx="567">
                  <c:v>48.56</c:v>
                </c:pt>
                <c:pt idx="568">
                  <c:v>48.83</c:v>
                </c:pt>
                <c:pt idx="569">
                  <c:v>49.25</c:v>
                </c:pt>
                <c:pt idx="570">
                  <c:v>49.73</c:v>
                </c:pt>
                <c:pt idx="571">
                  <c:v>49.49</c:v>
                </c:pt>
                <c:pt idx="572">
                  <c:v>49.43</c:v>
                </c:pt>
                <c:pt idx="573">
                  <c:v>49.12</c:v>
                </c:pt>
                <c:pt idx="574">
                  <c:v>49.11</c:v>
                </c:pt>
                <c:pt idx="575">
                  <c:v>49.38</c:v>
                </c:pt>
                <c:pt idx="576">
                  <c:v>48.9</c:v>
                </c:pt>
                <c:pt idx="577">
                  <c:v>49.11</c:v>
                </c:pt>
                <c:pt idx="578">
                  <c:v>49.72</c:v>
                </c:pt>
                <c:pt idx="579">
                  <c:v>49.55</c:v>
                </c:pt>
                <c:pt idx="580">
                  <c:v>49.4</c:v>
                </c:pt>
                <c:pt idx="581">
                  <c:v>49.25</c:v>
                </c:pt>
                <c:pt idx="582">
                  <c:v>48.59</c:v>
                </c:pt>
                <c:pt idx="583">
                  <c:v>49.3</c:v>
                </c:pt>
                <c:pt idx="584">
                  <c:v>49.09</c:v>
                </c:pt>
                <c:pt idx="585">
                  <c:v>49.09</c:v>
                </c:pt>
                <c:pt idx="586">
                  <c:v>49.09</c:v>
                </c:pt>
                <c:pt idx="587">
                  <c:v>48.2</c:v>
                </c:pt>
                <c:pt idx="588">
                  <c:v>47.99</c:v>
                </c:pt>
                <c:pt idx="589">
                  <c:v>47.77</c:v>
                </c:pt>
                <c:pt idx="590">
                  <c:v>47.91</c:v>
                </c:pt>
                <c:pt idx="591">
                  <c:v>48.17</c:v>
                </c:pt>
                <c:pt idx="592">
                  <c:v>47.76</c:v>
                </c:pt>
                <c:pt idx="593">
                  <c:v>47.36</c:v>
                </c:pt>
                <c:pt idx="594">
                  <c:v>47.51</c:v>
                </c:pt>
                <c:pt idx="595">
                  <c:v>47.37</c:v>
                </c:pt>
                <c:pt idx="596">
                  <c:v>47.83</c:v>
                </c:pt>
                <c:pt idx="597">
                  <c:v>47.94</c:v>
                </c:pt>
                <c:pt idx="598">
                  <c:v>48</c:v>
                </c:pt>
                <c:pt idx="599">
                  <c:v>47.78</c:v>
                </c:pt>
                <c:pt idx="600">
                  <c:v>47.02</c:v>
                </c:pt>
                <c:pt idx="601">
                  <c:v>47.49</c:v>
                </c:pt>
                <c:pt idx="602">
                  <c:v>47.33</c:v>
                </c:pt>
                <c:pt idx="603">
                  <c:v>48.01</c:v>
                </c:pt>
                <c:pt idx="604">
                  <c:v>47.94</c:v>
                </c:pt>
                <c:pt idx="605">
                  <c:v>47.5</c:v>
                </c:pt>
                <c:pt idx="606">
                  <c:v>47.32</c:v>
                </c:pt>
                <c:pt idx="607">
                  <c:v>46.73</c:v>
                </c:pt>
                <c:pt idx="608">
                  <c:v>46.76</c:v>
                </c:pt>
                <c:pt idx="609">
                  <c:v>46.9</c:v>
                </c:pt>
                <c:pt idx="610">
                  <c:v>46.9</c:v>
                </c:pt>
                <c:pt idx="611">
                  <c:v>46.42</c:v>
                </c:pt>
                <c:pt idx="612">
                  <c:v>46.37</c:v>
                </c:pt>
                <c:pt idx="613">
                  <c:v>46.42</c:v>
                </c:pt>
                <c:pt idx="614">
                  <c:v>46.42</c:v>
                </c:pt>
                <c:pt idx="615">
                  <c:v>46.7</c:v>
                </c:pt>
                <c:pt idx="616">
                  <c:v>46.27</c:v>
                </c:pt>
                <c:pt idx="617">
                  <c:v>46.31</c:v>
                </c:pt>
                <c:pt idx="618">
                  <c:v>46.09</c:v>
                </c:pt>
                <c:pt idx="619">
                  <c:v>46.85</c:v>
                </c:pt>
                <c:pt idx="620">
                  <c:v>46.2</c:v>
                </c:pt>
                <c:pt idx="621">
                  <c:v>46.39</c:v>
                </c:pt>
                <c:pt idx="622">
                  <c:v>46.38</c:v>
                </c:pt>
                <c:pt idx="623">
                  <c:v>46.88</c:v>
                </c:pt>
                <c:pt idx="624">
                  <c:v>47.1</c:v>
                </c:pt>
                <c:pt idx="625">
                  <c:v>46.56</c:v>
                </c:pt>
                <c:pt idx="626">
                  <c:v>47</c:v>
                </c:pt>
                <c:pt idx="627">
                  <c:v>46.48</c:v>
                </c:pt>
                <c:pt idx="628">
                  <c:v>45.63</c:v>
                </c:pt>
                <c:pt idx="629">
                  <c:v>45.64</c:v>
                </c:pt>
                <c:pt idx="630">
                  <c:v>45.3</c:v>
                </c:pt>
                <c:pt idx="631">
                  <c:v>45.3</c:v>
                </c:pt>
                <c:pt idx="632">
                  <c:v>45.7</c:v>
                </c:pt>
                <c:pt idx="633">
                  <c:v>45.65</c:v>
                </c:pt>
                <c:pt idx="634">
                  <c:v>45.34</c:v>
                </c:pt>
                <c:pt idx="635">
                  <c:v>45.43</c:v>
                </c:pt>
                <c:pt idx="636">
                  <c:v>45.88</c:v>
                </c:pt>
                <c:pt idx="637">
                  <c:v>45.3</c:v>
                </c:pt>
                <c:pt idx="638">
                  <c:v>44.95</c:v>
                </c:pt>
                <c:pt idx="639">
                  <c:v>44.48</c:v>
                </c:pt>
                <c:pt idx="640">
                  <c:v>44.68</c:v>
                </c:pt>
                <c:pt idx="641">
                  <c:v>45.49</c:v>
                </c:pt>
                <c:pt idx="642">
                  <c:v>46.01</c:v>
                </c:pt>
                <c:pt idx="643">
                  <c:v>45.95</c:v>
                </c:pt>
                <c:pt idx="644">
                  <c:v>45.76</c:v>
                </c:pt>
                <c:pt idx="645">
                  <c:v>45.44</c:v>
                </c:pt>
                <c:pt idx="646">
                  <c:v>45.02</c:v>
                </c:pt>
                <c:pt idx="647">
                  <c:v>45.54</c:v>
                </c:pt>
                <c:pt idx="648">
                  <c:v>44.83</c:v>
                </c:pt>
                <c:pt idx="649">
                  <c:v>44.8</c:v>
                </c:pt>
                <c:pt idx="650">
                  <c:v>45.21</c:v>
                </c:pt>
                <c:pt idx="651">
                  <c:v>45.3</c:v>
                </c:pt>
                <c:pt idx="652">
                  <c:v>45.2</c:v>
                </c:pt>
                <c:pt idx="653">
                  <c:v>44.77</c:v>
                </c:pt>
                <c:pt idx="654">
                  <c:v>44.91</c:v>
                </c:pt>
                <c:pt idx="655">
                  <c:v>44.98</c:v>
                </c:pt>
                <c:pt idx="656">
                  <c:v>44.43</c:v>
                </c:pt>
                <c:pt idx="657">
                  <c:v>43.5</c:v>
                </c:pt>
                <c:pt idx="658">
                  <c:v>43.16</c:v>
                </c:pt>
                <c:pt idx="659">
                  <c:v>43.16</c:v>
                </c:pt>
                <c:pt idx="660">
                  <c:v>43.27</c:v>
                </c:pt>
                <c:pt idx="661">
                  <c:v>43.22</c:v>
                </c:pt>
                <c:pt idx="662">
                  <c:v>43.85</c:v>
                </c:pt>
                <c:pt idx="663">
                  <c:v>44.57</c:v>
                </c:pt>
                <c:pt idx="664">
                  <c:v>44.14</c:v>
                </c:pt>
                <c:pt idx="665">
                  <c:v>44.79</c:v>
                </c:pt>
                <c:pt idx="666">
                  <c:v>45.06</c:v>
                </c:pt>
                <c:pt idx="667">
                  <c:v>45.17</c:v>
                </c:pt>
                <c:pt idx="668">
                  <c:v>46.01</c:v>
                </c:pt>
                <c:pt idx="669">
                  <c:v>46.25</c:v>
                </c:pt>
                <c:pt idx="670">
                  <c:v>46.6</c:v>
                </c:pt>
                <c:pt idx="671">
                  <c:v>46.25</c:v>
                </c:pt>
                <c:pt idx="672">
                  <c:v>46.19</c:v>
                </c:pt>
                <c:pt idx="673">
                  <c:v>45.46</c:v>
                </c:pt>
                <c:pt idx="674">
                  <c:v>45.04</c:v>
                </c:pt>
                <c:pt idx="675">
                  <c:v>45.55</c:v>
                </c:pt>
                <c:pt idx="676">
                  <c:v>44.8</c:v>
                </c:pt>
                <c:pt idx="677">
                  <c:v>44.81</c:v>
                </c:pt>
                <c:pt idx="678">
                  <c:v>44.01</c:v>
                </c:pt>
                <c:pt idx="679">
                  <c:v>43.85</c:v>
                </c:pt>
                <c:pt idx="680">
                  <c:v>44.95</c:v>
                </c:pt>
                <c:pt idx="681">
                  <c:v>44.93</c:v>
                </c:pt>
                <c:pt idx="682">
                  <c:v>44.09</c:v>
                </c:pt>
                <c:pt idx="683">
                  <c:v>44.18</c:v>
                </c:pt>
                <c:pt idx="684">
                  <c:v>44.18</c:v>
                </c:pt>
                <c:pt idx="685">
                  <c:v>44.8</c:v>
                </c:pt>
                <c:pt idx="686">
                  <c:v>44.26</c:v>
                </c:pt>
                <c:pt idx="687">
                  <c:v>44.61</c:v>
                </c:pt>
                <c:pt idx="688">
                  <c:v>45.84</c:v>
                </c:pt>
                <c:pt idx="689">
                  <c:v>45.83</c:v>
                </c:pt>
                <c:pt idx="690">
                  <c:v>45.83</c:v>
                </c:pt>
                <c:pt idx="691">
                  <c:v>46.72</c:v>
                </c:pt>
                <c:pt idx="692">
                  <c:v>46.58</c:v>
                </c:pt>
                <c:pt idx="693">
                  <c:v>46.71</c:v>
                </c:pt>
                <c:pt idx="694">
                  <c:v>46.11</c:v>
                </c:pt>
                <c:pt idx="695">
                  <c:v>46.99</c:v>
                </c:pt>
                <c:pt idx="696">
                  <c:v>47.07</c:v>
                </c:pt>
                <c:pt idx="697">
                  <c:v>46.53</c:v>
                </c:pt>
                <c:pt idx="698">
                  <c:v>46.39</c:v>
                </c:pt>
                <c:pt idx="699">
                  <c:v>44.95</c:v>
                </c:pt>
                <c:pt idx="700">
                  <c:v>45.24</c:v>
                </c:pt>
                <c:pt idx="701">
                  <c:v>46.8</c:v>
                </c:pt>
                <c:pt idx="702">
                  <c:v>46.53</c:v>
                </c:pt>
                <c:pt idx="703">
                  <c:v>46.94</c:v>
                </c:pt>
                <c:pt idx="704">
                  <c:v>46.87</c:v>
                </c:pt>
                <c:pt idx="705">
                  <c:v>46.94</c:v>
                </c:pt>
                <c:pt idx="706">
                  <c:v>45.76</c:v>
                </c:pt>
                <c:pt idx="707">
                  <c:v>45.46</c:v>
                </c:pt>
                <c:pt idx="708">
                  <c:v>46.39</c:v>
                </c:pt>
                <c:pt idx="709">
                  <c:v>46.45</c:v>
                </c:pt>
                <c:pt idx="710">
                  <c:v>46.63</c:v>
                </c:pt>
                <c:pt idx="711">
                  <c:v>46.68</c:v>
                </c:pt>
                <c:pt idx="712">
                  <c:v>46.5</c:v>
                </c:pt>
                <c:pt idx="713">
                  <c:v>46.31</c:v>
                </c:pt>
                <c:pt idx="714">
                  <c:v>46.15</c:v>
                </c:pt>
                <c:pt idx="715">
                  <c:v>46.05</c:v>
                </c:pt>
                <c:pt idx="716">
                  <c:v>46.22</c:v>
                </c:pt>
                <c:pt idx="717">
                  <c:v>46.02</c:v>
                </c:pt>
                <c:pt idx="718">
                  <c:v>45.99</c:v>
                </c:pt>
                <c:pt idx="719">
                  <c:v>45.87</c:v>
                </c:pt>
                <c:pt idx="720">
                  <c:v>45.58</c:v>
                </c:pt>
                <c:pt idx="721">
                  <c:v>45.84</c:v>
                </c:pt>
                <c:pt idx="722">
                  <c:v>45.85</c:v>
                </c:pt>
                <c:pt idx="723">
                  <c:v>45.75</c:v>
                </c:pt>
                <c:pt idx="724">
                  <c:v>45.85</c:v>
                </c:pt>
                <c:pt idx="725">
                  <c:v>45.85</c:v>
                </c:pt>
                <c:pt idx="726">
                  <c:v>45.61</c:v>
                </c:pt>
                <c:pt idx="727">
                  <c:v>45.75</c:v>
                </c:pt>
                <c:pt idx="728">
                  <c:v>45.64</c:v>
                </c:pt>
                <c:pt idx="729">
                  <c:v>45.57</c:v>
                </c:pt>
                <c:pt idx="730">
                  <c:v>46.44</c:v>
                </c:pt>
                <c:pt idx="731">
                  <c:v>47.21</c:v>
                </c:pt>
                <c:pt idx="732">
                  <c:v>46.86</c:v>
                </c:pt>
                <c:pt idx="733">
                  <c:v>46.88</c:v>
                </c:pt>
                <c:pt idx="734">
                  <c:v>47.36</c:v>
                </c:pt>
                <c:pt idx="735">
                  <c:v>47.5</c:v>
                </c:pt>
                <c:pt idx="736">
                  <c:v>47.57</c:v>
                </c:pt>
                <c:pt idx="737">
                  <c:v>47.32</c:v>
                </c:pt>
                <c:pt idx="738">
                  <c:v>46.75</c:v>
                </c:pt>
                <c:pt idx="739">
                  <c:v>46.41</c:v>
                </c:pt>
                <c:pt idx="740">
                  <c:v>46.38</c:v>
                </c:pt>
                <c:pt idx="741">
                  <c:v>46.36</c:v>
                </c:pt>
                <c:pt idx="742">
                  <c:v>46.28</c:v>
                </c:pt>
                <c:pt idx="743">
                  <c:v>46.2</c:v>
                </c:pt>
                <c:pt idx="744">
                  <c:v>46.4</c:v>
                </c:pt>
                <c:pt idx="745">
                  <c:v>46.15</c:v>
                </c:pt>
                <c:pt idx="746">
                  <c:v>46.18</c:v>
                </c:pt>
                <c:pt idx="747">
                  <c:v>46.26</c:v>
                </c:pt>
                <c:pt idx="748">
                  <c:v>45.98</c:v>
                </c:pt>
                <c:pt idx="749">
                  <c:v>45.9</c:v>
                </c:pt>
                <c:pt idx="750">
                  <c:v>45.66</c:v>
                </c:pt>
                <c:pt idx="751">
                  <c:v>45.92</c:v>
                </c:pt>
                <c:pt idx="752">
                  <c:v>45.63</c:v>
                </c:pt>
                <c:pt idx="753">
                  <c:v>45.93</c:v>
                </c:pt>
                <c:pt idx="754">
                  <c:v>45.99</c:v>
                </c:pt>
                <c:pt idx="755">
                  <c:v>45.72</c:v>
                </c:pt>
                <c:pt idx="756">
                  <c:v>45.02</c:v>
                </c:pt>
                <c:pt idx="757">
                  <c:v>44.52</c:v>
                </c:pt>
                <c:pt idx="758">
                  <c:v>43.74</c:v>
                </c:pt>
                <c:pt idx="759">
                  <c:v>43.74</c:v>
                </c:pt>
                <c:pt idx="760">
                  <c:v>43.94</c:v>
                </c:pt>
                <c:pt idx="761">
                  <c:v>43.7</c:v>
                </c:pt>
                <c:pt idx="762">
                  <c:v>43.67</c:v>
                </c:pt>
                <c:pt idx="763">
                  <c:v>43.16</c:v>
                </c:pt>
                <c:pt idx="764">
                  <c:v>43.24</c:v>
                </c:pt>
                <c:pt idx="765">
                  <c:v>42.86</c:v>
                </c:pt>
                <c:pt idx="766">
                  <c:v>44.02</c:v>
                </c:pt>
                <c:pt idx="767">
                  <c:v>44.4</c:v>
                </c:pt>
                <c:pt idx="768">
                  <c:v>43.93</c:v>
                </c:pt>
                <c:pt idx="769">
                  <c:v>43.63</c:v>
                </c:pt>
                <c:pt idx="770">
                  <c:v>44.3</c:v>
                </c:pt>
                <c:pt idx="771">
                  <c:v>43.53</c:v>
                </c:pt>
                <c:pt idx="772">
                  <c:v>42.83</c:v>
                </c:pt>
                <c:pt idx="773">
                  <c:v>42.52</c:v>
                </c:pt>
                <c:pt idx="774">
                  <c:v>41.94</c:v>
                </c:pt>
                <c:pt idx="775">
                  <c:v>42.08</c:v>
                </c:pt>
                <c:pt idx="776">
                  <c:v>42.54</c:v>
                </c:pt>
                <c:pt idx="777">
                  <c:v>43.1</c:v>
                </c:pt>
                <c:pt idx="778">
                  <c:v>42.64</c:v>
                </c:pt>
                <c:pt idx="779">
                  <c:v>42.64</c:v>
                </c:pt>
                <c:pt idx="780">
                  <c:v>43.01</c:v>
                </c:pt>
                <c:pt idx="781">
                  <c:v>42.97</c:v>
                </c:pt>
                <c:pt idx="782">
                  <c:v>42.46</c:v>
                </c:pt>
                <c:pt idx="783">
                  <c:v>42.4</c:v>
                </c:pt>
                <c:pt idx="784">
                  <c:v>42.41</c:v>
                </c:pt>
                <c:pt idx="785">
                  <c:v>42.57</c:v>
                </c:pt>
                <c:pt idx="786">
                  <c:v>42.63</c:v>
                </c:pt>
                <c:pt idx="787">
                  <c:v>42.62</c:v>
                </c:pt>
                <c:pt idx="788">
                  <c:v>42.84</c:v>
                </c:pt>
                <c:pt idx="789">
                  <c:v>42.76</c:v>
                </c:pt>
                <c:pt idx="790">
                  <c:v>42.76</c:v>
                </c:pt>
                <c:pt idx="791">
                  <c:v>43.23</c:v>
                </c:pt>
                <c:pt idx="792">
                  <c:v>43.11</c:v>
                </c:pt>
                <c:pt idx="793">
                  <c:v>43.12</c:v>
                </c:pt>
                <c:pt idx="794">
                  <c:v>43.01</c:v>
                </c:pt>
                <c:pt idx="795">
                  <c:v>43.01</c:v>
                </c:pt>
                <c:pt idx="796">
                  <c:v>42.79</c:v>
                </c:pt>
                <c:pt idx="797">
                  <c:v>42.63</c:v>
                </c:pt>
                <c:pt idx="798">
                  <c:v>42.26</c:v>
                </c:pt>
                <c:pt idx="799">
                  <c:v>42.03</c:v>
                </c:pt>
                <c:pt idx="800">
                  <c:v>42.43</c:v>
                </c:pt>
                <c:pt idx="801">
                  <c:v>43.08</c:v>
                </c:pt>
                <c:pt idx="802">
                  <c:v>43.06</c:v>
                </c:pt>
                <c:pt idx="803">
                  <c:v>43.03</c:v>
                </c:pt>
                <c:pt idx="804">
                  <c:v>42.91</c:v>
                </c:pt>
                <c:pt idx="805">
                  <c:v>42.7</c:v>
                </c:pt>
                <c:pt idx="806">
                  <c:v>42.85</c:v>
                </c:pt>
                <c:pt idx="807">
                  <c:v>42.92</c:v>
                </c:pt>
                <c:pt idx="808">
                  <c:v>43.34</c:v>
                </c:pt>
                <c:pt idx="809">
                  <c:v>43.36</c:v>
                </c:pt>
                <c:pt idx="810">
                  <c:v>43.16</c:v>
                </c:pt>
                <c:pt idx="811">
                  <c:v>43.4</c:v>
                </c:pt>
                <c:pt idx="812">
                  <c:v>43.13</c:v>
                </c:pt>
                <c:pt idx="813">
                  <c:v>42.45</c:v>
                </c:pt>
                <c:pt idx="814">
                  <c:v>42.42</c:v>
                </c:pt>
                <c:pt idx="815">
                  <c:v>43.35</c:v>
                </c:pt>
                <c:pt idx="816">
                  <c:v>43.35</c:v>
                </c:pt>
                <c:pt idx="817">
                  <c:v>43.23</c:v>
                </c:pt>
                <c:pt idx="818">
                  <c:v>43.17</c:v>
                </c:pt>
                <c:pt idx="819">
                  <c:v>42.23</c:v>
                </c:pt>
                <c:pt idx="820">
                  <c:v>42.01</c:v>
                </c:pt>
                <c:pt idx="821">
                  <c:v>42.48</c:v>
                </c:pt>
                <c:pt idx="822">
                  <c:v>42.34</c:v>
                </c:pt>
                <c:pt idx="823">
                  <c:v>42.24</c:v>
                </c:pt>
                <c:pt idx="824">
                  <c:v>41.86</c:v>
                </c:pt>
                <c:pt idx="825">
                  <c:v>41.74</c:v>
                </c:pt>
                <c:pt idx="826">
                  <c:v>42.13</c:v>
                </c:pt>
                <c:pt idx="827">
                  <c:v>41.95</c:v>
                </c:pt>
                <c:pt idx="828">
                  <c:v>41.92</c:v>
                </c:pt>
                <c:pt idx="829">
                  <c:v>41</c:v>
                </c:pt>
                <c:pt idx="830">
                  <c:v>40.94</c:v>
                </c:pt>
                <c:pt idx="831">
                  <c:v>40.450000000000003</c:v>
                </c:pt>
                <c:pt idx="832">
                  <c:v>39.97</c:v>
                </c:pt>
                <c:pt idx="833">
                  <c:v>40.32</c:v>
                </c:pt>
                <c:pt idx="834">
                  <c:v>40.24</c:v>
                </c:pt>
                <c:pt idx="835">
                  <c:v>40.729999999999997</c:v>
                </c:pt>
                <c:pt idx="836">
                  <c:v>40.07</c:v>
                </c:pt>
                <c:pt idx="837">
                  <c:v>40.36</c:v>
                </c:pt>
                <c:pt idx="838">
                  <c:v>40.380000000000003</c:v>
                </c:pt>
                <c:pt idx="839">
                  <c:v>40.46</c:v>
                </c:pt>
                <c:pt idx="840">
                  <c:v>41.09</c:v>
                </c:pt>
                <c:pt idx="841">
                  <c:v>41.04</c:v>
                </c:pt>
                <c:pt idx="842">
                  <c:v>41.03</c:v>
                </c:pt>
                <c:pt idx="843">
                  <c:v>41.08</c:v>
                </c:pt>
                <c:pt idx="844">
                  <c:v>40.659999999999997</c:v>
                </c:pt>
                <c:pt idx="845">
                  <c:v>40.57</c:v>
                </c:pt>
                <c:pt idx="846">
                  <c:v>40.17</c:v>
                </c:pt>
                <c:pt idx="847">
                  <c:v>40</c:v>
                </c:pt>
                <c:pt idx="848">
                  <c:v>40.17</c:v>
                </c:pt>
                <c:pt idx="849">
                  <c:v>39.74</c:v>
                </c:pt>
                <c:pt idx="850">
                  <c:v>39.729999999999997</c:v>
                </c:pt>
                <c:pt idx="851">
                  <c:v>39.5</c:v>
                </c:pt>
                <c:pt idx="852">
                  <c:v>39.54</c:v>
                </c:pt>
                <c:pt idx="853">
                  <c:v>39.29</c:v>
                </c:pt>
                <c:pt idx="854">
                  <c:v>38.85</c:v>
                </c:pt>
                <c:pt idx="855">
                  <c:v>38.97</c:v>
                </c:pt>
                <c:pt idx="856">
                  <c:v>39.75</c:v>
                </c:pt>
                <c:pt idx="857">
                  <c:v>39.78</c:v>
                </c:pt>
                <c:pt idx="858">
                  <c:v>40.04</c:v>
                </c:pt>
                <c:pt idx="859">
                  <c:v>39.72</c:v>
                </c:pt>
                <c:pt idx="860">
                  <c:v>39.659999999999997</c:v>
                </c:pt>
                <c:pt idx="861">
                  <c:v>39.97</c:v>
                </c:pt>
                <c:pt idx="862">
                  <c:v>39.590000000000003</c:v>
                </c:pt>
                <c:pt idx="863">
                  <c:v>39.65</c:v>
                </c:pt>
                <c:pt idx="864">
                  <c:v>39.71</c:v>
                </c:pt>
                <c:pt idx="865">
                  <c:v>39.92</c:v>
                </c:pt>
                <c:pt idx="866">
                  <c:v>39.950000000000003</c:v>
                </c:pt>
                <c:pt idx="867">
                  <c:v>39.72</c:v>
                </c:pt>
                <c:pt idx="868">
                  <c:v>39.9</c:v>
                </c:pt>
                <c:pt idx="869">
                  <c:v>39.83</c:v>
                </c:pt>
                <c:pt idx="870">
                  <c:v>39.92</c:v>
                </c:pt>
                <c:pt idx="871">
                  <c:v>39.85</c:v>
                </c:pt>
                <c:pt idx="872">
                  <c:v>39.72</c:v>
                </c:pt>
                <c:pt idx="873">
                  <c:v>37.799999999999997</c:v>
                </c:pt>
                <c:pt idx="874">
                  <c:v>37.76</c:v>
                </c:pt>
                <c:pt idx="875">
                  <c:v>37.79</c:v>
                </c:pt>
                <c:pt idx="876">
                  <c:v>38.049999999999997</c:v>
                </c:pt>
                <c:pt idx="877">
                  <c:v>38.5</c:v>
                </c:pt>
                <c:pt idx="878">
                  <c:v>38.450000000000003</c:v>
                </c:pt>
                <c:pt idx="879">
                  <c:v>38.71</c:v>
                </c:pt>
                <c:pt idx="880">
                  <c:v>39</c:v>
                </c:pt>
                <c:pt idx="881">
                  <c:v>39.020000000000003</c:v>
                </c:pt>
                <c:pt idx="882">
                  <c:v>39.03</c:v>
                </c:pt>
                <c:pt idx="883">
                  <c:v>39.03</c:v>
                </c:pt>
                <c:pt idx="884">
                  <c:v>38.71</c:v>
                </c:pt>
                <c:pt idx="885">
                  <c:v>37.950000000000003</c:v>
                </c:pt>
                <c:pt idx="886">
                  <c:v>37.520000000000003</c:v>
                </c:pt>
                <c:pt idx="887">
                  <c:v>37.56</c:v>
                </c:pt>
                <c:pt idx="888">
                  <c:v>37.79</c:v>
                </c:pt>
                <c:pt idx="889">
                  <c:v>37.72</c:v>
                </c:pt>
                <c:pt idx="890">
                  <c:v>38.159999999999997</c:v>
                </c:pt>
                <c:pt idx="891">
                  <c:v>38.1</c:v>
                </c:pt>
                <c:pt idx="892">
                  <c:v>38.22</c:v>
                </c:pt>
                <c:pt idx="893">
                  <c:v>38.090000000000003</c:v>
                </c:pt>
                <c:pt idx="894">
                  <c:v>37.79</c:v>
                </c:pt>
                <c:pt idx="895">
                  <c:v>38.06</c:v>
                </c:pt>
                <c:pt idx="896">
                  <c:v>38.4</c:v>
                </c:pt>
                <c:pt idx="897">
                  <c:v>38.270000000000003</c:v>
                </c:pt>
                <c:pt idx="898">
                  <c:v>38.46</c:v>
                </c:pt>
                <c:pt idx="899">
                  <c:v>38.700000000000003</c:v>
                </c:pt>
                <c:pt idx="900">
                  <c:v>38.61</c:v>
                </c:pt>
                <c:pt idx="901">
                  <c:v>38.56</c:v>
                </c:pt>
                <c:pt idx="902">
                  <c:v>38.479999999999997</c:v>
                </c:pt>
                <c:pt idx="903">
                  <c:v>38.56</c:v>
                </c:pt>
                <c:pt idx="904">
                  <c:v>38.51</c:v>
                </c:pt>
                <c:pt idx="905">
                  <c:v>37.65</c:v>
                </c:pt>
                <c:pt idx="906">
                  <c:v>37.29</c:v>
                </c:pt>
                <c:pt idx="907">
                  <c:v>37.32</c:v>
                </c:pt>
                <c:pt idx="908">
                  <c:v>37.340000000000003</c:v>
                </c:pt>
                <c:pt idx="909">
                  <c:v>37.32</c:v>
                </c:pt>
                <c:pt idx="910">
                  <c:v>36.86</c:v>
                </c:pt>
                <c:pt idx="911">
                  <c:v>36.29</c:v>
                </c:pt>
                <c:pt idx="912">
                  <c:v>36.229999999999997</c:v>
                </c:pt>
                <c:pt idx="913">
                  <c:v>35.68</c:v>
                </c:pt>
                <c:pt idx="914">
                  <c:v>35.549999999999997</c:v>
                </c:pt>
                <c:pt idx="915">
                  <c:v>35.840000000000003</c:v>
                </c:pt>
                <c:pt idx="916">
                  <c:v>35.83</c:v>
                </c:pt>
                <c:pt idx="917">
                  <c:v>36.44</c:v>
                </c:pt>
                <c:pt idx="918">
                  <c:v>35.799999999999997</c:v>
                </c:pt>
                <c:pt idx="919">
                  <c:v>35.799999999999997</c:v>
                </c:pt>
                <c:pt idx="920">
                  <c:v>36.78</c:v>
                </c:pt>
                <c:pt idx="921">
                  <c:v>35.700000000000003</c:v>
                </c:pt>
                <c:pt idx="922">
                  <c:v>35.75</c:v>
                </c:pt>
                <c:pt idx="923">
                  <c:v>35.72</c:v>
                </c:pt>
                <c:pt idx="924">
                  <c:v>35.770000000000003</c:v>
                </c:pt>
                <c:pt idx="925">
                  <c:v>35.340000000000003</c:v>
                </c:pt>
                <c:pt idx="926">
                  <c:v>35.4</c:v>
                </c:pt>
                <c:pt idx="927">
                  <c:v>35.700000000000003</c:v>
                </c:pt>
                <c:pt idx="928">
                  <c:v>36.630000000000003</c:v>
                </c:pt>
                <c:pt idx="929">
                  <c:v>36.67</c:v>
                </c:pt>
                <c:pt idx="930">
                  <c:v>36.07</c:v>
                </c:pt>
                <c:pt idx="931">
                  <c:v>35.409999999999997</c:v>
                </c:pt>
                <c:pt idx="932">
                  <c:v>35.590000000000003</c:v>
                </c:pt>
                <c:pt idx="933">
                  <c:v>36.32</c:v>
                </c:pt>
                <c:pt idx="934">
                  <c:v>36.03</c:v>
                </c:pt>
                <c:pt idx="935">
                  <c:v>35.950000000000003</c:v>
                </c:pt>
                <c:pt idx="936">
                  <c:v>36.229999999999997</c:v>
                </c:pt>
                <c:pt idx="937">
                  <c:v>36.61</c:v>
                </c:pt>
                <c:pt idx="938">
                  <c:v>36.700000000000003</c:v>
                </c:pt>
                <c:pt idx="939">
                  <c:v>36.56</c:v>
                </c:pt>
                <c:pt idx="940">
                  <c:v>36.880000000000003</c:v>
                </c:pt>
                <c:pt idx="941">
                  <c:v>37.33</c:v>
                </c:pt>
                <c:pt idx="942">
                  <c:v>37.11</c:v>
                </c:pt>
                <c:pt idx="943">
                  <c:v>36.58</c:v>
                </c:pt>
                <c:pt idx="944">
                  <c:v>36.159999999999997</c:v>
                </c:pt>
                <c:pt idx="945">
                  <c:v>36.26</c:v>
                </c:pt>
                <c:pt idx="946">
                  <c:v>36.270000000000003</c:v>
                </c:pt>
                <c:pt idx="947">
                  <c:v>35.97</c:v>
                </c:pt>
                <c:pt idx="948">
                  <c:v>35.97</c:v>
                </c:pt>
                <c:pt idx="949">
                  <c:v>35.39</c:v>
                </c:pt>
                <c:pt idx="950">
                  <c:v>35.520000000000003</c:v>
                </c:pt>
                <c:pt idx="951">
                  <c:v>35.68</c:v>
                </c:pt>
                <c:pt idx="952">
                  <c:v>35.6</c:v>
                </c:pt>
                <c:pt idx="953">
                  <c:v>35.14</c:v>
                </c:pt>
                <c:pt idx="954">
                  <c:v>35.47</c:v>
                </c:pt>
                <c:pt idx="955">
                  <c:v>35.68</c:v>
                </c:pt>
                <c:pt idx="956">
                  <c:v>36.25</c:v>
                </c:pt>
                <c:pt idx="957">
                  <c:v>35.659999999999997</c:v>
                </c:pt>
                <c:pt idx="958">
                  <c:v>35.47</c:v>
                </c:pt>
                <c:pt idx="959">
                  <c:v>34.99</c:v>
                </c:pt>
                <c:pt idx="960">
                  <c:v>35.1</c:v>
                </c:pt>
                <c:pt idx="961">
                  <c:v>35.22</c:v>
                </c:pt>
                <c:pt idx="962">
                  <c:v>35.15</c:v>
                </c:pt>
                <c:pt idx="963">
                  <c:v>34.72</c:v>
                </c:pt>
                <c:pt idx="964">
                  <c:v>34.42</c:v>
                </c:pt>
                <c:pt idx="965">
                  <c:v>33.99</c:v>
                </c:pt>
                <c:pt idx="966">
                  <c:v>33.61</c:v>
                </c:pt>
                <c:pt idx="967">
                  <c:v>33.47</c:v>
                </c:pt>
                <c:pt idx="968">
                  <c:v>33.380000000000003</c:v>
                </c:pt>
                <c:pt idx="969">
                  <c:v>33.53</c:v>
                </c:pt>
                <c:pt idx="970">
                  <c:v>33.549999999999997</c:v>
                </c:pt>
                <c:pt idx="971">
                  <c:v>34.18</c:v>
                </c:pt>
                <c:pt idx="972">
                  <c:v>34.06</c:v>
                </c:pt>
                <c:pt idx="973">
                  <c:v>34.450000000000003</c:v>
                </c:pt>
                <c:pt idx="974">
                  <c:v>34.42</c:v>
                </c:pt>
                <c:pt idx="975">
                  <c:v>34.159999999999997</c:v>
                </c:pt>
                <c:pt idx="976">
                  <c:v>33.49</c:v>
                </c:pt>
                <c:pt idx="977">
                  <c:v>33.83</c:v>
                </c:pt>
                <c:pt idx="978">
                  <c:v>33.950000000000003</c:v>
                </c:pt>
                <c:pt idx="979">
                  <c:v>33.950000000000003</c:v>
                </c:pt>
                <c:pt idx="980">
                  <c:v>33.69</c:v>
                </c:pt>
                <c:pt idx="981">
                  <c:v>33.380000000000003</c:v>
                </c:pt>
                <c:pt idx="982">
                  <c:v>33.97</c:v>
                </c:pt>
                <c:pt idx="983">
                  <c:v>34.479999999999997</c:v>
                </c:pt>
                <c:pt idx="984">
                  <c:v>34.340000000000003</c:v>
                </c:pt>
                <c:pt idx="985">
                  <c:v>33.729999999999997</c:v>
                </c:pt>
                <c:pt idx="986">
                  <c:v>33.06</c:v>
                </c:pt>
                <c:pt idx="987">
                  <c:v>33.19</c:v>
                </c:pt>
                <c:pt idx="988">
                  <c:v>33.700000000000003</c:v>
                </c:pt>
                <c:pt idx="989">
                  <c:v>34.61</c:v>
                </c:pt>
                <c:pt idx="990">
                  <c:v>34.61</c:v>
                </c:pt>
                <c:pt idx="991">
                  <c:v>34.409999999999997</c:v>
                </c:pt>
                <c:pt idx="992">
                  <c:v>34.58</c:v>
                </c:pt>
                <c:pt idx="993">
                  <c:v>33.08</c:v>
                </c:pt>
                <c:pt idx="994">
                  <c:v>33.4</c:v>
                </c:pt>
                <c:pt idx="995">
                  <c:v>33.119999999999997</c:v>
                </c:pt>
                <c:pt idx="996">
                  <c:v>34.06</c:v>
                </c:pt>
                <c:pt idx="997">
                  <c:v>33.549999999999997</c:v>
                </c:pt>
                <c:pt idx="998">
                  <c:v>32.79</c:v>
                </c:pt>
                <c:pt idx="999">
                  <c:v>32.450000000000003</c:v>
                </c:pt>
                <c:pt idx="1000">
                  <c:v>31.48</c:v>
                </c:pt>
                <c:pt idx="1001">
                  <c:v>31.95</c:v>
                </c:pt>
                <c:pt idx="1002">
                  <c:v>30.73</c:v>
                </c:pt>
                <c:pt idx="1003">
                  <c:v>31.23</c:v>
                </c:pt>
                <c:pt idx="1004">
                  <c:v>31.24</c:v>
                </c:pt>
                <c:pt idx="1005">
                  <c:v>31.97</c:v>
                </c:pt>
                <c:pt idx="1006">
                  <c:v>31.75</c:v>
                </c:pt>
                <c:pt idx="1007">
                  <c:v>32</c:v>
                </c:pt>
                <c:pt idx="1008">
                  <c:v>32.67</c:v>
                </c:pt>
                <c:pt idx="1009">
                  <c:v>32.61</c:v>
                </c:pt>
                <c:pt idx="1010">
                  <c:v>33.94</c:v>
                </c:pt>
                <c:pt idx="1011">
                  <c:v>33.770000000000003</c:v>
                </c:pt>
                <c:pt idx="1012">
                  <c:v>31.97</c:v>
                </c:pt>
                <c:pt idx="1013">
                  <c:v>32.56</c:v>
                </c:pt>
                <c:pt idx="1014">
                  <c:v>32.950000000000003</c:v>
                </c:pt>
                <c:pt idx="1015">
                  <c:v>32.630000000000003</c:v>
                </c:pt>
                <c:pt idx="1016">
                  <c:v>33</c:v>
                </c:pt>
                <c:pt idx="1017">
                  <c:v>34.46</c:v>
                </c:pt>
                <c:pt idx="1018">
                  <c:v>35.01</c:v>
                </c:pt>
                <c:pt idx="1019">
                  <c:v>35.020000000000003</c:v>
                </c:pt>
                <c:pt idx="1020">
                  <c:v>34.880000000000003</c:v>
                </c:pt>
                <c:pt idx="1021">
                  <c:v>37.01</c:v>
                </c:pt>
                <c:pt idx="1022">
                  <c:v>37</c:v>
                </c:pt>
                <c:pt idx="1023">
                  <c:v>36.93</c:v>
                </c:pt>
                <c:pt idx="1024">
                  <c:v>37.479999999999997</c:v>
                </c:pt>
                <c:pt idx="1025">
                  <c:v>38.07</c:v>
                </c:pt>
                <c:pt idx="1026">
                  <c:v>36.83</c:v>
                </c:pt>
                <c:pt idx="1027">
                  <c:v>36.5</c:v>
                </c:pt>
                <c:pt idx="1028">
                  <c:v>37.14</c:v>
                </c:pt>
                <c:pt idx="1029">
                  <c:v>36.950000000000003</c:v>
                </c:pt>
                <c:pt idx="1030">
                  <c:v>36.82</c:v>
                </c:pt>
                <c:pt idx="1031">
                  <c:v>36.1</c:v>
                </c:pt>
                <c:pt idx="1032">
                  <c:v>35.06</c:v>
                </c:pt>
                <c:pt idx="1033">
                  <c:v>36.08</c:v>
                </c:pt>
                <c:pt idx="1034">
                  <c:v>36.29</c:v>
                </c:pt>
                <c:pt idx="1035">
                  <c:v>35.47</c:v>
                </c:pt>
                <c:pt idx="1036">
                  <c:v>36.08</c:v>
                </c:pt>
                <c:pt idx="1037">
                  <c:v>35.17</c:v>
                </c:pt>
                <c:pt idx="1038">
                  <c:v>35.14</c:v>
                </c:pt>
                <c:pt idx="1039">
                  <c:v>36.4</c:v>
                </c:pt>
                <c:pt idx="1040">
                  <c:v>36.1</c:v>
                </c:pt>
                <c:pt idx="1041">
                  <c:v>36.33</c:v>
                </c:pt>
                <c:pt idx="1042">
                  <c:v>36.68</c:v>
                </c:pt>
                <c:pt idx="1043">
                  <c:v>37.369999999999997</c:v>
                </c:pt>
                <c:pt idx="1044">
                  <c:v>38.270000000000003</c:v>
                </c:pt>
                <c:pt idx="1045">
                  <c:v>38.78</c:v>
                </c:pt>
                <c:pt idx="1046">
                  <c:v>38.93</c:v>
                </c:pt>
                <c:pt idx="1047">
                  <c:v>37.6</c:v>
                </c:pt>
                <c:pt idx="1048">
                  <c:v>37.6</c:v>
                </c:pt>
                <c:pt idx="1049">
                  <c:v>37.979999999999997</c:v>
                </c:pt>
                <c:pt idx="1050">
                  <c:v>37.14</c:v>
                </c:pt>
                <c:pt idx="1051">
                  <c:v>37.32</c:v>
                </c:pt>
                <c:pt idx="1052">
                  <c:v>37.340000000000003</c:v>
                </c:pt>
                <c:pt idx="1053">
                  <c:v>37.340000000000003</c:v>
                </c:pt>
                <c:pt idx="1054">
                  <c:v>36.979999999999997</c:v>
                </c:pt>
                <c:pt idx="1055">
                  <c:v>37.57</c:v>
                </c:pt>
                <c:pt idx="1056">
                  <c:v>37.25</c:v>
                </c:pt>
                <c:pt idx="1057">
                  <c:v>38.25</c:v>
                </c:pt>
                <c:pt idx="1058">
                  <c:v>39.28</c:v>
                </c:pt>
                <c:pt idx="1059">
                  <c:v>38.53</c:v>
                </c:pt>
                <c:pt idx="1060">
                  <c:v>36.56</c:v>
                </c:pt>
                <c:pt idx="1061">
                  <c:v>36.909999999999997</c:v>
                </c:pt>
                <c:pt idx="1062">
                  <c:v>36.14</c:v>
                </c:pt>
                <c:pt idx="1063">
                  <c:v>36.61</c:v>
                </c:pt>
                <c:pt idx="1064">
                  <c:v>35.799999999999997</c:v>
                </c:pt>
                <c:pt idx="1065">
                  <c:v>36.880000000000003</c:v>
                </c:pt>
                <c:pt idx="1066">
                  <c:v>36.49</c:v>
                </c:pt>
                <c:pt idx="1067">
                  <c:v>36.76</c:v>
                </c:pt>
                <c:pt idx="1068">
                  <c:v>37.65</c:v>
                </c:pt>
                <c:pt idx="1069">
                  <c:v>37.409999999999997</c:v>
                </c:pt>
                <c:pt idx="1070">
                  <c:v>36.659999999999997</c:v>
                </c:pt>
                <c:pt idx="1071">
                  <c:v>38.840000000000003</c:v>
                </c:pt>
                <c:pt idx="1072">
                  <c:v>38.200000000000003</c:v>
                </c:pt>
                <c:pt idx="1073">
                  <c:v>38.200000000000003</c:v>
                </c:pt>
                <c:pt idx="1074">
                  <c:v>38.25</c:v>
                </c:pt>
                <c:pt idx="1075">
                  <c:v>39.26</c:v>
                </c:pt>
                <c:pt idx="1076">
                  <c:v>39.57</c:v>
                </c:pt>
                <c:pt idx="1077">
                  <c:v>38.020000000000003</c:v>
                </c:pt>
                <c:pt idx="1078">
                  <c:v>40.43</c:v>
                </c:pt>
                <c:pt idx="1079">
                  <c:v>41.23</c:v>
                </c:pt>
                <c:pt idx="1080">
                  <c:v>40.33</c:v>
                </c:pt>
                <c:pt idx="1081">
                  <c:v>41.02</c:v>
                </c:pt>
                <c:pt idx="1082">
                  <c:v>42.45</c:v>
                </c:pt>
                <c:pt idx="1083">
                  <c:v>40.340000000000003</c:v>
                </c:pt>
                <c:pt idx="1084">
                  <c:v>41.19</c:v>
                </c:pt>
                <c:pt idx="1085">
                  <c:v>42.53</c:v>
                </c:pt>
                <c:pt idx="1086">
                  <c:v>42.3</c:v>
                </c:pt>
                <c:pt idx="1087">
                  <c:v>41.74</c:v>
                </c:pt>
                <c:pt idx="1088">
                  <c:v>43.27</c:v>
                </c:pt>
                <c:pt idx="1089">
                  <c:v>45.78</c:v>
                </c:pt>
                <c:pt idx="1090">
                  <c:v>44.1</c:v>
                </c:pt>
                <c:pt idx="1091">
                  <c:v>43.82</c:v>
                </c:pt>
                <c:pt idx="1092">
                  <c:v>43.65</c:v>
                </c:pt>
                <c:pt idx="1093">
                  <c:v>42.59</c:v>
                </c:pt>
                <c:pt idx="1094">
                  <c:v>43.58</c:v>
                </c:pt>
                <c:pt idx="1095">
                  <c:v>39.450000000000003</c:v>
                </c:pt>
                <c:pt idx="1096">
                  <c:v>39.49</c:v>
                </c:pt>
                <c:pt idx="1097">
                  <c:v>41.6</c:v>
                </c:pt>
                <c:pt idx="1098">
                  <c:v>41.88</c:v>
                </c:pt>
                <c:pt idx="1099">
                  <c:v>43.74</c:v>
                </c:pt>
                <c:pt idx="1100">
                  <c:v>44.05</c:v>
                </c:pt>
                <c:pt idx="1101">
                  <c:v>42.19</c:v>
                </c:pt>
                <c:pt idx="1102">
                  <c:v>41</c:v>
                </c:pt>
                <c:pt idx="1103">
                  <c:v>41.76</c:v>
                </c:pt>
                <c:pt idx="1104">
                  <c:v>44.57</c:v>
                </c:pt>
                <c:pt idx="1105">
                  <c:v>45.63</c:v>
                </c:pt>
                <c:pt idx="1106">
                  <c:v>41.58</c:v>
                </c:pt>
                <c:pt idx="1107">
                  <c:v>43.15</c:v>
                </c:pt>
                <c:pt idx="1108">
                  <c:v>47.14</c:v>
                </c:pt>
                <c:pt idx="1109">
                  <c:v>49.74</c:v>
                </c:pt>
                <c:pt idx="1110">
                  <c:v>50.21</c:v>
                </c:pt>
                <c:pt idx="1111">
                  <c:v>50.73</c:v>
                </c:pt>
                <c:pt idx="1112">
                  <c:v>50.42</c:v>
                </c:pt>
                <c:pt idx="1113">
                  <c:v>50</c:v>
                </c:pt>
                <c:pt idx="1114">
                  <c:v>49.97</c:v>
                </c:pt>
                <c:pt idx="1115">
                  <c:v>49.86</c:v>
                </c:pt>
                <c:pt idx="1116">
                  <c:v>51.18</c:v>
                </c:pt>
                <c:pt idx="1117">
                  <c:v>51.38</c:v>
                </c:pt>
                <c:pt idx="1118">
                  <c:v>50.56</c:v>
                </c:pt>
                <c:pt idx="1119">
                  <c:v>50.51</c:v>
                </c:pt>
                <c:pt idx="1120">
                  <c:v>50.02</c:v>
                </c:pt>
                <c:pt idx="1121">
                  <c:v>50</c:v>
                </c:pt>
                <c:pt idx="1122">
                  <c:v>49.74</c:v>
                </c:pt>
                <c:pt idx="1123">
                  <c:v>51.05</c:v>
                </c:pt>
                <c:pt idx="1124">
                  <c:v>52</c:v>
                </c:pt>
                <c:pt idx="1125">
                  <c:v>51.88</c:v>
                </c:pt>
                <c:pt idx="1126">
                  <c:v>52.61</c:v>
                </c:pt>
                <c:pt idx="1127">
                  <c:v>52.46</c:v>
                </c:pt>
                <c:pt idx="1128">
                  <c:v>52.44</c:v>
                </c:pt>
                <c:pt idx="1129">
                  <c:v>52.23</c:v>
                </c:pt>
                <c:pt idx="1130">
                  <c:v>52.47</c:v>
                </c:pt>
                <c:pt idx="1131">
                  <c:v>51.65</c:v>
                </c:pt>
                <c:pt idx="1132">
                  <c:v>51.5</c:v>
                </c:pt>
                <c:pt idx="1133">
                  <c:v>51.6</c:v>
                </c:pt>
                <c:pt idx="1134">
                  <c:v>52.05</c:v>
                </c:pt>
                <c:pt idx="1135">
                  <c:v>50.32</c:v>
                </c:pt>
                <c:pt idx="1136">
                  <c:v>51.61</c:v>
                </c:pt>
                <c:pt idx="1137">
                  <c:v>51.72</c:v>
                </c:pt>
                <c:pt idx="1138">
                  <c:v>50.83</c:v>
                </c:pt>
                <c:pt idx="1139">
                  <c:v>51.25</c:v>
                </c:pt>
                <c:pt idx="1140">
                  <c:v>52.09</c:v>
                </c:pt>
                <c:pt idx="1141">
                  <c:v>51.99</c:v>
                </c:pt>
                <c:pt idx="1142">
                  <c:v>51.71</c:v>
                </c:pt>
                <c:pt idx="1143">
                  <c:v>51.77</c:v>
                </c:pt>
                <c:pt idx="1144">
                  <c:v>52.06</c:v>
                </c:pt>
                <c:pt idx="1145">
                  <c:v>52.04</c:v>
                </c:pt>
                <c:pt idx="1146">
                  <c:v>51.75</c:v>
                </c:pt>
                <c:pt idx="1147">
                  <c:v>51.7</c:v>
                </c:pt>
                <c:pt idx="1148">
                  <c:v>51.31</c:v>
                </c:pt>
                <c:pt idx="1149">
                  <c:v>51.47</c:v>
                </c:pt>
                <c:pt idx="1150">
                  <c:v>51.29</c:v>
                </c:pt>
                <c:pt idx="1151">
                  <c:v>50.3</c:v>
                </c:pt>
                <c:pt idx="1152">
                  <c:v>51.87</c:v>
                </c:pt>
                <c:pt idx="1153">
                  <c:v>51.16</c:v>
                </c:pt>
                <c:pt idx="1154">
                  <c:v>51.01</c:v>
                </c:pt>
                <c:pt idx="1155">
                  <c:v>50.45</c:v>
                </c:pt>
                <c:pt idx="1156">
                  <c:v>50.38</c:v>
                </c:pt>
                <c:pt idx="1157">
                  <c:v>51.17</c:v>
                </c:pt>
                <c:pt idx="1158">
                  <c:v>50.11</c:v>
                </c:pt>
                <c:pt idx="1159">
                  <c:v>49.35</c:v>
                </c:pt>
                <c:pt idx="1160">
                  <c:v>49.11</c:v>
                </c:pt>
                <c:pt idx="1161">
                  <c:v>49.59</c:v>
                </c:pt>
                <c:pt idx="1162">
                  <c:v>49.71</c:v>
                </c:pt>
                <c:pt idx="1163">
                  <c:v>49.29</c:v>
                </c:pt>
                <c:pt idx="1164">
                  <c:v>48.73</c:v>
                </c:pt>
                <c:pt idx="1165">
                  <c:v>49</c:v>
                </c:pt>
                <c:pt idx="1166">
                  <c:v>49.13</c:v>
                </c:pt>
                <c:pt idx="1167">
                  <c:v>49.07</c:v>
                </c:pt>
                <c:pt idx="1168">
                  <c:v>49.02</c:v>
                </c:pt>
                <c:pt idx="1169">
                  <c:v>48.93</c:v>
                </c:pt>
                <c:pt idx="1170">
                  <c:v>49.09</c:v>
                </c:pt>
                <c:pt idx="1171">
                  <c:v>49.65</c:v>
                </c:pt>
                <c:pt idx="1172">
                  <c:v>49.33</c:v>
                </c:pt>
                <c:pt idx="1173">
                  <c:v>48.36</c:v>
                </c:pt>
                <c:pt idx="1174">
                  <c:v>47.74</c:v>
                </c:pt>
                <c:pt idx="1175">
                  <c:v>47.47</c:v>
                </c:pt>
                <c:pt idx="1176">
                  <c:v>47.15</c:v>
                </c:pt>
                <c:pt idx="1177">
                  <c:v>47.39</c:v>
                </c:pt>
                <c:pt idx="1178">
                  <c:v>47.85</c:v>
                </c:pt>
                <c:pt idx="1179">
                  <c:v>48.22</c:v>
                </c:pt>
                <c:pt idx="1180">
                  <c:v>48.67</c:v>
                </c:pt>
                <c:pt idx="1181">
                  <c:v>50.12</c:v>
                </c:pt>
                <c:pt idx="1182">
                  <c:v>49.57</c:v>
                </c:pt>
                <c:pt idx="1183">
                  <c:v>49.59</c:v>
                </c:pt>
                <c:pt idx="1184">
                  <c:v>49.35</c:v>
                </c:pt>
                <c:pt idx="1185">
                  <c:v>49.82</c:v>
                </c:pt>
                <c:pt idx="1186">
                  <c:v>49.79</c:v>
                </c:pt>
                <c:pt idx="1187">
                  <c:v>50.33</c:v>
                </c:pt>
                <c:pt idx="1188">
                  <c:v>50.39</c:v>
                </c:pt>
                <c:pt idx="1189">
                  <c:v>50.63</c:v>
                </c:pt>
                <c:pt idx="1190">
                  <c:v>49.54</c:v>
                </c:pt>
                <c:pt idx="1191">
                  <c:v>49.82</c:v>
                </c:pt>
                <c:pt idx="1192">
                  <c:v>50.43</c:v>
                </c:pt>
                <c:pt idx="1193">
                  <c:v>50.09</c:v>
                </c:pt>
                <c:pt idx="1194">
                  <c:v>49.7</c:v>
                </c:pt>
                <c:pt idx="1195">
                  <c:v>50.37</c:v>
                </c:pt>
                <c:pt idx="1196">
                  <c:v>50.06</c:v>
                </c:pt>
                <c:pt idx="1197">
                  <c:v>49.75</c:v>
                </c:pt>
                <c:pt idx="1198">
                  <c:v>49.7</c:v>
                </c:pt>
                <c:pt idx="1199">
                  <c:v>49.91</c:v>
                </c:pt>
                <c:pt idx="1200">
                  <c:v>49.25</c:v>
                </c:pt>
                <c:pt idx="1201">
                  <c:v>47.55</c:v>
                </c:pt>
                <c:pt idx="1202">
                  <c:v>46.85</c:v>
                </c:pt>
                <c:pt idx="1203">
                  <c:v>46.55</c:v>
                </c:pt>
                <c:pt idx="1204">
                  <c:v>47.19</c:v>
                </c:pt>
                <c:pt idx="1205">
                  <c:v>47.58</c:v>
                </c:pt>
                <c:pt idx="1206">
                  <c:v>48.27</c:v>
                </c:pt>
                <c:pt idx="1207">
                  <c:v>48.37</c:v>
                </c:pt>
                <c:pt idx="1208">
                  <c:v>48.66</c:v>
                </c:pt>
                <c:pt idx="1209">
                  <c:v>48.5</c:v>
                </c:pt>
                <c:pt idx="1210">
                  <c:v>48.6</c:v>
                </c:pt>
                <c:pt idx="1211">
                  <c:v>48.26</c:v>
                </c:pt>
                <c:pt idx="1212">
                  <c:v>48.58</c:v>
                </c:pt>
                <c:pt idx="1213">
                  <c:v>47.73</c:v>
                </c:pt>
                <c:pt idx="1214">
                  <c:v>47.55</c:v>
                </c:pt>
                <c:pt idx="1215">
                  <c:v>47.04</c:v>
                </c:pt>
                <c:pt idx="1216">
                  <c:v>47.66</c:v>
                </c:pt>
                <c:pt idx="1217">
                  <c:v>47.61</c:v>
                </c:pt>
                <c:pt idx="1218">
                  <c:v>47.46</c:v>
                </c:pt>
                <c:pt idx="1219">
                  <c:v>47.82</c:v>
                </c:pt>
                <c:pt idx="1220">
                  <c:v>47.03</c:v>
                </c:pt>
                <c:pt idx="1221">
                  <c:v>46.98</c:v>
                </c:pt>
                <c:pt idx="1222">
                  <c:v>46.87</c:v>
                </c:pt>
                <c:pt idx="1223">
                  <c:v>46.75</c:v>
                </c:pt>
                <c:pt idx="1224">
                  <c:v>47.07</c:v>
                </c:pt>
                <c:pt idx="1225">
                  <c:v>47.35</c:v>
                </c:pt>
                <c:pt idx="1226">
                  <c:v>47</c:v>
                </c:pt>
                <c:pt idx="1227">
                  <c:v>47.55</c:v>
                </c:pt>
                <c:pt idx="1228">
                  <c:v>47.72</c:v>
                </c:pt>
                <c:pt idx="1229">
                  <c:v>47.15</c:v>
                </c:pt>
                <c:pt idx="1230">
                  <c:v>47.22</c:v>
                </c:pt>
                <c:pt idx="1231">
                  <c:v>47.18</c:v>
                </c:pt>
                <c:pt idx="1232">
                  <c:v>46.81</c:v>
                </c:pt>
                <c:pt idx="1233">
                  <c:v>46.7</c:v>
                </c:pt>
                <c:pt idx="1234">
                  <c:v>46.81</c:v>
                </c:pt>
                <c:pt idx="1235">
                  <c:v>46.81</c:v>
                </c:pt>
                <c:pt idx="1236">
                  <c:v>46.59</c:v>
                </c:pt>
                <c:pt idx="1237">
                  <c:v>47.3</c:v>
                </c:pt>
                <c:pt idx="1238">
                  <c:v>48.1</c:v>
                </c:pt>
                <c:pt idx="1239">
                  <c:v>47.42</c:v>
                </c:pt>
                <c:pt idx="1240">
                  <c:v>47.75</c:v>
                </c:pt>
                <c:pt idx="1241">
                  <c:v>47.64</c:v>
                </c:pt>
                <c:pt idx="1242">
                  <c:v>46.97</c:v>
                </c:pt>
                <c:pt idx="1243">
                  <c:v>46.89</c:v>
                </c:pt>
                <c:pt idx="1244">
                  <c:v>46.1</c:v>
                </c:pt>
                <c:pt idx="1245">
                  <c:v>45.85</c:v>
                </c:pt>
                <c:pt idx="1246">
                  <c:v>45.66</c:v>
                </c:pt>
                <c:pt idx="1247">
                  <c:v>45.32</c:v>
                </c:pt>
                <c:pt idx="1248">
                  <c:v>45.15</c:v>
                </c:pt>
                <c:pt idx="1249">
                  <c:v>44.66</c:v>
                </c:pt>
                <c:pt idx="1250">
                  <c:v>45.34</c:v>
                </c:pt>
                <c:pt idx="1251">
                  <c:v>44.43</c:v>
                </c:pt>
                <c:pt idx="1252">
                  <c:v>45.09</c:v>
                </c:pt>
                <c:pt idx="1253">
                  <c:v>45.71</c:v>
                </c:pt>
                <c:pt idx="1254">
                  <c:v>45.74</c:v>
                </c:pt>
                <c:pt idx="1255">
                  <c:v>45.2</c:v>
                </c:pt>
                <c:pt idx="1256">
                  <c:v>44.37</c:v>
                </c:pt>
                <c:pt idx="1257">
                  <c:v>43.85</c:v>
                </c:pt>
                <c:pt idx="1258">
                  <c:v>43.85</c:v>
                </c:pt>
                <c:pt idx="1259">
                  <c:v>44.09</c:v>
                </c:pt>
                <c:pt idx="1260">
                  <c:v>43.79</c:v>
                </c:pt>
                <c:pt idx="1261">
                  <c:v>43.87</c:v>
                </c:pt>
                <c:pt idx="1262">
                  <c:v>44.11</c:v>
                </c:pt>
                <c:pt idx="1263">
                  <c:v>44.86</c:v>
                </c:pt>
                <c:pt idx="1264">
                  <c:v>45.29</c:v>
                </c:pt>
                <c:pt idx="1265">
                  <c:v>45.6</c:v>
                </c:pt>
                <c:pt idx="1266">
                  <c:v>45.98</c:v>
                </c:pt>
                <c:pt idx="1267">
                  <c:v>45.29</c:v>
                </c:pt>
                <c:pt idx="1268">
                  <c:v>44.82</c:v>
                </c:pt>
                <c:pt idx="1269">
                  <c:v>45.42</c:v>
                </c:pt>
                <c:pt idx="1270">
                  <c:v>45.24</c:v>
                </c:pt>
                <c:pt idx="1271">
                  <c:v>45.12</c:v>
                </c:pt>
                <c:pt idx="1272">
                  <c:v>42.89</c:v>
                </c:pt>
                <c:pt idx="1273">
                  <c:v>43.1</c:v>
                </c:pt>
                <c:pt idx="1274">
                  <c:v>42.92</c:v>
                </c:pt>
                <c:pt idx="1275">
                  <c:v>42.59</c:v>
                </c:pt>
                <c:pt idx="1276">
                  <c:v>42.14</c:v>
                </c:pt>
                <c:pt idx="1277">
                  <c:v>42.09</c:v>
                </c:pt>
                <c:pt idx="1278">
                  <c:v>41.9</c:v>
                </c:pt>
                <c:pt idx="1279">
                  <c:v>41.91</c:v>
                </c:pt>
                <c:pt idx="1280">
                  <c:v>43.05</c:v>
                </c:pt>
                <c:pt idx="1281">
                  <c:v>43.04</c:v>
                </c:pt>
                <c:pt idx="1282">
                  <c:v>42.58</c:v>
                </c:pt>
                <c:pt idx="1283">
                  <c:v>42.86</c:v>
                </c:pt>
                <c:pt idx="1284">
                  <c:v>43.3</c:v>
                </c:pt>
                <c:pt idx="1285">
                  <c:v>43.68</c:v>
                </c:pt>
                <c:pt idx="1286">
                  <c:v>42.93</c:v>
                </c:pt>
                <c:pt idx="1287">
                  <c:v>43.3</c:v>
                </c:pt>
                <c:pt idx="1288">
                  <c:v>43.59</c:v>
                </c:pt>
                <c:pt idx="1289">
                  <c:v>43.01</c:v>
                </c:pt>
                <c:pt idx="1290">
                  <c:v>43.56</c:v>
                </c:pt>
                <c:pt idx="1291">
                  <c:v>44.47</c:v>
                </c:pt>
                <c:pt idx="1292">
                  <c:v>45.11</c:v>
                </c:pt>
                <c:pt idx="1293">
                  <c:v>45.28</c:v>
                </c:pt>
                <c:pt idx="1294">
                  <c:v>46.16</c:v>
                </c:pt>
                <c:pt idx="1295">
                  <c:v>46.4</c:v>
                </c:pt>
                <c:pt idx="1296">
                  <c:v>46.98</c:v>
                </c:pt>
                <c:pt idx="1297">
                  <c:v>46.2</c:v>
                </c:pt>
                <c:pt idx="1298">
                  <c:v>46</c:v>
                </c:pt>
                <c:pt idx="1299">
                  <c:v>46.1</c:v>
                </c:pt>
                <c:pt idx="1300">
                  <c:v>45.18</c:v>
                </c:pt>
                <c:pt idx="1301">
                  <c:v>45.48</c:v>
                </c:pt>
                <c:pt idx="1302">
                  <c:v>45.52</c:v>
                </c:pt>
                <c:pt idx="1303">
                  <c:v>46.68</c:v>
                </c:pt>
                <c:pt idx="1304">
                  <c:v>46.87</c:v>
                </c:pt>
                <c:pt idx="1305">
                  <c:v>46.72</c:v>
                </c:pt>
                <c:pt idx="1306">
                  <c:v>46.94</c:v>
                </c:pt>
                <c:pt idx="1307">
                  <c:v>47.24</c:v>
                </c:pt>
                <c:pt idx="1308">
                  <c:v>47.13</c:v>
                </c:pt>
                <c:pt idx="1309">
                  <c:v>46.19</c:v>
                </c:pt>
                <c:pt idx="1310">
                  <c:v>46.26</c:v>
                </c:pt>
                <c:pt idx="1311">
                  <c:v>46.25</c:v>
                </c:pt>
                <c:pt idx="1312">
                  <c:v>45.91</c:v>
                </c:pt>
                <c:pt idx="1313">
                  <c:v>46.3</c:v>
                </c:pt>
                <c:pt idx="1314">
                  <c:v>47.06</c:v>
                </c:pt>
                <c:pt idx="1315">
                  <c:v>47.32</c:v>
                </c:pt>
                <c:pt idx="1316">
                  <c:v>47.51</c:v>
                </c:pt>
                <c:pt idx="1317">
                  <c:v>48.62</c:v>
                </c:pt>
                <c:pt idx="1318">
                  <c:v>47.67</c:v>
                </c:pt>
                <c:pt idx="1319">
                  <c:v>48.33</c:v>
                </c:pt>
                <c:pt idx="1320">
                  <c:v>47.7</c:v>
                </c:pt>
                <c:pt idx="1321">
                  <c:v>47.05</c:v>
                </c:pt>
                <c:pt idx="1322">
                  <c:v>46.94</c:v>
                </c:pt>
                <c:pt idx="1323">
                  <c:v>47.3</c:v>
                </c:pt>
                <c:pt idx="1324">
                  <c:v>47.54</c:v>
                </c:pt>
                <c:pt idx="1325">
                  <c:v>47.19</c:v>
                </c:pt>
                <c:pt idx="1326">
                  <c:v>46.08</c:v>
                </c:pt>
                <c:pt idx="1327">
                  <c:v>45.22</c:v>
                </c:pt>
                <c:pt idx="1328">
                  <c:v>45.73</c:v>
                </c:pt>
                <c:pt idx="1329">
                  <c:v>44.95</c:v>
                </c:pt>
                <c:pt idx="1330">
                  <c:v>45.64</c:v>
                </c:pt>
                <c:pt idx="1331">
                  <c:v>45</c:v>
                </c:pt>
                <c:pt idx="1332">
                  <c:v>45.64</c:v>
                </c:pt>
                <c:pt idx="1333">
                  <c:v>45.47</c:v>
                </c:pt>
                <c:pt idx="1334">
                  <c:v>45.82</c:v>
                </c:pt>
                <c:pt idx="1335">
                  <c:v>45.84</c:v>
                </c:pt>
                <c:pt idx="1336">
                  <c:v>45.31</c:v>
                </c:pt>
                <c:pt idx="1337">
                  <c:v>45.44</c:v>
                </c:pt>
                <c:pt idx="1338">
                  <c:v>45.36</c:v>
                </c:pt>
                <c:pt idx="1339">
                  <c:v>44.74</c:v>
                </c:pt>
                <c:pt idx="1340">
                  <c:v>45.24</c:v>
                </c:pt>
                <c:pt idx="1341">
                  <c:v>45.43</c:v>
                </c:pt>
                <c:pt idx="1342">
                  <c:v>45.62</c:v>
                </c:pt>
                <c:pt idx="1343">
                  <c:v>45.61</c:v>
                </c:pt>
                <c:pt idx="1344">
                  <c:v>46.78</c:v>
                </c:pt>
                <c:pt idx="1345">
                  <c:v>46.65</c:v>
                </c:pt>
                <c:pt idx="1346">
                  <c:v>46.89</c:v>
                </c:pt>
                <c:pt idx="1347">
                  <c:v>47.01</c:v>
                </c:pt>
                <c:pt idx="1348">
                  <c:v>46.72</c:v>
                </c:pt>
                <c:pt idx="1349">
                  <c:v>46.36</c:v>
                </c:pt>
                <c:pt idx="1350">
                  <c:v>46.1</c:v>
                </c:pt>
                <c:pt idx="1351">
                  <c:v>46.37</c:v>
                </c:pt>
                <c:pt idx="1352">
                  <c:v>46</c:v>
                </c:pt>
                <c:pt idx="1353">
                  <c:v>46.07</c:v>
                </c:pt>
                <c:pt idx="1354">
                  <c:v>46.35</c:v>
                </c:pt>
                <c:pt idx="1355">
                  <c:v>45.72</c:v>
                </c:pt>
                <c:pt idx="1356">
                  <c:v>45.79</c:v>
                </c:pt>
                <c:pt idx="1357">
                  <c:v>45.86</c:v>
                </c:pt>
                <c:pt idx="1358">
                  <c:v>45.75</c:v>
                </c:pt>
                <c:pt idx="1359">
                  <c:v>45.87</c:v>
                </c:pt>
                <c:pt idx="1360">
                  <c:v>45.96</c:v>
                </c:pt>
                <c:pt idx="1361">
                  <c:v>45.8</c:v>
                </c:pt>
                <c:pt idx="1362">
                  <c:v>46.12</c:v>
                </c:pt>
                <c:pt idx="1363">
                  <c:v>46.08</c:v>
                </c:pt>
                <c:pt idx="1364">
                  <c:v>45.98</c:v>
                </c:pt>
                <c:pt idx="1365">
                  <c:v>46.23</c:v>
                </c:pt>
                <c:pt idx="1366">
                  <c:v>46.59</c:v>
                </c:pt>
                <c:pt idx="1367">
                  <c:v>46.2</c:v>
                </c:pt>
                <c:pt idx="1368">
                  <c:v>46.26</c:v>
                </c:pt>
                <c:pt idx="1369">
                  <c:v>46.07</c:v>
                </c:pt>
                <c:pt idx="1370">
                  <c:v>46.01</c:v>
                </c:pt>
                <c:pt idx="1371">
                  <c:v>45.63</c:v>
                </c:pt>
                <c:pt idx="1372">
                  <c:v>45.6</c:v>
                </c:pt>
                <c:pt idx="1373">
                  <c:v>45.64</c:v>
                </c:pt>
                <c:pt idx="1374">
                  <c:v>46.38</c:v>
                </c:pt>
                <c:pt idx="1375">
                  <c:v>46.4</c:v>
                </c:pt>
                <c:pt idx="1376">
                  <c:v>45.87</c:v>
                </c:pt>
                <c:pt idx="1377">
                  <c:v>46.12</c:v>
                </c:pt>
                <c:pt idx="1378">
                  <c:v>46.33</c:v>
                </c:pt>
                <c:pt idx="1379">
                  <c:v>45.97</c:v>
                </c:pt>
                <c:pt idx="1380">
                  <c:v>45.76</c:v>
                </c:pt>
                <c:pt idx="1381">
                  <c:v>45.08</c:v>
                </c:pt>
                <c:pt idx="1382">
                  <c:v>44.86</c:v>
                </c:pt>
                <c:pt idx="1383">
                  <c:v>45.55</c:v>
                </c:pt>
                <c:pt idx="1384">
                  <c:v>45.08</c:v>
                </c:pt>
                <c:pt idx="1385">
                  <c:v>45.46</c:v>
                </c:pt>
                <c:pt idx="1386">
                  <c:v>45.09</c:v>
                </c:pt>
                <c:pt idx="1387">
                  <c:v>44.79</c:v>
                </c:pt>
                <c:pt idx="1388">
                  <c:v>44.83</c:v>
                </c:pt>
                <c:pt idx="1389">
                  <c:v>44.27</c:v>
                </c:pt>
                <c:pt idx="1390">
                  <c:v>45.54</c:v>
                </c:pt>
                <c:pt idx="1391">
                  <c:v>45.43</c:v>
                </c:pt>
                <c:pt idx="1392">
                  <c:v>45.22</c:v>
                </c:pt>
                <c:pt idx="1393">
                  <c:v>45.14</c:v>
                </c:pt>
                <c:pt idx="1394">
                  <c:v>44.48</c:v>
                </c:pt>
                <c:pt idx="1395">
                  <c:v>44.44</c:v>
                </c:pt>
                <c:pt idx="1396">
                  <c:v>45.19</c:v>
                </c:pt>
                <c:pt idx="1397">
                  <c:v>44.63</c:v>
                </c:pt>
                <c:pt idx="1398">
                  <c:v>43.75</c:v>
                </c:pt>
                <c:pt idx="1399">
                  <c:v>42.57</c:v>
                </c:pt>
                <c:pt idx="1400">
                  <c:v>43.15</c:v>
                </c:pt>
                <c:pt idx="1401">
                  <c:v>42.16</c:v>
                </c:pt>
                <c:pt idx="1402">
                  <c:v>42.1</c:v>
                </c:pt>
                <c:pt idx="1403">
                  <c:v>43.81</c:v>
                </c:pt>
                <c:pt idx="1404">
                  <c:v>43.86</c:v>
                </c:pt>
                <c:pt idx="1405">
                  <c:v>43.99</c:v>
                </c:pt>
                <c:pt idx="1406">
                  <c:v>42.99</c:v>
                </c:pt>
                <c:pt idx="1407">
                  <c:v>43.8</c:v>
                </c:pt>
                <c:pt idx="1408">
                  <c:v>43.48</c:v>
                </c:pt>
                <c:pt idx="1409">
                  <c:v>43.76</c:v>
                </c:pt>
                <c:pt idx="1410">
                  <c:v>44</c:v>
                </c:pt>
                <c:pt idx="1411">
                  <c:v>43.6</c:v>
                </c:pt>
                <c:pt idx="1412">
                  <c:v>44.24</c:v>
                </c:pt>
                <c:pt idx="1413">
                  <c:v>45.32</c:v>
                </c:pt>
                <c:pt idx="1414">
                  <c:v>45.27</c:v>
                </c:pt>
                <c:pt idx="1415">
                  <c:v>46.17</c:v>
                </c:pt>
                <c:pt idx="1416">
                  <c:v>46.05</c:v>
                </c:pt>
                <c:pt idx="1417">
                  <c:v>46.5</c:v>
                </c:pt>
                <c:pt idx="1418">
                  <c:v>46.21</c:v>
                </c:pt>
                <c:pt idx="1419">
                  <c:v>46.31</c:v>
                </c:pt>
                <c:pt idx="1420">
                  <c:v>46.59</c:v>
                </c:pt>
                <c:pt idx="1421">
                  <c:v>47.3</c:v>
                </c:pt>
                <c:pt idx="1422">
                  <c:v>47.2</c:v>
                </c:pt>
                <c:pt idx="1423">
                  <c:v>46.64</c:v>
                </c:pt>
                <c:pt idx="1424">
                  <c:v>46.75</c:v>
                </c:pt>
                <c:pt idx="1425">
                  <c:v>47.19</c:v>
                </c:pt>
                <c:pt idx="1426">
                  <c:v>47.3</c:v>
                </c:pt>
                <c:pt idx="1427">
                  <c:v>47.25</c:v>
                </c:pt>
                <c:pt idx="1428">
                  <c:v>47.46</c:v>
                </c:pt>
                <c:pt idx="1429">
                  <c:v>47.75</c:v>
                </c:pt>
                <c:pt idx="1430">
                  <c:v>47.47</c:v>
                </c:pt>
                <c:pt idx="1431">
                  <c:v>47.39</c:v>
                </c:pt>
                <c:pt idx="1432">
                  <c:v>47.19</c:v>
                </c:pt>
                <c:pt idx="1433">
                  <c:v>46.65</c:v>
                </c:pt>
                <c:pt idx="1434">
                  <c:v>46.79</c:v>
                </c:pt>
                <c:pt idx="1435">
                  <c:v>46.68</c:v>
                </c:pt>
                <c:pt idx="1436">
                  <c:v>46.61</c:v>
                </c:pt>
                <c:pt idx="1437">
                  <c:v>45.95</c:v>
                </c:pt>
                <c:pt idx="1438">
                  <c:v>46.75</c:v>
                </c:pt>
                <c:pt idx="1439">
                  <c:v>47.1</c:v>
                </c:pt>
                <c:pt idx="1440">
                  <c:v>47.33</c:v>
                </c:pt>
                <c:pt idx="1441">
                  <c:v>47.07</c:v>
                </c:pt>
                <c:pt idx="1442">
                  <c:v>46.86</c:v>
                </c:pt>
                <c:pt idx="1443">
                  <c:v>46.05</c:v>
                </c:pt>
                <c:pt idx="1444">
                  <c:v>46.5</c:v>
                </c:pt>
                <c:pt idx="1445">
                  <c:v>46.58</c:v>
                </c:pt>
                <c:pt idx="1446">
                  <c:v>46.25</c:v>
                </c:pt>
                <c:pt idx="1447">
                  <c:v>47.18</c:v>
                </c:pt>
                <c:pt idx="1448">
                  <c:v>47.6</c:v>
                </c:pt>
                <c:pt idx="1449">
                  <c:v>48.11</c:v>
                </c:pt>
                <c:pt idx="1450">
                  <c:v>48.1</c:v>
                </c:pt>
                <c:pt idx="1451">
                  <c:v>47.58</c:v>
                </c:pt>
                <c:pt idx="1452">
                  <c:v>47.56</c:v>
                </c:pt>
                <c:pt idx="1453">
                  <c:v>47.18</c:v>
                </c:pt>
                <c:pt idx="1454">
                  <c:v>46.91</c:v>
                </c:pt>
                <c:pt idx="1455">
                  <c:v>46.68</c:v>
                </c:pt>
                <c:pt idx="1456">
                  <c:v>46.38</c:v>
                </c:pt>
                <c:pt idx="1457">
                  <c:v>46.44</c:v>
                </c:pt>
                <c:pt idx="1458">
                  <c:v>47.04</c:v>
                </c:pt>
                <c:pt idx="1459">
                  <c:v>46.48</c:v>
                </c:pt>
                <c:pt idx="1460">
                  <c:v>46.35</c:v>
                </c:pt>
                <c:pt idx="1461">
                  <c:v>46.25</c:v>
                </c:pt>
                <c:pt idx="1462">
                  <c:v>45.91</c:v>
                </c:pt>
                <c:pt idx="1463">
                  <c:v>45.79</c:v>
                </c:pt>
                <c:pt idx="1464">
                  <c:v>45.77</c:v>
                </c:pt>
                <c:pt idx="1465">
                  <c:v>45.76</c:v>
                </c:pt>
                <c:pt idx="1466">
                  <c:v>46.67</c:v>
                </c:pt>
                <c:pt idx="1467">
                  <c:v>46.72</c:v>
                </c:pt>
                <c:pt idx="1468">
                  <c:v>46.7</c:v>
                </c:pt>
                <c:pt idx="1469">
                  <c:v>46.17</c:v>
                </c:pt>
                <c:pt idx="1470">
                  <c:v>46.38</c:v>
                </c:pt>
                <c:pt idx="1471">
                  <c:v>46.61</c:v>
                </c:pt>
                <c:pt idx="1472">
                  <c:v>46.62</c:v>
                </c:pt>
                <c:pt idx="1473">
                  <c:v>47.11</c:v>
                </c:pt>
                <c:pt idx="1474">
                  <c:v>46.8</c:v>
                </c:pt>
                <c:pt idx="1475">
                  <c:v>47.03</c:v>
                </c:pt>
                <c:pt idx="1476">
                  <c:v>47.64</c:v>
                </c:pt>
                <c:pt idx="1477">
                  <c:v>47.28</c:v>
                </c:pt>
                <c:pt idx="1478">
                  <c:v>47.63</c:v>
                </c:pt>
                <c:pt idx="1479">
                  <c:v>48.15</c:v>
                </c:pt>
                <c:pt idx="1480">
                  <c:v>48.13</c:v>
                </c:pt>
                <c:pt idx="1481">
                  <c:v>46.92</c:v>
                </c:pt>
                <c:pt idx="1482">
                  <c:v>47.21</c:v>
                </c:pt>
                <c:pt idx="1483">
                  <c:v>47.46</c:v>
                </c:pt>
                <c:pt idx="1484">
                  <c:v>47.26</c:v>
                </c:pt>
                <c:pt idx="1485">
                  <c:v>47.12</c:v>
                </c:pt>
                <c:pt idx="1486">
                  <c:v>47.03</c:v>
                </c:pt>
                <c:pt idx="1487">
                  <c:v>47.36</c:v>
                </c:pt>
                <c:pt idx="1488">
                  <c:v>47.49</c:v>
                </c:pt>
                <c:pt idx="1489">
                  <c:v>47.48</c:v>
                </c:pt>
                <c:pt idx="1490">
                  <c:v>47.84</c:v>
                </c:pt>
                <c:pt idx="1491">
                  <c:v>47.56</c:v>
                </c:pt>
                <c:pt idx="1492">
                  <c:v>47</c:v>
                </c:pt>
                <c:pt idx="1493">
                  <c:v>47.12</c:v>
                </c:pt>
                <c:pt idx="1494">
                  <c:v>47.02</c:v>
                </c:pt>
                <c:pt idx="1495">
                  <c:v>47.24</c:v>
                </c:pt>
                <c:pt idx="1496">
                  <c:v>46.92</c:v>
                </c:pt>
                <c:pt idx="1497">
                  <c:v>46.89</c:v>
                </c:pt>
                <c:pt idx="1498">
                  <c:v>47.03</c:v>
                </c:pt>
                <c:pt idx="1499">
                  <c:v>47.03</c:v>
                </c:pt>
                <c:pt idx="1500">
                  <c:v>46.87</c:v>
                </c:pt>
                <c:pt idx="1501">
                  <c:v>46.42</c:v>
                </c:pt>
                <c:pt idx="1502">
                  <c:v>46.3</c:v>
                </c:pt>
                <c:pt idx="1503">
                  <c:v>46.06</c:v>
                </c:pt>
                <c:pt idx="1504">
                  <c:v>45.93</c:v>
                </c:pt>
                <c:pt idx="1505">
                  <c:v>45.18</c:v>
                </c:pt>
                <c:pt idx="1506">
                  <c:v>44.28</c:v>
                </c:pt>
                <c:pt idx="1507">
                  <c:v>45.5</c:v>
                </c:pt>
                <c:pt idx="1508">
                  <c:v>45.4</c:v>
                </c:pt>
                <c:pt idx="1509">
                  <c:v>45.33</c:v>
                </c:pt>
                <c:pt idx="1510">
                  <c:v>44.91</c:v>
                </c:pt>
                <c:pt idx="1511">
                  <c:v>45.28</c:v>
                </c:pt>
                <c:pt idx="1512">
                  <c:v>45.28</c:v>
                </c:pt>
                <c:pt idx="1513">
                  <c:v>45.22</c:v>
                </c:pt>
                <c:pt idx="1514">
                  <c:v>45.67</c:v>
                </c:pt>
                <c:pt idx="1515">
                  <c:v>45.83</c:v>
                </c:pt>
                <c:pt idx="1516">
                  <c:v>45.86</c:v>
                </c:pt>
                <c:pt idx="1517">
                  <c:v>47.01</c:v>
                </c:pt>
                <c:pt idx="1518">
                  <c:v>47.21</c:v>
                </c:pt>
                <c:pt idx="1519">
                  <c:v>47.56</c:v>
                </c:pt>
                <c:pt idx="1520">
                  <c:v>47.63</c:v>
                </c:pt>
                <c:pt idx="1521">
                  <c:v>47.69</c:v>
                </c:pt>
                <c:pt idx="1522">
                  <c:v>47.05</c:v>
                </c:pt>
                <c:pt idx="1523">
                  <c:v>47.28</c:v>
                </c:pt>
                <c:pt idx="1524">
                  <c:v>46.92</c:v>
                </c:pt>
                <c:pt idx="1525">
                  <c:v>46.59</c:v>
                </c:pt>
                <c:pt idx="1526">
                  <c:v>46.39</c:v>
                </c:pt>
                <c:pt idx="1527">
                  <c:v>46.66</c:v>
                </c:pt>
                <c:pt idx="1528">
                  <c:v>46.73</c:v>
                </c:pt>
                <c:pt idx="1529">
                  <c:v>46.69</c:v>
                </c:pt>
                <c:pt idx="1530">
                  <c:v>46.74</c:v>
                </c:pt>
                <c:pt idx="1531">
                  <c:v>46.75</c:v>
                </c:pt>
                <c:pt idx="1532">
                  <c:v>46.93</c:v>
                </c:pt>
                <c:pt idx="1533">
                  <c:v>47.08</c:v>
                </c:pt>
                <c:pt idx="1534">
                  <c:v>47.12</c:v>
                </c:pt>
                <c:pt idx="1535">
                  <c:v>46.75</c:v>
                </c:pt>
                <c:pt idx="1536">
                  <c:v>46.61</c:v>
                </c:pt>
                <c:pt idx="1537">
                  <c:v>46.39</c:v>
                </c:pt>
                <c:pt idx="1538">
                  <c:v>46.43</c:v>
                </c:pt>
                <c:pt idx="1539">
                  <c:v>46.84</c:v>
                </c:pt>
                <c:pt idx="1540">
                  <c:v>46.91</c:v>
                </c:pt>
                <c:pt idx="1541">
                  <c:v>46.81</c:v>
                </c:pt>
                <c:pt idx="1542">
                  <c:v>46.74</c:v>
                </c:pt>
                <c:pt idx="1543">
                  <c:v>46.65</c:v>
                </c:pt>
                <c:pt idx="1544">
                  <c:v>46.55</c:v>
                </c:pt>
                <c:pt idx="1545">
                  <c:v>46.52</c:v>
                </c:pt>
                <c:pt idx="1546">
                  <c:v>46.06</c:v>
                </c:pt>
                <c:pt idx="1547">
                  <c:v>46.22</c:v>
                </c:pt>
                <c:pt idx="1548">
                  <c:v>46.05</c:v>
                </c:pt>
                <c:pt idx="1549">
                  <c:v>45.75</c:v>
                </c:pt>
                <c:pt idx="1550">
                  <c:v>45.46</c:v>
                </c:pt>
                <c:pt idx="1551">
                  <c:v>45.23</c:v>
                </c:pt>
                <c:pt idx="1552">
                  <c:v>45.36</c:v>
                </c:pt>
                <c:pt idx="1553">
                  <c:v>45.75</c:v>
                </c:pt>
                <c:pt idx="1554">
                  <c:v>45.01</c:v>
                </c:pt>
                <c:pt idx="1555">
                  <c:v>45.12</c:v>
                </c:pt>
                <c:pt idx="1556">
                  <c:v>45.15</c:v>
                </c:pt>
                <c:pt idx="1557">
                  <c:v>45.11</c:v>
                </c:pt>
                <c:pt idx="1558">
                  <c:v>45.12</c:v>
                </c:pt>
                <c:pt idx="1559">
                  <c:v>45.52</c:v>
                </c:pt>
                <c:pt idx="1560">
                  <c:v>45.61</c:v>
                </c:pt>
                <c:pt idx="1561">
                  <c:v>45.67</c:v>
                </c:pt>
                <c:pt idx="1562">
                  <c:v>45.83</c:v>
                </c:pt>
                <c:pt idx="1563">
                  <c:v>46.53</c:v>
                </c:pt>
                <c:pt idx="1564">
                  <c:v>46.43</c:v>
                </c:pt>
                <c:pt idx="1565">
                  <c:v>46.09</c:v>
                </c:pt>
                <c:pt idx="1566">
                  <c:v>46.27</c:v>
                </c:pt>
                <c:pt idx="1567">
                  <c:v>45.88</c:v>
                </c:pt>
                <c:pt idx="1568">
                  <c:v>45.54</c:v>
                </c:pt>
                <c:pt idx="1569">
                  <c:v>45.16</c:v>
                </c:pt>
                <c:pt idx="1570">
                  <c:v>44.9</c:v>
                </c:pt>
                <c:pt idx="1571">
                  <c:v>45.07</c:v>
                </c:pt>
                <c:pt idx="1572">
                  <c:v>45</c:v>
                </c:pt>
                <c:pt idx="1573">
                  <c:v>44.53</c:v>
                </c:pt>
                <c:pt idx="1574">
                  <c:v>44.45</c:v>
                </c:pt>
                <c:pt idx="1575">
                  <c:v>43.97</c:v>
                </c:pt>
                <c:pt idx="1576">
                  <c:v>43.55</c:v>
                </c:pt>
                <c:pt idx="1577">
                  <c:v>43.66</c:v>
                </c:pt>
                <c:pt idx="1578">
                  <c:v>44.36</c:v>
                </c:pt>
                <c:pt idx="1579">
                  <c:v>44.47</c:v>
                </c:pt>
                <c:pt idx="1580">
                  <c:v>43.87</c:v>
                </c:pt>
                <c:pt idx="1581">
                  <c:v>43.5</c:v>
                </c:pt>
                <c:pt idx="1582">
                  <c:v>43.94</c:v>
                </c:pt>
                <c:pt idx="1583">
                  <c:v>43.95</c:v>
                </c:pt>
                <c:pt idx="1584">
                  <c:v>43.79</c:v>
                </c:pt>
                <c:pt idx="1585">
                  <c:v>43.5</c:v>
                </c:pt>
                <c:pt idx="1586">
                  <c:v>43.29</c:v>
                </c:pt>
                <c:pt idx="1587">
                  <c:v>42.87</c:v>
                </c:pt>
                <c:pt idx="1588">
                  <c:v>42.85</c:v>
                </c:pt>
                <c:pt idx="1589">
                  <c:v>43.2</c:v>
                </c:pt>
                <c:pt idx="1590">
                  <c:v>42.31</c:v>
                </c:pt>
                <c:pt idx="1591">
                  <c:v>42.24</c:v>
                </c:pt>
                <c:pt idx="1592">
                  <c:v>42.04</c:v>
                </c:pt>
                <c:pt idx="1593">
                  <c:v>42.25</c:v>
                </c:pt>
                <c:pt idx="1594">
                  <c:v>41.98</c:v>
                </c:pt>
                <c:pt idx="1595">
                  <c:v>42.16</c:v>
                </c:pt>
                <c:pt idx="1596">
                  <c:v>42.01</c:v>
                </c:pt>
                <c:pt idx="1597">
                  <c:v>42</c:v>
                </c:pt>
                <c:pt idx="1598">
                  <c:v>41.97</c:v>
                </c:pt>
                <c:pt idx="1599">
                  <c:v>41.8</c:v>
                </c:pt>
                <c:pt idx="1600">
                  <c:v>41.2</c:v>
                </c:pt>
                <c:pt idx="1601">
                  <c:v>41.31</c:v>
                </c:pt>
                <c:pt idx="1602">
                  <c:v>41.59</c:v>
                </c:pt>
                <c:pt idx="1603">
                  <c:v>41.77</c:v>
                </c:pt>
                <c:pt idx="1604">
                  <c:v>41.86</c:v>
                </c:pt>
                <c:pt idx="1605">
                  <c:v>41.6</c:v>
                </c:pt>
                <c:pt idx="1606">
                  <c:v>41.6</c:v>
                </c:pt>
                <c:pt idx="1607">
                  <c:v>41.68</c:v>
                </c:pt>
                <c:pt idx="1608">
                  <c:v>41.76</c:v>
                </c:pt>
                <c:pt idx="1609">
                  <c:v>42.06</c:v>
                </c:pt>
                <c:pt idx="1610">
                  <c:v>42.31</c:v>
                </c:pt>
                <c:pt idx="1611">
                  <c:v>42.13</c:v>
                </c:pt>
                <c:pt idx="1612">
                  <c:v>41.77</c:v>
                </c:pt>
                <c:pt idx="1613">
                  <c:v>42.18</c:v>
                </c:pt>
                <c:pt idx="1614">
                  <c:v>42</c:v>
                </c:pt>
                <c:pt idx="1615">
                  <c:v>41.58</c:v>
                </c:pt>
                <c:pt idx="1616">
                  <c:v>41.94</c:v>
                </c:pt>
                <c:pt idx="1617">
                  <c:v>41.93</c:v>
                </c:pt>
                <c:pt idx="1618">
                  <c:v>42.21</c:v>
                </c:pt>
                <c:pt idx="1619">
                  <c:v>42.2</c:v>
                </c:pt>
                <c:pt idx="1620">
                  <c:v>42.4</c:v>
                </c:pt>
                <c:pt idx="1621">
                  <c:v>42.12</c:v>
                </c:pt>
              </c:numCache>
            </c:numRef>
          </c:val>
          <c:smooth val="0"/>
        </c:ser>
        <c:dLbls>
          <c:showLegendKey val="0"/>
          <c:showVal val="0"/>
          <c:showCatName val="0"/>
          <c:showSerName val="0"/>
          <c:showPercent val="0"/>
          <c:showBubbleSize val="0"/>
        </c:dLbls>
        <c:marker val="1"/>
        <c:smooth val="0"/>
        <c:axId val="212060800"/>
        <c:axId val="212066688"/>
      </c:lineChart>
      <c:dateAx>
        <c:axId val="212060800"/>
        <c:scaling>
          <c:orientation val="minMax"/>
        </c:scaling>
        <c:delete val="0"/>
        <c:axPos val="b"/>
        <c:numFmt formatCode="d\-mmm\-yy" sourceLinked="1"/>
        <c:majorTickMark val="out"/>
        <c:minorTickMark val="none"/>
        <c:tickLblPos val="nextTo"/>
        <c:crossAx val="212066688"/>
        <c:crosses val="autoZero"/>
        <c:auto val="1"/>
        <c:lblOffset val="100"/>
        <c:baseTimeUnit val="days"/>
      </c:dateAx>
      <c:valAx>
        <c:axId val="212066688"/>
        <c:scaling>
          <c:orientation val="minMax"/>
        </c:scaling>
        <c:delete val="0"/>
        <c:axPos val="l"/>
        <c:majorGridlines/>
        <c:numFmt formatCode="&quot;$&quot;#,##0.0_);[Red]\(&quot;$&quot;#,##0.0\)" sourceLinked="1"/>
        <c:majorTickMark val="out"/>
        <c:minorTickMark val="none"/>
        <c:tickLblPos val="nextTo"/>
        <c:crossAx val="212060800"/>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'HNZ - Historical Prices'!$E$1</c:f>
              <c:strCache>
                <c:ptCount val="1"/>
                <c:pt idx="0">
                  <c:v>Close</c:v>
                </c:pt>
              </c:strCache>
            </c:strRef>
          </c:tx>
          <c:marker>
            <c:symbol val="none"/>
          </c:marker>
          <c:cat>
            <c:numRef>
              <c:f>'HNZ - Historical Prices'!$A$51:$A$151</c:f>
              <c:numCache>
                <c:formatCode>d\-mmm\-yy</c:formatCode>
                <c:ptCount val="101"/>
                <c:pt idx="0">
                  <c:v>41361</c:v>
                </c:pt>
                <c:pt idx="1">
                  <c:v>41360</c:v>
                </c:pt>
                <c:pt idx="2">
                  <c:v>41359</c:v>
                </c:pt>
                <c:pt idx="3">
                  <c:v>41358</c:v>
                </c:pt>
                <c:pt idx="4">
                  <c:v>41355</c:v>
                </c:pt>
                <c:pt idx="5">
                  <c:v>41354</c:v>
                </c:pt>
                <c:pt idx="6">
                  <c:v>41353</c:v>
                </c:pt>
                <c:pt idx="7">
                  <c:v>41352</c:v>
                </c:pt>
                <c:pt idx="8">
                  <c:v>41351</c:v>
                </c:pt>
                <c:pt idx="9">
                  <c:v>41348</c:v>
                </c:pt>
                <c:pt idx="10">
                  <c:v>41347</c:v>
                </c:pt>
                <c:pt idx="11">
                  <c:v>41346</c:v>
                </c:pt>
                <c:pt idx="12">
                  <c:v>41345</c:v>
                </c:pt>
                <c:pt idx="13">
                  <c:v>41344</c:v>
                </c:pt>
                <c:pt idx="14">
                  <c:v>41341</c:v>
                </c:pt>
                <c:pt idx="15">
                  <c:v>41340</c:v>
                </c:pt>
                <c:pt idx="16">
                  <c:v>41339</c:v>
                </c:pt>
                <c:pt idx="17">
                  <c:v>41338</c:v>
                </c:pt>
                <c:pt idx="18">
                  <c:v>41337</c:v>
                </c:pt>
                <c:pt idx="19">
                  <c:v>41334</c:v>
                </c:pt>
                <c:pt idx="20">
                  <c:v>41333</c:v>
                </c:pt>
                <c:pt idx="21">
                  <c:v>41332</c:v>
                </c:pt>
                <c:pt idx="22">
                  <c:v>41331</c:v>
                </c:pt>
                <c:pt idx="23">
                  <c:v>41330</c:v>
                </c:pt>
                <c:pt idx="24">
                  <c:v>41327</c:v>
                </c:pt>
                <c:pt idx="25">
                  <c:v>41326</c:v>
                </c:pt>
                <c:pt idx="26">
                  <c:v>41325</c:v>
                </c:pt>
                <c:pt idx="27">
                  <c:v>41324</c:v>
                </c:pt>
                <c:pt idx="28">
                  <c:v>41320</c:v>
                </c:pt>
                <c:pt idx="29">
                  <c:v>41319</c:v>
                </c:pt>
                <c:pt idx="30">
                  <c:v>41318</c:v>
                </c:pt>
                <c:pt idx="31">
                  <c:v>41317</c:v>
                </c:pt>
                <c:pt idx="32">
                  <c:v>41316</c:v>
                </c:pt>
                <c:pt idx="33">
                  <c:v>41313</c:v>
                </c:pt>
                <c:pt idx="34">
                  <c:v>41312</c:v>
                </c:pt>
                <c:pt idx="35">
                  <c:v>41311</c:v>
                </c:pt>
                <c:pt idx="36">
                  <c:v>41310</c:v>
                </c:pt>
                <c:pt idx="37">
                  <c:v>41309</c:v>
                </c:pt>
                <c:pt idx="38">
                  <c:v>41306</c:v>
                </c:pt>
                <c:pt idx="39">
                  <c:v>41305</c:v>
                </c:pt>
                <c:pt idx="40">
                  <c:v>41304</c:v>
                </c:pt>
                <c:pt idx="41">
                  <c:v>41303</c:v>
                </c:pt>
                <c:pt idx="42">
                  <c:v>41302</c:v>
                </c:pt>
                <c:pt idx="43">
                  <c:v>41299</c:v>
                </c:pt>
                <c:pt idx="44">
                  <c:v>41298</c:v>
                </c:pt>
                <c:pt idx="45">
                  <c:v>41297</c:v>
                </c:pt>
                <c:pt idx="46">
                  <c:v>41296</c:v>
                </c:pt>
                <c:pt idx="47">
                  <c:v>41292</c:v>
                </c:pt>
                <c:pt idx="48">
                  <c:v>41291</c:v>
                </c:pt>
                <c:pt idx="49">
                  <c:v>41290</c:v>
                </c:pt>
                <c:pt idx="50">
                  <c:v>41289</c:v>
                </c:pt>
                <c:pt idx="51">
                  <c:v>41288</c:v>
                </c:pt>
                <c:pt idx="52">
                  <c:v>41285</c:v>
                </c:pt>
                <c:pt idx="53">
                  <c:v>41284</c:v>
                </c:pt>
                <c:pt idx="54">
                  <c:v>41283</c:v>
                </c:pt>
                <c:pt idx="55">
                  <c:v>41282</c:v>
                </c:pt>
                <c:pt idx="56">
                  <c:v>41281</c:v>
                </c:pt>
                <c:pt idx="57">
                  <c:v>41278</c:v>
                </c:pt>
                <c:pt idx="58">
                  <c:v>41277</c:v>
                </c:pt>
                <c:pt idx="59">
                  <c:v>41276</c:v>
                </c:pt>
                <c:pt idx="60">
                  <c:v>41274</c:v>
                </c:pt>
                <c:pt idx="61">
                  <c:v>41271</c:v>
                </c:pt>
                <c:pt idx="62">
                  <c:v>41270</c:v>
                </c:pt>
                <c:pt idx="63">
                  <c:v>41269</c:v>
                </c:pt>
                <c:pt idx="64">
                  <c:v>41267</c:v>
                </c:pt>
                <c:pt idx="65">
                  <c:v>41264</c:v>
                </c:pt>
                <c:pt idx="66">
                  <c:v>41263</c:v>
                </c:pt>
                <c:pt idx="67">
                  <c:v>41262</c:v>
                </c:pt>
                <c:pt idx="68">
                  <c:v>41261</c:v>
                </c:pt>
                <c:pt idx="69">
                  <c:v>41260</c:v>
                </c:pt>
                <c:pt idx="70">
                  <c:v>41257</c:v>
                </c:pt>
                <c:pt idx="71">
                  <c:v>41256</c:v>
                </c:pt>
                <c:pt idx="72">
                  <c:v>41255</c:v>
                </c:pt>
                <c:pt idx="73">
                  <c:v>41254</c:v>
                </c:pt>
                <c:pt idx="74">
                  <c:v>41253</c:v>
                </c:pt>
                <c:pt idx="75">
                  <c:v>41250</c:v>
                </c:pt>
                <c:pt idx="76">
                  <c:v>41249</c:v>
                </c:pt>
                <c:pt idx="77">
                  <c:v>41248</c:v>
                </c:pt>
                <c:pt idx="78">
                  <c:v>41247</c:v>
                </c:pt>
                <c:pt idx="79">
                  <c:v>41246</c:v>
                </c:pt>
                <c:pt idx="80">
                  <c:v>41243</c:v>
                </c:pt>
                <c:pt idx="81">
                  <c:v>41242</c:v>
                </c:pt>
                <c:pt idx="82">
                  <c:v>41241</c:v>
                </c:pt>
                <c:pt idx="83">
                  <c:v>41240</c:v>
                </c:pt>
                <c:pt idx="84">
                  <c:v>41239</c:v>
                </c:pt>
                <c:pt idx="85">
                  <c:v>41236</c:v>
                </c:pt>
                <c:pt idx="86">
                  <c:v>41234</c:v>
                </c:pt>
                <c:pt idx="87">
                  <c:v>41233</c:v>
                </c:pt>
                <c:pt idx="88">
                  <c:v>41232</c:v>
                </c:pt>
                <c:pt idx="89">
                  <c:v>41229</c:v>
                </c:pt>
                <c:pt idx="90">
                  <c:v>41228</c:v>
                </c:pt>
                <c:pt idx="91">
                  <c:v>41227</c:v>
                </c:pt>
                <c:pt idx="92">
                  <c:v>41226</c:v>
                </c:pt>
                <c:pt idx="93">
                  <c:v>41225</c:v>
                </c:pt>
                <c:pt idx="94">
                  <c:v>41222</c:v>
                </c:pt>
                <c:pt idx="95">
                  <c:v>41221</c:v>
                </c:pt>
                <c:pt idx="96">
                  <c:v>41220</c:v>
                </c:pt>
                <c:pt idx="97">
                  <c:v>41219</c:v>
                </c:pt>
                <c:pt idx="98">
                  <c:v>41218</c:v>
                </c:pt>
                <c:pt idx="99">
                  <c:v>41215</c:v>
                </c:pt>
                <c:pt idx="100">
                  <c:v>41214</c:v>
                </c:pt>
              </c:numCache>
            </c:numRef>
          </c:cat>
          <c:val>
            <c:numRef>
              <c:f>'HNZ - Historical Prices'!$E$51:$E$151</c:f>
              <c:numCache>
                <c:formatCode>"$"#,##0.0_);[Red]\("$"#,##0.0\)</c:formatCode>
                <c:ptCount val="101"/>
                <c:pt idx="0">
                  <c:v>72.27</c:v>
                </c:pt>
                <c:pt idx="1">
                  <c:v>72.099999999999994</c:v>
                </c:pt>
                <c:pt idx="2">
                  <c:v>72.040000000000006</c:v>
                </c:pt>
                <c:pt idx="3">
                  <c:v>71.989999999999995</c:v>
                </c:pt>
                <c:pt idx="4">
                  <c:v>71.989999999999995</c:v>
                </c:pt>
                <c:pt idx="5">
                  <c:v>72</c:v>
                </c:pt>
                <c:pt idx="6">
                  <c:v>72.489999999999995</c:v>
                </c:pt>
                <c:pt idx="7">
                  <c:v>72.55</c:v>
                </c:pt>
                <c:pt idx="8">
                  <c:v>72.489999999999995</c:v>
                </c:pt>
                <c:pt idx="9">
                  <c:v>72.5</c:v>
                </c:pt>
                <c:pt idx="10">
                  <c:v>72.55</c:v>
                </c:pt>
                <c:pt idx="11">
                  <c:v>72.540000000000006</c:v>
                </c:pt>
                <c:pt idx="12">
                  <c:v>72.5</c:v>
                </c:pt>
                <c:pt idx="13">
                  <c:v>72.510000000000005</c:v>
                </c:pt>
                <c:pt idx="14">
                  <c:v>72.52</c:v>
                </c:pt>
                <c:pt idx="15">
                  <c:v>72.430000000000007</c:v>
                </c:pt>
                <c:pt idx="16">
                  <c:v>72.48</c:v>
                </c:pt>
                <c:pt idx="17">
                  <c:v>72.459999999999994</c:v>
                </c:pt>
                <c:pt idx="18">
                  <c:v>72.48</c:v>
                </c:pt>
                <c:pt idx="19">
                  <c:v>72.47</c:v>
                </c:pt>
                <c:pt idx="20">
                  <c:v>72.430000000000007</c:v>
                </c:pt>
                <c:pt idx="21">
                  <c:v>72.510000000000005</c:v>
                </c:pt>
                <c:pt idx="22">
                  <c:v>72.47</c:v>
                </c:pt>
                <c:pt idx="23">
                  <c:v>72.28</c:v>
                </c:pt>
                <c:pt idx="24">
                  <c:v>72.66</c:v>
                </c:pt>
                <c:pt idx="25">
                  <c:v>72.19</c:v>
                </c:pt>
                <c:pt idx="26">
                  <c:v>72.14</c:v>
                </c:pt>
                <c:pt idx="27">
                  <c:v>72.2</c:v>
                </c:pt>
                <c:pt idx="28">
                  <c:v>72.28</c:v>
                </c:pt>
                <c:pt idx="29">
                  <c:v>72.5</c:v>
                </c:pt>
                <c:pt idx="30">
                  <c:v>60.48</c:v>
                </c:pt>
                <c:pt idx="31">
                  <c:v>60.88</c:v>
                </c:pt>
                <c:pt idx="32">
                  <c:v>60.95</c:v>
                </c:pt>
                <c:pt idx="33">
                  <c:v>60.91</c:v>
                </c:pt>
                <c:pt idx="34">
                  <c:v>61</c:v>
                </c:pt>
                <c:pt idx="35">
                  <c:v>60.77</c:v>
                </c:pt>
                <c:pt idx="36">
                  <c:v>60.9</c:v>
                </c:pt>
                <c:pt idx="37">
                  <c:v>60.59</c:v>
                </c:pt>
                <c:pt idx="38">
                  <c:v>60.85</c:v>
                </c:pt>
                <c:pt idx="39">
                  <c:v>60.63</c:v>
                </c:pt>
                <c:pt idx="40">
                  <c:v>60.55</c:v>
                </c:pt>
                <c:pt idx="41">
                  <c:v>60.75</c:v>
                </c:pt>
                <c:pt idx="42">
                  <c:v>60.61</c:v>
                </c:pt>
                <c:pt idx="43">
                  <c:v>60.72</c:v>
                </c:pt>
                <c:pt idx="44">
                  <c:v>60.64</c:v>
                </c:pt>
                <c:pt idx="45">
                  <c:v>60.28</c:v>
                </c:pt>
                <c:pt idx="46">
                  <c:v>60.14</c:v>
                </c:pt>
                <c:pt idx="47">
                  <c:v>60.03</c:v>
                </c:pt>
                <c:pt idx="48">
                  <c:v>59.5</c:v>
                </c:pt>
                <c:pt idx="49">
                  <c:v>59.22</c:v>
                </c:pt>
                <c:pt idx="50">
                  <c:v>59.21</c:v>
                </c:pt>
                <c:pt idx="51">
                  <c:v>58.9</c:v>
                </c:pt>
                <c:pt idx="52">
                  <c:v>58.46</c:v>
                </c:pt>
                <c:pt idx="53">
                  <c:v>58.58</c:v>
                </c:pt>
                <c:pt idx="54">
                  <c:v>58.25</c:v>
                </c:pt>
                <c:pt idx="55">
                  <c:v>58.05</c:v>
                </c:pt>
                <c:pt idx="56">
                  <c:v>58.33</c:v>
                </c:pt>
                <c:pt idx="57">
                  <c:v>58.68</c:v>
                </c:pt>
                <c:pt idx="58">
                  <c:v>58.62</c:v>
                </c:pt>
                <c:pt idx="59">
                  <c:v>58.89</c:v>
                </c:pt>
                <c:pt idx="60">
                  <c:v>57.68</c:v>
                </c:pt>
                <c:pt idx="61">
                  <c:v>57.22</c:v>
                </c:pt>
                <c:pt idx="62">
                  <c:v>57.86</c:v>
                </c:pt>
                <c:pt idx="63">
                  <c:v>57.91</c:v>
                </c:pt>
                <c:pt idx="64">
                  <c:v>58.36</c:v>
                </c:pt>
                <c:pt idx="65">
                  <c:v>58.71</c:v>
                </c:pt>
                <c:pt idx="66">
                  <c:v>59.49</c:v>
                </c:pt>
                <c:pt idx="67">
                  <c:v>59.04</c:v>
                </c:pt>
                <c:pt idx="68">
                  <c:v>59.65</c:v>
                </c:pt>
                <c:pt idx="69">
                  <c:v>59.86</c:v>
                </c:pt>
                <c:pt idx="70">
                  <c:v>59.12</c:v>
                </c:pt>
                <c:pt idx="71">
                  <c:v>58.86</c:v>
                </c:pt>
                <c:pt idx="72">
                  <c:v>58.66</c:v>
                </c:pt>
                <c:pt idx="73">
                  <c:v>58.55</c:v>
                </c:pt>
                <c:pt idx="74">
                  <c:v>58.15</c:v>
                </c:pt>
                <c:pt idx="75">
                  <c:v>58.25</c:v>
                </c:pt>
                <c:pt idx="76">
                  <c:v>58.57</c:v>
                </c:pt>
                <c:pt idx="77">
                  <c:v>58.5</c:v>
                </c:pt>
                <c:pt idx="78">
                  <c:v>58.49</c:v>
                </c:pt>
                <c:pt idx="79">
                  <c:v>58.39</c:v>
                </c:pt>
                <c:pt idx="80">
                  <c:v>58.46</c:v>
                </c:pt>
                <c:pt idx="81">
                  <c:v>58.5</c:v>
                </c:pt>
                <c:pt idx="82">
                  <c:v>58.06</c:v>
                </c:pt>
                <c:pt idx="83">
                  <c:v>57.83</c:v>
                </c:pt>
                <c:pt idx="84">
                  <c:v>57.54</c:v>
                </c:pt>
                <c:pt idx="85">
                  <c:v>58.43</c:v>
                </c:pt>
                <c:pt idx="86">
                  <c:v>57.62</c:v>
                </c:pt>
                <c:pt idx="87">
                  <c:v>57.43</c:v>
                </c:pt>
                <c:pt idx="88">
                  <c:v>58.72</c:v>
                </c:pt>
                <c:pt idx="89">
                  <c:v>58.07</c:v>
                </c:pt>
                <c:pt idx="90">
                  <c:v>57.91</c:v>
                </c:pt>
                <c:pt idx="91">
                  <c:v>57.78</c:v>
                </c:pt>
                <c:pt idx="92">
                  <c:v>58.07</c:v>
                </c:pt>
                <c:pt idx="93">
                  <c:v>57.68</c:v>
                </c:pt>
                <c:pt idx="94">
                  <c:v>57.47</c:v>
                </c:pt>
                <c:pt idx="95">
                  <c:v>57.27</c:v>
                </c:pt>
                <c:pt idx="96">
                  <c:v>57.66</c:v>
                </c:pt>
                <c:pt idx="97">
                  <c:v>58.09</c:v>
                </c:pt>
                <c:pt idx="98">
                  <c:v>57.21</c:v>
                </c:pt>
                <c:pt idx="99">
                  <c:v>57.28</c:v>
                </c:pt>
                <c:pt idx="100">
                  <c:v>57.69</c:v>
                </c:pt>
              </c:numCache>
            </c:numRef>
          </c:val>
          <c:smooth val="0"/>
        </c:ser>
        <c:dLbls>
          <c:showLegendKey val="0"/>
          <c:showVal val="0"/>
          <c:showCatName val="0"/>
          <c:showSerName val="0"/>
          <c:showPercent val="0"/>
          <c:showBubbleSize val="0"/>
        </c:dLbls>
        <c:marker val="1"/>
        <c:smooth val="0"/>
        <c:axId val="212878464"/>
        <c:axId val="212880000"/>
      </c:lineChart>
      <c:dateAx>
        <c:axId val="212878464"/>
        <c:scaling>
          <c:orientation val="minMax"/>
        </c:scaling>
        <c:delete val="0"/>
        <c:axPos val="b"/>
        <c:numFmt formatCode="d\-mmm\-yy" sourceLinked="1"/>
        <c:majorTickMark val="out"/>
        <c:minorTickMark val="none"/>
        <c:tickLblPos val="nextTo"/>
        <c:crossAx val="212880000"/>
        <c:crosses val="autoZero"/>
        <c:auto val="1"/>
        <c:lblOffset val="100"/>
        <c:baseTimeUnit val="days"/>
      </c:dateAx>
      <c:valAx>
        <c:axId val="212880000"/>
        <c:scaling>
          <c:orientation val="minMax"/>
        </c:scaling>
        <c:delete val="0"/>
        <c:axPos val="l"/>
        <c:majorGridlines/>
        <c:numFmt formatCode="&quot;$&quot;#,##0.0_);[Red]\(&quot;$&quot;#,##0.0\)" sourceLinked="1"/>
        <c:majorTickMark val="out"/>
        <c:minorTickMark val="none"/>
        <c:tickLblPos val="nextTo"/>
        <c:crossAx val="21287846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104775</xdr:colOff>
      <xdr:row>17</xdr:row>
      <xdr:rowOff>104775</xdr:rowOff>
    </xdr:to>
    <xdr:sp macro="" textlink="">
      <xdr:nvSpPr>
        <xdr:cNvPr id="2" name="Text Box 1"/>
        <xdr:cNvSpPr txBox="1">
          <a:spLocks noChangeArrowheads="1"/>
        </xdr:cNvSpPr>
      </xdr:nvSpPr>
      <xdr:spPr bwMode="auto">
        <a:xfrm>
          <a:off x="609600" y="190500"/>
          <a:ext cx="4981575" cy="3152775"/>
        </a:xfrm>
        <a:prstGeom prst="rect">
          <a:avLst/>
        </a:prstGeom>
        <a:solidFill>
          <a:srgbClr val="FFFFFF"/>
        </a:solidFill>
        <a:ln w="9525">
          <a:solidFill>
            <a:srgbClr val="000000"/>
          </a:solidFill>
          <a:miter lim="800000"/>
          <a:headEnd/>
          <a:tailEnd/>
        </a:ln>
      </xdr:spPr>
      <xdr:txBody>
        <a:bodyPr vertOverflow="clip" wrap="square" lIns="91440" tIns="91440" rIns="91440" bIns="9144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endParaRPr lang="en-US" sz="1000" b="0" i="0" u="none" strike="noStrike" baseline="0">
            <a:solidFill>
              <a:srgbClr val="000000"/>
            </a:solidFill>
            <a:latin typeface="Arial"/>
            <a:cs typeface="Arial"/>
          </a:endParaRPr>
        </a:p>
        <a:p>
          <a:r>
            <a:rPr lang="en-US" sz="1000" b="0" i="0" u="none" strike="noStrike" baseline="0">
              <a:solidFill>
                <a:srgbClr val="000000"/>
              </a:solidFill>
              <a:latin typeface="Arial"/>
              <a:cs typeface="Arial"/>
            </a:rPr>
            <a:t>These spreadsheet exhibits relate to the case </a:t>
          </a:r>
          <a:r>
            <a:rPr lang="en-US" sz="1000" b="0" i="1" u="none" strike="noStrike" baseline="0">
              <a:solidFill>
                <a:srgbClr val="000000"/>
              </a:solidFill>
              <a:latin typeface="Arial"/>
              <a:cs typeface="Arial"/>
            </a:rPr>
            <a:t>H. J. Heinz M&amp;A</a:t>
          </a:r>
          <a:r>
            <a:rPr lang="en-US" sz="1000" b="0" i="0" u="none" strike="noStrike" baseline="0">
              <a:solidFill>
                <a:srgbClr val="000000"/>
              </a:solidFill>
              <a:latin typeface="Arial"/>
              <a:cs typeface="Arial"/>
            </a:rPr>
            <a:t>, Case #</a:t>
          </a:r>
          <a:r>
            <a:rPr lang="en-US" sz="1000" b="0" cap="all">
              <a:effectLst/>
              <a:latin typeface="Arial" panose="020B0604020202020204" pitchFamily="34" charset="0"/>
              <a:ea typeface="+mn-ea"/>
              <a:cs typeface="Arial" panose="020B0604020202020204" pitchFamily="34" charset="0"/>
            </a:rPr>
            <a:t>KEL848</a:t>
          </a:r>
          <a:r>
            <a:rPr lang="en-US" sz="1000" b="0" i="0" u="none" strike="noStrike" baseline="0">
              <a:solidFill>
                <a:srgbClr val="000000"/>
              </a:solidFill>
              <a:latin typeface="Arial"/>
              <a:cs typeface="Arial"/>
            </a:rPr>
            <a:t>.</a:t>
          </a:r>
        </a:p>
        <a:p>
          <a:pPr algn="l" rtl="0">
            <a:defRPr sz="1000"/>
          </a:pPr>
          <a:endParaRPr lang="en-US" sz="1000" b="0" i="0" u="none" strike="noStrike" baseline="0">
            <a:solidFill>
              <a:srgbClr val="000000"/>
            </a:solidFill>
            <a:latin typeface="Arial"/>
            <a:cs typeface="Arial"/>
          </a:endParaRPr>
        </a:p>
        <a:p>
          <a:r>
            <a:rPr lang="en-US" sz="1000" u="none">
              <a:effectLst/>
              <a:latin typeface="Arial" panose="020B0604020202020204" pitchFamily="34" charset="0"/>
              <a:ea typeface="+mn-ea"/>
              <a:cs typeface="Arial" panose="020B0604020202020204" pitchFamily="34" charset="0"/>
            </a:rPr>
            <a:t>©2014 by the Kellogg School of Management at Northwestern University. This case was prepared by Professor David P. Stowell and Nicholas Kawar ’14. Cases are developed solely as the basis for class discussion. Cases are not intended to serve as endorsements, sources of primary data, or illustrations of effective or ineffective management. To order copies or request permission to reproduce materials, call 800-545-7685 (or 617-783-7600 outside the United States or Canada) or e-mail custserv@hbsp.harvard.edu. No part of this publication may be reproduced, stored in a retrieval system, used in a spreadsheet, or transmitted in any form or by any means—electronic, mechanical, photocopying, recording, or otherwise—without the permission of Kellogg Case Publishing.</a:t>
          </a:r>
        </a:p>
      </xdr:txBody>
    </xdr:sp>
    <xdr:clientData/>
  </xdr:twoCellAnchor>
  <xdr:twoCellAnchor editAs="oneCell">
    <xdr:from>
      <xdr:col>1</xdr:col>
      <xdr:colOff>85725</xdr:colOff>
      <xdr:row>1</xdr:row>
      <xdr:rowOff>161925</xdr:rowOff>
    </xdr:from>
    <xdr:to>
      <xdr:col>5</xdr:col>
      <xdr:colOff>419100</xdr:colOff>
      <xdr:row>5</xdr:row>
      <xdr:rowOff>171450</xdr:rowOff>
    </xdr:to>
    <xdr:pic>
      <xdr:nvPicPr>
        <xdr:cNvPr id="4" name="Picture 2" descr="Kellogg_logo_01_300dpi_bw"/>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 y="352425"/>
          <a:ext cx="277177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276225</xdr:colOff>
      <xdr:row>20</xdr:row>
      <xdr:rowOff>138112</xdr:rowOff>
    </xdr:from>
    <xdr:to>
      <xdr:col>13</xdr:col>
      <xdr:colOff>581025</xdr:colOff>
      <xdr:row>35</xdr:row>
      <xdr:rowOff>23812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3</xdr:row>
      <xdr:rowOff>171450</xdr:rowOff>
    </xdr:from>
    <xdr:to>
      <xdr:col>14</xdr:col>
      <xdr:colOff>38100</xdr:colOff>
      <xdr:row>18</xdr:row>
      <xdr:rowOff>57150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007%20Monthly%20Forecast\Bank%20FY07%20Rolling%20Forecast%20March%201%20on%203-09-07%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ICHDFS01\Marketing\EXCEL\BOAR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MC01\DWRiesmeyer$\Documents\MARY\MetalForm\Excel\Saline%20Ops\SALINE%2010%2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MC01\DWRiesmeyer$\Documents\MARY\MetalForm\Excel\Saline%20Ops\SALINE%2012%2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MC01\DWRiesmeyer$\Documents\MARY\MetalForm\Excel\Saline%20Ops\SALINE%2011%2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Cash Flow"/>
      <sheetName val="Rolling 2007 Forecast"/>
      <sheetName val="IncStmt"/>
      <sheetName val="Alum Basis"/>
      <sheetName val="13wk Cash Flow"/>
      <sheetName val="CF Receipts Summary"/>
      <sheetName val="ExtSales"/>
      <sheetName val="Std"/>
      <sheetName val="Pdexp"/>
      <sheetName val="Variance"/>
      <sheetName val="Plan Summary"/>
      <sheetName val="Release"/>
      <sheetName val="Sales Fcst"/>
      <sheetName val="PurchPrice"/>
      <sheetName val="Calendar"/>
      <sheetName val="StdMat"/>
      <sheetName val="Product Line"/>
      <sheetName val="Shutdown Accrual"/>
      <sheetName val="Benefits"/>
      <sheetName val="Fuels &amp; Utilities"/>
      <sheetName val="Manning"/>
      <sheetName val="Cast"/>
      <sheetName val="Scrap$"/>
      <sheetName val="Box"/>
      <sheetName val="UnSales"/>
      <sheetName val="MacSP"/>
      <sheetName val="Selling Basis"/>
      <sheetName val="Per EU"/>
      <sheetName val="Scrap%"/>
      <sheetName val="StdScp"/>
      <sheetName val="Inv"/>
      <sheetName val="Prod"/>
      <sheetName val="ShipWgt"/>
      <sheetName val="GrsWgt"/>
      <sheetName val="StdLbr"/>
      <sheetName val="PP1Lbr"/>
      <sheetName val="PP2Lbr"/>
      <sheetName val="StdOH"/>
      <sheetName val="PP1OH"/>
      <sheetName val="PP2OH"/>
      <sheetName val="Wght Var"/>
      <sheetName val="LaborDetail"/>
      <sheetName val="Risk &amp; Opp"/>
      <sheetName val="Income Statement"/>
      <sheetName val="Borrowing base"/>
      <sheetName val="Liquidity Summary"/>
      <sheetName val="CF Receipts Detail"/>
      <sheetName val="CF Disbursement Summary"/>
      <sheetName val="CF Tooling Detail"/>
      <sheetName val="CF CAPEX"/>
      <sheetName val="CF Aluminum Detail"/>
      <sheetName val="CF Wages Detail"/>
      <sheetName val="CF Med &amp; Dent"/>
      <sheetName val="CF Utilities"/>
      <sheetName val="CF Natural gas"/>
      <sheetName val="Accrued Wages"/>
      <sheetName val="AP Projections"/>
      <sheetName val="AR aging"/>
      <sheetName val="AP Aging"/>
      <sheetName val="Impro"/>
      <sheetName val="Commision"/>
      <sheetName val="Assumptions"/>
      <sheetName val="Sheet1"/>
      <sheetName val="13-Week Cash Flow "/>
      <sheetName val="Road Map"/>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OSED"/>
      <sheetName val="ARAging"/>
      <sheetName val="BACKSELL"/>
      <sheetName val="PLSUM"/>
      <sheetName val="COSTSUM"/>
      <sheetName val="CF"/>
      <sheetName val="BACKLOG"/>
      <sheetName val="KPI"/>
    </sheetNames>
    <sheetDataSet>
      <sheetData sheetId="0" refreshError="1">
        <row r="7">
          <cell r="C7" t="str">
            <v>Jan</v>
          </cell>
          <cell r="D7" t="str">
            <v>Feb</v>
          </cell>
          <cell r="E7" t="str">
            <v>Mar</v>
          </cell>
          <cell r="F7" t="str">
            <v>Apr</v>
          </cell>
          <cell r="G7" t="str">
            <v>May</v>
          </cell>
          <cell r="H7" t="str">
            <v>Jun</v>
          </cell>
          <cell r="I7" t="str">
            <v>Jul</v>
          </cell>
          <cell r="J7" t="str">
            <v>Aug</v>
          </cell>
          <cell r="K7" t="str">
            <v>Sep</v>
          </cell>
          <cell r="L7" t="str">
            <v>Oct</v>
          </cell>
          <cell r="M7" t="str">
            <v>Nov</v>
          </cell>
          <cell r="N7" t="str">
            <v>Dec</v>
          </cell>
        </row>
        <row r="10">
          <cell r="C10">
            <v>4172</v>
          </cell>
          <cell r="D10">
            <v>2264</v>
          </cell>
          <cell r="E10">
            <v>4747</v>
          </cell>
          <cell r="F10">
            <v>3823</v>
          </cell>
          <cell r="G10">
            <v>3738</v>
          </cell>
          <cell r="H10">
            <v>3911</v>
          </cell>
        </row>
        <row r="11">
          <cell r="C11">
            <v>3593</v>
          </cell>
          <cell r="D11">
            <v>1810</v>
          </cell>
          <cell r="E11">
            <v>4108</v>
          </cell>
          <cell r="F11">
            <v>3863</v>
          </cell>
          <cell r="G11">
            <v>3262</v>
          </cell>
          <cell r="H11">
            <v>3340</v>
          </cell>
        </row>
        <row r="12">
          <cell r="C12">
            <v>579</v>
          </cell>
          <cell r="D12">
            <v>454</v>
          </cell>
          <cell r="E12">
            <v>639</v>
          </cell>
          <cell r="F12">
            <v>-40</v>
          </cell>
          <cell r="G12">
            <v>476</v>
          </cell>
          <cell r="H12">
            <v>571</v>
          </cell>
          <cell r="I12">
            <v>0</v>
          </cell>
          <cell r="J12">
            <v>0</v>
          </cell>
          <cell r="K12">
            <v>0</v>
          </cell>
          <cell r="L12">
            <v>0</v>
          </cell>
        </row>
        <row r="13">
          <cell r="C13">
            <v>0.13878235858101631</v>
          </cell>
          <cell r="D13">
            <v>0.20053003533568906</v>
          </cell>
          <cell r="E13">
            <v>0.13461133347377291</v>
          </cell>
          <cell r="F13">
            <v>-1.0462987182840701E-2</v>
          </cell>
          <cell r="G13">
            <v>0.12734082397003746</v>
          </cell>
          <cell r="H13">
            <v>0.14599846586550755</v>
          </cell>
          <cell r="I13">
            <v>0</v>
          </cell>
          <cell r="J13">
            <v>0</v>
          </cell>
          <cell r="K13">
            <v>0</v>
          </cell>
          <cell r="L13">
            <v>0</v>
          </cell>
          <cell r="M13">
            <v>0</v>
          </cell>
        </row>
        <row r="16">
          <cell r="C16">
            <v>13776</v>
          </cell>
          <cell r="D16">
            <v>9037</v>
          </cell>
          <cell r="E16">
            <v>14887</v>
          </cell>
          <cell r="F16">
            <v>27634</v>
          </cell>
          <cell r="G16">
            <v>9753</v>
          </cell>
          <cell r="H16">
            <v>15627</v>
          </cell>
        </row>
        <row r="17">
          <cell r="C17">
            <v>14912</v>
          </cell>
          <cell r="D17">
            <v>10411</v>
          </cell>
          <cell r="E17">
            <v>17377</v>
          </cell>
          <cell r="F17">
            <v>33318</v>
          </cell>
          <cell r="G17">
            <v>10770</v>
          </cell>
          <cell r="H17">
            <v>15663</v>
          </cell>
        </row>
        <row r="18">
          <cell r="C18">
            <v>-1136</v>
          </cell>
          <cell r="D18">
            <v>-1374</v>
          </cell>
          <cell r="E18">
            <v>-2490</v>
          </cell>
          <cell r="F18">
            <v>-5684</v>
          </cell>
          <cell r="G18">
            <v>-1017</v>
          </cell>
          <cell r="H18">
            <v>-36</v>
          </cell>
          <cell r="I18">
            <v>0</v>
          </cell>
          <cell r="J18">
            <v>0</v>
          </cell>
          <cell r="K18">
            <v>0</v>
          </cell>
          <cell r="L18">
            <v>0</v>
          </cell>
          <cell r="M18">
            <v>0</v>
          </cell>
        </row>
        <row r="19">
          <cell r="C19">
            <v>-8.2462253193960514E-2</v>
          </cell>
          <cell r="D19">
            <v>-0.15204160672789643</v>
          </cell>
          <cell r="E19">
            <v>-0.16726002552562638</v>
          </cell>
          <cell r="F19">
            <v>-0.20568864442353621</v>
          </cell>
          <cell r="G19">
            <v>-0.10427560750538296</v>
          </cell>
          <cell r="H19">
            <v>-2.3037051257439049E-3</v>
          </cell>
          <cell r="I19">
            <v>0</v>
          </cell>
          <cell r="J19">
            <v>0</v>
          </cell>
          <cell r="K19">
            <v>0</v>
          </cell>
          <cell r="L19">
            <v>0</v>
          </cell>
          <cell r="M19">
            <v>0</v>
          </cell>
        </row>
        <row r="22">
          <cell r="C22">
            <v>172</v>
          </cell>
          <cell r="D22">
            <v>0</v>
          </cell>
          <cell r="E22">
            <v>97</v>
          </cell>
          <cell r="F22">
            <v>55</v>
          </cell>
          <cell r="G22">
            <v>17927</v>
          </cell>
          <cell r="H22">
            <v>32</v>
          </cell>
        </row>
        <row r="23">
          <cell r="C23">
            <v>414</v>
          </cell>
          <cell r="D23">
            <v>186</v>
          </cell>
          <cell r="E23">
            <v>95</v>
          </cell>
          <cell r="F23">
            <v>40</v>
          </cell>
          <cell r="G23">
            <v>15127</v>
          </cell>
          <cell r="H23">
            <v>26</v>
          </cell>
        </row>
        <row r="24">
          <cell r="C24">
            <v>-242</v>
          </cell>
          <cell r="D24">
            <v>-186</v>
          </cell>
          <cell r="E24">
            <v>2</v>
          </cell>
          <cell r="F24">
            <v>15</v>
          </cell>
          <cell r="G24">
            <v>2800</v>
          </cell>
          <cell r="H24">
            <v>6</v>
          </cell>
          <cell r="I24">
            <v>0</v>
          </cell>
          <cell r="J24">
            <v>0</v>
          </cell>
          <cell r="K24">
            <v>0</v>
          </cell>
          <cell r="L24">
            <v>0</v>
          </cell>
        </row>
        <row r="28">
          <cell r="C28">
            <v>18120</v>
          </cell>
          <cell r="D28">
            <v>11301</v>
          </cell>
          <cell r="E28">
            <v>19731</v>
          </cell>
          <cell r="F28">
            <v>31512</v>
          </cell>
          <cell r="G28">
            <v>31418</v>
          </cell>
          <cell r="H28">
            <v>19570</v>
          </cell>
          <cell r="I28">
            <v>0</v>
          </cell>
          <cell r="J28">
            <v>0</v>
          </cell>
          <cell r="K28">
            <v>0</v>
          </cell>
          <cell r="L28">
            <v>0</v>
          </cell>
        </row>
        <row r="29">
          <cell r="C29">
            <v>18919</v>
          </cell>
          <cell r="D29">
            <v>12407</v>
          </cell>
          <cell r="E29">
            <v>21580</v>
          </cell>
          <cell r="F29">
            <v>37221</v>
          </cell>
          <cell r="G29">
            <v>29159</v>
          </cell>
          <cell r="H29">
            <v>19029</v>
          </cell>
          <cell r="I29">
            <v>0</v>
          </cell>
          <cell r="J29">
            <v>0</v>
          </cell>
          <cell r="K29">
            <v>0</v>
          </cell>
          <cell r="L29">
            <v>0</v>
          </cell>
        </row>
        <row r="30">
          <cell r="C30">
            <v>-799</v>
          </cell>
          <cell r="D30">
            <v>-1106</v>
          </cell>
          <cell r="E30">
            <v>-1849</v>
          </cell>
          <cell r="F30">
            <v>-5709</v>
          </cell>
          <cell r="G30">
            <v>2259</v>
          </cell>
          <cell r="H30">
            <v>541</v>
          </cell>
          <cell r="I30">
            <v>0</v>
          </cell>
          <cell r="J30">
            <v>0</v>
          </cell>
          <cell r="K30">
            <v>0</v>
          </cell>
          <cell r="L30">
            <v>0</v>
          </cell>
        </row>
        <row r="31">
          <cell r="C31">
            <v>-4.4094922737306842E-2</v>
          </cell>
          <cell r="D31">
            <v>-9.7867445358817806E-2</v>
          </cell>
          <cell r="E31">
            <v>-9.3710404946530837E-2</v>
          </cell>
          <cell r="F31">
            <v>-0.18116907844630617</v>
          </cell>
          <cell r="G31">
            <v>7.1901457763065765E-2</v>
          </cell>
          <cell r="H31">
            <v>2.7644353602452734E-2</v>
          </cell>
          <cell r="I31">
            <v>0</v>
          </cell>
          <cell r="J31">
            <v>0</v>
          </cell>
          <cell r="K31">
            <v>0</v>
          </cell>
          <cell r="L31">
            <v>0</v>
          </cell>
          <cell r="M31">
            <v>0</v>
          </cell>
        </row>
        <row r="37">
          <cell r="B37" t="str">
            <v>PYTD</v>
          </cell>
          <cell r="C37" t="str">
            <v>Jan</v>
          </cell>
          <cell r="D37" t="str">
            <v>Feb</v>
          </cell>
          <cell r="E37" t="str">
            <v>Mar</v>
          </cell>
          <cell r="F37" t="str">
            <v>Apr</v>
          </cell>
          <cell r="G37" t="str">
            <v>May</v>
          </cell>
        </row>
        <row r="38">
          <cell r="B38">
            <v>90721</v>
          </cell>
          <cell r="C38">
            <v>6561</v>
          </cell>
          <cell r="D38">
            <v>6032</v>
          </cell>
          <cell r="E38">
            <v>10322</v>
          </cell>
          <cell r="F38">
            <v>12323</v>
          </cell>
          <cell r="G38">
            <v>2807</v>
          </cell>
        </row>
        <row r="39">
          <cell r="B39">
            <v>114920</v>
          </cell>
          <cell r="C39">
            <v>7828</v>
          </cell>
          <cell r="D39">
            <v>7602</v>
          </cell>
          <cell r="E39">
            <v>13088</v>
          </cell>
          <cell r="F39">
            <v>16260</v>
          </cell>
          <cell r="G39">
            <v>4424</v>
          </cell>
        </row>
        <row r="40">
          <cell r="B40">
            <v>-24199</v>
          </cell>
          <cell r="C40">
            <v>-1267</v>
          </cell>
          <cell r="D40">
            <v>-1570</v>
          </cell>
          <cell r="E40">
            <v>-2766</v>
          </cell>
          <cell r="F40">
            <v>-3937</v>
          </cell>
          <cell r="G40">
            <v>-1617</v>
          </cell>
        </row>
        <row r="41">
          <cell r="C41">
            <v>-0.19311080627953056</v>
          </cell>
          <cell r="D41">
            <v>-0.26027851458885942</v>
          </cell>
          <cell r="E41">
            <v>-0.26797132338694052</v>
          </cell>
          <cell r="F41">
            <v>-0.31948389190943766</v>
          </cell>
          <cell r="G41">
            <v>-0.57605985037406482</v>
          </cell>
          <cell r="H41">
            <v>-0.19908033540708683</v>
          </cell>
          <cell r="I41">
            <v>0</v>
          </cell>
          <cell r="J41">
            <v>0</v>
          </cell>
          <cell r="K41">
            <v>0</v>
          </cell>
          <cell r="L41">
            <v>0</v>
          </cell>
          <cell r="M41">
            <v>0</v>
          </cell>
        </row>
        <row r="45">
          <cell r="C45">
            <v>18120</v>
          </cell>
          <cell r="D45">
            <v>29421</v>
          </cell>
          <cell r="E45">
            <v>49152</v>
          </cell>
          <cell r="F45">
            <v>80664</v>
          </cell>
          <cell r="G45">
            <v>112082</v>
          </cell>
        </row>
        <row r="46">
          <cell r="C46">
            <v>18919</v>
          </cell>
          <cell r="D46">
            <v>31326</v>
          </cell>
          <cell r="E46">
            <v>52906</v>
          </cell>
          <cell r="F46">
            <v>90127</v>
          </cell>
          <cell r="G46">
            <v>119286</v>
          </cell>
        </row>
        <row r="47">
          <cell r="C47">
            <v>-799</v>
          </cell>
          <cell r="D47">
            <v>-1905</v>
          </cell>
          <cell r="E47">
            <v>-3754</v>
          </cell>
          <cell r="F47">
            <v>-9463</v>
          </cell>
          <cell r="G47">
            <v>-7204</v>
          </cell>
        </row>
        <row r="59">
          <cell r="A59" t="str">
            <v>Jan</v>
          </cell>
          <cell r="G59">
            <v>0.13878235858101631</v>
          </cell>
          <cell r="H59">
            <v>-8.2462253193960514E-2</v>
          </cell>
          <cell r="I59">
            <v>-0.19311080627953056</v>
          </cell>
          <cell r="J59">
            <v>-1.4069767441860466</v>
          </cell>
          <cell r="K59">
            <v>-4.4094922737306842E-2</v>
          </cell>
        </row>
        <row r="60">
          <cell r="A60" t="str">
            <v>Feb</v>
          </cell>
          <cell r="G60">
            <v>0.16050341827221876</v>
          </cell>
          <cell r="H60">
            <v>-0.1100249857537369</v>
          </cell>
          <cell r="I60">
            <v>-0.22528388787421583</v>
          </cell>
          <cell r="J60">
            <v>-2.4883720930232558</v>
          </cell>
          <cell r="K60">
            <v>-6.4749668604058327E-2</v>
          </cell>
        </row>
        <row r="61">
          <cell r="A61" t="str">
            <v>Mar</v>
          </cell>
          <cell r="G61">
            <v>0.14951265313422157</v>
          </cell>
          <cell r="H61">
            <v>-0.13262599469496023</v>
          </cell>
          <cell r="I61">
            <v>-0.24451232816932142</v>
          </cell>
          <cell r="J61">
            <v>-1.5836431226765799</v>
          </cell>
          <cell r="K61">
            <v>-7.6375325520833329E-2</v>
          </cell>
        </row>
        <row r="62">
          <cell r="A62" t="str">
            <v>Apr</v>
          </cell>
          <cell r="G62">
            <v>0.10875649740103958</v>
          </cell>
          <cell r="H62">
            <v>-0.16352894358220835</v>
          </cell>
          <cell r="I62">
            <v>-0.27073046143367957</v>
          </cell>
          <cell r="J62">
            <v>-1.2685185185185186</v>
          </cell>
          <cell r="K62">
            <v>-0.11731379549737181</v>
          </cell>
        </row>
        <row r="63">
          <cell r="A63" t="str">
            <v>May</v>
          </cell>
          <cell r="G63">
            <v>0.11246265471617584</v>
          </cell>
          <cell r="H63">
            <v>-0.15583256755496958</v>
          </cell>
          <cell r="I63">
            <v>-0.29325798396635561</v>
          </cell>
          <cell r="J63">
            <v>0.13089693715412853</v>
          </cell>
          <cell r="K63">
            <v>-6.4274370550132937E-2</v>
          </cell>
        </row>
        <row r="64">
          <cell r="A64" t="str">
            <v>Jun</v>
          </cell>
          <cell r="G64">
            <v>0.11825204149194438</v>
          </cell>
          <cell r="H64">
            <v>-0.12938465947924246</v>
          </cell>
          <cell r="I64">
            <v>-0.27793305310416161</v>
          </cell>
          <cell r="J64">
            <v>6.6200453314168836E-2</v>
          </cell>
          <cell r="K64">
            <v>-5.0610700938838758E-2</v>
          </cell>
        </row>
        <row r="65">
          <cell r="A65" t="str">
            <v>Jul</v>
          </cell>
          <cell r="G65">
            <v>0.11825204149194438</v>
          </cell>
          <cell r="H65">
            <v>-0.12938465947924246</v>
          </cell>
          <cell r="I65">
            <v>-0.27793305310416161</v>
          </cell>
          <cell r="J65">
            <v>0.13099600721982169</v>
          </cell>
          <cell r="K65">
            <v>-5.0610700938838758E-2</v>
          </cell>
        </row>
        <row r="66">
          <cell r="A66" t="str">
            <v>Aug</v>
          </cell>
        </row>
        <row r="67">
          <cell r="A67" t="str">
            <v>Sep</v>
          </cell>
        </row>
        <row r="68">
          <cell r="A68" t="str">
            <v>Oct</v>
          </cell>
        </row>
        <row r="69">
          <cell r="A69" t="str">
            <v>Nov</v>
          </cell>
        </row>
        <row r="70">
          <cell r="A70" t="str">
            <v>Dec</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 COMP (4)"/>
      <sheetName val="CASHFLOWS Comp. (6)"/>
      <sheetName val="B.S. Comp. (5)"/>
      <sheetName val="OPER. TREND  (1)"/>
      <sheetName val="CASHFLOWS  (3)"/>
      <sheetName val="B.S. MTH  (2)"/>
      <sheetName val="WC GRAPH 7 (L)"/>
      <sheetName val="TOP 10 CUST (L)"/>
      <sheetName val="MISC DATA"/>
      <sheetName val="ratc"/>
      <sheetName val="data sht 8"/>
      <sheetName val="capex"/>
      <sheetName val="cost red 14"/>
      <sheetName val="hd 15"/>
      <sheetName val="accrual "/>
      <sheetName val="Saline &amp; SG&amp;A"/>
      <sheetName val="Milan Op Trend"/>
      <sheetName val="Plymouth Op Trend"/>
      <sheetName val="Flint Op Trend"/>
      <sheetName val="Manbase"/>
      <sheetName val="Income"/>
      <sheetName val="Balance Sheet"/>
      <sheetName val="Cashflow"/>
      <sheetName val="Inc.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 COMP (4)"/>
      <sheetName val="CASHFLOWS Comp. (6)"/>
      <sheetName val="B.S. Comp. (5)"/>
      <sheetName val="OPER. TREND  (1)"/>
      <sheetName val="CASHFLOWS  (3)"/>
      <sheetName val="B.S. MTH  (2)"/>
      <sheetName val="WC GRAPH 7 (L)"/>
      <sheetName val="TOP 10 CUST (L)"/>
      <sheetName val="MISC DATA"/>
      <sheetName val="ratc"/>
      <sheetName val="data sht 8"/>
      <sheetName val="capex"/>
      <sheetName val="cost red 14"/>
      <sheetName val="hd 15"/>
      <sheetName val="accrual "/>
      <sheetName val="Saline &amp; SG&amp;A"/>
      <sheetName val="Milan Op Trend"/>
      <sheetName val="Plymouth Op Trend"/>
      <sheetName val="Flint Op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 COMP (4)"/>
      <sheetName val="CASHFLOWS Comp. (6)"/>
      <sheetName val="B.S. Comp. (5)"/>
      <sheetName val="OPER. TREND  (1)"/>
      <sheetName val="CASHFLOWS  (3)"/>
      <sheetName val="B.S. MTH  (2)"/>
      <sheetName val="WC GRAPH 7 (L)"/>
      <sheetName val="TOP 10 CUST (L)"/>
      <sheetName val="MISC DATA"/>
      <sheetName val="ratc"/>
      <sheetName val="data sht 8"/>
      <sheetName val="capex"/>
      <sheetName val="cost red 14"/>
      <sheetName val="hd 15"/>
      <sheetName val="accrual "/>
      <sheetName val="Saline &amp; SG&amp;A"/>
      <sheetName val="Milan Op Trend"/>
      <sheetName val="Plymouth Op Trend"/>
      <sheetName val="Flint Op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03"/>
  <sheetViews>
    <sheetView workbookViewId="0"/>
  </sheetViews>
  <sheetFormatPr defaultRowHeight="15"/>
  <cols>
    <col min="1" max="1" width="10.140625" bestFit="1" customWidth="1"/>
  </cols>
  <sheetData>
    <row r="1" spans="1:6">
      <c r="A1" t="s">
        <v>183</v>
      </c>
      <c r="B1" t="s">
        <v>184</v>
      </c>
      <c r="C1" t="s">
        <v>185</v>
      </c>
      <c r="D1" t="s">
        <v>186</v>
      </c>
      <c r="E1" t="s">
        <v>187</v>
      </c>
      <c r="F1" t="s">
        <v>188</v>
      </c>
    </row>
    <row r="2" spans="1:6">
      <c r="A2" s="49">
        <v>41432</v>
      </c>
      <c r="B2">
        <v>72.48</v>
      </c>
      <c r="C2">
        <v>72.5</v>
      </c>
      <c r="D2">
        <v>72.47</v>
      </c>
      <c r="E2" s="50">
        <v>72.489999999999995</v>
      </c>
      <c r="F2">
        <v>2463690</v>
      </c>
    </row>
    <row r="3" spans="1:6">
      <c r="A3" s="49">
        <v>41431</v>
      </c>
      <c r="B3">
        <v>72.459999999999994</v>
      </c>
      <c r="C3">
        <v>72.47</v>
      </c>
      <c r="D3">
        <v>72.45</v>
      </c>
      <c r="E3" s="50">
        <v>72.459999999999994</v>
      </c>
      <c r="F3">
        <v>14764517</v>
      </c>
    </row>
    <row r="4" spans="1:6">
      <c r="A4" s="49">
        <v>41430</v>
      </c>
      <c r="B4">
        <v>72.459999999999994</v>
      </c>
      <c r="C4">
        <v>72.47</v>
      </c>
      <c r="D4">
        <v>72.45</v>
      </c>
      <c r="E4" s="50">
        <v>72.45</v>
      </c>
      <c r="F4">
        <v>4527625</v>
      </c>
    </row>
    <row r="5" spans="1:6">
      <c r="A5" s="49">
        <v>41429</v>
      </c>
      <c r="B5">
        <v>72.47</v>
      </c>
      <c r="C5">
        <v>72.47</v>
      </c>
      <c r="D5">
        <v>72.45</v>
      </c>
      <c r="E5" s="50">
        <v>72.459999999999994</v>
      </c>
      <c r="F5">
        <v>2949671</v>
      </c>
    </row>
    <row r="6" spans="1:6">
      <c r="A6" s="49">
        <v>41428</v>
      </c>
      <c r="B6">
        <v>72.459999999999994</v>
      </c>
      <c r="C6">
        <v>72.47</v>
      </c>
      <c r="D6">
        <v>72.44</v>
      </c>
      <c r="E6" s="50">
        <v>72.459999999999994</v>
      </c>
      <c r="F6">
        <v>4465420</v>
      </c>
    </row>
    <row r="7" spans="1:6">
      <c r="A7" s="49">
        <v>41425</v>
      </c>
      <c r="B7">
        <v>72.430000000000007</v>
      </c>
      <c r="C7">
        <v>72.45</v>
      </c>
      <c r="D7">
        <v>72.349999999999994</v>
      </c>
      <c r="E7" s="50">
        <v>72.36</v>
      </c>
      <c r="F7">
        <v>6194102</v>
      </c>
    </row>
    <row r="8" spans="1:6">
      <c r="A8" s="49">
        <v>41424</v>
      </c>
      <c r="B8">
        <v>72.45</v>
      </c>
      <c r="C8">
        <v>72.45</v>
      </c>
      <c r="D8">
        <v>72.430000000000007</v>
      </c>
      <c r="E8" s="50">
        <v>72.430000000000007</v>
      </c>
      <c r="F8">
        <v>1179960</v>
      </c>
    </row>
    <row r="9" spans="1:6">
      <c r="A9" s="49">
        <v>41423</v>
      </c>
      <c r="B9">
        <v>72.459999999999994</v>
      </c>
      <c r="C9">
        <v>72.459999999999994</v>
      </c>
      <c r="D9">
        <v>72.42</v>
      </c>
      <c r="E9" s="50">
        <v>72.430000000000007</v>
      </c>
      <c r="F9">
        <v>2064603</v>
      </c>
    </row>
    <row r="10" spans="1:6">
      <c r="A10" s="49">
        <v>41422</v>
      </c>
      <c r="B10">
        <v>72.459999999999994</v>
      </c>
      <c r="C10">
        <v>72.48</v>
      </c>
      <c r="D10">
        <v>72.44</v>
      </c>
      <c r="E10" s="50">
        <v>72.45</v>
      </c>
      <c r="F10">
        <v>1521624</v>
      </c>
    </row>
    <row r="11" spans="1:6">
      <c r="A11" s="49">
        <v>41418</v>
      </c>
      <c r="B11">
        <v>72.41</v>
      </c>
      <c r="C11">
        <v>72.48</v>
      </c>
      <c r="D11">
        <v>72.400000000000006</v>
      </c>
      <c r="E11" s="50">
        <v>72.459999999999994</v>
      </c>
      <c r="F11">
        <v>5845663</v>
      </c>
    </row>
    <row r="12" spans="1:6">
      <c r="A12" s="49">
        <v>41417</v>
      </c>
      <c r="B12">
        <v>72.430000000000007</v>
      </c>
      <c r="C12">
        <v>72.459999999999994</v>
      </c>
      <c r="D12">
        <v>72.400000000000006</v>
      </c>
      <c r="E12" s="50">
        <v>72.400000000000006</v>
      </c>
      <c r="F12">
        <v>4121044</v>
      </c>
    </row>
    <row r="13" spans="1:6">
      <c r="A13" s="49">
        <v>41416</v>
      </c>
      <c r="B13">
        <v>72.459999999999994</v>
      </c>
      <c r="C13">
        <v>72.459999999999994</v>
      </c>
      <c r="D13">
        <v>72.430000000000007</v>
      </c>
      <c r="E13" s="50">
        <v>72.459999999999994</v>
      </c>
      <c r="F13">
        <v>2755397</v>
      </c>
    </row>
    <row r="14" spans="1:6">
      <c r="A14" s="49">
        <v>41415</v>
      </c>
      <c r="B14">
        <v>72.44</v>
      </c>
      <c r="C14">
        <v>72.47</v>
      </c>
      <c r="D14">
        <v>72.430000000000007</v>
      </c>
      <c r="E14" s="50">
        <v>72.45</v>
      </c>
      <c r="F14">
        <v>2619696</v>
      </c>
    </row>
    <row r="15" spans="1:6">
      <c r="A15" s="49">
        <v>41414</v>
      </c>
      <c r="B15">
        <v>72.45</v>
      </c>
      <c r="C15">
        <v>72.47</v>
      </c>
      <c r="D15">
        <v>72.42</v>
      </c>
      <c r="E15" s="50">
        <v>72.45</v>
      </c>
      <c r="F15">
        <v>1551691</v>
      </c>
    </row>
    <row r="16" spans="1:6">
      <c r="A16" s="49">
        <v>41411</v>
      </c>
      <c r="B16">
        <v>72.44</v>
      </c>
      <c r="C16">
        <v>72.47</v>
      </c>
      <c r="D16">
        <v>72.42</v>
      </c>
      <c r="E16" s="50">
        <v>72.42</v>
      </c>
      <c r="F16">
        <v>3000705</v>
      </c>
    </row>
    <row r="17" spans="1:6">
      <c r="A17" s="49">
        <v>41410</v>
      </c>
      <c r="B17">
        <v>72.430000000000007</v>
      </c>
      <c r="C17">
        <v>72.45</v>
      </c>
      <c r="D17">
        <v>72.42</v>
      </c>
      <c r="E17" s="50">
        <v>72.42</v>
      </c>
      <c r="F17">
        <v>1867284</v>
      </c>
    </row>
    <row r="18" spans="1:6">
      <c r="A18" s="49">
        <v>41409</v>
      </c>
      <c r="B18">
        <v>72.430000000000007</v>
      </c>
      <c r="C18">
        <v>72.47</v>
      </c>
      <c r="D18">
        <v>72.42</v>
      </c>
      <c r="E18" s="50">
        <v>72.47</v>
      </c>
      <c r="F18">
        <v>2232507</v>
      </c>
    </row>
    <row r="19" spans="1:6">
      <c r="A19" s="49">
        <v>41408</v>
      </c>
      <c r="B19">
        <v>72.44</v>
      </c>
      <c r="C19">
        <v>72.45</v>
      </c>
      <c r="D19">
        <v>72.42</v>
      </c>
      <c r="E19" s="50">
        <v>72.42</v>
      </c>
      <c r="F19">
        <v>1604405</v>
      </c>
    </row>
    <row r="20" spans="1:6">
      <c r="A20" s="49">
        <v>41407</v>
      </c>
      <c r="B20">
        <v>72.430000000000007</v>
      </c>
      <c r="C20">
        <v>72.45</v>
      </c>
      <c r="D20">
        <v>72.42</v>
      </c>
      <c r="E20" s="50">
        <v>72.430000000000007</v>
      </c>
      <c r="F20">
        <v>1224324</v>
      </c>
    </row>
    <row r="21" spans="1:6">
      <c r="A21" s="49">
        <v>41404</v>
      </c>
      <c r="B21">
        <v>72.430000000000007</v>
      </c>
      <c r="C21">
        <v>72.45</v>
      </c>
      <c r="D21">
        <v>72.41</v>
      </c>
      <c r="E21" s="50">
        <v>72.45</v>
      </c>
      <c r="F21">
        <v>1714687</v>
      </c>
    </row>
    <row r="22" spans="1:6">
      <c r="A22" s="49">
        <v>41403</v>
      </c>
      <c r="B22">
        <v>72.41</v>
      </c>
      <c r="C22">
        <v>72.45</v>
      </c>
      <c r="D22">
        <v>72.400000000000006</v>
      </c>
      <c r="E22" s="50">
        <v>72.44</v>
      </c>
      <c r="F22">
        <v>2321941</v>
      </c>
    </row>
    <row r="23" spans="1:6">
      <c r="A23" s="49">
        <v>41402</v>
      </c>
      <c r="B23">
        <v>72.38</v>
      </c>
      <c r="C23">
        <v>72.44</v>
      </c>
      <c r="D23">
        <v>72.38</v>
      </c>
      <c r="E23" s="50">
        <v>72.430000000000007</v>
      </c>
      <c r="F23">
        <v>1752460</v>
      </c>
    </row>
    <row r="24" spans="1:6">
      <c r="A24" s="49">
        <v>41401</v>
      </c>
      <c r="B24">
        <v>72.430000000000007</v>
      </c>
      <c r="C24">
        <v>72.44</v>
      </c>
      <c r="D24">
        <v>72.37</v>
      </c>
      <c r="E24" s="50">
        <v>72.38</v>
      </c>
      <c r="F24">
        <v>2424202</v>
      </c>
    </row>
    <row r="25" spans="1:6">
      <c r="A25" s="49">
        <v>41400</v>
      </c>
      <c r="B25">
        <v>72.400000000000006</v>
      </c>
      <c r="C25">
        <v>72.44</v>
      </c>
      <c r="D25">
        <v>72.38</v>
      </c>
      <c r="E25" s="50">
        <v>72.430000000000007</v>
      </c>
      <c r="F25">
        <v>1697750</v>
      </c>
    </row>
    <row r="26" spans="1:6">
      <c r="A26" s="49">
        <v>41397</v>
      </c>
      <c r="B26">
        <v>72.41</v>
      </c>
      <c r="C26">
        <v>72.44</v>
      </c>
      <c r="D26">
        <v>72.37</v>
      </c>
      <c r="E26" s="50">
        <v>72.44</v>
      </c>
      <c r="F26">
        <v>2250519</v>
      </c>
    </row>
    <row r="27" spans="1:6">
      <c r="A27" s="49">
        <v>41396</v>
      </c>
      <c r="B27">
        <v>72.44</v>
      </c>
      <c r="C27">
        <v>72.44</v>
      </c>
      <c r="D27">
        <v>72.3</v>
      </c>
      <c r="E27" s="50">
        <v>72.400000000000006</v>
      </c>
      <c r="F27">
        <v>4208607</v>
      </c>
    </row>
    <row r="28" spans="1:6">
      <c r="A28" s="49">
        <v>41395</v>
      </c>
      <c r="B28">
        <v>72.430000000000007</v>
      </c>
      <c r="C28">
        <v>72.459999999999994</v>
      </c>
      <c r="D28">
        <v>72.349999999999994</v>
      </c>
      <c r="E28" s="50">
        <v>72.400000000000006</v>
      </c>
      <c r="F28">
        <v>4000129</v>
      </c>
    </row>
    <row r="29" spans="1:6">
      <c r="A29" s="49">
        <v>41394</v>
      </c>
      <c r="B29">
        <v>72.45</v>
      </c>
      <c r="C29">
        <v>72.47</v>
      </c>
      <c r="D29">
        <v>72.41</v>
      </c>
      <c r="E29" s="50">
        <v>72.42</v>
      </c>
      <c r="F29">
        <v>4227956</v>
      </c>
    </row>
    <row r="30" spans="1:6">
      <c r="A30" s="49">
        <v>41393</v>
      </c>
      <c r="B30">
        <v>72.47</v>
      </c>
      <c r="C30">
        <v>72.5</v>
      </c>
      <c r="D30">
        <v>72.44</v>
      </c>
      <c r="E30" s="50">
        <v>72.45</v>
      </c>
      <c r="F30">
        <v>2209915</v>
      </c>
    </row>
    <row r="31" spans="1:6">
      <c r="A31" s="49">
        <v>41390</v>
      </c>
      <c r="B31">
        <v>72.47</v>
      </c>
      <c r="C31">
        <v>72.489999999999995</v>
      </c>
      <c r="D31">
        <v>72.42</v>
      </c>
      <c r="E31" s="50">
        <v>72.45</v>
      </c>
      <c r="F31">
        <v>3737409</v>
      </c>
    </row>
    <row r="32" spans="1:6">
      <c r="A32" s="49">
        <v>41389</v>
      </c>
      <c r="B32">
        <v>72.44</v>
      </c>
      <c r="C32">
        <v>72.5</v>
      </c>
      <c r="D32">
        <v>72.400000000000006</v>
      </c>
      <c r="E32" s="50">
        <v>72.44</v>
      </c>
      <c r="F32">
        <v>2908614</v>
      </c>
    </row>
    <row r="33" spans="1:6">
      <c r="A33" s="49">
        <v>41388</v>
      </c>
      <c r="B33">
        <v>72.44</v>
      </c>
      <c r="C33">
        <v>72.45</v>
      </c>
      <c r="D33">
        <v>72.400000000000006</v>
      </c>
      <c r="E33" s="50">
        <v>72.400000000000006</v>
      </c>
      <c r="F33">
        <v>2063009</v>
      </c>
    </row>
    <row r="34" spans="1:6">
      <c r="A34" s="49">
        <v>41387</v>
      </c>
      <c r="B34">
        <v>72.44</v>
      </c>
      <c r="C34">
        <v>72.459999999999994</v>
      </c>
      <c r="D34">
        <v>72.37</v>
      </c>
      <c r="E34" s="50">
        <v>72.459999999999994</v>
      </c>
      <c r="F34">
        <v>4277195</v>
      </c>
    </row>
    <row r="35" spans="1:6">
      <c r="A35" s="49">
        <v>41386</v>
      </c>
      <c r="B35">
        <v>72.39</v>
      </c>
      <c r="C35">
        <v>72.45</v>
      </c>
      <c r="D35">
        <v>72.37</v>
      </c>
      <c r="E35" s="50">
        <v>72.44</v>
      </c>
      <c r="F35">
        <v>2237208</v>
      </c>
    </row>
    <row r="36" spans="1:6">
      <c r="A36" s="49">
        <v>41383</v>
      </c>
      <c r="B36">
        <v>72.319999999999993</v>
      </c>
      <c r="C36">
        <v>72.45</v>
      </c>
      <c r="D36">
        <v>72.290000000000006</v>
      </c>
      <c r="E36" s="50">
        <v>72.45</v>
      </c>
      <c r="F36">
        <v>4808671</v>
      </c>
    </row>
    <row r="37" spans="1:6">
      <c r="A37" s="49">
        <v>41382</v>
      </c>
      <c r="B37">
        <v>72.319999999999993</v>
      </c>
      <c r="C37">
        <v>72.38</v>
      </c>
      <c r="D37">
        <v>72.290000000000006</v>
      </c>
      <c r="E37" s="50">
        <v>72.290000000000006</v>
      </c>
      <c r="F37">
        <v>4358905</v>
      </c>
    </row>
    <row r="38" spans="1:6">
      <c r="A38" s="49">
        <v>41381</v>
      </c>
      <c r="B38">
        <v>72.3</v>
      </c>
      <c r="C38">
        <v>72.36</v>
      </c>
      <c r="D38">
        <v>72.290000000000006</v>
      </c>
      <c r="E38" s="50">
        <v>72.319999999999993</v>
      </c>
      <c r="F38">
        <v>3770665</v>
      </c>
    </row>
    <row r="39" spans="1:6">
      <c r="A39" s="49">
        <v>41380</v>
      </c>
      <c r="B39">
        <v>72.3</v>
      </c>
      <c r="C39">
        <v>72.37</v>
      </c>
      <c r="D39">
        <v>72.290000000000006</v>
      </c>
      <c r="E39" s="50">
        <v>72.33</v>
      </c>
      <c r="F39">
        <v>3063549</v>
      </c>
    </row>
    <row r="40" spans="1:6">
      <c r="A40" s="49">
        <v>41379</v>
      </c>
      <c r="B40">
        <v>72.31</v>
      </c>
      <c r="C40">
        <v>72.349999999999994</v>
      </c>
      <c r="D40">
        <v>72.28</v>
      </c>
      <c r="E40" s="50">
        <v>72.28</v>
      </c>
      <c r="F40">
        <v>4704027</v>
      </c>
    </row>
    <row r="41" spans="1:6">
      <c r="A41" s="49">
        <v>41376</v>
      </c>
      <c r="B41">
        <v>72.349999999999994</v>
      </c>
      <c r="C41">
        <v>72.36</v>
      </c>
      <c r="D41">
        <v>72.3</v>
      </c>
      <c r="E41" s="50">
        <v>72.319999999999993</v>
      </c>
      <c r="F41">
        <v>3291140</v>
      </c>
    </row>
    <row r="42" spans="1:6">
      <c r="A42" s="49">
        <v>41375</v>
      </c>
      <c r="B42">
        <v>72.31</v>
      </c>
      <c r="C42">
        <v>72.37</v>
      </c>
      <c r="D42">
        <v>72.3</v>
      </c>
      <c r="E42" s="50">
        <v>72.349999999999994</v>
      </c>
      <c r="F42">
        <v>2967860</v>
      </c>
    </row>
    <row r="43" spans="1:6">
      <c r="A43" s="49">
        <v>41374</v>
      </c>
      <c r="B43">
        <v>72.349999999999994</v>
      </c>
      <c r="C43">
        <v>72.400000000000006</v>
      </c>
      <c r="D43">
        <v>72.3</v>
      </c>
      <c r="E43" s="50">
        <v>72.3</v>
      </c>
      <c r="F43">
        <v>4175332</v>
      </c>
    </row>
    <row r="44" spans="1:6">
      <c r="A44" s="49">
        <v>41373</v>
      </c>
      <c r="B44">
        <v>72.28</v>
      </c>
      <c r="C44">
        <v>72.38</v>
      </c>
      <c r="D44">
        <v>72.27</v>
      </c>
      <c r="E44" s="50">
        <v>72.38</v>
      </c>
      <c r="F44">
        <v>2064714</v>
      </c>
    </row>
    <row r="45" spans="1:6">
      <c r="A45" s="49">
        <v>41372</v>
      </c>
      <c r="B45">
        <v>72.28</v>
      </c>
      <c r="C45">
        <v>72.290000000000006</v>
      </c>
      <c r="D45">
        <v>72.25</v>
      </c>
      <c r="E45" s="50">
        <v>72.290000000000006</v>
      </c>
      <c r="F45">
        <v>2020347</v>
      </c>
    </row>
    <row r="46" spans="1:6">
      <c r="A46" s="49">
        <v>41369</v>
      </c>
      <c r="B46">
        <v>72.23</v>
      </c>
      <c r="C46">
        <v>72.31</v>
      </c>
      <c r="D46">
        <v>72.23</v>
      </c>
      <c r="E46" s="50">
        <v>72.27</v>
      </c>
      <c r="F46">
        <v>2456830</v>
      </c>
    </row>
    <row r="47" spans="1:6">
      <c r="A47" s="49">
        <v>41368</v>
      </c>
      <c r="B47">
        <v>72.260000000000005</v>
      </c>
      <c r="C47">
        <v>72.290000000000006</v>
      </c>
      <c r="D47">
        <v>72.2</v>
      </c>
      <c r="E47" s="50">
        <v>72.28</v>
      </c>
      <c r="F47">
        <v>2554947</v>
      </c>
    </row>
    <row r="48" spans="1:6">
      <c r="A48" s="49">
        <v>41367</v>
      </c>
      <c r="B48">
        <v>72.22</v>
      </c>
      <c r="C48">
        <v>72.27</v>
      </c>
      <c r="D48">
        <v>72.150000000000006</v>
      </c>
      <c r="E48" s="50">
        <v>72.260000000000005</v>
      </c>
      <c r="F48">
        <v>3524326</v>
      </c>
    </row>
    <row r="49" spans="1:6">
      <c r="A49" s="49">
        <v>41366</v>
      </c>
      <c r="B49">
        <v>72.290000000000006</v>
      </c>
      <c r="C49">
        <v>72.319999999999993</v>
      </c>
      <c r="D49">
        <v>72.12</v>
      </c>
      <c r="E49" s="50">
        <v>72.290000000000006</v>
      </c>
      <c r="F49">
        <v>3240001</v>
      </c>
    </row>
    <row r="50" spans="1:6">
      <c r="A50" s="49">
        <v>41365</v>
      </c>
      <c r="B50">
        <v>72.150000000000006</v>
      </c>
      <c r="C50">
        <v>72.31</v>
      </c>
      <c r="D50">
        <v>72.14</v>
      </c>
      <c r="E50" s="50">
        <v>72.31</v>
      </c>
      <c r="F50">
        <v>2653676</v>
      </c>
    </row>
    <row r="51" spans="1:6">
      <c r="A51" s="49">
        <v>41361</v>
      </c>
      <c r="B51">
        <v>72.06</v>
      </c>
      <c r="C51">
        <v>72.28</v>
      </c>
      <c r="D51">
        <v>72.05</v>
      </c>
      <c r="E51" s="50">
        <v>72.27</v>
      </c>
      <c r="F51">
        <v>4238248</v>
      </c>
    </row>
    <row r="52" spans="1:6">
      <c r="A52" s="49">
        <v>41360</v>
      </c>
      <c r="B52">
        <v>72.03</v>
      </c>
      <c r="C52">
        <v>72.12</v>
      </c>
      <c r="D52">
        <v>72.010000000000005</v>
      </c>
      <c r="E52" s="50">
        <v>72.099999999999994</v>
      </c>
      <c r="F52">
        <v>3409861</v>
      </c>
    </row>
    <row r="53" spans="1:6">
      <c r="A53" s="49">
        <v>41359</v>
      </c>
      <c r="B53">
        <v>72.03</v>
      </c>
      <c r="C53">
        <v>72.14</v>
      </c>
      <c r="D53">
        <v>72.010000000000005</v>
      </c>
      <c r="E53" s="50">
        <v>72.040000000000006</v>
      </c>
      <c r="F53">
        <v>3749239</v>
      </c>
    </row>
    <row r="54" spans="1:6">
      <c r="A54" s="49">
        <v>41358</v>
      </c>
      <c r="B54">
        <v>72.02</v>
      </c>
      <c r="C54">
        <v>72.05</v>
      </c>
      <c r="D54">
        <v>71.98</v>
      </c>
      <c r="E54" s="50">
        <v>71.989999999999995</v>
      </c>
      <c r="F54">
        <v>4106288</v>
      </c>
    </row>
    <row r="55" spans="1:6">
      <c r="A55" s="49">
        <v>41355</v>
      </c>
      <c r="B55">
        <v>72.05</v>
      </c>
      <c r="C55">
        <v>72.05</v>
      </c>
      <c r="D55">
        <v>71.94</v>
      </c>
      <c r="E55" s="50">
        <v>71.989999999999995</v>
      </c>
      <c r="F55">
        <v>5723679</v>
      </c>
    </row>
    <row r="56" spans="1:6">
      <c r="A56" s="49">
        <v>41354</v>
      </c>
      <c r="B56">
        <v>72.03</v>
      </c>
      <c r="C56">
        <v>72.069999999999993</v>
      </c>
      <c r="D56">
        <v>71.97</v>
      </c>
      <c r="E56" s="50">
        <v>72</v>
      </c>
      <c r="F56">
        <v>3513710</v>
      </c>
    </row>
    <row r="57" spans="1:6">
      <c r="A57" s="49">
        <v>41353</v>
      </c>
      <c r="B57">
        <v>72.540000000000006</v>
      </c>
      <c r="C57">
        <v>72.58</v>
      </c>
      <c r="D57">
        <v>72.489999999999995</v>
      </c>
      <c r="E57" s="50">
        <v>72.489999999999995</v>
      </c>
      <c r="F57">
        <v>3329021</v>
      </c>
    </row>
    <row r="58" spans="1:6">
      <c r="A58" s="49">
        <v>41352</v>
      </c>
      <c r="B58">
        <v>72.5</v>
      </c>
      <c r="C58">
        <v>72.55</v>
      </c>
      <c r="D58">
        <v>72.489999999999995</v>
      </c>
      <c r="E58" s="50">
        <v>72.55</v>
      </c>
      <c r="F58">
        <v>2677164</v>
      </c>
    </row>
    <row r="59" spans="1:6">
      <c r="A59" s="49">
        <v>41351</v>
      </c>
      <c r="B59">
        <v>72.5</v>
      </c>
      <c r="C59">
        <v>72.53</v>
      </c>
      <c r="D59">
        <v>72.47</v>
      </c>
      <c r="E59" s="50">
        <v>72.489999999999995</v>
      </c>
      <c r="F59">
        <v>2703645</v>
      </c>
    </row>
    <row r="60" spans="1:6">
      <c r="A60" s="49">
        <v>41348</v>
      </c>
      <c r="B60">
        <v>72.489999999999995</v>
      </c>
      <c r="C60">
        <v>72.540000000000006</v>
      </c>
      <c r="D60">
        <v>72.47</v>
      </c>
      <c r="E60" s="50">
        <v>72.5</v>
      </c>
      <c r="F60">
        <v>3838886</v>
      </c>
    </row>
    <row r="61" spans="1:6">
      <c r="A61" s="49">
        <v>41347</v>
      </c>
      <c r="B61">
        <v>72.53</v>
      </c>
      <c r="C61">
        <v>72.55</v>
      </c>
      <c r="D61">
        <v>72.489999999999995</v>
      </c>
      <c r="E61" s="50">
        <v>72.55</v>
      </c>
      <c r="F61">
        <v>3124228</v>
      </c>
    </row>
    <row r="62" spans="1:6">
      <c r="A62" s="49">
        <v>41346</v>
      </c>
      <c r="B62">
        <v>72.52</v>
      </c>
      <c r="C62">
        <v>72.540000000000006</v>
      </c>
      <c r="D62">
        <v>72.5</v>
      </c>
      <c r="E62" s="50">
        <v>72.540000000000006</v>
      </c>
      <c r="F62">
        <v>2865863</v>
      </c>
    </row>
    <row r="63" spans="1:6">
      <c r="A63" s="49">
        <v>41345</v>
      </c>
      <c r="B63">
        <v>72.47</v>
      </c>
      <c r="C63">
        <v>72.540000000000006</v>
      </c>
      <c r="D63">
        <v>72.47</v>
      </c>
      <c r="E63" s="50">
        <v>72.5</v>
      </c>
      <c r="F63">
        <v>3155163</v>
      </c>
    </row>
    <row r="64" spans="1:6">
      <c r="A64" s="49">
        <v>41344</v>
      </c>
      <c r="B64">
        <v>72.510000000000005</v>
      </c>
      <c r="C64">
        <v>72.540000000000006</v>
      </c>
      <c r="D64">
        <v>72.48</v>
      </c>
      <c r="E64" s="50">
        <v>72.510000000000005</v>
      </c>
      <c r="F64">
        <v>1406751</v>
      </c>
    </row>
    <row r="65" spans="1:8">
      <c r="A65" s="49">
        <v>41341</v>
      </c>
      <c r="B65">
        <v>72.47</v>
      </c>
      <c r="C65">
        <v>72.52</v>
      </c>
      <c r="D65">
        <v>72.45</v>
      </c>
      <c r="E65" s="50">
        <v>72.52</v>
      </c>
      <c r="F65">
        <v>2201815</v>
      </c>
    </row>
    <row r="66" spans="1:8">
      <c r="A66" s="49">
        <v>41340</v>
      </c>
      <c r="B66">
        <v>72.48</v>
      </c>
      <c r="C66">
        <v>72.53</v>
      </c>
      <c r="D66">
        <v>72.430000000000007</v>
      </c>
      <c r="E66" s="50">
        <v>72.430000000000007</v>
      </c>
      <c r="F66">
        <v>4063775</v>
      </c>
    </row>
    <row r="67" spans="1:8">
      <c r="A67" s="49">
        <v>41339</v>
      </c>
      <c r="B67">
        <v>72.52</v>
      </c>
      <c r="C67">
        <v>72.53</v>
      </c>
      <c r="D67">
        <v>72.48</v>
      </c>
      <c r="E67" s="50">
        <v>72.48</v>
      </c>
      <c r="F67">
        <v>2805719</v>
      </c>
    </row>
    <row r="68" spans="1:8">
      <c r="A68" s="49">
        <v>41338</v>
      </c>
      <c r="B68">
        <v>72.510000000000005</v>
      </c>
      <c r="C68">
        <v>72.55</v>
      </c>
      <c r="D68">
        <v>72.45</v>
      </c>
      <c r="E68" s="50">
        <v>72.459999999999994</v>
      </c>
      <c r="F68">
        <v>4084697</v>
      </c>
    </row>
    <row r="69" spans="1:8">
      <c r="A69" s="49">
        <v>41337</v>
      </c>
      <c r="B69">
        <v>72.41</v>
      </c>
      <c r="C69">
        <v>72.55</v>
      </c>
      <c r="D69">
        <v>72.39</v>
      </c>
      <c r="E69" s="50">
        <v>72.48</v>
      </c>
      <c r="F69">
        <v>3362434</v>
      </c>
    </row>
    <row r="70" spans="1:8">
      <c r="A70" s="49">
        <v>41334</v>
      </c>
      <c r="B70">
        <v>72.42</v>
      </c>
      <c r="C70">
        <v>72.489999999999995</v>
      </c>
      <c r="D70">
        <v>72.38</v>
      </c>
      <c r="E70" s="50">
        <v>72.47</v>
      </c>
      <c r="F70">
        <v>3227370</v>
      </c>
    </row>
    <row r="71" spans="1:8">
      <c r="A71" s="49">
        <v>41333</v>
      </c>
      <c r="B71">
        <v>72.540000000000006</v>
      </c>
      <c r="C71">
        <v>72.569999999999993</v>
      </c>
      <c r="D71">
        <v>72.41</v>
      </c>
      <c r="E71" s="50">
        <v>72.430000000000007</v>
      </c>
      <c r="F71">
        <v>3000409</v>
      </c>
    </row>
    <row r="72" spans="1:8">
      <c r="A72" s="49">
        <v>41332</v>
      </c>
      <c r="B72">
        <v>72.540000000000006</v>
      </c>
      <c r="C72">
        <v>72.599999999999994</v>
      </c>
      <c r="D72">
        <v>72.489999999999995</v>
      </c>
      <c r="E72" s="50">
        <v>72.510000000000005</v>
      </c>
      <c r="F72">
        <v>2552871</v>
      </c>
    </row>
    <row r="73" spans="1:8">
      <c r="A73" s="49">
        <v>41331</v>
      </c>
      <c r="B73">
        <v>72.3</v>
      </c>
      <c r="C73">
        <v>72.61</v>
      </c>
      <c r="D73">
        <v>72.260000000000005</v>
      </c>
      <c r="E73" s="50">
        <v>72.47</v>
      </c>
      <c r="F73">
        <v>4986721</v>
      </c>
    </row>
    <row r="74" spans="1:8">
      <c r="A74" s="49">
        <v>41330</v>
      </c>
      <c r="B74">
        <v>72.540000000000006</v>
      </c>
      <c r="C74">
        <v>72.599999999999994</v>
      </c>
      <c r="D74">
        <v>72.239999999999995</v>
      </c>
      <c r="E74" s="50">
        <v>72.28</v>
      </c>
      <c r="F74">
        <v>7482779</v>
      </c>
    </row>
    <row r="75" spans="1:8">
      <c r="A75" s="49">
        <v>41327</v>
      </c>
      <c r="B75">
        <v>72.260000000000005</v>
      </c>
      <c r="C75">
        <v>72.7</v>
      </c>
      <c r="D75">
        <v>72.19</v>
      </c>
      <c r="E75" s="50">
        <v>72.66</v>
      </c>
      <c r="F75">
        <v>9317508</v>
      </c>
    </row>
    <row r="76" spans="1:8">
      <c r="A76" s="49">
        <v>41326</v>
      </c>
      <c r="B76">
        <v>72.150000000000006</v>
      </c>
      <c r="C76">
        <v>72.37</v>
      </c>
      <c r="D76">
        <v>72.099999999999994</v>
      </c>
      <c r="E76" s="50">
        <v>72.19</v>
      </c>
      <c r="F76">
        <v>7338774</v>
      </c>
    </row>
    <row r="77" spans="1:8">
      <c r="A77" s="49">
        <v>41325</v>
      </c>
      <c r="B77">
        <v>72.12</v>
      </c>
      <c r="C77">
        <v>72.23</v>
      </c>
      <c r="D77">
        <v>72.099999999999994</v>
      </c>
      <c r="E77" s="50">
        <v>72.14</v>
      </c>
      <c r="F77">
        <v>11328732</v>
      </c>
    </row>
    <row r="78" spans="1:8">
      <c r="A78" s="49">
        <v>41324</v>
      </c>
      <c r="B78">
        <v>72.14</v>
      </c>
      <c r="C78">
        <v>72.2</v>
      </c>
      <c r="D78">
        <v>72.099999999999994</v>
      </c>
      <c r="E78" s="50">
        <v>72.2</v>
      </c>
      <c r="F78">
        <v>19220041</v>
      </c>
    </row>
    <row r="79" spans="1:8">
      <c r="A79" s="49">
        <v>41320</v>
      </c>
      <c r="B79">
        <v>72.400000000000006</v>
      </c>
      <c r="C79">
        <v>72.45</v>
      </c>
      <c r="D79">
        <v>72.2</v>
      </c>
      <c r="E79" s="50">
        <v>72.28</v>
      </c>
      <c r="F79">
        <v>23867928</v>
      </c>
    </row>
    <row r="80" spans="1:8">
      <c r="A80" s="49">
        <v>41319</v>
      </c>
      <c r="B80">
        <v>72.459999999999994</v>
      </c>
      <c r="C80">
        <v>72.61</v>
      </c>
      <c r="D80">
        <v>72.36</v>
      </c>
      <c r="E80" s="50">
        <v>72.5</v>
      </c>
      <c r="F80">
        <v>64002612</v>
      </c>
      <c r="H80">
        <f>D80-D102</f>
        <v>14.009999999999998</v>
      </c>
    </row>
    <row r="81" spans="1:8">
      <c r="A81" s="49">
        <v>41318</v>
      </c>
      <c r="B81">
        <v>60.28</v>
      </c>
      <c r="C81">
        <v>60.95</v>
      </c>
      <c r="D81">
        <v>59.2</v>
      </c>
      <c r="E81" s="50">
        <v>60.48</v>
      </c>
      <c r="F81">
        <v>3478455</v>
      </c>
      <c r="H81">
        <f>H80/D81</f>
        <v>0.23665540540540536</v>
      </c>
    </row>
    <row r="82" spans="1:8">
      <c r="A82" s="49">
        <v>41317</v>
      </c>
      <c r="B82">
        <v>61.01</v>
      </c>
      <c r="C82">
        <v>61.06</v>
      </c>
      <c r="D82">
        <v>60.73</v>
      </c>
      <c r="E82" s="50">
        <v>60.88</v>
      </c>
      <c r="F82">
        <v>1211476</v>
      </c>
    </row>
    <row r="83" spans="1:8">
      <c r="A83" s="49">
        <v>41316</v>
      </c>
      <c r="B83">
        <v>60.88</v>
      </c>
      <c r="C83">
        <v>61.09</v>
      </c>
      <c r="D83">
        <v>60.7</v>
      </c>
      <c r="E83" s="50">
        <v>60.95</v>
      </c>
      <c r="F83">
        <v>1168577</v>
      </c>
    </row>
    <row r="84" spans="1:8">
      <c r="A84" s="49">
        <v>41313</v>
      </c>
      <c r="B84">
        <v>60.93</v>
      </c>
      <c r="C84">
        <v>61.18</v>
      </c>
      <c r="D84">
        <v>60.7</v>
      </c>
      <c r="E84" s="50">
        <v>60.91</v>
      </c>
      <c r="F84">
        <v>1537680</v>
      </c>
    </row>
    <row r="85" spans="1:8">
      <c r="A85" s="49">
        <v>41312</v>
      </c>
      <c r="B85">
        <v>60.67</v>
      </c>
      <c r="C85">
        <v>61.11</v>
      </c>
      <c r="D85">
        <v>60.55</v>
      </c>
      <c r="E85" s="50">
        <v>61</v>
      </c>
      <c r="F85">
        <v>1590800</v>
      </c>
    </row>
    <row r="86" spans="1:8">
      <c r="A86" s="49">
        <v>41311</v>
      </c>
      <c r="B86">
        <v>60.71</v>
      </c>
      <c r="C86">
        <v>60.9</v>
      </c>
      <c r="D86">
        <v>60.37</v>
      </c>
      <c r="E86" s="50">
        <v>60.77</v>
      </c>
      <c r="F86">
        <v>1564652</v>
      </c>
    </row>
    <row r="87" spans="1:8">
      <c r="A87" s="49">
        <v>41310</v>
      </c>
      <c r="B87">
        <v>60.72</v>
      </c>
      <c r="C87">
        <v>61.05</v>
      </c>
      <c r="D87">
        <v>60.67</v>
      </c>
      <c r="E87" s="50">
        <v>60.9</v>
      </c>
      <c r="F87">
        <v>1294668</v>
      </c>
    </row>
    <row r="88" spans="1:8">
      <c r="A88" s="49">
        <v>41309</v>
      </c>
      <c r="B88">
        <v>60.63</v>
      </c>
      <c r="C88">
        <v>60.79</v>
      </c>
      <c r="D88">
        <v>60.51</v>
      </c>
      <c r="E88" s="50">
        <v>60.59</v>
      </c>
      <c r="F88">
        <v>1125665</v>
      </c>
    </row>
    <row r="89" spans="1:8">
      <c r="A89" s="49">
        <v>41306</v>
      </c>
      <c r="B89">
        <v>60.86</v>
      </c>
      <c r="C89">
        <v>61.12</v>
      </c>
      <c r="D89">
        <v>60.79</v>
      </c>
      <c r="E89" s="50">
        <v>60.85</v>
      </c>
      <c r="F89">
        <v>1616553</v>
      </c>
    </row>
    <row r="90" spans="1:8">
      <c r="A90" s="49">
        <v>41305</v>
      </c>
      <c r="B90">
        <v>60.67</v>
      </c>
      <c r="C90">
        <v>60.96</v>
      </c>
      <c r="D90">
        <v>60.57</v>
      </c>
      <c r="E90" s="50">
        <v>60.63</v>
      </c>
      <c r="F90">
        <v>2009270</v>
      </c>
    </row>
    <row r="91" spans="1:8">
      <c r="A91" s="49">
        <v>41304</v>
      </c>
      <c r="B91">
        <v>60.69</v>
      </c>
      <c r="C91">
        <v>60.9</v>
      </c>
      <c r="D91">
        <v>60.46</v>
      </c>
      <c r="E91" s="50">
        <v>60.55</v>
      </c>
      <c r="F91">
        <v>1459697</v>
      </c>
    </row>
    <row r="92" spans="1:8">
      <c r="A92" s="49">
        <v>41303</v>
      </c>
      <c r="B92">
        <v>60.57</v>
      </c>
      <c r="C92">
        <v>60.89</v>
      </c>
      <c r="D92">
        <v>60.54</v>
      </c>
      <c r="E92" s="50">
        <v>60.75</v>
      </c>
      <c r="F92">
        <v>1467888</v>
      </c>
    </row>
    <row r="93" spans="1:8">
      <c r="A93" s="49">
        <v>41302</v>
      </c>
      <c r="B93">
        <v>60.85</v>
      </c>
      <c r="C93">
        <v>60.85</v>
      </c>
      <c r="D93">
        <v>60.42</v>
      </c>
      <c r="E93" s="50">
        <v>60.61</v>
      </c>
      <c r="F93">
        <v>947184</v>
      </c>
    </row>
    <row r="94" spans="1:8">
      <c r="A94" s="49">
        <v>41299</v>
      </c>
      <c r="B94">
        <v>60.8</v>
      </c>
      <c r="C94">
        <v>60.96</v>
      </c>
      <c r="D94">
        <v>60.51</v>
      </c>
      <c r="E94" s="50">
        <v>60.72</v>
      </c>
      <c r="F94">
        <v>1359034</v>
      </c>
    </row>
    <row r="95" spans="1:8">
      <c r="A95" s="49">
        <v>41298</v>
      </c>
      <c r="B95">
        <v>60.37</v>
      </c>
      <c r="C95">
        <v>60.7</v>
      </c>
      <c r="D95">
        <v>60.28</v>
      </c>
      <c r="E95" s="50">
        <v>60.64</v>
      </c>
      <c r="F95">
        <v>1320448</v>
      </c>
    </row>
    <row r="96" spans="1:8">
      <c r="A96" s="49">
        <v>41297</v>
      </c>
      <c r="B96">
        <v>60.02</v>
      </c>
      <c r="C96">
        <v>60.37</v>
      </c>
      <c r="D96">
        <v>59.9</v>
      </c>
      <c r="E96" s="50">
        <v>60.28</v>
      </c>
      <c r="F96">
        <v>1385410</v>
      </c>
    </row>
    <row r="97" spans="1:6">
      <c r="A97" s="49">
        <v>41296</v>
      </c>
      <c r="B97">
        <v>60</v>
      </c>
      <c r="C97">
        <v>60.14</v>
      </c>
      <c r="D97">
        <v>59.67</v>
      </c>
      <c r="E97" s="50">
        <v>60.14</v>
      </c>
      <c r="F97">
        <v>1382131</v>
      </c>
    </row>
    <row r="98" spans="1:6">
      <c r="A98" s="49">
        <v>41292</v>
      </c>
      <c r="B98">
        <v>59.51</v>
      </c>
      <c r="C98">
        <v>60.03</v>
      </c>
      <c r="D98">
        <v>59.49</v>
      </c>
      <c r="E98" s="50">
        <v>60.03</v>
      </c>
      <c r="F98">
        <v>1523606</v>
      </c>
    </row>
    <row r="99" spans="1:6">
      <c r="A99" s="49">
        <v>41291</v>
      </c>
      <c r="B99">
        <v>59.38</v>
      </c>
      <c r="C99">
        <v>59.69</v>
      </c>
      <c r="D99">
        <v>59.23</v>
      </c>
      <c r="E99" s="50">
        <v>59.5</v>
      </c>
      <c r="F99">
        <v>1207568</v>
      </c>
    </row>
    <row r="100" spans="1:6">
      <c r="A100" s="49">
        <v>41290</v>
      </c>
      <c r="B100">
        <v>59.01</v>
      </c>
      <c r="C100">
        <v>59.32</v>
      </c>
      <c r="D100">
        <v>59.01</v>
      </c>
      <c r="E100" s="50">
        <v>59.22</v>
      </c>
      <c r="F100">
        <v>1094747</v>
      </c>
    </row>
    <row r="101" spans="1:6">
      <c r="A101" s="49">
        <v>41289</v>
      </c>
      <c r="B101">
        <v>58.91</v>
      </c>
      <c r="C101">
        <v>59.28</v>
      </c>
      <c r="D101">
        <v>58.75</v>
      </c>
      <c r="E101" s="50">
        <v>59.21</v>
      </c>
      <c r="F101">
        <v>1107992</v>
      </c>
    </row>
    <row r="102" spans="1:6">
      <c r="A102" s="49">
        <v>41288</v>
      </c>
      <c r="B102">
        <v>58.57</v>
      </c>
      <c r="C102">
        <v>58.99</v>
      </c>
      <c r="D102">
        <v>58.35</v>
      </c>
      <c r="E102" s="50">
        <v>58.9</v>
      </c>
      <c r="F102">
        <v>915827</v>
      </c>
    </row>
    <row r="103" spans="1:6">
      <c r="A103" s="49">
        <v>41285</v>
      </c>
      <c r="B103">
        <v>59.15</v>
      </c>
      <c r="C103">
        <v>59.15</v>
      </c>
      <c r="D103">
        <v>58.33</v>
      </c>
      <c r="E103" s="50">
        <v>58.46</v>
      </c>
      <c r="F103">
        <v>1201675</v>
      </c>
    </row>
    <row r="104" spans="1:6">
      <c r="A104" s="49">
        <v>41284</v>
      </c>
      <c r="B104">
        <v>58.41</v>
      </c>
      <c r="C104">
        <v>58.58</v>
      </c>
      <c r="D104">
        <v>58.24</v>
      </c>
      <c r="E104" s="50">
        <v>58.58</v>
      </c>
      <c r="F104">
        <v>1502677</v>
      </c>
    </row>
    <row r="105" spans="1:6">
      <c r="A105" s="49">
        <v>41283</v>
      </c>
      <c r="B105">
        <v>58.3</v>
      </c>
      <c r="C105">
        <v>58.3</v>
      </c>
      <c r="D105">
        <v>57.92</v>
      </c>
      <c r="E105" s="50">
        <v>58.25</v>
      </c>
      <c r="F105">
        <v>1305593</v>
      </c>
    </row>
    <row r="106" spans="1:6">
      <c r="A106" s="49">
        <v>41282</v>
      </c>
      <c r="B106">
        <v>58.21</v>
      </c>
      <c r="C106">
        <v>58.27</v>
      </c>
      <c r="D106">
        <v>57.92</v>
      </c>
      <c r="E106" s="50">
        <v>58.05</v>
      </c>
      <c r="F106">
        <v>1558343</v>
      </c>
    </row>
    <row r="107" spans="1:6">
      <c r="A107" s="49">
        <v>41281</v>
      </c>
      <c r="B107">
        <v>58.56</v>
      </c>
      <c r="C107">
        <v>58.56</v>
      </c>
      <c r="D107">
        <v>58.08</v>
      </c>
      <c r="E107" s="50">
        <v>58.33</v>
      </c>
      <c r="F107">
        <v>1627397</v>
      </c>
    </row>
    <row r="108" spans="1:6">
      <c r="A108" s="49">
        <v>41278</v>
      </c>
      <c r="B108">
        <v>58.61</v>
      </c>
      <c r="C108">
        <v>58.82</v>
      </c>
      <c r="D108">
        <v>58.4</v>
      </c>
      <c r="E108" s="50">
        <v>58.68</v>
      </c>
      <c r="F108">
        <v>1797651</v>
      </c>
    </row>
    <row r="109" spans="1:6">
      <c r="A109" s="49">
        <v>41277</v>
      </c>
      <c r="B109">
        <v>58.84</v>
      </c>
      <c r="C109">
        <v>58.92</v>
      </c>
      <c r="D109">
        <v>58.37</v>
      </c>
      <c r="E109" s="50">
        <v>58.62</v>
      </c>
      <c r="F109">
        <v>1924571</v>
      </c>
    </row>
    <row r="110" spans="1:6">
      <c r="A110" s="49">
        <v>41276</v>
      </c>
      <c r="B110">
        <v>58.53</v>
      </c>
      <c r="C110">
        <v>58.89</v>
      </c>
      <c r="D110">
        <v>58.29</v>
      </c>
      <c r="E110" s="50">
        <v>58.89</v>
      </c>
      <c r="F110">
        <v>1975672</v>
      </c>
    </row>
    <row r="111" spans="1:6">
      <c r="A111" s="49">
        <v>41274</v>
      </c>
      <c r="B111">
        <v>57.15</v>
      </c>
      <c r="C111">
        <v>57.71</v>
      </c>
      <c r="D111">
        <v>56.77</v>
      </c>
      <c r="E111" s="50">
        <v>57.68</v>
      </c>
      <c r="F111">
        <v>1633466</v>
      </c>
    </row>
    <row r="112" spans="1:6">
      <c r="A112" s="49">
        <v>41271</v>
      </c>
      <c r="B112">
        <v>57.64</v>
      </c>
      <c r="C112">
        <v>57.78</v>
      </c>
      <c r="D112">
        <v>57.22</v>
      </c>
      <c r="E112" s="50">
        <v>57.22</v>
      </c>
      <c r="F112">
        <v>1379053</v>
      </c>
    </row>
    <row r="113" spans="1:6">
      <c r="A113" s="49">
        <v>41270</v>
      </c>
      <c r="B113">
        <v>57.91</v>
      </c>
      <c r="C113">
        <v>58</v>
      </c>
      <c r="D113">
        <v>57.44</v>
      </c>
      <c r="E113" s="50">
        <v>57.86</v>
      </c>
      <c r="F113">
        <v>1342474</v>
      </c>
    </row>
    <row r="114" spans="1:6">
      <c r="A114" s="49">
        <v>41269</v>
      </c>
      <c r="B114">
        <v>58.35</v>
      </c>
      <c r="C114">
        <v>58.49</v>
      </c>
      <c r="D114">
        <v>57.87</v>
      </c>
      <c r="E114" s="50">
        <v>57.91</v>
      </c>
      <c r="F114">
        <v>1364500</v>
      </c>
    </row>
    <row r="115" spans="1:6">
      <c r="A115" s="49">
        <v>41267</v>
      </c>
      <c r="B115">
        <v>58.6</v>
      </c>
      <c r="C115">
        <v>58.61</v>
      </c>
      <c r="D115">
        <v>58.27</v>
      </c>
      <c r="E115" s="50">
        <v>58.36</v>
      </c>
      <c r="F115">
        <v>800832</v>
      </c>
    </row>
    <row r="116" spans="1:6">
      <c r="A116" s="49">
        <v>41264</v>
      </c>
      <c r="B116">
        <v>59.09</v>
      </c>
      <c r="C116">
        <v>59.22</v>
      </c>
      <c r="D116">
        <v>58.58</v>
      </c>
      <c r="E116" s="50">
        <v>58.71</v>
      </c>
      <c r="F116">
        <v>2915524</v>
      </c>
    </row>
    <row r="117" spans="1:6">
      <c r="A117" s="49">
        <v>41263</v>
      </c>
      <c r="B117">
        <v>59.2</v>
      </c>
      <c r="C117">
        <v>59.5</v>
      </c>
      <c r="D117">
        <v>58.93</v>
      </c>
      <c r="E117" s="50">
        <v>59.49</v>
      </c>
      <c r="F117">
        <v>1328200</v>
      </c>
    </row>
    <row r="118" spans="1:6">
      <c r="A118" s="49">
        <v>41262</v>
      </c>
      <c r="B118">
        <v>59.8</v>
      </c>
      <c r="C118">
        <v>59.83</v>
      </c>
      <c r="D118">
        <v>59.02</v>
      </c>
      <c r="E118" s="50">
        <v>59.04</v>
      </c>
      <c r="F118">
        <v>1579581</v>
      </c>
    </row>
    <row r="119" spans="1:6">
      <c r="A119" s="49">
        <v>41261</v>
      </c>
      <c r="B119">
        <v>59.99</v>
      </c>
      <c r="C119">
        <v>60</v>
      </c>
      <c r="D119">
        <v>59.43</v>
      </c>
      <c r="E119" s="50">
        <v>59.65</v>
      </c>
      <c r="F119">
        <v>2344392</v>
      </c>
    </row>
    <row r="120" spans="1:6">
      <c r="A120" s="49">
        <v>41260</v>
      </c>
      <c r="B120">
        <v>59.12</v>
      </c>
      <c r="C120">
        <v>59.89</v>
      </c>
      <c r="D120">
        <v>59.06</v>
      </c>
      <c r="E120" s="50">
        <v>59.86</v>
      </c>
      <c r="F120">
        <v>2350299</v>
      </c>
    </row>
    <row r="121" spans="1:6">
      <c r="A121" s="49">
        <v>41257</v>
      </c>
      <c r="B121">
        <v>58.65</v>
      </c>
      <c r="C121">
        <v>59.31</v>
      </c>
      <c r="D121">
        <v>58.65</v>
      </c>
      <c r="E121" s="50">
        <v>59.12</v>
      </c>
      <c r="F121">
        <v>1998016</v>
      </c>
    </row>
    <row r="122" spans="1:6">
      <c r="A122" s="49">
        <v>41256</v>
      </c>
      <c r="B122">
        <v>58.65</v>
      </c>
      <c r="C122">
        <v>58.92</v>
      </c>
      <c r="D122">
        <v>58.56</v>
      </c>
      <c r="E122" s="50">
        <v>58.86</v>
      </c>
      <c r="F122">
        <v>1427386</v>
      </c>
    </row>
    <row r="123" spans="1:6">
      <c r="A123" s="49">
        <v>41255</v>
      </c>
      <c r="B123">
        <v>58.65</v>
      </c>
      <c r="C123">
        <v>58.98</v>
      </c>
      <c r="D123">
        <v>58.46</v>
      </c>
      <c r="E123" s="50">
        <v>58.66</v>
      </c>
      <c r="F123">
        <v>1401663</v>
      </c>
    </row>
    <row r="124" spans="1:6">
      <c r="A124" s="49">
        <v>41254</v>
      </c>
      <c r="B124">
        <v>58.38</v>
      </c>
      <c r="C124">
        <v>58.95</v>
      </c>
      <c r="D124">
        <v>58.33</v>
      </c>
      <c r="E124" s="50">
        <v>58.55</v>
      </c>
      <c r="F124">
        <v>1858904</v>
      </c>
    </row>
    <row r="125" spans="1:6">
      <c r="A125" s="49">
        <v>41253</v>
      </c>
      <c r="B125">
        <v>58.12</v>
      </c>
      <c r="C125">
        <v>58.28</v>
      </c>
      <c r="D125">
        <v>57.84</v>
      </c>
      <c r="E125" s="50">
        <v>58.15</v>
      </c>
      <c r="F125">
        <v>1716904</v>
      </c>
    </row>
    <row r="126" spans="1:6">
      <c r="A126" s="49">
        <v>41250</v>
      </c>
      <c r="B126">
        <v>58.33</v>
      </c>
      <c r="C126">
        <v>58.56</v>
      </c>
      <c r="D126">
        <v>58.02</v>
      </c>
      <c r="E126" s="50">
        <v>58.25</v>
      </c>
      <c r="F126">
        <v>1491517</v>
      </c>
    </row>
    <row r="127" spans="1:6">
      <c r="A127" s="49">
        <v>41249</v>
      </c>
      <c r="B127">
        <v>58.53</v>
      </c>
      <c r="C127">
        <v>58.61</v>
      </c>
      <c r="D127">
        <v>58.26</v>
      </c>
      <c r="E127" s="50">
        <v>58.57</v>
      </c>
      <c r="F127">
        <v>1549671</v>
      </c>
    </row>
    <row r="128" spans="1:6">
      <c r="A128" s="49">
        <v>41248</v>
      </c>
      <c r="B128">
        <v>58.49</v>
      </c>
      <c r="C128">
        <v>58.69</v>
      </c>
      <c r="D128">
        <v>58.28</v>
      </c>
      <c r="E128" s="50">
        <v>58.5</v>
      </c>
      <c r="F128">
        <v>1692082</v>
      </c>
    </row>
    <row r="129" spans="1:6">
      <c r="A129" s="49">
        <v>41247</v>
      </c>
      <c r="B129">
        <v>58.37</v>
      </c>
      <c r="C129">
        <v>58.53</v>
      </c>
      <c r="D129">
        <v>58.18</v>
      </c>
      <c r="E129" s="50">
        <v>58.49</v>
      </c>
      <c r="F129">
        <v>1697533</v>
      </c>
    </row>
    <row r="130" spans="1:6">
      <c r="A130" s="49">
        <v>41246</v>
      </c>
      <c r="B130">
        <v>58.53</v>
      </c>
      <c r="C130">
        <v>58.68</v>
      </c>
      <c r="D130">
        <v>58.27</v>
      </c>
      <c r="E130" s="50">
        <v>58.39</v>
      </c>
      <c r="F130">
        <v>1362381</v>
      </c>
    </row>
    <row r="131" spans="1:6">
      <c r="A131" s="49">
        <v>41243</v>
      </c>
      <c r="B131">
        <v>58.52</v>
      </c>
      <c r="C131">
        <v>58.62</v>
      </c>
      <c r="D131">
        <v>58.3</v>
      </c>
      <c r="E131" s="50">
        <v>58.46</v>
      </c>
      <c r="F131">
        <v>2201715</v>
      </c>
    </row>
    <row r="132" spans="1:6">
      <c r="A132" s="49">
        <v>41242</v>
      </c>
      <c r="B132">
        <v>58.1</v>
      </c>
      <c r="C132">
        <v>58.54</v>
      </c>
      <c r="D132">
        <v>58.02</v>
      </c>
      <c r="E132" s="50">
        <v>58.5</v>
      </c>
      <c r="F132">
        <v>1510675</v>
      </c>
    </row>
    <row r="133" spans="1:6">
      <c r="A133" s="49">
        <v>41241</v>
      </c>
      <c r="B133">
        <v>57.84</v>
      </c>
      <c r="C133">
        <v>58.1</v>
      </c>
      <c r="D133">
        <v>57.51</v>
      </c>
      <c r="E133" s="50">
        <v>58.06</v>
      </c>
      <c r="F133">
        <v>1556040</v>
      </c>
    </row>
    <row r="134" spans="1:6">
      <c r="A134" s="49">
        <v>41240</v>
      </c>
      <c r="B134">
        <v>57.64</v>
      </c>
      <c r="C134">
        <v>58.1</v>
      </c>
      <c r="D134">
        <v>57.57</v>
      </c>
      <c r="E134" s="50">
        <v>57.83</v>
      </c>
      <c r="F134">
        <v>1908927</v>
      </c>
    </row>
    <row r="135" spans="1:6">
      <c r="A135" s="49">
        <v>41239</v>
      </c>
      <c r="B135">
        <v>57.66</v>
      </c>
      <c r="C135">
        <v>57.8</v>
      </c>
      <c r="D135">
        <v>57.28</v>
      </c>
      <c r="E135" s="50">
        <v>57.54</v>
      </c>
      <c r="F135">
        <v>2094176</v>
      </c>
    </row>
    <row r="136" spans="1:6">
      <c r="A136" s="49">
        <v>41236</v>
      </c>
      <c r="B136">
        <v>57.86</v>
      </c>
      <c r="C136">
        <v>58.47</v>
      </c>
      <c r="D136">
        <v>57.69</v>
      </c>
      <c r="E136" s="50">
        <v>58.43</v>
      </c>
      <c r="F136">
        <v>853849</v>
      </c>
    </row>
    <row r="137" spans="1:6">
      <c r="A137" s="49">
        <v>41234</v>
      </c>
      <c r="B137">
        <v>57.56</v>
      </c>
      <c r="C137">
        <v>57.69</v>
      </c>
      <c r="D137">
        <v>57.05</v>
      </c>
      <c r="E137" s="50">
        <v>57.62</v>
      </c>
      <c r="F137">
        <v>1345093</v>
      </c>
    </row>
    <row r="138" spans="1:6">
      <c r="A138" s="49">
        <v>41233</v>
      </c>
      <c r="B138">
        <v>57.19</v>
      </c>
      <c r="C138">
        <v>58.13</v>
      </c>
      <c r="D138">
        <v>56.79</v>
      </c>
      <c r="E138" s="50">
        <v>57.43</v>
      </c>
      <c r="F138">
        <v>4104428</v>
      </c>
    </row>
    <row r="139" spans="1:6">
      <c r="A139" s="49">
        <v>41232</v>
      </c>
      <c r="B139">
        <v>58.32</v>
      </c>
      <c r="C139">
        <v>58.86</v>
      </c>
      <c r="D139">
        <v>58.01</v>
      </c>
      <c r="E139" s="50">
        <v>58.72</v>
      </c>
      <c r="F139">
        <v>3270132</v>
      </c>
    </row>
    <row r="140" spans="1:6">
      <c r="A140" s="49">
        <v>41229</v>
      </c>
      <c r="B140">
        <v>57.89</v>
      </c>
      <c r="C140">
        <v>58.1</v>
      </c>
      <c r="D140">
        <v>57.29</v>
      </c>
      <c r="E140" s="50">
        <v>58.07</v>
      </c>
      <c r="F140">
        <v>1887547</v>
      </c>
    </row>
    <row r="141" spans="1:6">
      <c r="A141" s="49">
        <v>41228</v>
      </c>
      <c r="B141">
        <v>57.68</v>
      </c>
      <c r="C141">
        <v>58.05</v>
      </c>
      <c r="D141">
        <v>57.25</v>
      </c>
      <c r="E141" s="50">
        <v>57.91</v>
      </c>
      <c r="F141">
        <v>1883143</v>
      </c>
    </row>
    <row r="142" spans="1:6">
      <c r="A142" s="49">
        <v>41227</v>
      </c>
      <c r="B142">
        <v>58.09</v>
      </c>
      <c r="C142">
        <v>58.37</v>
      </c>
      <c r="D142">
        <v>57.59</v>
      </c>
      <c r="E142" s="50">
        <v>57.78</v>
      </c>
      <c r="F142">
        <v>1605365</v>
      </c>
    </row>
    <row r="143" spans="1:6">
      <c r="A143" s="49">
        <v>41226</v>
      </c>
      <c r="B143">
        <v>57.54</v>
      </c>
      <c r="C143">
        <v>58.41</v>
      </c>
      <c r="D143">
        <v>57.32</v>
      </c>
      <c r="E143" s="50">
        <v>58.07</v>
      </c>
      <c r="F143">
        <v>1273182</v>
      </c>
    </row>
    <row r="144" spans="1:6">
      <c r="A144" s="49">
        <v>41225</v>
      </c>
      <c r="B144">
        <v>57.5</v>
      </c>
      <c r="C144">
        <v>57.8</v>
      </c>
      <c r="D144">
        <v>57.17</v>
      </c>
      <c r="E144" s="50">
        <v>57.68</v>
      </c>
      <c r="F144">
        <v>1449485</v>
      </c>
    </row>
    <row r="145" spans="1:6">
      <c r="A145" s="49">
        <v>41222</v>
      </c>
      <c r="B145">
        <v>57.12</v>
      </c>
      <c r="C145">
        <v>58.15</v>
      </c>
      <c r="D145">
        <v>57.03</v>
      </c>
      <c r="E145" s="50">
        <v>57.47</v>
      </c>
      <c r="F145">
        <v>2271685</v>
      </c>
    </row>
    <row r="146" spans="1:6">
      <c r="A146" s="49">
        <v>41221</v>
      </c>
      <c r="B146">
        <v>57.59</v>
      </c>
      <c r="C146">
        <v>57.93</v>
      </c>
      <c r="D146">
        <v>57.27</v>
      </c>
      <c r="E146" s="50">
        <v>57.27</v>
      </c>
      <c r="F146">
        <v>1447366</v>
      </c>
    </row>
    <row r="147" spans="1:6">
      <c r="A147" s="49">
        <v>41220</v>
      </c>
      <c r="B147">
        <v>57.8</v>
      </c>
      <c r="C147">
        <v>58</v>
      </c>
      <c r="D147">
        <v>56.94</v>
      </c>
      <c r="E147" s="50">
        <v>57.66</v>
      </c>
      <c r="F147">
        <v>1908317</v>
      </c>
    </row>
    <row r="148" spans="1:6">
      <c r="A148" s="49">
        <v>41219</v>
      </c>
      <c r="B148">
        <v>57.34</v>
      </c>
      <c r="C148">
        <v>58.13</v>
      </c>
      <c r="D148">
        <v>57.23</v>
      </c>
      <c r="E148" s="50">
        <v>58.09</v>
      </c>
      <c r="F148">
        <v>1453298</v>
      </c>
    </row>
    <row r="149" spans="1:6">
      <c r="A149" s="49">
        <v>41218</v>
      </c>
      <c r="B149">
        <v>57.21</v>
      </c>
      <c r="C149">
        <v>57.35</v>
      </c>
      <c r="D149">
        <v>56.87</v>
      </c>
      <c r="E149" s="50">
        <v>57.21</v>
      </c>
      <c r="F149">
        <v>1128314</v>
      </c>
    </row>
    <row r="150" spans="1:6">
      <c r="A150" s="49">
        <v>41215</v>
      </c>
      <c r="B150">
        <v>57.94</v>
      </c>
      <c r="C150">
        <v>58.12</v>
      </c>
      <c r="D150">
        <v>57.21</v>
      </c>
      <c r="E150" s="50">
        <v>57.28</v>
      </c>
      <c r="F150">
        <v>1240626</v>
      </c>
    </row>
    <row r="151" spans="1:6">
      <c r="A151" s="49">
        <v>41214</v>
      </c>
      <c r="B151">
        <v>57.6</v>
      </c>
      <c r="C151">
        <v>57.75</v>
      </c>
      <c r="D151">
        <v>57.45</v>
      </c>
      <c r="E151" s="50">
        <v>57.69</v>
      </c>
      <c r="F151">
        <v>1277050</v>
      </c>
    </row>
    <row r="152" spans="1:6">
      <c r="A152" s="49">
        <v>41213</v>
      </c>
      <c r="B152">
        <v>57.57</v>
      </c>
      <c r="C152">
        <v>58.08</v>
      </c>
      <c r="D152">
        <v>57.32</v>
      </c>
      <c r="E152" s="50">
        <v>57.51</v>
      </c>
      <c r="F152">
        <v>1742861</v>
      </c>
    </row>
    <row r="153" spans="1:6">
      <c r="A153" s="49">
        <v>41208</v>
      </c>
      <c r="B153">
        <v>57.46</v>
      </c>
      <c r="C153">
        <v>57.53</v>
      </c>
      <c r="D153">
        <v>56.86</v>
      </c>
      <c r="E153" s="50">
        <v>57.2</v>
      </c>
      <c r="F153">
        <v>1100987</v>
      </c>
    </row>
    <row r="154" spans="1:6">
      <c r="A154" s="49">
        <v>41207</v>
      </c>
      <c r="B154">
        <v>57.35</v>
      </c>
      <c r="C154">
        <v>57.65</v>
      </c>
      <c r="D154">
        <v>57.12</v>
      </c>
      <c r="E154" s="50">
        <v>57.36</v>
      </c>
      <c r="F154">
        <v>1102755</v>
      </c>
    </row>
    <row r="155" spans="1:6">
      <c r="A155" s="49">
        <v>41206</v>
      </c>
      <c r="B155">
        <v>57.3</v>
      </c>
      <c r="C155">
        <v>57.5</v>
      </c>
      <c r="D155">
        <v>56.87</v>
      </c>
      <c r="E155" s="50">
        <v>56.92</v>
      </c>
      <c r="F155">
        <v>1119317</v>
      </c>
    </row>
    <row r="156" spans="1:6">
      <c r="A156" s="49">
        <v>41205</v>
      </c>
      <c r="B156">
        <v>57.32</v>
      </c>
      <c r="C156">
        <v>57.48</v>
      </c>
      <c r="D156">
        <v>56.86</v>
      </c>
      <c r="E156" s="50">
        <v>57.08</v>
      </c>
      <c r="F156">
        <v>1058636</v>
      </c>
    </row>
    <row r="157" spans="1:6">
      <c r="A157" s="49">
        <v>41204</v>
      </c>
      <c r="B157">
        <v>57.65</v>
      </c>
      <c r="C157">
        <v>57.75</v>
      </c>
      <c r="D157">
        <v>57.31</v>
      </c>
      <c r="E157" s="50">
        <v>57.71</v>
      </c>
      <c r="F157">
        <v>1188129</v>
      </c>
    </row>
    <row r="158" spans="1:6">
      <c r="A158" s="49">
        <v>41201</v>
      </c>
      <c r="B158">
        <v>58.43</v>
      </c>
      <c r="C158">
        <v>58.56</v>
      </c>
      <c r="D158">
        <v>57.56</v>
      </c>
      <c r="E158" s="50">
        <v>57.71</v>
      </c>
      <c r="F158">
        <v>1803102</v>
      </c>
    </row>
    <row r="159" spans="1:6">
      <c r="A159" s="49">
        <v>41200</v>
      </c>
      <c r="B159">
        <v>57.45</v>
      </c>
      <c r="C159">
        <v>58.5</v>
      </c>
      <c r="D159">
        <v>57.45</v>
      </c>
      <c r="E159" s="50">
        <v>58.42</v>
      </c>
      <c r="F159">
        <v>1738702</v>
      </c>
    </row>
    <row r="160" spans="1:6">
      <c r="A160" s="49">
        <v>41199</v>
      </c>
      <c r="B160">
        <v>57.45</v>
      </c>
      <c r="C160">
        <v>57.72</v>
      </c>
      <c r="D160">
        <v>57.26</v>
      </c>
      <c r="E160" s="50">
        <v>57.57</v>
      </c>
      <c r="F160">
        <v>1276829</v>
      </c>
    </row>
    <row r="161" spans="1:6">
      <c r="A161" s="49">
        <v>41198</v>
      </c>
      <c r="B161">
        <v>57.06</v>
      </c>
      <c r="C161">
        <v>57.33</v>
      </c>
      <c r="D161">
        <v>57</v>
      </c>
      <c r="E161" s="50">
        <v>57.2</v>
      </c>
      <c r="F161">
        <v>1129240</v>
      </c>
    </row>
    <row r="162" spans="1:6">
      <c r="A162" s="49">
        <v>41197</v>
      </c>
      <c r="B162">
        <v>56.5</v>
      </c>
      <c r="C162">
        <v>57.06</v>
      </c>
      <c r="D162">
        <v>56.29</v>
      </c>
      <c r="E162" s="50">
        <v>56.99</v>
      </c>
      <c r="F162">
        <v>1201221</v>
      </c>
    </row>
    <row r="163" spans="1:6">
      <c r="A163" s="49">
        <v>41194</v>
      </c>
      <c r="B163">
        <v>56.76</v>
      </c>
      <c r="C163">
        <v>56.95</v>
      </c>
      <c r="D163">
        <v>56.12</v>
      </c>
      <c r="E163" s="50">
        <v>56.34</v>
      </c>
      <c r="F163">
        <v>1235212</v>
      </c>
    </row>
    <row r="164" spans="1:6">
      <c r="A164" s="49">
        <v>41193</v>
      </c>
      <c r="B164">
        <v>56.86</v>
      </c>
      <c r="C164">
        <v>56.94</v>
      </c>
      <c r="D164">
        <v>56.45</v>
      </c>
      <c r="E164" s="50">
        <v>56.61</v>
      </c>
      <c r="F164">
        <v>1432914</v>
      </c>
    </row>
    <row r="165" spans="1:6">
      <c r="A165" s="49">
        <v>41192</v>
      </c>
      <c r="B165">
        <v>56.9</v>
      </c>
      <c r="C165">
        <v>57.47</v>
      </c>
      <c r="D165">
        <v>56.34</v>
      </c>
      <c r="E165" s="50">
        <v>56.5</v>
      </c>
      <c r="F165">
        <v>1269288</v>
      </c>
    </row>
    <row r="166" spans="1:6">
      <c r="A166" s="49">
        <v>41191</v>
      </c>
      <c r="B166">
        <v>56.99</v>
      </c>
      <c r="C166">
        <v>57.14</v>
      </c>
      <c r="D166">
        <v>56.63</v>
      </c>
      <c r="E166" s="50">
        <v>56.76</v>
      </c>
      <c r="F166">
        <v>1296121</v>
      </c>
    </row>
    <row r="167" spans="1:6">
      <c r="A167" s="49">
        <v>41190</v>
      </c>
      <c r="B167">
        <v>57</v>
      </c>
      <c r="C167">
        <v>57.11</v>
      </c>
      <c r="D167">
        <v>56.88</v>
      </c>
      <c r="E167" s="50">
        <v>57</v>
      </c>
      <c r="F167">
        <v>911532</v>
      </c>
    </row>
    <row r="168" spans="1:6">
      <c r="A168" s="49">
        <v>41187</v>
      </c>
      <c r="B168">
        <v>56.94</v>
      </c>
      <c r="C168">
        <v>57.21</v>
      </c>
      <c r="D168">
        <v>56.66</v>
      </c>
      <c r="E168" s="50">
        <v>57.09</v>
      </c>
      <c r="F168">
        <v>1222338</v>
      </c>
    </row>
    <row r="169" spans="1:6">
      <c r="A169" s="49">
        <v>41186</v>
      </c>
      <c r="B169">
        <v>56.73</v>
      </c>
      <c r="C169">
        <v>56.91</v>
      </c>
      <c r="D169">
        <v>56.6</v>
      </c>
      <c r="E169" s="50">
        <v>56.8</v>
      </c>
      <c r="F169">
        <v>1077954</v>
      </c>
    </row>
    <row r="170" spans="1:6">
      <c r="A170" s="49">
        <v>41185</v>
      </c>
      <c r="B170">
        <v>56.41</v>
      </c>
      <c r="C170">
        <v>56.78</v>
      </c>
      <c r="D170">
        <v>56.26</v>
      </c>
      <c r="E170" s="50">
        <v>56.57</v>
      </c>
      <c r="F170">
        <v>1606231</v>
      </c>
    </row>
    <row r="171" spans="1:6">
      <c r="A171" s="49">
        <v>41184</v>
      </c>
      <c r="B171">
        <v>56.31</v>
      </c>
      <c r="C171">
        <v>56.67</v>
      </c>
      <c r="D171">
        <v>56.16</v>
      </c>
      <c r="E171" s="50">
        <v>56.36</v>
      </c>
      <c r="F171">
        <v>1705088</v>
      </c>
    </row>
    <row r="172" spans="1:6">
      <c r="A172" s="49">
        <v>41183</v>
      </c>
      <c r="B172">
        <v>56.11</v>
      </c>
      <c r="C172">
        <v>56.52</v>
      </c>
      <c r="D172">
        <v>55.93</v>
      </c>
      <c r="E172" s="50">
        <v>56.3</v>
      </c>
      <c r="F172">
        <v>1779816</v>
      </c>
    </row>
    <row r="173" spans="1:6">
      <c r="A173" s="49">
        <v>41180</v>
      </c>
      <c r="B173">
        <v>55.72</v>
      </c>
      <c r="C173">
        <v>56</v>
      </c>
      <c r="D173">
        <v>55.35</v>
      </c>
      <c r="E173" s="50">
        <v>55.95</v>
      </c>
      <c r="F173">
        <v>1528862</v>
      </c>
    </row>
    <row r="174" spans="1:6">
      <c r="A174" s="49">
        <v>41179</v>
      </c>
      <c r="B174">
        <v>55.95</v>
      </c>
      <c r="C174">
        <v>56.06</v>
      </c>
      <c r="D174">
        <v>55.5</v>
      </c>
      <c r="E174" s="50">
        <v>55.89</v>
      </c>
      <c r="F174">
        <v>990701</v>
      </c>
    </row>
    <row r="175" spans="1:6">
      <c r="A175" s="49">
        <v>41178</v>
      </c>
      <c r="B175">
        <v>55.77</v>
      </c>
      <c r="C175">
        <v>56.13</v>
      </c>
      <c r="D175">
        <v>55.68</v>
      </c>
      <c r="E175" s="50">
        <v>55.85</v>
      </c>
      <c r="F175">
        <v>1196000</v>
      </c>
    </row>
    <row r="176" spans="1:6">
      <c r="A176" s="49">
        <v>41177</v>
      </c>
      <c r="B176">
        <v>56.46</v>
      </c>
      <c r="C176">
        <v>56.54</v>
      </c>
      <c r="D176">
        <v>55.8</v>
      </c>
      <c r="E176" s="50">
        <v>55.82</v>
      </c>
      <c r="F176">
        <v>1744425</v>
      </c>
    </row>
    <row r="177" spans="1:6">
      <c r="A177" s="49">
        <v>41176</v>
      </c>
      <c r="B177">
        <v>56.16</v>
      </c>
      <c r="C177">
        <v>56.48</v>
      </c>
      <c r="D177">
        <v>56.09</v>
      </c>
      <c r="E177" s="50">
        <v>56.34</v>
      </c>
      <c r="F177">
        <v>1488647</v>
      </c>
    </row>
    <row r="178" spans="1:6">
      <c r="A178" s="49">
        <v>41173</v>
      </c>
      <c r="B178">
        <v>56.67</v>
      </c>
      <c r="C178">
        <v>56.69</v>
      </c>
      <c r="D178">
        <v>56.15</v>
      </c>
      <c r="E178" s="50">
        <v>56.25</v>
      </c>
      <c r="F178">
        <v>3038054</v>
      </c>
    </row>
    <row r="179" spans="1:6">
      <c r="A179" s="49">
        <v>41172</v>
      </c>
      <c r="B179">
        <v>56.38</v>
      </c>
      <c r="C179">
        <v>56.75</v>
      </c>
      <c r="D179">
        <v>56.38</v>
      </c>
      <c r="E179" s="50">
        <v>56.47</v>
      </c>
      <c r="F179">
        <v>2248411</v>
      </c>
    </row>
    <row r="180" spans="1:6">
      <c r="A180" s="49">
        <v>41171</v>
      </c>
      <c r="B180">
        <v>56.31</v>
      </c>
      <c r="C180">
        <v>56.7</v>
      </c>
      <c r="D180">
        <v>56.12</v>
      </c>
      <c r="E180" s="50">
        <v>56.49</v>
      </c>
      <c r="F180">
        <v>1607872</v>
      </c>
    </row>
    <row r="181" spans="1:6">
      <c r="A181" s="49">
        <v>41170</v>
      </c>
      <c r="B181">
        <v>56.12</v>
      </c>
      <c r="C181">
        <v>56.34</v>
      </c>
      <c r="D181">
        <v>56.03</v>
      </c>
      <c r="E181" s="50">
        <v>56.16</v>
      </c>
      <c r="F181">
        <v>2209811</v>
      </c>
    </row>
    <row r="182" spans="1:6">
      <c r="A182" s="49">
        <v>41169</v>
      </c>
      <c r="B182">
        <v>56.11</v>
      </c>
      <c r="C182">
        <v>56.37</v>
      </c>
      <c r="D182">
        <v>56.04</v>
      </c>
      <c r="E182" s="50">
        <v>56.14</v>
      </c>
      <c r="F182">
        <v>1663428</v>
      </c>
    </row>
    <row r="183" spans="1:6">
      <c r="A183" s="49">
        <v>41166</v>
      </c>
      <c r="B183">
        <v>56.6</v>
      </c>
      <c r="C183">
        <v>56.65</v>
      </c>
      <c r="D183">
        <v>55.96</v>
      </c>
      <c r="E183" s="50">
        <v>56.2</v>
      </c>
      <c r="F183">
        <v>3139991</v>
      </c>
    </row>
    <row r="184" spans="1:6">
      <c r="A184" s="49">
        <v>41165</v>
      </c>
      <c r="B184">
        <v>55.83</v>
      </c>
      <c r="C184">
        <v>56.75</v>
      </c>
      <c r="D184">
        <v>55.83</v>
      </c>
      <c r="E184" s="50">
        <v>56.68</v>
      </c>
      <c r="F184">
        <v>2613955</v>
      </c>
    </row>
    <row r="185" spans="1:6">
      <c r="A185" s="49">
        <v>41164</v>
      </c>
      <c r="B185">
        <v>56.2</v>
      </c>
      <c r="C185">
        <v>56.45</v>
      </c>
      <c r="D185">
        <v>56.02</v>
      </c>
      <c r="E185" s="50">
        <v>56.25</v>
      </c>
      <c r="F185">
        <v>2840405</v>
      </c>
    </row>
    <row r="186" spans="1:6">
      <c r="A186" s="49">
        <v>41163</v>
      </c>
      <c r="B186">
        <v>56.15</v>
      </c>
      <c r="C186">
        <v>56.28</v>
      </c>
      <c r="D186">
        <v>55.91</v>
      </c>
      <c r="E186" s="50">
        <v>56.09</v>
      </c>
      <c r="F186">
        <v>1804145</v>
      </c>
    </row>
    <row r="187" spans="1:6">
      <c r="A187" s="49">
        <v>41162</v>
      </c>
      <c r="B187">
        <v>55.8</v>
      </c>
      <c r="C187">
        <v>56.3</v>
      </c>
      <c r="D187">
        <v>55.8</v>
      </c>
      <c r="E187" s="50">
        <v>56.15</v>
      </c>
      <c r="F187">
        <v>1535457</v>
      </c>
    </row>
    <row r="188" spans="1:6">
      <c r="A188" s="49">
        <v>41159</v>
      </c>
      <c r="B188">
        <v>56.3</v>
      </c>
      <c r="C188">
        <v>56.57</v>
      </c>
      <c r="D188">
        <v>55.58</v>
      </c>
      <c r="E188" s="50">
        <v>55.76</v>
      </c>
      <c r="F188">
        <v>2092237</v>
      </c>
    </row>
    <row r="189" spans="1:6">
      <c r="A189" s="49">
        <v>41158</v>
      </c>
      <c r="B189">
        <v>55.8</v>
      </c>
      <c r="C189">
        <v>56.29</v>
      </c>
      <c r="D189">
        <v>55.76</v>
      </c>
      <c r="E189" s="50">
        <v>56.28</v>
      </c>
      <c r="F189">
        <v>2267959</v>
      </c>
    </row>
    <row r="190" spans="1:6">
      <c r="A190" s="49">
        <v>41157</v>
      </c>
      <c r="B190">
        <v>56</v>
      </c>
      <c r="C190">
        <v>56.05</v>
      </c>
      <c r="D190">
        <v>55.36</v>
      </c>
      <c r="E190" s="50">
        <v>55.49</v>
      </c>
      <c r="F190">
        <v>2158504</v>
      </c>
    </row>
    <row r="191" spans="1:6">
      <c r="A191" s="49">
        <v>41156</v>
      </c>
      <c r="B191">
        <v>55.86</v>
      </c>
      <c r="C191">
        <v>56.02</v>
      </c>
      <c r="D191">
        <v>55.6</v>
      </c>
      <c r="E191" s="50">
        <v>55.96</v>
      </c>
      <c r="F191">
        <v>1992643</v>
      </c>
    </row>
    <row r="192" spans="1:6">
      <c r="A192" s="49">
        <v>41152</v>
      </c>
      <c r="B192">
        <v>55.9</v>
      </c>
      <c r="C192">
        <v>56.16</v>
      </c>
      <c r="D192">
        <v>55.17</v>
      </c>
      <c r="E192" s="50">
        <v>55.72</v>
      </c>
      <c r="F192">
        <v>2167492</v>
      </c>
    </row>
    <row r="193" spans="1:6">
      <c r="A193" s="49">
        <v>41151</v>
      </c>
      <c r="B193">
        <v>56.07</v>
      </c>
      <c r="C193">
        <v>56.2</v>
      </c>
      <c r="D193">
        <v>55.54</v>
      </c>
      <c r="E193" s="50">
        <v>55.85</v>
      </c>
      <c r="F193">
        <v>2357075</v>
      </c>
    </row>
    <row r="194" spans="1:6">
      <c r="A194" s="49">
        <v>41150</v>
      </c>
      <c r="B194">
        <v>56.53</v>
      </c>
      <c r="C194">
        <v>57.37</v>
      </c>
      <c r="D194">
        <v>55.75</v>
      </c>
      <c r="E194" s="50">
        <v>56.12</v>
      </c>
      <c r="F194">
        <v>3782734</v>
      </c>
    </row>
    <row r="195" spans="1:6">
      <c r="A195" s="49">
        <v>41149</v>
      </c>
      <c r="B195">
        <v>57.02</v>
      </c>
      <c r="C195">
        <v>58.31</v>
      </c>
      <c r="D195">
        <v>57.01</v>
      </c>
      <c r="E195" s="50">
        <v>57.41</v>
      </c>
      <c r="F195">
        <v>6183644</v>
      </c>
    </row>
    <row r="196" spans="1:6">
      <c r="A196" s="49">
        <v>41148</v>
      </c>
      <c r="B196">
        <v>56.26</v>
      </c>
      <c r="C196">
        <v>56.59</v>
      </c>
      <c r="D196">
        <v>56.16</v>
      </c>
      <c r="E196" s="50">
        <v>56.46</v>
      </c>
      <c r="F196">
        <v>1240206</v>
      </c>
    </row>
    <row r="197" spans="1:6">
      <c r="A197" s="49">
        <v>41145</v>
      </c>
      <c r="B197">
        <v>55.49</v>
      </c>
      <c r="C197">
        <v>56.32</v>
      </c>
      <c r="D197">
        <v>55.42</v>
      </c>
      <c r="E197" s="50">
        <v>56.27</v>
      </c>
      <c r="F197">
        <v>1519422</v>
      </c>
    </row>
    <row r="198" spans="1:6">
      <c r="A198" s="49">
        <v>41144</v>
      </c>
      <c r="B198">
        <v>55.55</v>
      </c>
      <c r="C198">
        <v>55.7</v>
      </c>
      <c r="D198">
        <v>55.38</v>
      </c>
      <c r="E198" s="50">
        <v>55.51</v>
      </c>
      <c r="F198">
        <v>941063</v>
      </c>
    </row>
    <row r="199" spans="1:6">
      <c r="A199" s="49">
        <v>41143</v>
      </c>
      <c r="B199">
        <v>55.49</v>
      </c>
      <c r="C199">
        <v>55.8</v>
      </c>
      <c r="D199">
        <v>55.24</v>
      </c>
      <c r="E199" s="50">
        <v>55.49</v>
      </c>
      <c r="F199">
        <v>994509</v>
      </c>
    </row>
    <row r="200" spans="1:6">
      <c r="A200" s="49">
        <v>41142</v>
      </c>
      <c r="B200">
        <v>55.64</v>
      </c>
      <c r="C200">
        <v>56</v>
      </c>
      <c r="D200">
        <v>55.44</v>
      </c>
      <c r="E200" s="50">
        <v>55.49</v>
      </c>
      <c r="F200">
        <v>1081652</v>
      </c>
    </row>
    <row r="201" spans="1:6">
      <c r="A201" s="49">
        <v>41141</v>
      </c>
      <c r="B201">
        <v>55.64</v>
      </c>
      <c r="C201">
        <v>55.76</v>
      </c>
      <c r="D201">
        <v>55.34</v>
      </c>
      <c r="E201" s="50">
        <v>55.61</v>
      </c>
      <c r="F201">
        <v>1370788</v>
      </c>
    </row>
    <row r="202" spans="1:6">
      <c r="A202" s="49">
        <v>41138</v>
      </c>
      <c r="B202">
        <v>55.54</v>
      </c>
      <c r="C202">
        <v>55.75</v>
      </c>
      <c r="D202">
        <v>55.32</v>
      </c>
      <c r="E202" s="50">
        <v>55.64</v>
      </c>
      <c r="F202">
        <v>1489894</v>
      </c>
    </row>
    <row r="203" spans="1:6">
      <c r="A203" s="49">
        <v>41137</v>
      </c>
      <c r="B203">
        <v>55.7</v>
      </c>
      <c r="C203">
        <v>55.95</v>
      </c>
      <c r="D203">
        <v>55.13</v>
      </c>
      <c r="E203" s="50">
        <v>55.54</v>
      </c>
      <c r="F203">
        <v>1927681</v>
      </c>
    </row>
    <row r="204" spans="1:6">
      <c r="A204" s="49">
        <v>41136</v>
      </c>
      <c r="B204">
        <v>55.53</v>
      </c>
      <c r="C204">
        <v>55.96</v>
      </c>
      <c r="D204">
        <v>55.44</v>
      </c>
      <c r="E204" s="50">
        <v>55.83</v>
      </c>
      <c r="F204">
        <v>1161727</v>
      </c>
    </row>
    <row r="205" spans="1:6">
      <c r="A205" s="49">
        <v>41135</v>
      </c>
      <c r="B205">
        <v>55.19</v>
      </c>
      <c r="C205">
        <v>55.96</v>
      </c>
      <c r="D205">
        <v>55.11</v>
      </c>
      <c r="E205" s="50">
        <v>55.5</v>
      </c>
      <c r="F205">
        <v>1955867</v>
      </c>
    </row>
    <row r="206" spans="1:6">
      <c r="A206" s="49">
        <v>41134</v>
      </c>
      <c r="B206">
        <v>54.96</v>
      </c>
      <c r="C206">
        <v>55.25</v>
      </c>
      <c r="D206">
        <v>54.94</v>
      </c>
      <c r="E206" s="50">
        <v>55.07</v>
      </c>
      <c r="F206">
        <v>1116422</v>
      </c>
    </row>
    <row r="207" spans="1:6">
      <c r="A207" s="49">
        <v>41131</v>
      </c>
      <c r="B207">
        <v>55</v>
      </c>
      <c r="C207">
        <v>55.14</v>
      </c>
      <c r="D207">
        <v>54.81</v>
      </c>
      <c r="E207" s="50">
        <v>55.06</v>
      </c>
      <c r="F207">
        <v>1242915</v>
      </c>
    </row>
    <row r="208" spans="1:6">
      <c r="A208" s="49">
        <v>41130</v>
      </c>
      <c r="B208">
        <v>55.26</v>
      </c>
      <c r="C208">
        <v>55.32</v>
      </c>
      <c r="D208">
        <v>55.01</v>
      </c>
      <c r="E208" s="50">
        <v>55.12</v>
      </c>
      <c r="F208">
        <v>1279085</v>
      </c>
    </row>
    <row r="209" spans="1:6">
      <c r="A209" s="49">
        <v>41129</v>
      </c>
      <c r="B209">
        <v>55.36</v>
      </c>
      <c r="C209">
        <v>55.42</v>
      </c>
      <c r="D209">
        <v>55.17</v>
      </c>
      <c r="E209" s="50">
        <v>55.27</v>
      </c>
      <c r="F209">
        <v>1447054</v>
      </c>
    </row>
    <row r="210" spans="1:6">
      <c r="A210" s="49">
        <v>41128</v>
      </c>
      <c r="B210">
        <v>55.57</v>
      </c>
      <c r="C210">
        <v>55.76</v>
      </c>
      <c r="D210">
        <v>55.32</v>
      </c>
      <c r="E210" s="50">
        <v>55.36</v>
      </c>
      <c r="F210">
        <v>1393556</v>
      </c>
    </row>
    <row r="211" spans="1:6">
      <c r="A211" s="49">
        <v>41127</v>
      </c>
      <c r="B211">
        <v>55.75</v>
      </c>
      <c r="C211">
        <v>55.84</v>
      </c>
      <c r="D211">
        <v>55.38</v>
      </c>
      <c r="E211" s="50">
        <v>55.38</v>
      </c>
      <c r="F211">
        <v>959428</v>
      </c>
    </row>
    <row r="212" spans="1:6">
      <c r="A212" s="49">
        <v>41124</v>
      </c>
      <c r="B212">
        <v>55.16</v>
      </c>
      <c r="C212">
        <v>55.77</v>
      </c>
      <c r="D212">
        <v>55.15</v>
      </c>
      <c r="E212" s="50">
        <v>55.54</v>
      </c>
      <c r="F212">
        <v>1336957</v>
      </c>
    </row>
    <row r="213" spans="1:6">
      <c r="A213" s="49">
        <v>41123</v>
      </c>
      <c r="B213">
        <v>54.95</v>
      </c>
      <c r="C213">
        <v>55.12</v>
      </c>
      <c r="D213">
        <v>54.37</v>
      </c>
      <c r="E213" s="50">
        <v>54.73</v>
      </c>
      <c r="F213">
        <v>1596738</v>
      </c>
    </row>
    <row r="214" spans="1:6">
      <c r="A214" s="49">
        <v>41122</v>
      </c>
      <c r="B214">
        <v>55.3</v>
      </c>
      <c r="C214">
        <v>55.35</v>
      </c>
      <c r="D214">
        <v>54.84</v>
      </c>
      <c r="E214" s="50">
        <v>55.04</v>
      </c>
      <c r="F214">
        <v>1199876</v>
      </c>
    </row>
    <row r="215" spans="1:6">
      <c r="A215" s="49">
        <v>41121</v>
      </c>
      <c r="B215">
        <v>55.44</v>
      </c>
      <c r="C215">
        <v>55.5</v>
      </c>
      <c r="D215">
        <v>55.14</v>
      </c>
      <c r="E215" s="50">
        <v>55.21</v>
      </c>
      <c r="F215">
        <v>1201005</v>
      </c>
    </row>
    <row r="216" spans="1:6">
      <c r="A216" s="49">
        <v>41120</v>
      </c>
      <c r="B216">
        <v>55.27</v>
      </c>
      <c r="C216">
        <v>55.58</v>
      </c>
      <c r="D216">
        <v>54.95</v>
      </c>
      <c r="E216" s="50">
        <v>55.49</v>
      </c>
      <c r="F216">
        <v>1906336</v>
      </c>
    </row>
    <row r="217" spans="1:6">
      <c r="A217" s="49">
        <v>41117</v>
      </c>
      <c r="B217">
        <v>55.29</v>
      </c>
      <c r="C217">
        <v>55.45</v>
      </c>
      <c r="D217">
        <v>55.15</v>
      </c>
      <c r="E217" s="50">
        <v>55.27</v>
      </c>
      <c r="F217">
        <v>3023819</v>
      </c>
    </row>
    <row r="218" spans="1:6">
      <c r="A218" s="49">
        <v>41116</v>
      </c>
      <c r="B218">
        <v>54.91</v>
      </c>
      <c r="C218">
        <v>55.48</v>
      </c>
      <c r="D218">
        <v>54.91</v>
      </c>
      <c r="E218" s="50">
        <v>55.03</v>
      </c>
      <c r="F218">
        <v>1907106</v>
      </c>
    </row>
    <row r="219" spans="1:6">
      <c r="A219" s="49">
        <v>41115</v>
      </c>
      <c r="B219">
        <v>54.53</v>
      </c>
      <c r="C219">
        <v>55</v>
      </c>
      <c r="D219">
        <v>54.19</v>
      </c>
      <c r="E219" s="50">
        <v>54.37</v>
      </c>
      <c r="F219">
        <v>1245579</v>
      </c>
    </row>
    <row r="220" spans="1:6">
      <c r="A220" s="49">
        <v>41114</v>
      </c>
      <c r="B220">
        <v>54.67</v>
      </c>
      <c r="C220">
        <v>54.8</v>
      </c>
      <c r="D220">
        <v>54.2</v>
      </c>
      <c r="E220" s="50">
        <v>54.34</v>
      </c>
      <c r="F220">
        <v>1852440</v>
      </c>
    </row>
    <row r="221" spans="1:6">
      <c r="A221" s="49">
        <v>41113</v>
      </c>
      <c r="B221">
        <v>54.82</v>
      </c>
      <c r="C221">
        <v>54.92</v>
      </c>
      <c r="D221">
        <v>54.28</v>
      </c>
      <c r="E221" s="50">
        <v>54.72</v>
      </c>
      <c r="F221">
        <v>1910094</v>
      </c>
    </row>
    <row r="222" spans="1:6">
      <c r="A222" s="49">
        <v>41110</v>
      </c>
      <c r="B222">
        <v>55.18</v>
      </c>
      <c r="C222">
        <v>55.21</v>
      </c>
      <c r="D222">
        <v>54.89</v>
      </c>
      <c r="E222" s="50">
        <v>54.97</v>
      </c>
      <c r="F222">
        <v>1708336</v>
      </c>
    </row>
    <row r="223" spans="1:6">
      <c r="A223" s="49">
        <v>41109</v>
      </c>
      <c r="B223">
        <v>55.18</v>
      </c>
      <c r="C223">
        <v>55.3</v>
      </c>
      <c r="D223">
        <v>54.9</v>
      </c>
      <c r="E223" s="50">
        <v>55.25</v>
      </c>
      <c r="F223">
        <v>1568664</v>
      </c>
    </row>
    <row r="224" spans="1:6">
      <c r="A224" s="49">
        <v>41108</v>
      </c>
      <c r="B224">
        <v>54.98</v>
      </c>
      <c r="C224">
        <v>55.26</v>
      </c>
      <c r="D224">
        <v>54.94</v>
      </c>
      <c r="E224" s="50">
        <v>55.22</v>
      </c>
      <c r="F224">
        <v>1425427</v>
      </c>
    </row>
    <row r="225" spans="1:6">
      <c r="A225" s="49">
        <v>41107</v>
      </c>
      <c r="B225">
        <v>55.17</v>
      </c>
      <c r="C225">
        <v>55.33</v>
      </c>
      <c r="D225">
        <v>54.9</v>
      </c>
      <c r="E225" s="50">
        <v>55.15</v>
      </c>
      <c r="F225">
        <v>1986561</v>
      </c>
    </row>
    <row r="226" spans="1:6">
      <c r="A226" s="49">
        <v>41106</v>
      </c>
      <c r="B226">
        <v>55.24</v>
      </c>
      <c r="C226">
        <v>55.28</v>
      </c>
      <c r="D226">
        <v>54.84</v>
      </c>
      <c r="E226" s="50">
        <v>54.98</v>
      </c>
      <c r="F226">
        <v>1247966</v>
      </c>
    </row>
    <row r="227" spans="1:6">
      <c r="A227" s="49">
        <v>41103</v>
      </c>
      <c r="B227">
        <v>54.87</v>
      </c>
      <c r="C227">
        <v>55.43</v>
      </c>
      <c r="D227">
        <v>54.87</v>
      </c>
      <c r="E227" s="50">
        <v>55.22</v>
      </c>
      <c r="F227">
        <v>1339021</v>
      </c>
    </row>
    <row r="228" spans="1:6">
      <c r="A228" s="49">
        <v>41102</v>
      </c>
      <c r="B228">
        <v>54.88</v>
      </c>
      <c r="C228">
        <v>55.04</v>
      </c>
      <c r="D228">
        <v>54.64</v>
      </c>
      <c r="E228" s="50">
        <v>54.67</v>
      </c>
      <c r="F228">
        <v>2343222</v>
      </c>
    </row>
    <row r="229" spans="1:6">
      <c r="A229" s="49">
        <v>41101</v>
      </c>
      <c r="B229">
        <v>55.12</v>
      </c>
      <c r="C229">
        <v>55.48</v>
      </c>
      <c r="D229">
        <v>54.87</v>
      </c>
      <c r="E229" s="50">
        <v>55.05</v>
      </c>
      <c r="F229">
        <v>3158653</v>
      </c>
    </row>
    <row r="230" spans="1:6">
      <c r="A230" s="49">
        <v>41100</v>
      </c>
      <c r="B230">
        <v>54.63</v>
      </c>
      <c r="C230">
        <v>55.2</v>
      </c>
      <c r="D230">
        <v>54.56</v>
      </c>
      <c r="E230" s="50">
        <v>55.08</v>
      </c>
      <c r="F230">
        <v>2113954</v>
      </c>
    </row>
    <row r="231" spans="1:6">
      <c r="A231" s="49">
        <v>41099</v>
      </c>
      <c r="B231">
        <v>54.74</v>
      </c>
      <c r="C231">
        <v>54.85</v>
      </c>
      <c r="D231">
        <v>54</v>
      </c>
      <c r="E231" s="50">
        <v>54.36</v>
      </c>
      <c r="F231">
        <v>1416493</v>
      </c>
    </row>
    <row r="232" spans="1:6">
      <c r="A232" s="49">
        <v>41096</v>
      </c>
      <c r="B232">
        <v>54.44</v>
      </c>
      <c r="C232">
        <v>54.95</v>
      </c>
      <c r="D232">
        <v>54.4</v>
      </c>
      <c r="E232" s="50">
        <v>54.85</v>
      </c>
      <c r="F232">
        <v>1265792</v>
      </c>
    </row>
    <row r="233" spans="1:6">
      <c r="A233" s="49">
        <v>41095</v>
      </c>
      <c r="B233">
        <v>54.89</v>
      </c>
      <c r="C233">
        <v>55</v>
      </c>
      <c r="D233">
        <v>54.56</v>
      </c>
      <c r="E233" s="50">
        <v>54.77</v>
      </c>
      <c r="F233">
        <v>1562617</v>
      </c>
    </row>
    <row r="234" spans="1:6">
      <c r="A234" s="49">
        <v>41093</v>
      </c>
      <c r="B234">
        <v>54.82</v>
      </c>
      <c r="C234">
        <v>55</v>
      </c>
      <c r="D234">
        <v>54.65</v>
      </c>
      <c r="E234" s="50">
        <v>54.98</v>
      </c>
      <c r="F234">
        <v>689852</v>
      </c>
    </row>
    <row r="235" spans="1:6">
      <c r="A235" s="49">
        <v>41092</v>
      </c>
      <c r="B235">
        <v>54.38</v>
      </c>
      <c r="C235">
        <v>54.73</v>
      </c>
      <c r="D235">
        <v>54.22</v>
      </c>
      <c r="E235" s="50">
        <v>54.72</v>
      </c>
      <c r="F235">
        <v>1665777</v>
      </c>
    </row>
    <row r="236" spans="1:6">
      <c r="A236" s="49">
        <v>41089</v>
      </c>
      <c r="B236">
        <v>53.95</v>
      </c>
      <c r="C236">
        <v>54.42</v>
      </c>
      <c r="D236">
        <v>53.61</v>
      </c>
      <c r="E236" s="50">
        <v>54.38</v>
      </c>
      <c r="F236">
        <v>2423038</v>
      </c>
    </row>
    <row r="237" spans="1:6">
      <c r="A237" s="49">
        <v>41088</v>
      </c>
      <c r="B237">
        <v>52.93</v>
      </c>
      <c r="C237">
        <v>53.32</v>
      </c>
      <c r="D237">
        <v>52.71</v>
      </c>
      <c r="E237" s="50">
        <v>53.32</v>
      </c>
      <c r="F237">
        <v>1714993</v>
      </c>
    </row>
    <row r="238" spans="1:6">
      <c r="A238" s="49">
        <v>41087</v>
      </c>
      <c r="B238">
        <v>53.02</v>
      </c>
      <c r="C238">
        <v>53.42</v>
      </c>
      <c r="D238">
        <v>52.95</v>
      </c>
      <c r="E238" s="50">
        <v>53.11</v>
      </c>
      <c r="F238">
        <v>1346980</v>
      </c>
    </row>
    <row r="239" spans="1:6">
      <c r="A239" s="49">
        <v>41086</v>
      </c>
      <c r="B239">
        <v>53.23</v>
      </c>
      <c r="C239">
        <v>53.3</v>
      </c>
      <c r="D239">
        <v>52.95</v>
      </c>
      <c r="E239" s="50">
        <v>52.95</v>
      </c>
      <c r="F239">
        <v>1401354</v>
      </c>
    </row>
    <row r="240" spans="1:6">
      <c r="A240" s="49">
        <v>41085</v>
      </c>
      <c r="B240">
        <v>53.23</v>
      </c>
      <c r="C240">
        <v>53.51</v>
      </c>
      <c r="D240">
        <v>53.03</v>
      </c>
      <c r="E240" s="50">
        <v>53.23</v>
      </c>
      <c r="F240">
        <v>1280982</v>
      </c>
    </row>
    <row r="241" spans="1:6">
      <c r="A241" s="49">
        <v>41082</v>
      </c>
      <c r="B241">
        <v>53.61</v>
      </c>
      <c r="C241">
        <v>53.79</v>
      </c>
      <c r="D241">
        <v>53.46</v>
      </c>
      <c r="E241" s="50">
        <v>53.56</v>
      </c>
      <c r="F241">
        <v>1804422</v>
      </c>
    </row>
    <row r="242" spans="1:6">
      <c r="A242" s="49">
        <v>41081</v>
      </c>
      <c r="B242">
        <v>54.25</v>
      </c>
      <c r="C242">
        <v>54.28</v>
      </c>
      <c r="D242">
        <v>53.41</v>
      </c>
      <c r="E242" s="50">
        <v>53.41</v>
      </c>
      <c r="F242">
        <v>2398215</v>
      </c>
    </row>
    <row r="243" spans="1:6">
      <c r="A243" s="49">
        <v>41080</v>
      </c>
      <c r="B243">
        <v>54.79</v>
      </c>
      <c r="C243">
        <v>54.8</v>
      </c>
      <c r="D243">
        <v>53.92</v>
      </c>
      <c r="E243" s="50">
        <v>54.14</v>
      </c>
      <c r="F243">
        <v>2701389</v>
      </c>
    </row>
    <row r="244" spans="1:6">
      <c r="A244" s="49">
        <v>41079</v>
      </c>
      <c r="B244">
        <v>54.9</v>
      </c>
      <c r="C244">
        <v>55.32</v>
      </c>
      <c r="D244">
        <v>54.65</v>
      </c>
      <c r="E244" s="50">
        <v>55.2</v>
      </c>
      <c r="F244">
        <v>2024082</v>
      </c>
    </row>
    <row r="245" spans="1:6">
      <c r="A245" s="49">
        <v>41078</v>
      </c>
      <c r="B245">
        <v>54.55</v>
      </c>
      <c r="C245">
        <v>55.07</v>
      </c>
      <c r="D245">
        <v>54.49</v>
      </c>
      <c r="E245" s="50">
        <v>54.99</v>
      </c>
      <c r="F245">
        <v>1749416</v>
      </c>
    </row>
    <row r="246" spans="1:6">
      <c r="A246" s="49">
        <v>41075</v>
      </c>
      <c r="B246">
        <v>54.44</v>
      </c>
      <c r="C246">
        <v>54.65</v>
      </c>
      <c r="D246">
        <v>54.26</v>
      </c>
      <c r="E246" s="50">
        <v>54.55</v>
      </c>
      <c r="F246">
        <v>1839082</v>
      </c>
    </row>
    <row r="247" spans="1:6">
      <c r="A247" s="49">
        <v>41074</v>
      </c>
      <c r="B247">
        <v>53.82</v>
      </c>
      <c r="C247">
        <v>54.43</v>
      </c>
      <c r="D247">
        <v>53.77</v>
      </c>
      <c r="E247" s="50">
        <v>54.33</v>
      </c>
      <c r="F247">
        <v>1692241</v>
      </c>
    </row>
    <row r="248" spans="1:6">
      <c r="A248" s="49">
        <v>41073</v>
      </c>
      <c r="B248">
        <v>53.65</v>
      </c>
      <c r="C248">
        <v>53.96</v>
      </c>
      <c r="D248">
        <v>53.48</v>
      </c>
      <c r="E248" s="50">
        <v>53.75</v>
      </c>
      <c r="F248">
        <v>1862068</v>
      </c>
    </row>
    <row r="249" spans="1:6">
      <c r="A249" s="49">
        <v>41072</v>
      </c>
      <c r="B249">
        <v>53.47</v>
      </c>
      <c r="C249">
        <v>53.64</v>
      </c>
      <c r="D249">
        <v>53.28</v>
      </c>
      <c r="E249" s="50">
        <v>53.55</v>
      </c>
      <c r="F249">
        <v>1475979</v>
      </c>
    </row>
    <row r="250" spans="1:6">
      <c r="A250" s="49">
        <v>41071</v>
      </c>
      <c r="B250">
        <v>53.68</v>
      </c>
      <c r="C250">
        <v>53.81</v>
      </c>
      <c r="D250">
        <v>53.34</v>
      </c>
      <c r="E250" s="50">
        <v>53.39</v>
      </c>
      <c r="F250">
        <v>6077191</v>
      </c>
    </row>
    <row r="251" spans="1:6">
      <c r="A251" s="49">
        <v>41068</v>
      </c>
      <c r="B251">
        <v>53.34</v>
      </c>
      <c r="C251">
        <v>53.67</v>
      </c>
      <c r="D251">
        <v>53.27</v>
      </c>
      <c r="E251" s="50">
        <v>53.59</v>
      </c>
      <c r="F251">
        <v>5803639</v>
      </c>
    </row>
    <row r="252" spans="1:6">
      <c r="A252" s="49">
        <v>41067</v>
      </c>
      <c r="B252">
        <v>53.76</v>
      </c>
      <c r="C252">
        <v>53.85</v>
      </c>
      <c r="D252">
        <v>53.2</v>
      </c>
      <c r="E252" s="50">
        <v>53.43</v>
      </c>
      <c r="F252">
        <v>6640305</v>
      </c>
    </row>
    <row r="253" spans="1:6">
      <c r="A253" s="49">
        <v>41066</v>
      </c>
      <c r="B253">
        <v>52.92</v>
      </c>
      <c r="C253">
        <v>53.5</v>
      </c>
      <c r="D253">
        <v>52.81</v>
      </c>
      <c r="E253" s="50">
        <v>53.5</v>
      </c>
      <c r="F253">
        <v>1500549</v>
      </c>
    </row>
    <row r="254" spans="1:6">
      <c r="A254" s="49">
        <v>41065</v>
      </c>
      <c r="B254">
        <v>52.45</v>
      </c>
      <c r="C254">
        <v>52.89</v>
      </c>
      <c r="D254">
        <v>52.34</v>
      </c>
      <c r="E254" s="50">
        <v>52.73</v>
      </c>
      <c r="F254">
        <v>1967970</v>
      </c>
    </row>
    <row r="255" spans="1:6">
      <c r="A255" s="49">
        <v>41064</v>
      </c>
      <c r="B255">
        <v>52.9</v>
      </c>
      <c r="C255">
        <v>52.9</v>
      </c>
      <c r="D255">
        <v>52.29</v>
      </c>
      <c r="E255" s="50">
        <v>52.62</v>
      </c>
      <c r="F255">
        <v>1658636</v>
      </c>
    </row>
    <row r="256" spans="1:6">
      <c r="A256" s="49">
        <v>41061</v>
      </c>
      <c r="B256">
        <v>52.55</v>
      </c>
      <c r="C256">
        <v>52.96</v>
      </c>
      <c r="D256">
        <v>52.29</v>
      </c>
      <c r="E256" s="50">
        <v>52.51</v>
      </c>
      <c r="F256">
        <v>2465895</v>
      </c>
    </row>
    <row r="257" spans="1:6">
      <c r="A257" s="49">
        <v>41060</v>
      </c>
      <c r="B257">
        <v>53.27</v>
      </c>
      <c r="C257">
        <v>53.33</v>
      </c>
      <c r="D257">
        <v>52.96</v>
      </c>
      <c r="E257" s="50">
        <v>53.08</v>
      </c>
      <c r="F257">
        <v>1517440</v>
      </c>
    </row>
    <row r="258" spans="1:6">
      <c r="A258" s="49">
        <v>41059</v>
      </c>
      <c r="B258">
        <v>53.7</v>
      </c>
      <c r="C258">
        <v>53.7</v>
      </c>
      <c r="D258">
        <v>53.01</v>
      </c>
      <c r="E258" s="50">
        <v>53.2</v>
      </c>
      <c r="F258">
        <v>1759806</v>
      </c>
    </row>
    <row r="259" spans="1:6">
      <c r="A259" s="49">
        <v>41058</v>
      </c>
      <c r="B259">
        <v>53.69</v>
      </c>
      <c r="C259">
        <v>53.99</v>
      </c>
      <c r="D259">
        <v>53.31</v>
      </c>
      <c r="E259" s="50">
        <v>53.59</v>
      </c>
      <c r="F259">
        <v>2264238</v>
      </c>
    </row>
    <row r="260" spans="1:6">
      <c r="A260" s="49">
        <v>41054</v>
      </c>
      <c r="B260">
        <v>53</v>
      </c>
      <c r="C260">
        <v>53.63</v>
      </c>
      <c r="D260">
        <v>52.96</v>
      </c>
      <c r="E260" s="50">
        <v>53.5</v>
      </c>
      <c r="F260">
        <v>2228348</v>
      </c>
    </row>
    <row r="261" spans="1:6">
      <c r="A261" s="49">
        <v>41053</v>
      </c>
      <c r="B261">
        <v>52.95</v>
      </c>
      <c r="C261">
        <v>53.64</v>
      </c>
      <c r="D261">
        <v>52.5</v>
      </c>
      <c r="E261" s="50">
        <v>53.55</v>
      </c>
      <c r="F261">
        <v>3549236</v>
      </c>
    </row>
    <row r="262" spans="1:6">
      <c r="A262" s="49">
        <v>41052</v>
      </c>
      <c r="B262">
        <v>53.96</v>
      </c>
      <c r="C262">
        <v>54.22</v>
      </c>
      <c r="D262">
        <v>53.35</v>
      </c>
      <c r="E262" s="50">
        <v>53.86</v>
      </c>
      <c r="F262">
        <v>2146353</v>
      </c>
    </row>
    <row r="263" spans="1:6">
      <c r="A263" s="49">
        <v>41051</v>
      </c>
      <c r="B263">
        <v>53.98</v>
      </c>
      <c r="C263">
        <v>54.36</v>
      </c>
      <c r="D263">
        <v>53.84</v>
      </c>
      <c r="E263" s="50">
        <v>54.06</v>
      </c>
      <c r="F263">
        <v>2148345</v>
      </c>
    </row>
    <row r="264" spans="1:6">
      <c r="A264" s="49">
        <v>41050</v>
      </c>
      <c r="B264">
        <v>54.18</v>
      </c>
      <c r="C264">
        <v>54.23</v>
      </c>
      <c r="D264">
        <v>53.68</v>
      </c>
      <c r="E264" s="50">
        <v>53.97</v>
      </c>
      <c r="F264">
        <v>2101997</v>
      </c>
    </row>
    <row r="265" spans="1:6">
      <c r="A265" s="49">
        <v>41047</v>
      </c>
      <c r="B265">
        <v>54.58</v>
      </c>
      <c r="C265">
        <v>55.09</v>
      </c>
      <c r="D265">
        <v>53.98</v>
      </c>
      <c r="E265" s="50">
        <v>54.1</v>
      </c>
      <c r="F265">
        <v>3111951</v>
      </c>
    </row>
    <row r="266" spans="1:6">
      <c r="A266" s="49">
        <v>41046</v>
      </c>
      <c r="B266">
        <v>55.19</v>
      </c>
      <c r="C266">
        <v>55.23</v>
      </c>
      <c r="D266">
        <v>54.54</v>
      </c>
      <c r="E266" s="50">
        <v>54.69</v>
      </c>
      <c r="F266">
        <v>2496698</v>
      </c>
    </row>
    <row r="267" spans="1:6">
      <c r="A267" s="49">
        <v>41045</v>
      </c>
      <c r="B267">
        <v>55.35</v>
      </c>
      <c r="C267">
        <v>55.48</v>
      </c>
      <c r="D267">
        <v>55</v>
      </c>
      <c r="E267" s="50">
        <v>55.27</v>
      </c>
      <c r="F267">
        <v>1658439</v>
      </c>
    </row>
    <row r="268" spans="1:6">
      <c r="A268" s="49">
        <v>41044</v>
      </c>
      <c r="B268">
        <v>55</v>
      </c>
      <c r="C268">
        <v>55.23</v>
      </c>
      <c r="D268">
        <v>54.71</v>
      </c>
      <c r="E268" s="50">
        <v>54.87</v>
      </c>
      <c r="F268">
        <v>1523167</v>
      </c>
    </row>
    <row r="269" spans="1:6">
      <c r="A269" s="49">
        <v>41043</v>
      </c>
      <c r="B269">
        <v>54.58</v>
      </c>
      <c r="C269">
        <v>55.18</v>
      </c>
      <c r="D269">
        <v>54.35</v>
      </c>
      <c r="E269" s="50">
        <v>54.92</v>
      </c>
      <c r="F269">
        <v>2082964</v>
      </c>
    </row>
    <row r="270" spans="1:6">
      <c r="A270" s="49">
        <v>41040</v>
      </c>
      <c r="B270">
        <v>54.6</v>
      </c>
      <c r="C270">
        <v>55.07</v>
      </c>
      <c r="D270">
        <v>54.52</v>
      </c>
      <c r="E270" s="50">
        <v>54.82</v>
      </c>
      <c r="F270">
        <v>2135869</v>
      </c>
    </row>
    <row r="271" spans="1:6">
      <c r="A271" s="49">
        <v>41039</v>
      </c>
      <c r="B271">
        <v>54.23</v>
      </c>
      <c r="C271">
        <v>54.9</v>
      </c>
      <c r="D271">
        <v>54.23</v>
      </c>
      <c r="E271" s="50">
        <v>54.82</v>
      </c>
      <c r="F271">
        <v>3172533</v>
      </c>
    </row>
    <row r="272" spans="1:6">
      <c r="A272" s="49">
        <v>41038</v>
      </c>
      <c r="B272">
        <v>53.86</v>
      </c>
      <c r="C272">
        <v>54.28</v>
      </c>
      <c r="D272">
        <v>53.66</v>
      </c>
      <c r="E272" s="50">
        <v>53.94</v>
      </c>
      <c r="F272">
        <v>1900876</v>
      </c>
    </row>
    <row r="273" spans="1:6">
      <c r="A273" s="49">
        <v>41037</v>
      </c>
      <c r="B273">
        <v>53.67</v>
      </c>
      <c r="C273">
        <v>54.11</v>
      </c>
      <c r="D273">
        <v>53.58</v>
      </c>
      <c r="E273" s="50">
        <v>54.08</v>
      </c>
      <c r="F273">
        <v>3046602</v>
      </c>
    </row>
    <row r="274" spans="1:6">
      <c r="A274" s="49">
        <v>41036</v>
      </c>
      <c r="B274">
        <v>53.3</v>
      </c>
      <c r="C274">
        <v>54</v>
      </c>
      <c r="D274">
        <v>53.26</v>
      </c>
      <c r="E274" s="50">
        <v>53.76</v>
      </c>
      <c r="F274">
        <v>2272384</v>
      </c>
    </row>
    <row r="275" spans="1:6">
      <c r="A275" s="49">
        <v>41033</v>
      </c>
      <c r="B275">
        <v>53.33</v>
      </c>
      <c r="C275">
        <v>53.69</v>
      </c>
      <c r="D275">
        <v>53.29</v>
      </c>
      <c r="E275" s="50">
        <v>53.31</v>
      </c>
      <c r="F275">
        <v>1562659</v>
      </c>
    </row>
    <row r="276" spans="1:6">
      <c r="A276" s="49">
        <v>41032</v>
      </c>
      <c r="B276">
        <v>53.6</v>
      </c>
      <c r="C276">
        <v>53.67</v>
      </c>
      <c r="D276">
        <v>53.19</v>
      </c>
      <c r="E276" s="50">
        <v>53.37</v>
      </c>
      <c r="F276">
        <v>1512790</v>
      </c>
    </row>
    <row r="277" spans="1:6">
      <c r="A277" s="49">
        <v>41031</v>
      </c>
      <c r="B277">
        <v>53.37</v>
      </c>
      <c r="C277">
        <v>53.51</v>
      </c>
      <c r="D277">
        <v>53.23</v>
      </c>
      <c r="E277" s="50">
        <v>53.46</v>
      </c>
      <c r="F277">
        <v>1324641</v>
      </c>
    </row>
    <row r="278" spans="1:6">
      <c r="A278" s="49">
        <v>41030</v>
      </c>
      <c r="B278">
        <v>53.4</v>
      </c>
      <c r="C278">
        <v>53.76</v>
      </c>
      <c r="D278">
        <v>53.18</v>
      </c>
      <c r="E278" s="50">
        <v>53.49</v>
      </c>
      <c r="F278">
        <v>1973313</v>
      </c>
    </row>
    <row r="279" spans="1:6">
      <c r="A279" s="49">
        <v>41029</v>
      </c>
      <c r="B279">
        <v>53.08</v>
      </c>
      <c r="C279">
        <v>53.34</v>
      </c>
      <c r="D279">
        <v>52.75</v>
      </c>
      <c r="E279" s="50">
        <v>53.31</v>
      </c>
      <c r="F279">
        <v>1723257</v>
      </c>
    </row>
    <row r="280" spans="1:6">
      <c r="A280" s="49">
        <v>41026</v>
      </c>
      <c r="B280">
        <v>52.95</v>
      </c>
      <c r="C280">
        <v>53.38</v>
      </c>
      <c r="D280">
        <v>52.84</v>
      </c>
      <c r="E280" s="50">
        <v>53.16</v>
      </c>
      <c r="F280">
        <v>2019860</v>
      </c>
    </row>
    <row r="281" spans="1:6">
      <c r="A281" s="49">
        <v>41025</v>
      </c>
      <c r="B281">
        <v>52.41</v>
      </c>
      <c r="C281">
        <v>53.01</v>
      </c>
      <c r="D281">
        <v>52.23</v>
      </c>
      <c r="E281" s="50">
        <v>52.92</v>
      </c>
      <c r="F281">
        <v>1669665</v>
      </c>
    </row>
    <row r="282" spans="1:6">
      <c r="A282" s="49">
        <v>41024</v>
      </c>
      <c r="B282">
        <v>52.51</v>
      </c>
      <c r="C282">
        <v>52.6</v>
      </c>
      <c r="D282">
        <v>52.27</v>
      </c>
      <c r="E282" s="50">
        <v>52.34</v>
      </c>
      <c r="F282">
        <v>1692907</v>
      </c>
    </row>
    <row r="283" spans="1:6">
      <c r="A283" s="49">
        <v>41023</v>
      </c>
      <c r="B283">
        <v>52.14</v>
      </c>
      <c r="C283">
        <v>52.73</v>
      </c>
      <c r="D283">
        <v>52.03</v>
      </c>
      <c r="E283" s="50">
        <v>52.33</v>
      </c>
      <c r="F283">
        <v>2031928</v>
      </c>
    </row>
    <row r="284" spans="1:6">
      <c r="A284" s="49">
        <v>41022</v>
      </c>
      <c r="B284">
        <v>52.78</v>
      </c>
      <c r="C284">
        <v>52.83</v>
      </c>
      <c r="D284">
        <v>51.91</v>
      </c>
      <c r="E284" s="50">
        <v>51.95</v>
      </c>
      <c r="F284">
        <v>2777616</v>
      </c>
    </row>
    <row r="285" spans="1:6">
      <c r="A285" s="49">
        <v>41019</v>
      </c>
      <c r="B285">
        <v>53.09</v>
      </c>
      <c r="C285">
        <v>53.46</v>
      </c>
      <c r="D285">
        <v>53.05</v>
      </c>
      <c r="E285" s="50">
        <v>53.29</v>
      </c>
      <c r="F285">
        <v>1720923</v>
      </c>
    </row>
    <row r="286" spans="1:6">
      <c r="A286" s="49">
        <v>41018</v>
      </c>
      <c r="B286">
        <v>52.9</v>
      </c>
      <c r="C286">
        <v>53.15</v>
      </c>
      <c r="D286">
        <v>52.63</v>
      </c>
      <c r="E286" s="50">
        <v>53.01</v>
      </c>
      <c r="F286">
        <v>1407003</v>
      </c>
    </row>
    <row r="287" spans="1:6">
      <c r="A287" s="49">
        <v>41017</v>
      </c>
      <c r="B287">
        <v>52.78</v>
      </c>
      <c r="C287">
        <v>52.94</v>
      </c>
      <c r="D287">
        <v>52.61</v>
      </c>
      <c r="E287" s="50">
        <v>52.83</v>
      </c>
      <c r="F287">
        <v>1634649</v>
      </c>
    </row>
    <row r="288" spans="1:6">
      <c r="A288" s="49">
        <v>41016</v>
      </c>
      <c r="B288">
        <v>52.8</v>
      </c>
      <c r="C288">
        <v>53.09</v>
      </c>
      <c r="D288">
        <v>52.42</v>
      </c>
      <c r="E288" s="50">
        <v>52.96</v>
      </c>
      <c r="F288">
        <v>1890915</v>
      </c>
    </row>
    <row r="289" spans="1:6">
      <c r="A289" s="49">
        <v>41015</v>
      </c>
      <c r="B289">
        <v>52.83</v>
      </c>
      <c r="C289">
        <v>53.02</v>
      </c>
      <c r="D289">
        <v>52.56</v>
      </c>
      <c r="E289" s="50">
        <v>52.62</v>
      </c>
      <c r="F289">
        <v>1982538</v>
      </c>
    </row>
    <row r="290" spans="1:6">
      <c r="A290" s="49">
        <v>41012</v>
      </c>
      <c r="B290">
        <v>52.79</v>
      </c>
      <c r="C290">
        <v>53.13</v>
      </c>
      <c r="D290">
        <v>52.65</v>
      </c>
      <c r="E290" s="50">
        <v>52.65</v>
      </c>
      <c r="F290">
        <v>1505504</v>
      </c>
    </row>
    <row r="291" spans="1:6">
      <c r="A291" s="49">
        <v>41011</v>
      </c>
      <c r="B291">
        <v>52.71</v>
      </c>
      <c r="C291">
        <v>52.96</v>
      </c>
      <c r="D291">
        <v>52.54</v>
      </c>
      <c r="E291" s="50">
        <v>52.86</v>
      </c>
      <c r="F291">
        <v>1516798</v>
      </c>
    </row>
    <row r="292" spans="1:6">
      <c r="A292" s="49">
        <v>41010</v>
      </c>
      <c r="B292">
        <v>53.03</v>
      </c>
      <c r="C292">
        <v>53.17</v>
      </c>
      <c r="D292">
        <v>52.58</v>
      </c>
      <c r="E292" s="50">
        <v>52.71</v>
      </c>
      <c r="F292">
        <v>2036362</v>
      </c>
    </row>
    <row r="293" spans="1:6">
      <c r="A293" s="49">
        <v>41009</v>
      </c>
      <c r="B293">
        <v>53.03</v>
      </c>
      <c r="C293">
        <v>53.03</v>
      </c>
      <c r="D293">
        <v>52.57</v>
      </c>
      <c r="E293" s="50">
        <v>52.57</v>
      </c>
      <c r="F293">
        <v>1893608</v>
      </c>
    </row>
    <row r="294" spans="1:6">
      <c r="A294" s="49">
        <v>41008</v>
      </c>
      <c r="B294">
        <v>52.82</v>
      </c>
      <c r="C294">
        <v>53.19</v>
      </c>
      <c r="D294">
        <v>52.76</v>
      </c>
      <c r="E294" s="50">
        <v>52.98</v>
      </c>
      <c r="F294">
        <v>2043875</v>
      </c>
    </row>
    <row r="295" spans="1:6">
      <c r="A295" s="49">
        <v>41004</v>
      </c>
      <c r="B295">
        <v>53.1</v>
      </c>
      <c r="C295">
        <v>53.29</v>
      </c>
      <c r="D295">
        <v>52.91</v>
      </c>
      <c r="E295" s="50">
        <v>53.26</v>
      </c>
      <c r="F295">
        <v>1758578</v>
      </c>
    </row>
    <row r="296" spans="1:6">
      <c r="A296" s="49">
        <v>41003</v>
      </c>
      <c r="B296">
        <v>53.38</v>
      </c>
      <c r="C296">
        <v>53.6</v>
      </c>
      <c r="D296">
        <v>53.19</v>
      </c>
      <c r="E296" s="50">
        <v>53.29</v>
      </c>
      <c r="F296">
        <v>1662332</v>
      </c>
    </row>
    <row r="297" spans="1:6">
      <c r="A297" s="49">
        <v>41002</v>
      </c>
      <c r="B297">
        <v>53.56</v>
      </c>
      <c r="C297">
        <v>53.83</v>
      </c>
      <c r="D297">
        <v>53.41</v>
      </c>
      <c r="E297" s="50">
        <v>53.51</v>
      </c>
      <c r="F297">
        <v>1780548</v>
      </c>
    </row>
    <row r="298" spans="1:6">
      <c r="A298" s="49">
        <v>41001</v>
      </c>
      <c r="B298">
        <v>53.38</v>
      </c>
      <c r="C298">
        <v>53.62</v>
      </c>
      <c r="D298">
        <v>53.12</v>
      </c>
      <c r="E298" s="50">
        <v>53.56</v>
      </c>
      <c r="F298">
        <v>1699707</v>
      </c>
    </row>
    <row r="299" spans="1:6">
      <c r="A299" s="49">
        <v>40998</v>
      </c>
      <c r="B299">
        <v>53.41</v>
      </c>
      <c r="C299">
        <v>53.75</v>
      </c>
      <c r="D299">
        <v>53.35</v>
      </c>
      <c r="E299" s="50">
        <v>53.55</v>
      </c>
      <c r="F299">
        <v>1971376</v>
      </c>
    </row>
    <row r="300" spans="1:6">
      <c r="A300" s="49">
        <v>40997</v>
      </c>
      <c r="B300">
        <v>52.75</v>
      </c>
      <c r="C300">
        <v>53.38</v>
      </c>
      <c r="D300">
        <v>52.7</v>
      </c>
      <c r="E300" s="50">
        <v>53.28</v>
      </c>
      <c r="F300">
        <v>2753595</v>
      </c>
    </row>
    <row r="301" spans="1:6">
      <c r="A301" s="49">
        <v>40996</v>
      </c>
      <c r="B301">
        <v>53.08</v>
      </c>
      <c r="C301">
        <v>53.16</v>
      </c>
      <c r="D301">
        <v>52.88</v>
      </c>
      <c r="E301" s="50">
        <v>53.07</v>
      </c>
      <c r="F301">
        <v>1061013</v>
      </c>
    </row>
    <row r="302" spans="1:6">
      <c r="A302" s="49">
        <v>40995</v>
      </c>
      <c r="B302">
        <v>53.16</v>
      </c>
      <c r="C302">
        <v>53.3</v>
      </c>
      <c r="D302">
        <v>53.1</v>
      </c>
      <c r="E302" s="50">
        <v>53.16</v>
      </c>
      <c r="F302">
        <v>1358918</v>
      </c>
    </row>
    <row r="303" spans="1:6">
      <c r="A303" s="49">
        <v>40994</v>
      </c>
      <c r="B303">
        <v>52.95</v>
      </c>
      <c r="C303">
        <v>53.27</v>
      </c>
      <c r="D303">
        <v>52.88</v>
      </c>
      <c r="E303" s="50">
        <v>53.2</v>
      </c>
      <c r="F303">
        <v>1389931</v>
      </c>
    </row>
    <row r="304" spans="1:6">
      <c r="A304" s="49">
        <v>40991</v>
      </c>
      <c r="B304">
        <v>53.11</v>
      </c>
      <c r="C304">
        <v>53.14</v>
      </c>
      <c r="D304">
        <v>52.72</v>
      </c>
      <c r="E304" s="50">
        <v>52.77</v>
      </c>
      <c r="F304">
        <v>1351267</v>
      </c>
    </row>
    <row r="305" spans="1:6">
      <c r="A305" s="49">
        <v>40990</v>
      </c>
      <c r="B305">
        <v>52.66</v>
      </c>
      <c r="C305">
        <v>52.98</v>
      </c>
      <c r="D305">
        <v>52.52</v>
      </c>
      <c r="E305" s="50">
        <v>52.93</v>
      </c>
      <c r="F305">
        <v>1243166</v>
      </c>
    </row>
    <row r="306" spans="1:6">
      <c r="A306" s="49">
        <v>40989</v>
      </c>
      <c r="B306">
        <v>52.76</v>
      </c>
      <c r="C306">
        <v>53</v>
      </c>
      <c r="D306">
        <v>52.68</v>
      </c>
      <c r="E306" s="50">
        <v>52.73</v>
      </c>
      <c r="F306">
        <v>1665149</v>
      </c>
    </row>
    <row r="307" spans="1:6">
      <c r="A307" s="49">
        <v>40988</v>
      </c>
      <c r="B307">
        <v>53.25</v>
      </c>
      <c r="C307">
        <v>53.41</v>
      </c>
      <c r="D307">
        <v>53.05</v>
      </c>
      <c r="E307" s="50">
        <v>53.07</v>
      </c>
      <c r="F307">
        <v>2218991</v>
      </c>
    </row>
    <row r="308" spans="1:6">
      <c r="A308" s="49">
        <v>40987</v>
      </c>
      <c r="B308">
        <v>53.36</v>
      </c>
      <c r="C308">
        <v>53.52</v>
      </c>
      <c r="D308">
        <v>53.16</v>
      </c>
      <c r="E308" s="50">
        <v>53.43</v>
      </c>
      <c r="F308">
        <v>1680846</v>
      </c>
    </row>
    <row r="309" spans="1:6">
      <c r="A309" s="49">
        <v>40984</v>
      </c>
      <c r="B309">
        <v>53.15</v>
      </c>
      <c r="C309">
        <v>53.51</v>
      </c>
      <c r="D309">
        <v>53.1</v>
      </c>
      <c r="E309" s="50">
        <v>53.43</v>
      </c>
      <c r="F309">
        <v>2066662</v>
      </c>
    </row>
    <row r="310" spans="1:6">
      <c r="A310" s="49">
        <v>40983</v>
      </c>
      <c r="B310">
        <v>52.81</v>
      </c>
      <c r="C310">
        <v>53.27</v>
      </c>
      <c r="D310">
        <v>52.7</v>
      </c>
      <c r="E310" s="50">
        <v>53.27</v>
      </c>
      <c r="F310">
        <v>2036189</v>
      </c>
    </row>
    <row r="311" spans="1:6">
      <c r="A311" s="49">
        <v>40982</v>
      </c>
      <c r="B311">
        <v>53.3</v>
      </c>
      <c r="C311">
        <v>53.43</v>
      </c>
      <c r="D311">
        <v>52.8</v>
      </c>
      <c r="E311" s="50">
        <v>52.82</v>
      </c>
      <c r="F311">
        <v>1327733</v>
      </c>
    </row>
    <row r="312" spans="1:6">
      <c r="A312" s="49">
        <v>40981</v>
      </c>
      <c r="B312">
        <v>53.25</v>
      </c>
      <c r="C312">
        <v>53.34</v>
      </c>
      <c r="D312">
        <v>53.03</v>
      </c>
      <c r="E312" s="50">
        <v>53.25</v>
      </c>
      <c r="F312">
        <v>1884099</v>
      </c>
    </row>
    <row r="313" spans="1:6">
      <c r="A313" s="49">
        <v>40980</v>
      </c>
      <c r="B313">
        <v>52.97</v>
      </c>
      <c r="C313">
        <v>53.45</v>
      </c>
      <c r="D313">
        <v>52.96</v>
      </c>
      <c r="E313" s="50">
        <v>53.19</v>
      </c>
      <c r="F313">
        <v>5819663</v>
      </c>
    </row>
    <row r="314" spans="1:6">
      <c r="A314" s="49">
        <v>40977</v>
      </c>
      <c r="B314">
        <v>52.92</v>
      </c>
      <c r="C314">
        <v>53.16</v>
      </c>
      <c r="D314">
        <v>52.75</v>
      </c>
      <c r="E314" s="50">
        <v>53.06</v>
      </c>
      <c r="F314">
        <v>6243802</v>
      </c>
    </row>
    <row r="315" spans="1:6">
      <c r="A315" s="49">
        <v>40976</v>
      </c>
      <c r="B315">
        <v>52.84</v>
      </c>
      <c r="C315">
        <v>53.2</v>
      </c>
      <c r="D315">
        <v>52.8</v>
      </c>
      <c r="E315" s="50">
        <v>52.97</v>
      </c>
      <c r="F315">
        <v>5460048</v>
      </c>
    </row>
    <row r="316" spans="1:6">
      <c r="A316" s="49">
        <v>40975</v>
      </c>
      <c r="B316">
        <v>52.56</v>
      </c>
      <c r="C316">
        <v>52.65</v>
      </c>
      <c r="D316">
        <v>52.25</v>
      </c>
      <c r="E316" s="50">
        <v>52.63</v>
      </c>
      <c r="F316">
        <v>1457380</v>
      </c>
    </row>
    <row r="317" spans="1:6">
      <c r="A317" s="49">
        <v>40974</v>
      </c>
      <c r="B317">
        <v>52.8</v>
      </c>
      <c r="C317">
        <v>53.08</v>
      </c>
      <c r="D317">
        <v>52.52</v>
      </c>
      <c r="E317" s="50">
        <v>52.53</v>
      </c>
      <c r="F317">
        <v>1447647</v>
      </c>
    </row>
    <row r="318" spans="1:6">
      <c r="A318" s="49">
        <v>40973</v>
      </c>
      <c r="B318">
        <v>52.9</v>
      </c>
      <c r="C318">
        <v>53.25</v>
      </c>
      <c r="D318">
        <v>52.84</v>
      </c>
      <c r="E318" s="50">
        <v>53.09</v>
      </c>
      <c r="F318">
        <v>1240781</v>
      </c>
    </row>
    <row r="319" spans="1:6">
      <c r="A319" s="49">
        <v>40970</v>
      </c>
      <c r="B319">
        <v>52.83</v>
      </c>
      <c r="C319">
        <v>53.03</v>
      </c>
      <c r="D319">
        <v>52.74</v>
      </c>
      <c r="E319" s="50">
        <v>52.98</v>
      </c>
      <c r="F319">
        <v>1497744</v>
      </c>
    </row>
    <row r="320" spans="1:6">
      <c r="A320" s="49">
        <v>40969</v>
      </c>
      <c r="B320">
        <v>52.87</v>
      </c>
      <c r="C320">
        <v>53.04</v>
      </c>
      <c r="D320">
        <v>52.62</v>
      </c>
      <c r="E320" s="50">
        <v>52.97</v>
      </c>
      <c r="F320">
        <v>1686189</v>
      </c>
    </row>
    <row r="321" spans="1:6">
      <c r="A321" s="49">
        <v>40968</v>
      </c>
      <c r="B321">
        <v>52.92</v>
      </c>
      <c r="C321">
        <v>53.14</v>
      </c>
      <c r="D321">
        <v>52.7</v>
      </c>
      <c r="E321" s="50">
        <v>52.71</v>
      </c>
      <c r="F321">
        <v>2438436</v>
      </c>
    </row>
    <row r="322" spans="1:6">
      <c r="A322" s="49">
        <v>40967</v>
      </c>
      <c r="B322">
        <v>53.36</v>
      </c>
      <c r="C322">
        <v>53.5</v>
      </c>
      <c r="D322">
        <v>52.74</v>
      </c>
      <c r="E322" s="50">
        <v>52.78</v>
      </c>
      <c r="F322">
        <v>2326747</v>
      </c>
    </row>
    <row r="323" spans="1:6">
      <c r="A323" s="49">
        <v>40966</v>
      </c>
      <c r="B323">
        <v>53.17</v>
      </c>
      <c r="C323">
        <v>53.58</v>
      </c>
      <c r="D323">
        <v>52.95</v>
      </c>
      <c r="E323" s="50">
        <v>53.21</v>
      </c>
      <c r="F323">
        <v>1663679</v>
      </c>
    </row>
    <row r="324" spans="1:6">
      <c r="A324" s="49">
        <v>40963</v>
      </c>
      <c r="B324">
        <v>53.77</v>
      </c>
      <c r="C324">
        <v>53.97</v>
      </c>
      <c r="D324">
        <v>53.28</v>
      </c>
      <c r="E324" s="50">
        <v>53.43</v>
      </c>
      <c r="F324">
        <v>1995402</v>
      </c>
    </row>
    <row r="325" spans="1:6">
      <c r="A325" s="49">
        <v>40962</v>
      </c>
      <c r="B325">
        <v>53.55</v>
      </c>
      <c r="C325">
        <v>53.88</v>
      </c>
      <c r="D325">
        <v>53.4</v>
      </c>
      <c r="E325" s="50">
        <v>53.76</v>
      </c>
      <c r="F325">
        <v>1677379</v>
      </c>
    </row>
    <row r="326" spans="1:6">
      <c r="A326" s="49">
        <v>40961</v>
      </c>
      <c r="B326">
        <v>53.69</v>
      </c>
      <c r="C326">
        <v>53.82</v>
      </c>
      <c r="D326">
        <v>53.36</v>
      </c>
      <c r="E326" s="50">
        <v>53.63</v>
      </c>
      <c r="F326">
        <v>1760571</v>
      </c>
    </row>
    <row r="327" spans="1:6">
      <c r="A327" s="49">
        <v>40960</v>
      </c>
      <c r="B327">
        <v>54.49</v>
      </c>
      <c r="C327">
        <v>54.49</v>
      </c>
      <c r="D327">
        <v>53.5</v>
      </c>
      <c r="E327" s="50">
        <v>53.62</v>
      </c>
      <c r="F327">
        <v>2455436</v>
      </c>
    </row>
    <row r="328" spans="1:6">
      <c r="A328" s="49">
        <v>40956</v>
      </c>
      <c r="B328">
        <v>53.76</v>
      </c>
      <c r="C328">
        <v>54.83</v>
      </c>
      <c r="D328">
        <v>53.75</v>
      </c>
      <c r="E328" s="50">
        <v>54.47</v>
      </c>
      <c r="F328">
        <v>6222663</v>
      </c>
    </row>
    <row r="329" spans="1:6">
      <c r="A329" s="49">
        <v>40955</v>
      </c>
      <c r="B329">
        <v>51.61</v>
      </c>
      <c r="C329">
        <v>52.32</v>
      </c>
      <c r="D329">
        <v>51.51</v>
      </c>
      <c r="E329" s="50">
        <v>52.1</v>
      </c>
      <c r="F329">
        <v>3405614</v>
      </c>
    </row>
    <row r="330" spans="1:6">
      <c r="A330" s="49">
        <v>40954</v>
      </c>
      <c r="B330">
        <v>51.91</v>
      </c>
      <c r="C330">
        <v>52.11</v>
      </c>
      <c r="D330">
        <v>51.67</v>
      </c>
      <c r="E330" s="50">
        <v>51.7</v>
      </c>
      <c r="F330">
        <v>2257227</v>
      </c>
    </row>
    <row r="331" spans="1:6">
      <c r="A331" s="49">
        <v>40953</v>
      </c>
      <c r="B331">
        <v>51.73</v>
      </c>
      <c r="C331">
        <v>51.87</v>
      </c>
      <c r="D331">
        <v>51.6</v>
      </c>
      <c r="E331" s="50">
        <v>51.69</v>
      </c>
      <c r="F331">
        <v>3011487</v>
      </c>
    </row>
    <row r="332" spans="1:6">
      <c r="A332" s="49">
        <v>40952</v>
      </c>
      <c r="B332">
        <v>52.05</v>
      </c>
      <c r="C332">
        <v>52.31</v>
      </c>
      <c r="D332">
        <v>51.8</v>
      </c>
      <c r="E332" s="50">
        <v>52.03</v>
      </c>
      <c r="F332">
        <v>1673590</v>
      </c>
    </row>
    <row r="333" spans="1:6">
      <c r="A333" s="49">
        <v>40949</v>
      </c>
      <c r="B333">
        <v>51.86</v>
      </c>
      <c r="C333">
        <v>52.03</v>
      </c>
      <c r="D333">
        <v>51.69</v>
      </c>
      <c r="E333" s="50">
        <v>51.87</v>
      </c>
      <c r="F333">
        <v>1229307</v>
      </c>
    </row>
    <row r="334" spans="1:6">
      <c r="A334" s="49">
        <v>40948</v>
      </c>
      <c r="B334">
        <v>51.88</v>
      </c>
      <c r="C334">
        <v>52.23</v>
      </c>
      <c r="D334">
        <v>51.83</v>
      </c>
      <c r="E334" s="50">
        <v>52.1</v>
      </c>
      <c r="F334">
        <v>1516045</v>
      </c>
    </row>
    <row r="335" spans="1:6">
      <c r="A335" s="49">
        <v>40947</v>
      </c>
      <c r="B335">
        <v>51.82</v>
      </c>
      <c r="C335">
        <v>52.1</v>
      </c>
      <c r="D335">
        <v>51.77</v>
      </c>
      <c r="E335" s="50">
        <v>51.87</v>
      </c>
      <c r="F335">
        <v>1992497</v>
      </c>
    </row>
    <row r="336" spans="1:6">
      <c r="A336" s="49">
        <v>40946</v>
      </c>
      <c r="B336">
        <v>51.97</v>
      </c>
      <c r="C336">
        <v>52.1</v>
      </c>
      <c r="D336">
        <v>51.74</v>
      </c>
      <c r="E336" s="50">
        <v>51.82</v>
      </c>
      <c r="F336">
        <v>1781583</v>
      </c>
    </row>
    <row r="337" spans="1:6">
      <c r="A337" s="49">
        <v>40945</v>
      </c>
      <c r="B337">
        <v>51.92</v>
      </c>
      <c r="C337">
        <v>52.18</v>
      </c>
      <c r="D337">
        <v>51.8</v>
      </c>
      <c r="E337" s="50">
        <v>52.16</v>
      </c>
      <c r="F337">
        <v>1597009</v>
      </c>
    </row>
    <row r="338" spans="1:6">
      <c r="A338" s="49">
        <v>40942</v>
      </c>
      <c r="B338">
        <v>52.65</v>
      </c>
      <c r="C338">
        <v>52.73</v>
      </c>
      <c r="D338">
        <v>51.52</v>
      </c>
      <c r="E338" s="50">
        <v>51.94</v>
      </c>
      <c r="F338">
        <v>2662914</v>
      </c>
    </row>
    <row r="339" spans="1:6">
      <c r="A339" s="49">
        <v>40941</v>
      </c>
      <c r="B339">
        <v>52.34</v>
      </c>
      <c r="C339">
        <v>52.53</v>
      </c>
      <c r="D339">
        <v>52.13</v>
      </c>
      <c r="E339" s="50">
        <v>52.19</v>
      </c>
      <c r="F339">
        <v>1795571</v>
      </c>
    </row>
    <row r="340" spans="1:6">
      <c r="A340" s="49">
        <v>40940</v>
      </c>
      <c r="B340">
        <v>52.1</v>
      </c>
      <c r="C340">
        <v>52.42</v>
      </c>
      <c r="D340">
        <v>52</v>
      </c>
      <c r="E340" s="50">
        <v>52.07</v>
      </c>
      <c r="F340">
        <v>1810715</v>
      </c>
    </row>
    <row r="341" spans="1:6">
      <c r="A341" s="49">
        <v>40939</v>
      </c>
      <c r="B341">
        <v>51.98</v>
      </c>
      <c r="C341">
        <v>52.14</v>
      </c>
      <c r="D341">
        <v>51.6</v>
      </c>
      <c r="E341" s="50">
        <v>51.85</v>
      </c>
      <c r="F341">
        <v>1940056</v>
      </c>
    </row>
    <row r="342" spans="1:6">
      <c r="A342" s="49">
        <v>40938</v>
      </c>
      <c r="B342">
        <v>51.49</v>
      </c>
      <c r="C342">
        <v>52.11</v>
      </c>
      <c r="D342">
        <v>51.36</v>
      </c>
      <c r="E342" s="50">
        <v>51.92</v>
      </c>
      <c r="F342">
        <v>1558568</v>
      </c>
    </row>
    <row r="343" spans="1:6">
      <c r="A343" s="49">
        <v>40935</v>
      </c>
      <c r="B343">
        <v>52</v>
      </c>
      <c r="C343">
        <v>52.25</v>
      </c>
      <c r="D343">
        <v>51.65</v>
      </c>
      <c r="E343" s="50">
        <v>51.73</v>
      </c>
      <c r="F343">
        <v>1758272</v>
      </c>
    </row>
    <row r="344" spans="1:6">
      <c r="A344" s="49">
        <v>40934</v>
      </c>
      <c r="B344">
        <v>52.3</v>
      </c>
      <c r="C344">
        <v>52.96</v>
      </c>
      <c r="D344">
        <v>51.94</v>
      </c>
      <c r="E344" s="50">
        <v>52.1</v>
      </c>
      <c r="F344">
        <v>2220844</v>
      </c>
    </row>
    <row r="345" spans="1:6">
      <c r="A345" s="49">
        <v>40933</v>
      </c>
      <c r="B345">
        <v>51.73</v>
      </c>
      <c r="C345">
        <v>52.35</v>
      </c>
      <c r="D345">
        <v>51.6</v>
      </c>
      <c r="E345" s="50">
        <v>52.32</v>
      </c>
      <c r="F345">
        <v>1895907</v>
      </c>
    </row>
    <row r="346" spans="1:6">
      <c r="A346" s="49">
        <v>40932</v>
      </c>
      <c r="B346">
        <v>51.45</v>
      </c>
      <c r="C346">
        <v>51.99</v>
      </c>
      <c r="D346">
        <v>51.36</v>
      </c>
      <c r="E346" s="50">
        <v>51.91</v>
      </c>
      <c r="F346">
        <v>2712402</v>
      </c>
    </row>
    <row r="347" spans="1:6">
      <c r="A347" s="49">
        <v>40931</v>
      </c>
      <c r="B347">
        <v>51.96</v>
      </c>
      <c r="C347">
        <v>52.24</v>
      </c>
      <c r="D347">
        <v>51.58</v>
      </c>
      <c r="E347" s="50">
        <v>51.65</v>
      </c>
      <c r="F347">
        <v>2823113</v>
      </c>
    </row>
    <row r="348" spans="1:6">
      <c r="A348" s="49">
        <v>40928</v>
      </c>
      <c r="B348">
        <v>53.12</v>
      </c>
      <c r="C348">
        <v>53.12</v>
      </c>
      <c r="D348">
        <v>51.41</v>
      </c>
      <c r="E348" s="50">
        <v>51.95</v>
      </c>
      <c r="F348">
        <v>5522857</v>
      </c>
    </row>
    <row r="349" spans="1:6">
      <c r="A349" s="49">
        <v>40927</v>
      </c>
      <c r="B349">
        <v>53.63</v>
      </c>
      <c r="C349">
        <v>53.8</v>
      </c>
      <c r="D349">
        <v>53.07</v>
      </c>
      <c r="E349" s="50">
        <v>53.46</v>
      </c>
      <c r="F349">
        <v>2233428</v>
      </c>
    </row>
    <row r="350" spans="1:6">
      <c r="A350" s="49">
        <v>40926</v>
      </c>
      <c r="B350">
        <v>52.97</v>
      </c>
      <c r="C350">
        <v>53.62</v>
      </c>
      <c r="D350">
        <v>52.96</v>
      </c>
      <c r="E350" s="50">
        <v>53.53</v>
      </c>
      <c r="F350">
        <v>1959725</v>
      </c>
    </row>
    <row r="351" spans="1:6">
      <c r="A351" s="49">
        <v>40925</v>
      </c>
      <c r="B351">
        <v>53.08</v>
      </c>
      <c r="C351">
        <v>53.61</v>
      </c>
      <c r="D351">
        <v>52.91</v>
      </c>
      <c r="E351" s="50">
        <v>53.04</v>
      </c>
      <c r="F351">
        <v>1913005</v>
      </c>
    </row>
    <row r="352" spans="1:6">
      <c r="A352" s="49">
        <v>40921</v>
      </c>
      <c r="B352">
        <v>52.77</v>
      </c>
      <c r="C352">
        <v>53.04</v>
      </c>
      <c r="D352">
        <v>52.71</v>
      </c>
      <c r="E352" s="50">
        <v>52.72</v>
      </c>
      <c r="F352">
        <v>1765236</v>
      </c>
    </row>
    <row r="353" spans="1:6">
      <c r="A353" s="49">
        <v>40920</v>
      </c>
      <c r="B353">
        <v>53.02</v>
      </c>
      <c r="C353">
        <v>53.1</v>
      </c>
      <c r="D353">
        <v>52.85</v>
      </c>
      <c r="E353" s="50">
        <v>52.94</v>
      </c>
      <c r="F353">
        <v>1212601</v>
      </c>
    </row>
    <row r="354" spans="1:6">
      <c r="A354" s="49">
        <v>40919</v>
      </c>
      <c r="B354">
        <v>53.09</v>
      </c>
      <c r="C354">
        <v>53.09</v>
      </c>
      <c r="D354">
        <v>52.71</v>
      </c>
      <c r="E354" s="50">
        <v>52.81</v>
      </c>
      <c r="F354">
        <v>1736234</v>
      </c>
    </row>
    <row r="355" spans="1:6">
      <c r="A355" s="49">
        <v>40918</v>
      </c>
      <c r="B355">
        <v>53.33</v>
      </c>
      <c r="C355">
        <v>53.34</v>
      </c>
      <c r="D355">
        <v>52.69</v>
      </c>
      <c r="E355" s="50">
        <v>53.11</v>
      </c>
      <c r="F355">
        <v>2601706</v>
      </c>
    </row>
    <row r="356" spans="1:6">
      <c r="A356" s="49">
        <v>40917</v>
      </c>
      <c r="B356">
        <v>53.33</v>
      </c>
      <c r="C356">
        <v>53.38</v>
      </c>
      <c r="D356">
        <v>52.96</v>
      </c>
      <c r="E356" s="50">
        <v>53.24</v>
      </c>
      <c r="F356">
        <v>1169957</v>
      </c>
    </row>
    <row r="357" spans="1:6">
      <c r="A357" s="49">
        <v>40914</v>
      </c>
      <c r="B357">
        <v>53.19</v>
      </c>
      <c r="C357">
        <v>53.28</v>
      </c>
      <c r="D357">
        <v>52.92</v>
      </c>
      <c r="E357" s="50">
        <v>53.02</v>
      </c>
      <c r="F357">
        <v>1333729</v>
      </c>
    </row>
    <row r="358" spans="1:6">
      <c r="A358" s="49">
        <v>40913</v>
      </c>
      <c r="B358">
        <v>53.28</v>
      </c>
      <c r="C358">
        <v>53.42</v>
      </c>
      <c r="D358">
        <v>53.05</v>
      </c>
      <c r="E358" s="50">
        <v>53.24</v>
      </c>
      <c r="F358">
        <v>1727854</v>
      </c>
    </row>
    <row r="359" spans="1:6">
      <c r="A359" s="49">
        <v>40912</v>
      </c>
      <c r="B359">
        <v>53.47</v>
      </c>
      <c r="C359">
        <v>53.68</v>
      </c>
      <c r="D359">
        <v>53.25</v>
      </c>
      <c r="E359" s="50">
        <v>53.25</v>
      </c>
      <c r="F359">
        <v>1804374</v>
      </c>
    </row>
    <row r="360" spans="1:6">
      <c r="A360" s="49">
        <v>40911</v>
      </c>
      <c r="B360">
        <v>54.48</v>
      </c>
      <c r="C360">
        <v>54.82</v>
      </c>
      <c r="D360">
        <v>53.46</v>
      </c>
      <c r="E360" s="50">
        <v>53.49</v>
      </c>
      <c r="F360">
        <v>1947074</v>
      </c>
    </row>
    <row r="361" spans="1:6">
      <c r="A361" s="49">
        <v>40907</v>
      </c>
      <c r="B361">
        <v>54.35</v>
      </c>
      <c r="C361">
        <v>54.4</v>
      </c>
      <c r="D361">
        <v>54.03</v>
      </c>
      <c r="E361" s="50">
        <v>54.04</v>
      </c>
      <c r="F361">
        <v>911890</v>
      </c>
    </row>
    <row r="362" spans="1:6">
      <c r="A362" s="49">
        <v>40906</v>
      </c>
      <c r="B362">
        <v>54.12</v>
      </c>
      <c r="C362">
        <v>54.35</v>
      </c>
      <c r="D362">
        <v>53.88</v>
      </c>
      <c r="E362" s="50">
        <v>54.31</v>
      </c>
      <c r="F362">
        <v>1032295</v>
      </c>
    </row>
    <row r="363" spans="1:6">
      <c r="A363" s="49">
        <v>40905</v>
      </c>
      <c r="B363">
        <v>54.42</v>
      </c>
      <c r="C363">
        <v>54.42</v>
      </c>
      <c r="D363">
        <v>53.92</v>
      </c>
      <c r="E363" s="50">
        <v>53.93</v>
      </c>
      <c r="F363">
        <v>929709</v>
      </c>
    </row>
    <row r="364" spans="1:6">
      <c r="A364" s="49">
        <v>40904</v>
      </c>
      <c r="B364">
        <v>54.22</v>
      </c>
      <c r="C364">
        <v>54.49</v>
      </c>
      <c r="D364">
        <v>54.13</v>
      </c>
      <c r="E364" s="50">
        <v>54.31</v>
      </c>
      <c r="F364">
        <v>816084</v>
      </c>
    </row>
    <row r="365" spans="1:6">
      <c r="A365" s="49">
        <v>40900</v>
      </c>
      <c r="B365">
        <v>53.9</v>
      </c>
      <c r="C365">
        <v>54.21</v>
      </c>
      <c r="D365">
        <v>53.81</v>
      </c>
      <c r="E365" s="50">
        <v>54.15</v>
      </c>
      <c r="F365">
        <v>1134542</v>
      </c>
    </row>
    <row r="366" spans="1:6">
      <c r="A366" s="49">
        <v>40899</v>
      </c>
      <c r="B366">
        <v>53.79</v>
      </c>
      <c r="C366">
        <v>53.98</v>
      </c>
      <c r="D366">
        <v>53.52</v>
      </c>
      <c r="E366" s="50">
        <v>53.8</v>
      </c>
      <c r="F366">
        <v>1521659</v>
      </c>
    </row>
    <row r="367" spans="1:6">
      <c r="A367" s="49">
        <v>40898</v>
      </c>
      <c r="B367">
        <v>53.17</v>
      </c>
      <c r="C367">
        <v>53.94</v>
      </c>
      <c r="D367">
        <v>53.09</v>
      </c>
      <c r="E367" s="50">
        <v>53.78</v>
      </c>
      <c r="F367">
        <v>1956623</v>
      </c>
    </row>
    <row r="368" spans="1:6">
      <c r="A368" s="49">
        <v>40897</v>
      </c>
      <c r="B368">
        <v>52.75</v>
      </c>
      <c r="C368">
        <v>53.09</v>
      </c>
      <c r="D368">
        <v>52.57</v>
      </c>
      <c r="E368" s="50">
        <v>53.03</v>
      </c>
      <c r="F368">
        <v>2023253</v>
      </c>
    </row>
    <row r="369" spans="1:6">
      <c r="A369" s="49">
        <v>40896</v>
      </c>
      <c r="B369">
        <v>53.28</v>
      </c>
      <c r="C369">
        <v>53.67</v>
      </c>
      <c r="D369">
        <v>52.8</v>
      </c>
      <c r="E369" s="50">
        <v>52.9</v>
      </c>
      <c r="F369">
        <v>2068384</v>
      </c>
    </row>
    <row r="370" spans="1:6">
      <c r="A370" s="49">
        <v>40893</v>
      </c>
      <c r="B370">
        <v>53.12</v>
      </c>
      <c r="C370">
        <v>53.44</v>
      </c>
      <c r="D370">
        <v>52.8</v>
      </c>
      <c r="E370" s="50">
        <v>52.97</v>
      </c>
      <c r="F370">
        <v>2758655</v>
      </c>
    </row>
    <row r="371" spans="1:6">
      <c r="A371" s="49">
        <v>40892</v>
      </c>
      <c r="B371">
        <v>52.93</v>
      </c>
      <c r="C371">
        <v>53.26</v>
      </c>
      <c r="D371">
        <v>52.64</v>
      </c>
      <c r="E371" s="50">
        <v>52.96</v>
      </c>
      <c r="F371">
        <v>1443809</v>
      </c>
    </row>
    <row r="372" spans="1:6">
      <c r="A372" s="49">
        <v>40891</v>
      </c>
      <c r="B372">
        <v>52.55</v>
      </c>
      <c r="C372">
        <v>52.98</v>
      </c>
      <c r="D372">
        <v>52.51</v>
      </c>
      <c r="E372" s="50">
        <v>52.59</v>
      </c>
      <c r="F372">
        <v>2303723</v>
      </c>
    </row>
    <row r="373" spans="1:6">
      <c r="A373" s="49">
        <v>40890</v>
      </c>
      <c r="B373">
        <v>52.7</v>
      </c>
      <c r="C373">
        <v>53.23</v>
      </c>
      <c r="D373">
        <v>52.47</v>
      </c>
      <c r="E373" s="50">
        <v>52.56</v>
      </c>
      <c r="F373">
        <v>2427196</v>
      </c>
    </row>
    <row r="374" spans="1:6">
      <c r="A374" s="49">
        <v>40889</v>
      </c>
      <c r="B374">
        <v>52.85</v>
      </c>
      <c r="C374">
        <v>52.9</v>
      </c>
      <c r="D374">
        <v>52.18</v>
      </c>
      <c r="E374" s="50">
        <v>52.53</v>
      </c>
      <c r="F374">
        <v>1646613</v>
      </c>
    </row>
    <row r="375" spans="1:6">
      <c r="A375" s="49">
        <v>40886</v>
      </c>
      <c r="B375">
        <v>52.42</v>
      </c>
      <c r="C375">
        <v>53.16</v>
      </c>
      <c r="D375">
        <v>52.36</v>
      </c>
      <c r="E375" s="50">
        <v>53</v>
      </c>
      <c r="F375">
        <v>1601253</v>
      </c>
    </row>
    <row r="376" spans="1:6">
      <c r="A376" s="49">
        <v>40885</v>
      </c>
      <c r="B376">
        <v>52.52</v>
      </c>
      <c r="C376">
        <v>52.65</v>
      </c>
      <c r="D376">
        <v>52.13</v>
      </c>
      <c r="E376" s="50">
        <v>52.24</v>
      </c>
      <c r="F376">
        <v>1478254</v>
      </c>
    </row>
    <row r="377" spans="1:6">
      <c r="A377" s="49">
        <v>40884</v>
      </c>
      <c r="B377">
        <v>52.48</v>
      </c>
      <c r="C377">
        <v>52.84</v>
      </c>
      <c r="D377">
        <v>52.09</v>
      </c>
      <c r="E377" s="50">
        <v>52.59</v>
      </c>
      <c r="F377">
        <v>1585567</v>
      </c>
    </row>
    <row r="378" spans="1:6">
      <c r="A378" s="49">
        <v>40883</v>
      </c>
      <c r="B378">
        <v>52.63</v>
      </c>
      <c r="C378">
        <v>52.81</v>
      </c>
      <c r="D378">
        <v>52.48</v>
      </c>
      <c r="E378" s="50">
        <v>52.52</v>
      </c>
      <c r="F378">
        <v>1192786</v>
      </c>
    </row>
    <row r="379" spans="1:6">
      <c r="A379" s="49">
        <v>40882</v>
      </c>
      <c r="B379">
        <v>52.86</v>
      </c>
      <c r="C379">
        <v>52.94</v>
      </c>
      <c r="D379">
        <v>52.22</v>
      </c>
      <c r="E379" s="50">
        <v>52.48</v>
      </c>
      <c r="F379">
        <v>1317334</v>
      </c>
    </row>
    <row r="380" spans="1:6">
      <c r="A380" s="49">
        <v>40879</v>
      </c>
      <c r="B380">
        <v>52.72</v>
      </c>
      <c r="C380">
        <v>52.86</v>
      </c>
      <c r="D380">
        <v>52.1</v>
      </c>
      <c r="E380" s="50">
        <v>52.38</v>
      </c>
      <c r="F380">
        <v>1597709</v>
      </c>
    </row>
    <row r="381" spans="1:6">
      <c r="A381" s="49">
        <v>40878</v>
      </c>
      <c r="B381">
        <v>52.62</v>
      </c>
      <c r="C381">
        <v>52.63</v>
      </c>
      <c r="D381">
        <v>52.31</v>
      </c>
      <c r="E381" s="50">
        <v>52.55</v>
      </c>
      <c r="F381">
        <v>2015578</v>
      </c>
    </row>
    <row r="382" spans="1:6">
      <c r="A382" s="49">
        <v>40877</v>
      </c>
      <c r="B382">
        <v>52.03</v>
      </c>
      <c r="C382">
        <v>52.7</v>
      </c>
      <c r="D382">
        <v>51.9</v>
      </c>
      <c r="E382" s="50">
        <v>52.65</v>
      </c>
      <c r="F382">
        <v>2400039</v>
      </c>
    </row>
    <row r="383" spans="1:6">
      <c r="A383" s="49">
        <v>40876</v>
      </c>
      <c r="B383">
        <v>51.03</v>
      </c>
      <c r="C383">
        <v>51.53</v>
      </c>
      <c r="D383">
        <v>50.83</v>
      </c>
      <c r="E383" s="50">
        <v>51.18</v>
      </c>
      <c r="F383">
        <v>1825238</v>
      </c>
    </row>
    <row r="384" spans="1:6">
      <c r="A384" s="49">
        <v>40875</v>
      </c>
      <c r="B384">
        <v>50.63</v>
      </c>
      <c r="C384">
        <v>51.05</v>
      </c>
      <c r="D384">
        <v>50.52</v>
      </c>
      <c r="E384" s="50">
        <v>50.81</v>
      </c>
      <c r="F384">
        <v>1765343</v>
      </c>
    </row>
    <row r="385" spans="1:6">
      <c r="A385" s="49">
        <v>40872</v>
      </c>
      <c r="B385">
        <v>49.75</v>
      </c>
      <c r="C385">
        <v>50.31</v>
      </c>
      <c r="D385">
        <v>49.75</v>
      </c>
      <c r="E385" s="50">
        <v>49.99</v>
      </c>
      <c r="F385">
        <v>724876</v>
      </c>
    </row>
    <row r="386" spans="1:6">
      <c r="A386" s="49">
        <v>40870</v>
      </c>
      <c r="B386">
        <v>50.46</v>
      </c>
      <c r="C386">
        <v>50.46</v>
      </c>
      <c r="D386">
        <v>49.88</v>
      </c>
      <c r="E386" s="50">
        <v>49.91</v>
      </c>
      <c r="F386">
        <v>2019387</v>
      </c>
    </row>
    <row r="387" spans="1:6">
      <c r="A387" s="49">
        <v>40869</v>
      </c>
      <c r="B387">
        <v>50.61</v>
      </c>
      <c r="C387">
        <v>51.2</v>
      </c>
      <c r="D387">
        <v>50.59</v>
      </c>
      <c r="E387" s="50">
        <v>50.72</v>
      </c>
      <c r="F387">
        <v>2845639</v>
      </c>
    </row>
    <row r="388" spans="1:6">
      <c r="A388" s="49">
        <v>40868</v>
      </c>
      <c r="B388">
        <v>50.6</v>
      </c>
      <c r="C388">
        <v>50.92</v>
      </c>
      <c r="D388">
        <v>50.23</v>
      </c>
      <c r="E388" s="50">
        <v>50.55</v>
      </c>
      <c r="F388">
        <v>2983937</v>
      </c>
    </row>
    <row r="389" spans="1:6">
      <c r="A389" s="49">
        <v>40865</v>
      </c>
      <c r="B389">
        <v>51.75</v>
      </c>
      <c r="C389">
        <v>52.28</v>
      </c>
      <c r="D389">
        <v>50.92</v>
      </c>
      <c r="E389" s="50">
        <v>51.07</v>
      </c>
      <c r="F389">
        <v>5420365</v>
      </c>
    </row>
    <row r="390" spans="1:6">
      <c r="A390" s="49">
        <v>40864</v>
      </c>
      <c r="B390">
        <v>52.72</v>
      </c>
      <c r="C390">
        <v>53.03</v>
      </c>
      <c r="D390">
        <v>52.42</v>
      </c>
      <c r="E390" s="50">
        <v>52.82</v>
      </c>
      <c r="F390">
        <v>2580657</v>
      </c>
    </row>
    <row r="391" spans="1:6">
      <c r="A391" s="49">
        <v>40863</v>
      </c>
      <c r="B391">
        <v>53.4</v>
      </c>
      <c r="C391">
        <v>53.4</v>
      </c>
      <c r="D391">
        <v>52.68</v>
      </c>
      <c r="E391" s="50">
        <v>52.73</v>
      </c>
      <c r="F391">
        <v>2395583</v>
      </c>
    </row>
    <row r="392" spans="1:6">
      <c r="A392" s="49">
        <v>40862</v>
      </c>
      <c r="B392">
        <v>53.38</v>
      </c>
      <c r="C392">
        <v>53.92</v>
      </c>
      <c r="D392">
        <v>53.08</v>
      </c>
      <c r="E392" s="50">
        <v>53.78</v>
      </c>
      <c r="F392">
        <v>1633141</v>
      </c>
    </row>
    <row r="393" spans="1:6">
      <c r="A393" s="49">
        <v>40861</v>
      </c>
      <c r="B393">
        <v>53.55</v>
      </c>
      <c r="C393">
        <v>53.67</v>
      </c>
      <c r="D393">
        <v>53.25</v>
      </c>
      <c r="E393" s="50">
        <v>53.61</v>
      </c>
      <c r="F393">
        <v>1072371</v>
      </c>
    </row>
    <row r="394" spans="1:6">
      <c r="A394" s="49">
        <v>40858</v>
      </c>
      <c r="B394">
        <v>53.63</v>
      </c>
      <c r="C394">
        <v>53.9</v>
      </c>
      <c r="D394">
        <v>53.48</v>
      </c>
      <c r="E394" s="50">
        <v>53.64</v>
      </c>
      <c r="F394">
        <v>1274594</v>
      </c>
    </row>
    <row r="395" spans="1:6">
      <c r="A395" s="49">
        <v>40857</v>
      </c>
      <c r="B395">
        <v>53.07</v>
      </c>
      <c r="C395">
        <v>53.2</v>
      </c>
      <c r="D395">
        <v>52.54</v>
      </c>
      <c r="E395" s="50">
        <v>53.15</v>
      </c>
      <c r="F395">
        <v>1453295</v>
      </c>
    </row>
    <row r="396" spans="1:6">
      <c r="A396" s="49">
        <v>40856</v>
      </c>
      <c r="B396">
        <v>53.16</v>
      </c>
      <c r="C396">
        <v>53.35</v>
      </c>
      <c r="D396">
        <v>52.48</v>
      </c>
      <c r="E396" s="50">
        <v>52.6</v>
      </c>
      <c r="F396">
        <v>2235139</v>
      </c>
    </row>
    <row r="397" spans="1:6">
      <c r="A397" s="49">
        <v>40855</v>
      </c>
      <c r="B397">
        <v>53.46</v>
      </c>
      <c r="C397">
        <v>53.91</v>
      </c>
      <c r="D397">
        <v>53.19</v>
      </c>
      <c r="E397" s="50">
        <v>53.82</v>
      </c>
      <c r="F397">
        <v>1347064</v>
      </c>
    </row>
    <row r="398" spans="1:6">
      <c r="A398" s="49">
        <v>40854</v>
      </c>
      <c r="B398">
        <v>52.73</v>
      </c>
      <c r="C398">
        <v>53.51</v>
      </c>
      <c r="D398">
        <v>52.65</v>
      </c>
      <c r="E398" s="50">
        <v>53.46</v>
      </c>
      <c r="F398">
        <v>1215790</v>
      </c>
    </row>
    <row r="399" spans="1:6">
      <c r="A399" s="49">
        <v>40851</v>
      </c>
      <c r="B399">
        <v>52.8</v>
      </c>
      <c r="C399">
        <v>52.85</v>
      </c>
      <c r="D399">
        <v>52.14</v>
      </c>
      <c r="E399" s="50">
        <v>52.65</v>
      </c>
      <c r="F399">
        <v>1957172</v>
      </c>
    </row>
    <row r="400" spans="1:6">
      <c r="A400" s="49">
        <v>40850</v>
      </c>
      <c r="B400">
        <v>53.21</v>
      </c>
      <c r="C400">
        <v>53.51</v>
      </c>
      <c r="D400">
        <v>52.56</v>
      </c>
      <c r="E400" s="50">
        <v>53.07</v>
      </c>
      <c r="F400">
        <v>2529359</v>
      </c>
    </row>
    <row r="401" spans="1:6">
      <c r="A401" s="49">
        <v>40849</v>
      </c>
      <c r="B401">
        <v>53.22</v>
      </c>
      <c r="C401">
        <v>53.3</v>
      </c>
      <c r="D401">
        <v>52.57</v>
      </c>
      <c r="E401" s="50">
        <v>53.01</v>
      </c>
      <c r="F401">
        <v>1312887</v>
      </c>
    </row>
    <row r="402" spans="1:6">
      <c r="A402" s="49">
        <v>40848</v>
      </c>
      <c r="B402">
        <v>52.57</v>
      </c>
      <c r="C402">
        <v>52.98</v>
      </c>
      <c r="D402">
        <v>52.26</v>
      </c>
      <c r="E402" s="50">
        <v>52.62</v>
      </c>
      <c r="F402">
        <v>2168611</v>
      </c>
    </row>
    <row r="403" spans="1:6">
      <c r="A403" s="49">
        <v>40847</v>
      </c>
      <c r="B403">
        <v>53.77</v>
      </c>
      <c r="C403">
        <v>54.04</v>
      </c>
      <c r="D403">
        <v>53.43</v>
      </c>
      <c r="E403" s="50">
        <v>53.44</v>
      </c>
      <c r="F403">
        <v>1714692</v>
      </c>
    </row>
    <row r="404" spans="1:6">
      <c r="A404" s="49">
        <v>40844</v>
      </c>
      <c r="B404">
        <v>53.83</v>
      </c>
      <c r="C404">
        <v>54.22</v>
      </c>
      <c r="D404">
        <v>53.75</v>
      </c>
      <c r="E404" s="50">
        <v>53.94</v>
      </c>
      <c r="F404">
        <v>1868031</v>
      </c>
    </row>
    <row r="405" spans="1:6">
      <c r="A405" s="49">
        <v>40843</v>
      </c>
      <c r="B405">
        <v>53.92</v>
      </c>
      <c r="C405">
        <v>54.5</v>
      </c>
      <c r="D405">
        <v>53.55</v>
      </c>
      <c r="E405" s="50">
        <v>54.03</v>
      </c>
      <c r="F405">
        <v>2717010</v>
      </c>
    </row>
    <row r="406" spans="1:6">
      <c r="A406" s="49">
        <v>40842</v>
      </c>
      <c r="B406">
        <v>53.1</v>
      </c>
      <c r="C406">
        <v>53.36</v>
      </c>
      <c r="D406">
        <v>52.52</v>
      </c>
      <c r="E406" s="50">
        <v>53.21</v>
      </c>
      <c r="F406">
        <v>2520119</v>
      </c>
    </row>
    <row r="407" spans="1:6">
      <c r="A407" s="49">
        <v>40841</v>
      </c>
      <c r="B407">
        <v>52.85</v>
      </c>
      <c r="C407">
        <v>53.13</v>
      </c>
      <c r="D407">
        <v>52.39</v>
      </c>
      <c r="E407" s="50">
        <v>52.65</v>
      </c>
      <c r="F407">
        <v>1971550</v>
      </c>
    </row>
    <row r="408" spans="1:6">
      <c r="A408" s="49">
        <v>40840</v>
      </c>
      <c r="B408">
        <v>53.24</v>
      </c>
      <c r="C408">
        <v>53.4</v>
      </c>
      <c r="D408">
        <v>52.82</v>
      </c>
      <c r="E408" s="50">
        <v>53.02</v>
      </c>
      <c r="F408">
        <v>1788175</v>
      </c>
    </row>
    <row r="409" spans="1:6">
      <c r="A409" s="49">
        <v>40837</v>
      </c>
      <c r="B409">
        <v>52.89</v>
      </c>
      <c r="C409">
        <v>53.46</v>
      </c>
      <c r="D409">
        <v>52.8</v>
      </c>
      <c r="E409" s="50">
        <v>53.35</v>
      </c>
      <c r="F409">
        <v>1965217</v>
      </c>
    </row>
    <row r="410" spans="1:6">
      <c r="A410" s="49">
        <v>40836</v>
      </c>
      <c r="B410">
        <v>52.49</v>
      </c>
      <c r="C410">
        <v>52.93</v>
      </c>
      <c r="D410">
        <v>52.06</v>
      </c>
      <c r="E410" s="50">
        <v>52.49</v>
      </c>
      <c r="F410">
        <v>1660523</v>
      </c>
    </row>
    <row r="411" spans="1:6">
      <c r="A411" s="49">
        <v>40835</v>
      </c>
      <c r="B411">
        <v>52.65</v>
      </c>
      <c r="C411">
        <v>52.99</v>
      </c>
      <c r="D411">
        <v>52.2</v>
      </c>
      <c r="E411" s="50">
        <v>52.27</v>
      </c>
      <c r="F411">
        <v>1350650</v>
      </c>
    </row>
    <row r="412" spans="1:6">
      <c r="A412" s="49">
        <v>40834</v>
      </c>
      <c r="B412">
        <v>51.75</v>
      </c>
      <c r="C412">
        <v>53</v>
      </c>
      <c r="D412">
        <v>51.52</v>
      </c>
      <c r="E412" s="50">
        <v>52.58</v>
      </c>
      <c r="F412">
        <v>1886638</v>
      </c>
    </row>
    <row r="413" spans="1:6">
      <c r="A413" s="49">
        <v>40833</v>
      </c>
      <c r="B413">
        <v>52.27</v>
      </c>
      <c r="C413">
        <v>52.43</v>
      </c>
      <c r="D413">
        <v>51.74</v>
      </c>
      <c r="E413" s="50">
        <v>51.86</v>
      </c>
      <c r="F413">
        <v>1542163</v>
      </c>
    </row>
    <row r="414" spans="1:6">
      <c r="A414" s="49">
        <v>40830</v>
      </c>
      <c r="B414">
        <v>52.2</v>
      </c>
      <c r="C414">
        <v>52.4</v>
      </c>
      <c r="D414">
        <v>52.06</v>
      </c>
      <c r="E414" s="50">
        <v>52.25</v>
      </c>
      <c r="F414">
        <v>1781959</v>
      </c>
    </row>
    <row r="415" spans="1:6">
      <c r="A415" s="49">
        <v>40829</v>
      </c>
      <c r="B415">
        <v>51.08</v>
      </c>
      <c r="C415">
        <v>51.95</v>
      </c>
      <c r="D415">
        <v>51</v>
      </c>
      <c r="E415" s="50">
        <v>51.68</v>
      </c>
      <c r="F415">
        <v>2923469</v>
      </c>
    </row>
    <row r="416" spans="1:6">
      <c r="A416" s="49">
        <v>40828</v>
      </c>
      <c r="B416">
        <v>51.13</v>
      </c>
      <c r="C416">
        <v>51.58</v>
      </c>
      <c r="D416">
        <v>51.03</v>
      </c>
      <c r="E416" s="50">
        <v>51.1</v>
      </c>
      <c r="F416">
        <v>2270324</v>
      </c>
    </row>
    <row r="417" spans="1:6">
      <c r="A417" s="49">
        <v>40827</v>
      </c>
      <c r="B417">
        <v>51.05</v>
      </c>
      <c r="C417">
        <v>51.34</v>
      </c>
      <c r="D417">
        <v>50.77</v>
      </c>
      <c r="E417" s="50">
        <v>50.97</v>
      </c>
      <c r="F417">
        <v>1903432</v>
      </c>
    </row>
    <row r="418" spans="1:6">
      <c r="A418" s="49">
        <v>40826</v>
      </c>
      <c r="B418">
        <v>51.16</v>
      </c>
      <c r="C418">
        <v>51.16</v>
      </c>
      <c r="D418">
        <v>50.5</v>
      </c>
      <c r="E418" s="50">
        <v>51.07</v>
      </c>
      <c r="F418">
        <v>1673281</v>
      </c>
    </row>
    <row r="419" spans="1:6">
      <c r="A419" s="49">
        <v>40823</v>
      </c>
      <c r="B419">
        <v>50.7</v>
      </c>
      <c r="C419">
        <v>50.81</v>
      </c>
      <c r="D419">
        <v>50.09</v>
      </c>
      <c r="E419" s="50">
        <v>50.36</v>
      </c>
      <c r="F419">
        <v>2618571</v>
      </c>
    </row>
    <row r="420" spans="1:6">
      <c r="A420" s="49">
        <v>40822</v>
      </c>
      <c r="B420">
        <v>49.61</v>
      </c>
      <c r="C420">
        <v>50.48</v>
      </c>
      <c r="D420">
        <v>49.51</v>
      </c>
      <c r="E420" s="50">
        <v>50.43</v>
      </c>
      <c r="F420">
        <v>2201591</v>
      </c>
    </row>
    <row r="421" spans="1:6">
      <c r="A421" s="49">
        <v>40821</v>
      </c>
      <c r="B421">
        <v>49.72</v>
      </c>
      <c r="C421">
        <v>50.08</v>
      </c>
      <c r="D421">
        <v>49.2</v>
      </c>
      <c r="E421" s="50">
        <v>49.69</v>
      </c>
      <c r="F421">
        <v>3689438</v>
      </c>
    </row>
    <row r="422" spans="1:6">
      <c r="A422" s="49">
        <v>40820</v>
      </c>
      <c r="B422">
        <v>49.12</v>
      </c>
      <c r="C422">
        <v>49.73</v>
      </c>
      <c r="D422">
        <v>48.54</v>
      </c>
      <c r="E422" s="50">
        <v>49.66</v>
      </c>
      <c r="F422">
        <v>3483672</v>
      </c>
    </row>
    <row r="423" spans="1:6">
      <c r="A423" s="49">
        <v>40819</v>
      </c>
      <c r="B423">
        <v>50.28</v>
      </c>
      <c r="C423">
        <v>50.72</v>
      </c>
      <c r="D423">
        <v>49.56</v>
      </c>
      <c r="E423" s="50">
        <v>49.57</v>
      </c>
      <c r="F423">
        <v>2574338</v>
      </c>
    </row>
    <row r="424" spans="1:6">
      <c r="A424" s="49">
        <v>40816</v>
      </c>
      <c r="B424">
        <v>51.15</v>
      </c>
      <c r="C424">
        <v>51.84</v>
      </c>
      <c r="D424">
        <v>50.47</v>
      </c>
      <c r="E424" s="50">
        <v>50.48</v>
      </c>
      <c r="F424">
        <v>2827684</v>
      </c>
    </row>
    <row r="425" spans="1:6">
      <c r="A425" s="49">
        <v>40815</v>
      </c>
      <c r="B425">
        <v>51.46</v>
      </c>
      <c r="C425">
        <v>52.02</v>
      </c>
      <c r="D425">
        <v>50.89</v>
      </c>
      <c r="E425" s="50">
        <v>51.4</v>
      </c>
      <c r="F425">
        <v>2671138</v>
      </c>
    </row>
    <row r="426" spans="1:6">
      <c r="A426" s="49">
        <v>40814</v>
      </c>
      <c r="B426">
        <v>51.69</v>
      </c>
      <c r="C426">
        <v>51.94</v>
      </c>
      <c r="D426">
        <v>50.93</v>
      </c>
      <c r="E426" s="50">
        <v>51</v>
      </c>
      <c r="F426">
        <v>2448336</v>
      </c>
    </row>
    <row r="427" spans="1:6">
      <c r="A427" s="49">
        <v>40813</v>
      </c>
      <c r="B427">
        <v>51.74</v>
      </c>
      <c r="C427">
        <v>52.09</v>
      </c>
      <c r="D427">
        <v>51.37</v>
      </c>
      <c r="E427" s="50">
        <v>51.67</v>
      </c>
      <c r="F427">
        <v>3381916</v>
      </c>
    </row>
    <row r="428" spans="1:6">
      <c r="A428" s="49">
        <v>40812</v>
      </c>
      <c r="B428">
        <v>50.08</v>
      </c>
      <c r="C428">
        <v>50.79</v>
      </c>
      <c r="D428">
        <v>49.94</v>
      </c>
      <c r="E428" s="50">
        <v>50.72</v>
      </c>
      <c r="F428">
        <v>2221121</v>
      </c>
    </row>
    <row r="429" spans="1:6">
      <c r="A429" s="49">
        <v>40809</v>
      </c>
      <c r="B429">
        <v>49.18</v>
      </c>
      <c r="C429">
        <v>49.92</v>
      </c>
      <c r="D429">
        <v>48.69</v>
      </c>
      <c r="E429" s="50">
        <v>49.74</v>
      </c>
      <c r="F429">
        <v>3363023</v>
      </c>
    </row>
    <row r="430" spans="1:6">
      <c r="A430" s="49">
        <v>40808</v>
      </c>
      <c r="B430">
        <v>48.97</v>
      </c>
      <c r="C430">
        <v>49.51</v>
      </c>
      <c r="D430">
        <v>48.66</v>
      </c>
      <c r="E430" s="50">
        <v>49.38</v>
      </c>
      <c r="F430">
        <v>4559441</v>
      </c>
    </row>
    <row r="431" spans="1:6">
      <c r="A431" s="49">
        <v>40807</v>
      </c>
      <c r="B431">
        <v>50.69</v>
      </c>
      <c r="C431">
        <v>50.89</v>
      </c>
      <c r="D431">
        <v>49.69</v>
      </c>
      <c r="E431" s="50">
        <v>49.71</v>
      </c>
      <c r="F431">
        <v>3536607</v>
      </c>
    </row>
    <row r="432" spans="1:6">
      <c r="A432" s="49">
        <v>40806</v>
      </c>
      <c r="B432">
        <v>50.75</v>
      </c>
      <c r="C432">
        <v>51.12</v>
      </c>
      <c r="D432">
        <v>50.5</v>
      </c>
      <c r="E432" s="50">
        <v>50.61</v>
      </c>
      <c r="F432">
        <v>3364187</v>
      </c>
    </row>
    <row r="433" spans="1:6">
      <c r="A433" s="49">
        <v>40805</v>
      </c>
      <c r="B433">
        <v>51.05</v>
      </c>
      <c r="C433">
        <v>51.27</v>
      </c>
      <c r="D433">
        <v>50.83</v>
      </c>
      <c r="E433" s="50">
        <v>51.12</v>
      </c>
      <c r="F433">
        <v>2451896</v>
      </c>
    </row>
    <row r="434" spans="1:6">
      <c r="A434" s="49">
        <v>40802</v>
      </c>
      <c r="B434">
        <v>51.37</v>
      </c>
      <c r="C434">
        <v>51.58</v>
      </c>
      <c r="D434">
        <v>51.06</v>
      </c>
      <c r="E434" s="50">
        <v>51.52</v>
      </c>
      <c r="F434">
        <v>2806149</v>
      </c>
    </row>
    <row r="435" spans="1:6">
      <c r="A435" s="49">
        <v>40801</v>
      </c>
      <c r="B435">
        <v>51.25</v>
      </c>
      <c r="C435">
        <v>51.33</v>
      </c>
      <c r="D435">
        <v>50.83</v>
      </c>
      <c r="E435" s="50">
        <v>51.07</v>
      </c>
      <c r="F435">
        <v>3498429</v>
      </c>
    </row>
    <row r="436" spans="1:6">
      <c r="A436" s="49">
        <v>40800</v>
      </c>
      <c r="B436">
        <v>50.3</v>
      </c>
      <c r="C436">
        <v>51.26</v>
      </c>
      <c r="D436">
        <v>50</v>
      </c>
      <c r="E436" s="50">
        <v>50.94</v>
      </c>
      <c r="F436">
        <v>3030765</v>
      </c>
    </row>
    <row r="437" spans="1:6">
      <c r="A437" s="49">
        <v>40799</v>
      </c>
      <c r="B437">
        <v>50.21</v>
      </c>
      <c r="C437">
        <v>50.29</v>
      </c>
      <c r="D437">
        <v>49.66</v>
      </c>
      <c r="E437" s="50">
        <v>50.14</v>
      </c>
      <c r="F437">
        <v>3603141</v>
      </c>
    </row>
    <row r="438" spans="1:6">
      <c r="A438" s="49">
        <v>40798</v>
      </c>
      <c r="B438">
        <v>50.08</v>
      </c>
      <c r="C438">
        <v>50.57</v>
      </c>
      <c r="D438">
        <v>49.39</v>
      </c>
      <c r="E438" s="50">
        <v>50.14</v>
      </c>
      <c r="F438">
        <v>5844498</v>
      </c>
    </row>
    <row r="439" spans="1:6">
      <c r="A439" s="49">
        <v>40795</v>
      </c>
      <c r="B439">
        <v>51.96</v>
      </c>
      <c r="C439">
        <v>51.96</v>
      </c>
      <c r="D439">
        <v>50.36</v>
      </c>
      <c r="E439" s="50">
        <v>50.57</v>
      </c>
      <c r="F439">
        <v>6426080</v>
      </c>
    </row>
    <row r="440" spans="1:6">
      <c r="A440" s="49">
        <v>40794</v>
      </c>
      <c r="B440">
        <v>52.52</v>
      </c>
      <c r="C440">
        <v>53</v>
      </c>
      <c r="D440">
        <v>52.28</v>
      </c>
      <c r="E440" s="50">
        <v>52.36</v>
      </c>
      <c r="F440">
        <v>4944481</v>
      </c>
    </row>
    <row r="441" spans="1:6">
      <c r="A441" s="49">
        <v>40793</v>
      </c>
      <c r="B441">
        <v>51.62</v>
      </c>
      <c r="C441">
        <v>52.9</v>
      </c>
      <c r="D441">
        <v>51.47</v>
      </c>
      <c r="E441" s="50">
        <v>52.76</v>
      </c>
      <c r="F441">
        <v>2570361</v>
      </c>
    </row>
    <row r="442" spans="1:6">
      <c r="A442" s="49">
        <v>40792</v>
      </c>
      <c r="B442">
        <v>50.76</v>
      </c>
      <c r="C442">
        <v>51.19</v>
      </c>
      <c r="D442">
        <v>50.27</v>
      </c>
      <c r="E442" s="50">
        <v>51.15</v>
      </c>
      <c r="F442">
        <v>2174199</v>
      </c>
    </row>
    <row r="443" spans="1:6">
      <c r="A443" s="49">
        <v>40788</v>
      </c>
      <c r="B443">
        <v>51.83</v>
      </c>
      <c r="C443">
        <v>52.14</v>
      </c>
      <c r="D443">
        <v>51.63</v>
      </c>
      <c r="E443" s="50">
        <v>51.71</v>
      </c>
      <c r="F443">
        <v>1806898</v>
      </c>
    </row>
    <row r="444" spans="1:6">
      <c r="A444" s="49">
        <v>40787</v>
      </c>
      <c r="B444">
        <v>52.62</v>
      </c>
      <c r="C444">
        <v>52.9</v>
      </c>
      <c r="D444">
        <v>52.22</v>
      </c>
      <c r="E444" s="50">
        <v>52.3</v>
      </c>
      <c r="F444">
        <v>2211390</v>
      </c>
    </row>
    <row r="445" spans="1:6">
      <c r="A445" s="49">
        <v>40786</v>
      </c>
      <c r="B445">
        <v>52.69</v>
      </c>
      <c r="C445">
        <v>52.89</v>
      </c>
      <c r="D445">
        <v>52.27</v>
      </c>
      <c r="E445" s="50">
        <v>52.64</v>
      </c>
      <c r="F445">
        <v>2141798</v>
      </c>
    </row>
    <row r="446" spans="1:6">
      <c r="A446" s="49">
        <v>40785</v>
      </c>
      <c r="B446">
        <v>52.2</v>
      </c>
      <c r="C446">
        <v>52.59</v>
      </c>
      <c r="D446">
        <v>51.7</v>
      </c>
      <c r="E446" s="50">
        <v>52.41</v>
      </c>
      <c r="F446">
        <v>2125475</v>
      </c>
    </row>
    <row r="447" spans="1:6">
      <c r="A447" s="49">
        <v>40784</v>
      </c>
      <c r="B447">
        <v>51.55</v>
      </c>
      <c r="C447">
        <v>52.27</v>
      </c>
      <c r="D447">
        <v>51.47</v>
      </c>
      <c r="E447" s="50">
        <v>52.19</v>
      </c>
      <c r="F447">
        <v>1867784</v>
      </c>
    </row>
    <row r="448" spans="1:6">
      <c r="A448" s="49">
        <v>40781</v>
      </c>
      <c r="B448">
        <v>50.51</v>
      </c>
      <c r="C448">
        <v>51.41</v>
      </c>
      <c r="D448">
        <v>49.63</v>
      </c>
      <c r="E448" s="50">
        <v>51.1</v>
      </c>
      <c r="F448">
        <v>3031076</v>
      </c>
    </row>
    <row r="449" spans="1:6">
      <c r="A449" s="49">
        <v>40780</v>
      </c>
      <c r="B449">
        <v>51.54</v>
      </c>
      <c r="C449">
        <v>51.7</v>
      </c>
      <c r="D449">
        <v>50.5</v>
      </c>
      <c r="E449" s="50">
        <v>50.78</v>
      </c>
      <c r="F449">
        <v>2935618</v>
      </c>
    </row>
    <row r="450" spans="1:6">
      <c r="A450" s="49">
        <v>40779</v>
      </c>
      <c r="B450">
        <v>51.2</v>
      </c>
      <c r="C450">
        <v>51.57</v>
      </c>
      <c r="D450">
        <v>50.59</v>
      </c>
      <c r="E450" s="50">
        <v>51.47</v>
      </c>
      <c r="F450">
        <v>3189175</v>
      </c>
    </row>
    <row r="451" spans="1:6">
      <c r="A451" s="49">
        <v>40778</v>
      </c>
      <c r="B451">
        <v>51.7</v>
      </c>
      <c r="C451">
        <v>51.74</v>
      </c>
      <c r="D451">
        <v>50.04</v>
      </c>
      <c r="E451" s="50">
        <v>51.44</v>
      </c>
      <c r="F451">
        <v>5374541</v>
      </c>
    </row>
    <row r="452" spans="1:6">
      <c r="A452" s="49">
        <v>40777</v>
      </c>
      <c r="B452">
        <v>52.49</v>
      </c>
      <c r="C452">
        <v>52.51</v>
      </c>
      <c r="D452">
        <v>51.67</v>
      </c>
      <c r="E452" s="50">
        <v>52.04</v>
      </c>
      <c r="F452">
        <v>2732225</v>
      </c>
    </row>
    <row r="453" spans="1:6">
      <c r="A453" s="49">
        <v>40774</v>
      </c>
      <c r="B453">
        <v>51.65</v>
      </c>
      <c r="C453">
        <v>52.7</v>
      </c>
      <c r="D453">
        <v>51.44</v>
      </c>
      <c r="E453" s="50">
        <v>51.85</v>
      </c>
      <c r="F453">
        <v>3826502</v>
      </c>
    </row>
    <row r="454" spans="1:6">
      <c r="A454" s="49">
        <v>40773</v>
      </c>
      <c r="B454">
        <v>51.51</v>
      </c>
      <c r="C454">
        <v>52.16</v>
      </c>
      <c r="D454">
        <v>50.97</v>
      </c>
      <c r="E454" s="50">
        <v>52.07</v>
      </c>
      <c r="F454">
        <v>4106139</v>
      </c>
    </row>
    <row r="455" spans="1:6">
      <c r="A455" s="49">
        <v>40772</v>
      </c>
      <c r="B455">
        <v>52.01</v>
      </c>
      <c r="C455">
        <v>52.68</v>
      </c>
      <c r="D455">
        <v>51.91</v>
      </c>
      <c r="E455" s="50">
        <v>52.31</v>
      </c>
      <c r="F455">
        <v>1907482</v>
      </c>
    </row>
    <row r="456" spans="1:6">
      <c r="A456" s="49">
        <v>40771</v>
      </c>
      <c r="B456">
        <v>51.46</v>
      </c>
      <c r="C456">
        <v>51.98</v>
      </c>
      <c r="D456">
        <v>51.28</v>
      </c>
      <c r="E456" s="50">
        <v>51.75</v>
      </c>
      <c r="F456">
        <v>2380001</v>
      </c>
    </row>
    <row r="457" spans="1:6">
      <c r="A457" s="49">
        <v>40770</v>
      </c>
      <c r="B457">
        <v>51.3</v>
      </c>
      <c r="C457">
        <v>51.85</v>
      </c>
      <c r="D457">
        <v>50.94</v>
      </c>
      <c r="E457" s="50">
        <v>51.83</v>
      </c>
      <c r="F457">
        <v>1846330</v>
      </c>
    </row>
    <row r="458" spans="1:6">
      <c r="A458" s="49">
        <v>40767</v>
      </c>
      <c r="B458">
        <v>50.15</v>
      </c>
      <c r="C458">
        <v>51.17</v>
      </c>
      <c r="D458">
        <v>50.15</v>
      </c>
      <c r="E458" s="50">
        <v>51</v>
      </c>
      <c r="F458">
        <v>2441222</v>
      </c>
    </row>
    <row r="459" spans="1:6">
      <c r="A459" s="49">
        <v>40766</v>
      </c>
      <c r="B459">
        <v>49.02</v>
      </c>
      <c r="C459">
        <v>50.77</v>
      </c>
      <c r="D459">
        <v>48.72</v>
      </c>
      <c r="E459" s="50">
        <v>50.28</v>
      </c>
      <c r="F459">
        <v>2992224</v>
      </c>
    </row>
    <row r="460" spans="1:6">
      <c r="A460" s="49">
        <v>40765</v>
      </c>
      <c r="B460">
        <v>49.59</v>
      </c>
      <c r="C460">
        <v>50.06</v>
      </c>
      <c r="D460">
        <v>48.68</v>
      </c>
      <c r="E460" s="50">
        <v>48.82</v>
      </c>
      <c r="F460">
        <v>3996791</v>
      </c>
    </row>
    <row r="461" spans="1:6">
      <c r="A461" s="49">
        <v>40764</v>
      </c>
      <c r="B461">
        <v>49.36</v>
      </c>
      <c r="C461">
        <v>50.27</v>
      </c>
      <c r="D461">
        <v>48.17</v>
      </c>
      <c r="E461" s="50">
        <v>50.2</v>
      </c>
      <c r="F461">
        <v>4749467</v>
      </c>
    </row>
    <row r="462" spans="1:6">
      <c r="A462" s="49">
        <v>40763</v>
      </c>
      <c r="B462">
        <v>50.32</v>
      </c>
      <c r="C462">
        <v>51.28</v>
      </c>
      <c r="D462">
        <v>48.82</v>
      </c>
      <c r="E462" s="50">
        <v>49.15</v>
      </c>
      <c r="F462">
        <v>6726939</v>
      </c>
    </row>
    <row r="463" spans="1:6">
      <c r="A463" s="49">
        <v>40760</v>
      </c>
      <c r="B463">
        <v>50.82</v>
      </c>
      <c r="C463">
        <v>51.57</v>
      </c>
      <c r="D463">
        <v>50.08</v>
      </c>
      <c r="E463" s="50">
        <v>51.08</v>
      </c>
      <c r="F463">
        <v>4554132</v>
      </c>
    </row>
    <row r="464" spans="1:6">
      <c r="A464" s="49">
        <v>40759</v>
      </c>
      <c r="B464">
        <v>51.28</v>
      </c>
      <c r="C464">
        <v>51.95</v>
      </c>
      <c r="D464">
        <v>50.18</v>
      </c>
      <c r="E464" s="50">
        <v>50.19</v>
      </c>
      <c r="F464">
        <v>4940230</v>
      </c>
    </row>
    <row r="465" spans="1:6">
      <c r="A465" s="49">
        <v>40758</v>
      </c>
      <c r="B465">
        <v>51.5</v>
      </c>
      <c r="C465">
        <v>51.74</v>
      </c>
      <c r="D465">
        <v>51.1</v>
      </c>
      <c r="E465" s="50">
        <v>51.7</v>
      </c>
      <c r="F465">
        <v>2243956</v>
      </c>
    </row>
    <row r="466" spans="1:6">
      <c r="A466" s="49">
        <v>40757</v>
      </c>
      <c r="B466">
        <v>52.1</v>
      </c>
      <c r="C466">
        <v>52.2</v>
      </c>
      <c r="D466">
        <v>51.55</v>
      </c>
      <c r="E466" s="50">
        <v>51.57</v>
      </c>
      <c r="F466">
        <v>2457062</v>
      </c>
    </row>
    <row r="467" spans="1:6">
      <c r="A467" s="49">
        <v>40756</v>
      </c>
      <c r="B467">
        <v>53.13</v>
      </c>
      <c r="C467">
        <v>53.13</v>
      </c>
      <c r="D467">
        <v>52.02</v>
      </c>
      <c r="E467" s="50">
        <v>52.35</v>
      </c>
      <c r="F467">
        <v>2063952</v>
      </c>
    </row>
    <row r="468" spans="1:6">
      <c r="A468" s="49">
        <v>40753</v>
      </c>
      <c r="B468">
        <v>52.52</v>
      </c>
      <c r="C468">
        <v>52.95</v>
      </c>
      <c r="D468">
        <v>52.32</v>
      </c>
      <c r="E468" s="50">
        <v>52.64</v>
      </c>
      <c r="F468">
        <v>1876268</v>
      </c>
    </row>
    <row r="469" spans="1:6">
      <c r="A469" s="49">
        <v>40752</v>
      </c>
      <c r="B469">
        <v>52.69</v>
      </c>
      <c r="C469">
        <v>53.08</v>
      </c>
      <c r="D469">
        <v>52.69</v>
      </c>
      <c r="E469" s="50">
        <v>52.76</v>
      </c>
      <c r="F469">
        <v>1541227</v>
      </c>
    </row>
    <row r="470" spans="1:6">
      <c r="A470" s="49">
        <v>40751</v>
      </c>
      <c r="B470">
        <v>53.09</v>
      </c>
      <c r="C470">
        <v>53.38</v>
      </c>
      <c r="D470">
        <v>52.68</v>
      </c>
      <c r="E470" s="50">
        <v>52.76</v>
      </c>
      <c r="F470">
        <v>1501847</v>
      </c>
    </row>
    <row r="471" spans="1:6">
      <c r="A471" s="49">
        <v>40750</v>
      </c>
      <c r="B471">
        <v>53.58</v>
      </c>
      <c r="C471">
        <v>53.61</v>
      </c>
      <c r="D471">
        <v>53.2</v>
      </c>
      <c r="E471" s="50">
        <v>53.29</v>
      </c>
      <c r="F471">
        <v>1393453</v>
      </c>
    </row>
    <row r="472" spans="1:6">
      <c r="A472" s="49">
        <v>40749</v>
      </c>
      <c r="B472">
        <v>53.64</v>
      </c>
      <c r="C472">
        <v>53.87</v>
      </c>
      <c r="D472">
        <v>53.55</v>
      </c>
      <c r="E472" s="50">
        <v>53.62</v>
      </c>
      <c r="F472">
        <v>1361797</v>
      </c>
    </row>
    <row r="473" spans="1:6">
      <c r="A473" s="49">
        <v>40746</v>
      </c>
      <c r="B473">
        <v>54.01</v>
      </c>
      <c r="C473">
        <v>54.31</v>
      </c>
      <c r="D473">
        <v>53.83</v>
      </c>
      <c r="E473" s="50">
        <v>53.99</v>
      </c>
      <c r="F473">
        <v>1483706</v>
      </c>
    </row>
    <row r="474" spans="1:6">
      <c r="A474" s="49">
        <v>40745</v>
      </c>
      <c r="B474">
        <v>53.85</v>
      </c>
      <c r="C474">
        <v>54.2</v>
      </c>
      <c r="D474">
        <v>53.73</v>
      </c>
      <c r="E474" s="50">
        <v>54.16</v>
      </c>
      <c r="F474">
        <v>1785553</v>
      </c>
    </row>
    <row r="475" spans="1:6">
      <c r="A475" s="49">
        <v>40744</v>
      </c>
      <c r="B475">
        <v>53.88</v>
      </c>
      <c r="C475">
        <v>53.98</v>
      </c>
      <c r="D475">
        <v>53.41</v>
      </c>
      <c r="E475" s="50">
        <v>53.66</v>
      </c>
      <c r="F475">
        <v>1725679</v>
      </c>
    </row>
    <row r="476" spans="1:6">
      <c r="A476" s="49">
        <v>40743</v>
      </c>
      <c r="B476">
        <v>53.37</v>
      </c>
      <c r="C476">
        <v>54.02</v>
      </c>
      <c r="D476">
        <v>53.16</v>
      </c>
      <c r="E476" s="50">
        <v>53.86</v>
      </c>
      <c r="F476">
        <v>2032405</v>
      </c>
    </row>
    <row r="477" spans="1:6">
      <c r="A477" s="49">
        <v>40742</v>
      </c>
      <c r="B477">
        <v>53.3</v>
      </c>
      <c r="C477">
        <v>53.53</v>
      </c>
      <c r="D477">
        <v>52.9</v>
      </c>
      <c r="E477" s="50">
        <v>53.13</v>
      </c>
      <c r="F477">
        <v>1684894</v>
      </c>
    </row>
    <row r="478" spans="1:6">
      <c r="A478" s="49">
        <v>40739</v>
      </c>
      <c r="B478">
        <v>53.26</v>
      </c>
      <c r="C478">
        <v>53.52</v>
      </c>
      <c r="D478">
        <v>53.04</v>
      </c>
      <c r="E478" s="50">
        <v>53.44</v>
      </c>
      <c r="F478">
        <v>2697322</v>
      </c>
    </row>
    <row r="479" spans="1:6">
      <c r="A479" s="49">
        <v>40738</v>
      </c>
      <c r="B479">
        <v>53.41</v>
      </c>
      <c r="C479">
        <v>53.63</v>
      </c>
      <c r="D479">
        <v>53.1</v>
      </c>
      <c r="E479" s="50">
        <v>53.22</v>
      </c>
      <c r="F479">
        <v>1689551</v>
      </c>
    </row>
    <row r="480" spans="1:6">
      <c r="A480" s="49">
        <v>40737</v>
      </c>
      <c r="B480">
        <v>53.84</v>
      </c>
      <c r="C480">
        <v>53.87</v>
      </c>
      <c r="D480">
        <v>53.38</v>
      </c>
      <c r="E480" s="50">
        <v>53.44</v>
      </c>
      <c r="F480">
        <v>1413228</v>
      </c>
    </row>
    <row r="481" spans="1:6">
      <c r="A481" s="49">
        <v>40736</v>
      </c>
      <c r="B481">
        <v>53.25</v>
      </c>
      <c r="C481">
        <v>54.01</v>
      </c>
      <c r="D481">
        <v>53.23</v>
      </c>
      <c r="E481" s="50">
        <v>53.62</v>
      </c>
      <c r="F481">
        <v>1913592</v>
      </c>
    </row>
    <row r="482" spans="1:6">
      <c r="A482" s="49">
        <v>40735</v>
      </c>
      <c r="B482">
        <v>53.16</v>
      </c>
      <c r="C482">
        <v>53.56</v>
      </c>
      <c r="D482">
        <v>53.01</v>
      </c>
      <c r="E482" s="50">
        <v>53.29</v>
      </c>
      <c r="F482">
        <v>1686235</v>
      </c>
    </row>
    <row r="483" spans="1:6">
      <c r="A483" s="49">
        <v>40732</v>
      </c>
      <c r="B483">
        <v>53.64</v>
      </c>
      <c r="C483">
        <v>53.86</v>
      </c>
      <c r="D483">
        <v>53.38</v>
      </c>
      <c r="E483" s="50">
        <v>53.47</v>
      </c>
      <c r="F483">
        <v>1662941</v>
      </c>
    </row>
    <row r="484" spans="1:6">
      <c r="A484" s="49">
        <v>40731</v>
      </c>
      <c r="B484">
        <v>54.3</v>
      </c>
      <c r="C484">
        <v>54.3</v>
      </c>
      <c r="D484">
        <v>53.67</v>
      </c>
      <c r="E484" s="50">
        <v>53.94</v>
      </c>
      <c r="F484">
        <v>1911521</v>
      </c>
    </row>
    <row r="485" spans="1:6">
      <c r="A485" s="49">
        <v>40730</v>
      </c>
      <c r="B485">
        <v>53.42</v>
      </c>
      <c r="C485">
        <v>54.05</v>
      </c>
      <c r="D485">
        <v>53.37</v>
      </c>
      <c r="E485" s="50">
        <v>53.92</v>
      </c>
      <c r="F485">
        <v>1660809</v>
      </c>
    </row>
    <row r="486" spans="1:6">
      <c r="A486" s="49">
        <v>40729</v>
      </c>
      <c r="B486">
        <v>53.52</v>
      </c>
      <c r="C486">
        <v>53.62</v>
      </c>
      <c r="D486">
        <v>53.25</v>
      </c>
      <c r="E486" s="50">
        <v>53.42</v>
      </c>
      <c r="F486">
        <v>1800831</v>
      </c>
    </row>
    <row r="487" spans="1:6">
      <c r="A487" s="49">
        <v>40725</v>
      </c>
      <c r="B487">
        <v>53.19</v>
      </c>
      <c r="C487">
        <v>53.67</v>
      </c>
      <c r="D487">
        <v>53.03</v>
      </c>
      <c r="E487" s="50">
        <v>53.62</v>
      </c>
      <c r="F487">
        <v>1974423</v>
      </c>
    </row>
    <row r="488" spans="1:6">
      <c r="A488" s="49">
        <v>40724</v>
      </c>
      <c r="B488">
        <v>53.25</v>
      </c>
      <c r="C488">
        <v>53.39</v>
      </c>
      <c r="D488">
        <v>53.02</v>
      </c>
      <c r="E488" s="50">
        <v>53.28</v>
      </c>
      <c r="F488">
        <v>1996356</v>
      </c>
    </row>
    <row r="489" spans="1:6">
      <c r="A489" s="49">
        <v>40723</v>
      </c>
      <c r="B489">
        <v>53.24</v>
      </c>
      <c r="C489">
        <v>53.38</v>
      </c>
      <c r="D489">
        <v>52.95</v>
      </c>
      <c r="E489" s="50">
        <v>53.09</v>
      </c>
      <c r="F489">
        <v>2205991</v>
      </c>
    </row>
    <row r="490" spans="1:6">
      <c r="A490" s="49">
        <v>40722</v>
      </c>
      <c r="B490">
        <v>53.25</v>
      </c>
      <c r="C490">
        <v>53.36</v>
      </c>
      <c r="D490">
        <v>52.98</v>
      </c>
      <c r="E490" s="50">
        <v>53.13</v>
      </c>
      <c r="F490">
        <v>1771383</v>
      </c>
    </row>
    <row r="491" spans="1:6">
      <c r="A491" s="49">
        <v>40721</v>
      </c>
      <c r="B491">
        <v>53.02</v>
      </c>
      <c r="C491">
        <v>53.4</v>
      </c>
      <c r="D491">
        <v>52.94</v>
      </c>
      <c r="E491" s="50">
        <v>53.13</v>
      </c>
      <c r="F491">
        <v>2800824</v>
      </c>
    </row>
    <row r="492" spans="1:6">
      <c r="A492" s="49">
        <v>40718</v>
      </c>
      <c r="B492">
        <v>52.74</v>
      </c>
      <c r="C492">
        <v>53.11</v>
      </c>
      <c r="D492">
        <v>52.67</v>
      </c>
      <c r="E492" s="50">
        <v>53.01</v>
      </c>
      <c r="F492">
        <v>3570320</v>
      </c>
    </row>
    <row r="493" spans="1:6">
      <c r="A493" s="49">
        <v>40717</v>
      </c>
      <c r="B493">
        <v>52.99</v>
      </c>
      <c r="C493">
        <v>53.03</v>
      </c>
      <c r="D493">
        <v>52.14</v>
      </c>
      <c r="E493" s="50">
        <v>52.56</v>
      </c>
      <c r="F493">
        <v>2777105</v>
      </c>
    </row>
    <row r="494" spans="1:6">
      <c r="A494" s="49">
        <v>40716</v>
      </c>
      <c r="B494">
        <v>53.73</v>
      </c>
      <c r="C494">
        <v>53.88</v>
      </c>
      <c r="D494">
        <v>53.35</v>
      </c>
      <c r="E494" s="50">
        <v>53.4</v>
      </c>
      <c r="F494">
        <v>2499045</v>
      </c>
    </row>
    <row r="495" spans="1:6">
      <c r="A495" s="49">
        <v>40715</v>
      </c>
      <c r="B495">
        <v>54.39</v>
      </c>
      <c r="C495">
        <v>54.49</v>
      </c>
      <c r="D495">
        <v>54</v>
      </c>
      <c r="E495" s="50">
        <v>54.09</v>
      </c>
      <c r="F495">
        <v>2723604</v>
      </c>
    </row>
    <row r="496" spans="1:6">
      <c r="A496" s="49">
        <v>40714</v>
      </c>
      <c r="B496">
        <v>53.75</v>
      </c>
      <c r="C496">
        <v>54.22</v>
      </c>
      <c r="D496">
        <v>53.6</v>
      </c>
      <c r="E496" s="50">
        <v>54.08</v>
      </c>
      <c r="F496">
        <v>1800104</v>
      </c>
    </row>
    <row r="497" spans="1:6">
      <c r="A497" s="49">
        <v>40711</v>
      </c>
      <c r="B497">
        <v>53.77</v>
      </c>
      <c r="C497">
        <v>53.89</v>
      </c>
      <c r="D497">
        <v>53.59</v>
      </c>
      <c r="E497" s="50">
        <v>53.76</v>
      </c>
      <c r="F497">
        <v>2856187</v>
      </c>
    </row>
    <row r="498" spans="1:6">
      <c r="A498" s="49">
        <v>40710</v>
      </c>
      <c r="B498">
        <v>53.12</v>
      </c>
      <c r="C498">
        <v>53.41</v>
      </c>
      <c r="D498">
        <v>52.86</v>
      </c>
      <c r="E498" s="50">
        <v>53.37</v>
      </c>
      <c r="F498">
        <v>2228474</v>
      </c>
    </row>
    <row r="499" spans="1:6">
      <c r="A499" s="49">
        <v>40709</v>
      </c>
      <c r="B499">
        <v>53.37</v>
      </c>
      <c r="C499">
        <v>53.47</v>
      </c>
      <c r="D499">
        <v>52.77</v>
      </c>
      <c r="E499" s="50">
        <v>53.02</v>
      </c>
      <c r="F499">
        <v>2112954</v>
      </c>
    </row>
    <row r="500" spans="1:6">
      <c r="A500" s="49">
        <v>40708</v>
      </c>
      <c r="B500">
        <v>53.67</v>
      </c>
      <c r="C500">
        <v>53.87</v>
      </c>
      <c r="D500">
        <v>53.15</v>
      </c>
      <c r="E500" s="50">
        <v>53.71</v>
      </c>
      <c r="F500">
        <v>2282291</v>
      </c>
    </row>
    <row r="501" spans="1:6">
      <c r="A501" s="49">
        <v>40707</v>
      </c>
      <c r="B501">
        <v>52.96</v>
      </c>
      <c r="C501">
        <v>53.51</v>
      </c>
      <c r="D501">
        <v>52.91</v>
      </c>
      <c r="E501" s="50">
        <v>53.33</v>
      </c>
      <c r="F501">
        <v>1827670</v>
      </c>
    </row>
    <row r="502" spans="1:6">
      <c r="A502" s="49">
        <v>40704</v>
      </c>
      <c r="B502">
        <v>53.27</v>
      </c>
      <c r="C502">
        <v>53.55</v>
      </c>
      <c r="D502">
        <v>52.83</v>
      </c>
      <c r="E502" s="50">
        <v>52.84</v>
      </c>
      <c r="F502">
        <v>1910061</v>
      </c>
    </row>
    <row r="503" spans="1:6">
      <c r="A503" s="49">
        <v>40703</v>
      </c>
      <c r="B503">
        <v>53.11</v>
      </c>
      <c r="C503">
        <v>53.78</v>
      </c>
      <c r="D503">
        <v>52.94</v>
      </c>
      <c r="E503" s="50">
        <v>53.56</v>
      </c>
      <c r="F503">
        <v>2528013</v>
      </c>
    </row>
    <row r="504" spans="1:6">
      <c r="A504" s="49">
        <v>40702</v>
      </c>
      <c r="B504">
        <v>52.93</v>
      </c>
      <c r="C504">
        <v>53.26</v>
      </c>
      <c r="D504">
        <v>52.7</v>
      </c>
      <c r="E504" s="50">
        <v>53.14</v>
      </c>
      <c r="F504">
        <v>2177848</v>
      </c>
    </row>
    <row r="505" spans="1:6">
      <c r="A505" s="49">
        <v>40701</v>
      </c>
      <c r="B505">
        <v>53.13</v>
      </c>
      <c r="C505">
        <v>53.34</v>
      </c>
      <c r="D505">
        <v>52.93</v>
      </c>
      <c r="E505" s="50">
        <v>53.06</v>
      </c>
      <c r="F505">
        <v>2311525</v>
      </c>
    </row>
    <row r="506" spans="1:6">
      <c r="A506" s="49">
        <v>40700</v>
      </c>
      <c r="B506">
        <v>53.1</v>
      </c>
      <c r="C506">
        <v>53.3</v>
      </c>
      <c r="D506">
        <v>52.86</v>
      </c>
      <c r="E506" s="50">
        <v>52.9</v>
      </c>
      <c r="F506">
        <v>2692128</v>
      </c>
    </row>
    <row r="507" spans="1:6">
      <c r="A507" s="49">
        <v>40697</v>
      </c>
      <c r="B507">
        <v>53.22</v>
      </c>
      <c r="C507">
        <v>53.54</v>
      </c>
      <c r="D507">
        <v>53.11</v>
      </c>
      <c r="E507" s="50">
        <v>53.2</v>
      </c>
      <c r="F507">
        <v>2258153</v>
      </c>
    </row>
    <row r="508" spans="1:6">
      <c r="A508" s="49">
        <v>40696</v>
      </c>
      <c r="B508">
        <v>54.84</v>
      </c>
      <c r="C508">
        <v>54.85</v>
      </c>
      <c r="D508">
        <v>53.58</v>
      </c>
      <c r="E508" s="50">
        <v>53.65</v>
      </c>
      <c r="F508">
        <v>3884907</v>
      </c>
    </row>
    <row r="509" spans="1:6">
      <c r="A509" s="49">
        <v>40695</v>
      </c>
      <c r="B509">
        <v>53.93</v>
      </c>
      <c r="C509">
        <v>54.12</v>
      </c>
      <c r="D509">
        <v>53.38</v>
      </c>
      <c r="E509" s="50">
        <v>53.72</v>
      </c>
      <c r="F509">
        <v>4073054</v>
      </c>
    </row>
    <row r="510" spans="1:6">
      <c r="A510" s="49">
        <v>40694</v>
      </c>
      <c r="B510">
        <v>54.85</v>
      </c>
      <c r="C510">
        <v>55</v>
      </c>
      <c r="D510">
        <v>54.57</v>
      </c>
      <c r="E510" s="50">
        <v>54.92</v>
      </c>
      <c r="F510">
        <v>3210525</v>
      </c>
    </row>
    <row r="511" spans="1:6">
      <c r="A511" s="49">
        <v>40690</v>
      </c>
      <c r="B511">
        <v>54.31</v>
      </c>
      <c r="C511">
        <v>54.8</v>
      </c>
      <c r="D511">
        <v>54.06</v>
      </c>
      <c r="E511" s="50">
        <v>54.68</v>
      </c>
      <c r="F511">
        <v>2807649</v>
      </c>
    </row>
    <row r="512" spans="1:6">
      <c r="A512" s="49">
        <v>40689</v>
      </c>
      <c r="B512">
        <v>53.16</v>
      </c>
      <c r="C512">
        <v>54.1</v>
      </c>
      <c r="D512">
        <v>52.91</v>
      </c>
      <c r="E512" s="50">
        <v>53.82</v>
      </c>
      <c r="F512">
        <v>3571168</v>
      </c>
    </row>
    <row r="513" spans="1:6">
      <c r="A513" s="49">
        <v>40688</v>
      </c>
      <c r="B513">
        <v>53.22</v>
      </c>
      <c r="C513">
        <v>53.41</v>
      </c>
      <c r="D513">
        <v>52.64</v>
      </c>
      <c r="E513" s="50">
        <v>53.39</v>
      </c>
      <c r="F513">
        <v>3086271</v>
      </c>
    </row>
    <row r="514" spans="1:6">
      <c r="A514" s="49">
        <v>40687</v>
      </c>
      <c r="B514">
        <v>53.36</v>
      </c>
      <c r="C514">
        <v>53.62</v>
      </c>
      <c r="D514">
        <v>53.23</v>
      </c>
      <c r="E514" s="50">
        <v>53.42</v>
      </c>
      <c r="F514">
        <v>1838941</v>
      </c>
    </row>
    <row r="515" spans="1:6">
      <c r="A515" s="49">
        <v>40686</v>
      </c>
      <c r="B515">
        <v>53.45</v>
      </c>
      <c r="C515">
        <v>53.79</v>
      </c>
      <c r="D515">
        <v>53.23</v>
      </c>
      <c r="E515" s="50">
        <v>53.35</v>
      </c>
      <c r="F515">
        <v>1824366</v>
      </c>
    </row>
    <row r="516" spans="1:6">
      <c r="A516" s="49">
        <v>40683</v>
      </c>
      <c r="B516">
        <v>53.87</v>
      </c>
      <c r="C516">
        <v>54.21</v>
      </c>
      <c r="D516">
        <v>53.61</v>
      </c>
      <c r="E516" s="50">
        <v>53.89</v>
      </c>
      <c r="F516">
        <v>2426146</v>
      </c>
    </row>
    <row r="517" spans="1:6">
      <c r="A517" s="49">
        <v>40682</v>
      </c>
      <c r="B517">
        <v>53.5</v>
      </c>
      <c r="C517">
        <v>53.89</v>
      </c>
      <c r="D517">
        <v>53.4</v>
      </c>
      <c r="E517" s="50">
        <v>53.85</v>
      </c>
      <c r="F517">
        <v>3083824</v>
      </c>
    </row>
    <row r="518" spans="1:6">
      <c r="A518" s="49">
        <v>40681</v>
      </c>
      <c r="B518">
        <v>52.79</v>
      </c>
      <c r="C518">
        <v>53.4</v>
      </c>
      <c r="D518">
        <v>52.71</v>
      </c>
      <c r="E518" s="50">
        <v>53.4</v>
      </c>
      <c r="F518">
        <v>2238266</v>
      </c>
    </row>
    <row r="519" spans="1:6">
      <c r="A519" s="49">
        <v>40680</v>
      </c>
      <c r="B519">
        <v>52.43</v>
      </c>
      <c r="C519">
        <v>53</v>
      </c>
      <c r="D519">
        <v>52.36</v>
      </c>
      <c r="E519" s="50">
        <v>52.88</v>
      </c>
      <c r="F519">
        <v>2179669</v>
      </c>
    </row>
    <row r="520" spans="1:6">
      <c r="A520" s="49">
        <v>40679</v>
      </c>
      <c r="B520">
        <v>52.46</v>
      </c>
      <c r="C520">
        <v>52.57</v>
      </c>
      <c r="D520">
        <v>52.18</v>
      </c>
      <c r="E520" s="50">
        <v>52.46</v>
      </c>
      <c r="F520">
        <v>1265955</v>
      </c>
    </row>
    <row r="521" spans="1:6">
      <c r="A521" s="49">
        <v>40676</v>
      </c>
      <c r="B521">
        <v>52.38</v>
      </c>
      <c r="C521">
        <v>52.67</v>
      </c>
      <c r="D521">
        <v>52.33</v>
      </c>
      <c r="E521" s="50">
        <v>52.5</v>
      </c>
      <c r="F521">
        <v>1574588</v>
      </c>
    </row>
    <row r="522" spans="1:6">
      <c r="A522" s="49">
        <v>40675</v>
      </c>
      <c r="B522">
        <v>51.5</v>
      </c>
      <c r="C522">
        <v>52.55</v>
      </c>
      <c r="D522">
        <v>51.49</v>
      </c>
      <c r="E522" s="50">
        <v>52.48</v>
      </c>
      <c r="F522">
        <v>1788338</v>
      </c>
    </row>
    <row r="523" spans="1:6">
      <c r="A523" s="49">
        <v>40674</v>
      </c>
      <c r="B523">
        <v>51.57</v>
      </c>
      <c r="C523">
        <v>51.81</v>
      </c>
      <c r="D523">
        <v>51.37</v>
      </c>
      <c r="E523" s="50">
        <v>51.53</v>
      </c>
      <c r="F523">
        <v>1418106</v>
      </c>
    </row>
    <row r="524" spans="1:6">
      <c r="A524" s="49">
        <v>40673</v>
      </c>
      <c r="B524">
        <v>51.4</v>
      </c>
      <c r="C524">
        <v>51.77</v>
      </c>
      <c r="D524">
        <v>51.32</v>
      </c>
      <c r="E524" s="50">
        <v>51.62</v>
      </c>
      <c r="F524">
        <v>1202472</v>
      </c>
    </row>
    <row r="525" spans="1:6">
      <c r="A525" s="49">
        <v>40672</v>
      </c>
      <c r="B525">
        <v>51.21</v>
      </c>
      <c r="C525">
        <v>51.35</v>
      </c>
      <c r="D525">
        <v>51.05</v>
      </c>
      <c r="E525" s="50">
        <v>51.26</v>
      </c>
      <c r="F525">
        <v>1059398</v>
      </c>
    </row>
    <row r="526" spans="1:6">
      <c r="A526" s="49">
        <v>40669</v>
      </c>
      <c r="B526">
        <v>51.47</v>
      </c>
      <c r="C526">
        <v>51.93</v>
      </c>
      <c r="D526">
        <v>51.16</v>
      </c>
      <c r="E526" s="50">
        <v>51.18</v>
      </c>
      <c r="F526">
        <v>1639324</v>
      </c>
    </row>
    <row r="527" spans="1:6">
      <c r="A527" s="49">
        <v>40668</v>
      </c>
      <c r="B527">
        <v>51.34</v>
      </c>
      <c r="C527">
        <v>51.58</v>
      </c>
      <c r="D527">
        <v>51.08</v>
      </c>
      <c r="E527" s="50">
        <v>51.15</v>
      </c>
      <c r="F527">
        <v>1491947</v>
      </c>
    </row>
    <row r="528" spans="1:6">
      <c r="A528" s="49">
        <v>40667</v>
      </c>
      <c r="B528">
        <v>51.58</v>
      </c>
      <c r="C528">
        <v>51.84</v>
      </c>
      <c r="D528">
        <v>51.4</v>
      </c>
      <c r="E528" s="50">
        <v>51.5</v>
      </c>
      <c r="F528">
        <v>1423633</v>
      </c>
    </row>
    <row r="529" spans="1:6">
      <c r="A529" s="49">
        <v>40666</v>
      </c>
      <c r="B529">
        <v>51.28</v>
      </c>
      <c r="C529">
        <v>51.64</v>
      </c>
      <c r="D529">
        <v>51.25</v>
      </c>
      <c r="E529" s="50">
        <v>51.56</v>
      </c>
      <c r="F529">
        <v>1345001</v>
      </c>
    </row>
    <row r="530" spans="1:6">
      <c r="A530" s="49">
        <v>40665</v>
      </c>
      <c r="B530">
        <v>51.33</v>
      </c>
      <c r="C530">
        <v>51.42</v>
      </c>
      <c r="D530">
        <v>51.14</v>
      </c>
      <c r="E530" s="50">
        <v>51.3</v>
      </c>
      <c r="F530">
        <v>1380939</v>
      </c>
    </row>
    <row r="531" spans="1:6">
      <c r="A531" s="49">
        <v>40662</v>
      </c>
      <c r="B531">
        <v>51.17</v>
      </c>
      <c r="C531">
        <v>51.36</v>
      </c>
      <c r="D531">
        <v>51.16</v>
      </c>
      <c r="E531" s="50">
        <v>51.23</v>
      </c>
      <c r="F531">
        <v>1489626</v>
      </c>
    </row>
    <row r="532" spans="1:6">
      <c r="A532" s="49">
        <v>40661</v>
      </c>
      <c r="B532">
        <v>51.22</v>
      </c>
      <c r="C532">
        <v>51.33</v>
      </c>
      <c r="D532">
        <v>50.95</v>
      </c>
      <c r="E532" s="50">
        <v>51.29</v>
      </c>
      <c r="F532">
        <v>1859482</v>
      </c>
    </row>
    <row r="533" spans="1:6">
      <c r="A533" s="49">
        <v>40660</v>
      </c>
      <c r="B533">
        <v>51.18</v>
      </c>
      <c r="C533">
        <v>51.38</v>
      </c>
      <c r="D533">
        <v>50.89</v>
      </c>
      <c r="E533" s="50">
        <v>51.23</v>
      </c>
      <c r="F533">
        <v>1478842</v>
      </c>
    </row>
    <row r="534" spans="1:6">
      <c r="A534" s="49">
        <v>40659</v>
      </c>
      <c r="B534">
        <v>50.48</v>
      </c>
      <c r="C534">
        <v>51.05</v>
      </c>
      <c r="D534">
        <v>50.4</v>
      </c>
      <c r="E534" s="50">
        <v>51.01</v>
      </c>
      <c r="F534">
        <v>1573243</v>
      </c>
    </row>
    <row r="535" spans="1:6">
      <c r="A535" s="49">
        <v>40658</v>
      </c>
      <c r="B535">
        <v>50.53</v>
      </c>
      <c r="C535">
        <v>50.67</v>
      </c>
      <c r="D535">
        <v>50.29</v>
      </c>
      <c r="E535" s="50">
        <v>50.37</v>
      </c>
      <c r="F535">
        <v>1269829</v>
      </c>
    </row>
    <row r="536" spans="1:6">
      <c r="A536" s="49">
        <v>40654</v>
      </c>
      <c r="B536">
        <v>50.86</v>
      </c>
      <c r="C536">
        <v>50.87</v>
      </c>
      <c r="D536">
        <v>50.52</v>
      </c>
      <c r="E536" s="50">
        <v>50.57</v>
      </c>
      <c r="F536">
        <v>1206225</v>
      </c>
    </row>
    <row r="537" spans="1:6">
      <c r="A537" s="49">
        <v>40653</v>
      </c>
      <c r="B537">
        <v>50.71</v>
      </c>
      <c r="C537">
        <v>50.86</v>
      </c>
      <c r="D537">
        <v>50.42</v>
      </c>
      <c r="E537" s="50">
        <v>50.73</v>
      </c>
      <c r="F537">
        <v>1840358</v>
      </c>
    </row>
    <row r="538" spans="1:6">
      <c r="A538" s="49">
        <v>40652</v>
      </c>
      <c r="B538">
        <v>50.34</v>
      </c>
      <c r="C538">
        <v>50.37</v>
      </c>
      <c r="D538">
        <v>49.92</v>
      </c>
      <c r="E538" s="50">
        <v>50.33</v>
      </c>
      <c r="F538">
        <v>1502541</v>
      </c>
    </row>
    <row r="539" spans="1:6">
      <c r="A539" s="49">
        <v>40651</v>
      </c>
      <c r="B539">
        <v>50.18</v>
      </c>
      <c r="C539">
        <v>50.76</v>
      </c>
      <c r="D539">
        <v>50.02</v>
      </c>
      <c r="E539" s="50">
        <v>50.37</v>
      </c>
      <c r="F539">
        <v>2251397</v>
      </c>
    </row>
    <row r="540" spans="1:6">
      <c r="A540" s="49">
        <v>40648</v>
      </c>
      <c r="B540">
        <v>50.33</v>
      </c>
      <c r="C540">
        <v>50.79</v>
      </c>
      <c r="D540">
        <v>50.01</v>
      </c>
      <c r="E540" s="50">
        <v>50.72</v>
      </c>
      <c r="F540">
        <v>3540060</v>
      </c>
    </row>
    <row r="541" spans="1:6">
      <c r="A541" s="49">
        <v>40647</v>
      </c>
      <c r="B541">
        <v>49.39</v>
      </c>
      <c r="C541">
        <v>50.31</v>
      </c>
      <c r="D541">
        <v>49.33</v>
      </c>
      <c r="E541" s="50">
        <v>50.21</v>
      </c>
      <c r="F541">
        <v>1777480</v>
      </c>
    </row>
    <row r="542" spans="1:6">
      <c r="A542" s="49">
        <v>40646</v>
      </c>
      <c r="B542">
        <v>49.76</v>
      </c>
      <c r="C542">
        <v>49.82</v>
      </c>
      <c r="D542">
        <v>49.43</v>
      </c>
      <c r="E542" s="50">
        <v>49.54</v>
      </c>
      <c r="F542">
        <v>1690169</v>
      </c>
    </row>
    <row r="543" spans="1:6">
      <c r="A543" s="49">
        <v>40645</v>
      </c>
      <c r="B543">
        <v>49.54</v>
      </c>
      <c r="C543">
        <v>50.08</v>
      </c>
      <c r="D543">
        <v>49.48</v>
      </c>
      <c r="E543" s="50">
        <v>49.75</v>
      </c>
      <c r="F543">
        <v>2607333</v>
      </c>
    </row>
    <row r="544" spans="1:6">
      <c r="A544" s="49">
        <v>40644</v>
      </c>
      <c r="B544">
        <v>49.16</v>
      </c>
      <c r="C544">
        <v>49.88</v>
      </c>
      <c r="D544">
        <v>49.16</v>
      </c>
      <c r="E544" s="50">
        <v>49.68</v>
      </c>
      <c r="F544">
        <v>1593487</v>
      </c>
    </row>
    <row r="545" spans="1:6">
      <c r="A545" s="49">
        <v>40641</v>
      </c>
      <c r="B545">
        <v>49.39</v>
      </c>
      <c r="C545">
        <v>49.58</v>
      </c>
      <c r="D545">
        <v>49.16</v>
      </c>
      <c r="E545" s="50">
        <v>49.22</v>
      </c>
      <c r="F545">
        <v>1398265</v>
      </c>
    </row>
    <row r="546" spans="1:6">
      <c r="A546" s="49">
        <v>40640</v>
      </c>
      <c r="B546">
        <v>49.22</v>
      </c>
      <c r="C546">
        <v>49.28</v>
      </c>
      <c r="D546">
        <v>48.98</v>
      </c>
      <c r="E546" s="50">
        <v>49.23</v>
      </c>
      <c r="F546">
        <v>1151749</v>
      </c>
    </row>
    <row r="547" spans="1:6">
      <c r="A547" s="49">
        <v>40639</v>
      </c>
      <c r="B547">
        <v>49.22</v>
      </c>
      <c r="C547">
        <v>49.49</v>
      </c>
      <c r="D547">
        <v>49.14</v>
      </c>
      <c r="E547" s="50">
        <v>49.3</v>
      </c>
      <c r="F547">
        <v>1249115</v>
      </c>
    </row>
    <row r="548" spans="1:6">
      <c r="A548" s="49">
        <v>40638</v>
      </c>
      <c r="B548">
        <v>48.98</v>
      </c>
      <c r="C548">
        <v>49.3</v>
      </c>
      <c r="D548">
        <v>48.97</v>
      </c>
      <c r="E548" s="50">
        <v>49.1</v>
      </c>
      <c r="F548">
        <v>1147077</v>
      </c>
    </row>
    <row r="549" spans="1:6">
      <c r="A549" s="49">
        <v>40637</v>
      </c>
      <c r="B549">
        <v>49.03</v>
      </c>
      <c r="C549">
        <v>49.14</v>
      </c>
      <c r="D549">
        <v>48.9</v>
      </c>
      <c r="E549" s="50">
        <v>49.05</v>
      </c>
      <c r="F549">
        <v>1125272</v>
      </c>
    </row>
    <row r="550" spans="1:6">
      <c r="A550" s="49">
        <v>40634</v>
      </c>
      <c r="B550">
        <v>48.87</v>
      </c>
      <c r="C550">
        <v>49.12</v>
      </c>
      <c r="D550">
        <v>48.82</v>
      </c>
      <c r="E550" s="50">
        <v>48.97</v>
      </c>
      <c r="F550">
        <v>1516806</v>
      </c>
    </row>
    <row r="551" spans="1:6">
      <c r="A551" s="49">
        <v>40633</v>
      </c>
      <c r="B551">
        <v>48.79</v>
      </c>
      <c r="C551">
        <v>49</v>
      </c>
      <c r="D551">
        <v>48.78</v>
      </c>
      <c r="E551" s="50">
        <v>48.82</v>
      </c>
      <c r="F551">
        <v>1580412</v>
      </c>
    </row>
    <row r="552" spans="1:6">
      <c r="A552" s="49">
        <v>40632</v>
      </c>
      <c r="B552">
        <v>49.02</v>
      </c>
      <c r="C552">
        <v>49.06</v>
      </c>
      <c r="D552">
        <v>48.69</v>
      </c>
      <c r="E552" s="50">
        <v>48.74</v>
      </c>
      <c r="F552">
        <v>1723371</v>
      </c>
    </row>
    <row r="553" spans="1:6">
      <c r="A553" s="49">
        <v>40631</v>
      </c>
      <c r="B553">
        <v>48.76</v>
      </c>
      <c r="C553">
        <v>48.95</v>
      </c>
      <c r="D553">
        <v>48.61</v>
      </c>
      <c r="E553" s="50">
        <v>48.86</v>
      </c>
      <c r="F553">
        <v>1470336</v>
      </c>
    </row>
    <row r="554" spans="1:6">
      <c r="A554" s="49">
        <v>40630</v>
      </c>
      <c r="B554">
        <v>48.67</v>
      </c>
      <c r="C554">
        <v>48.94</v>
      </c>
      <c r="D554">
        <v>48.63</v>
      </c>
      <c r="E554" s="50">
        <v>48.7</v>
      </c>
      <c r="F554">
        <v>1878464</v>
      </c>
    </row>
    <row r="555" spans="1:6">
      <c r="A555" s="49">
        <v>40627</v>
      </c>
      <c r="B555">
        <v>48.66</v>
      </c>
      <c r="C555">
        <v>48.83</v>
      </c>
      <c r="D555">
        <v>48.62</v>
      </c>
      <c r="E555" s="50">
        <v>48.64</v>
      </c>
      <c r="F555">
        <v>1821403</v>
      </c>
    </row>
    <row r="556" spans="1:6">
      <c r="A556" s="49">
        <v>40626</v>
      </c>
      <c r="B556">
        <v>48.43</v>
      </c>
      <c r="C556">
        <v>48.62</v>
      </c>
      <c r="D556">
        <v>48.24</v>
      </c>
      <c r="E556" s="50">
        <v>48.52</v>
      </c>
      <c r="F556">
        <v>1487539</v>
      </c>
    </row>
    <row r="557" spans="1:6">
      <c r="A557" s="49">
        <v>40625</v>
      </c>
      <c r="B557">
        <v>48.35</v>
      </c>
      <c r="C557">
        <v>48.48</v>
      </c>
      <c r="D557">
        <v>48.12</v>
      </c>
      <c r="E557" s="50">
        <v>48.39</v>
      </c>
      <c r="F557">
        <v>1827933</v>
      </c>
    </row>
    <row r="558" spans="1:6">
      <c r="A558" s="49">
        <v>40624</v>
      </c>
      <c r="B558">
        <v>48.66</v>
      </c>
      <c r="C558">
        <v>48.68</v>
      </c>
      <c r="D558">
        <v>48.27</v>
      </c>
      <c r="E558" s="50">
        <v>48.51</v>
      </c>
      <c r="F558">
        <v>1803742</v>
      </c>
    </row>
    <row r="559" spans="1:6">
      <c r="A559" s="49">
        <v>40623</v>
      </c>
      <c r="B559">
        <v>49.26</v>
      </c>
      <c r="C559">
        <v>49.47</v>
      </c>
      <c r="D559">
        <v>48.94</v>
      </c>
      <c r="E559" s="50">
        <v>49.09</v>
      </c>
      <c r="F559">
        <v>2721149</v>
      </c>
    </row>
    <row r="560" spans="1:6">
      <c r="A560" s="49">
        <v>40620</v>
      </c>
      <c r="B560">
        <v>49.06</v>
      </c>
      <c r="C560">
        <v>49.4</v>
      </c>
      <c r="D560">
        <v>48.69</v>
      </c>
      <c r="E560" s="50">
        <v>48.97</v>
      </c>
      <c r="F560">
        <v>2793230</v>
      </c>
    </row>
    <row r="561" spans="1:6">
      <c r="A561" s="49">
        <v>40619</v>
      </c>
      <c r="B561">
        <v>48.9</v>
      </c>
      <c r="C561">
        <v>48.9</v>
      </c>
      <c r="D561">
        <v>48.27</v>
      </c>
      <c r="E561" s="50">
        <v>48.61</v>
      </c>
      <c r="F561">
        <v>2223072</v>
      </c>
    </row>
    <row r="562" spans="1:6">
      <c r="A562" s="49">
        <v>40618</v>
      </c>
      <c r="B562">
        <v>48.71</v>
      </c>
      <c r="C562">
        <v>48.76</v>
      </c>
      <c r="D562">
        <v>48.18</v>
      </c>
      <c r="E562" s="50">
        <v>48.33</v>
      </c>
      <c r="F562">
        <v>4178915</v>
      </c>
    </row>
    <row r="563" spans="1:6">
      <c r="A563" s="49">
        <v>40617</v>
      </c>
      <c r="B563">
        <v>48.56</v>
      </c>
      <c r="C563">
        <v>48.95</v>
      </c>
      <c r="D563">
        <v>48.5</v>
      </c>
      <c r="E563" s="50">
        <v>48.74</v>
      </c>
      <c r="F563">
        <v>2139114</v>
      </c>
    </row>
    <row r="564" spans="1:6">
      <c r="A564" s="49">
        <v>40616</v>
      </c>
      <c r="B564">
        <v>49.7</v>
      </c>
      <c r="C564">
        <v>49.77</v>
      </c>
      <c r="D564">
        <v>49.18</v>
      </c>
      <c r="E564" s="50">
        <v>49.25</v>
      </c>
      <c r="F564">
        <v>2366595</v>
      </c>
    </row>
    <row r="565" spans="1:6">
      <c r="A565" s="49">
        <v>40613</v>
      </c>
      <c r="B565">
        <v>49.58</v>
      </c>
      <c r="C565">
        <v>50.26</v>
      </c>
      <c r="D565">
        <v>49.58</v>
      </c>
      <c r="E565" s="50">
        <v>49.93</v>
      </c>
      <c r="F565">
        <v>2432388</v>
      </c>
    </row>
    <row r="566" spans="1:6">
      <c r="A566" s="49">
        <v>40612</v>
      </c>
      <c r="B566">
        <v>49.53</v>
      </c>
      <c r="C566">
        <v>50.1</v>
      </c>
      <c r="D566">
        <v>49.37</v>
      </c>
      <c r="E566" s="50">
        <v>49.74</v>
      </c>
      <c r="F566">
        <v>2300700</v>
      </c>
    </row>
    <row r="567" spans="1:6">
      <c r="A567" s="49">
        <v>40611</v>
      </c>
      <c r="B567">
        <v>49.38</v>
      </c>
      <c r="C567">
        <v>49.87</v>
      </c>
      <c r="D567">
        <v>49.34</v>
      </c>
      <c r="E567" s="50">
        <v>49.84</v>
      </c>
      <c r="F567">
        <v>1554336</v>
      </c>
    </row>
    <row r="568" spans="1:6">
      <c r="A568" s="49">
        <v>40610</v>
      </c>
      <c r="B568">
        <v>48.77</v>
      </c>
      <c r="C568">
        <v>49.61</v>
      </c>
      <c r="D568">
        <v>48.69</v>
      </c>
      <c r="E568" s="50">
        <v>49.58</v>
      </c>
      <c r="F568">
        <v>2006246</v>
      </c>
    </row>
    <row r="569" spans="1:6">
      <c r="A569" s="49">
        <v>40609</v>
      </c>
      <c r="B569">
        <v>49.35</v>
      </c>
      <c r="C569">
        <v>49.37</v>
      </c>
      <c r="D569">
        <v>48.51</v>
      </c>
      <c r="E569" s="50">
        <v>48.61</v>
      </c>
      <c r="F569">
        <v>3732029</v>
      </c>
    </row>
    <row r="570" spans="1:6">
      <c r="A570" s="49">
        <v>40606</v>
      </c>
      <c r="B570">
        <v>49.76</v>
      </c>
      <c r="C570">
        <v>49.87</v>
      </c>
      <c r="D570">
        <v>48.92</v>
      </c>
      <c r="E570" s="50">
        <v>49.13</v>
      </c>
      <c r="F570">
        <v>3516252</v>
      </c>
    </row>
    <row r="571" spans="1:6">
      <c r="A571" s="49">
        <v>40605</v>
      </c>
      <c r="B571">
        <v>49.71</v>
      </c>
      <c r="C571">
        <v>49.93</v>
      </c>
      <c r="D571">
        <v>48.87</v>
      </c>
      <c r="E571" s="50">
        <v>49.66</v>
      </c>
      <c r="F571">
        <v>3947144</v>
      </c>
    </row>
    <row r="572" spans="1:6">
      <c r="A572" s="49">
        <v>40604</v>
      </c>
      <c r="B572">
        <v>49.29</v>
      </c>
      <c r="C572">
        <v>49.37</v>
      </c>
      <c r="D572">
        <v>48.91</v>
      </c>
      <c r="E572" s="50">
        <v>48.98</v>
      </c>
      <c r="F572">
        <v>2365037</v>
      </c>
    </row>
    <row r="573" spans="1:6">
      <c r="A573" s="49">
        <v>40603</v>
      </c>
      <c r="B573">
        <v>50.34</v>
      </c>
      <c r="C573">
        <v>50.34</v>
      </c>
      <c r="D573">
        <v>49.22</v>
      </c>
      <c r="E573" s="50">
        <v>49.22</v>
      </c>
      <c r="F573">
        <v>2718323</v>
      </c>
    </row>
    <row r="574" spans="1:6">
      <c r="A574" s="49">
        <v>40602</v>
      </c>
      <c r="B574">
        <v>50.13</v>
      </c>
      <c r="C574">
        <v>50.36</v>
      </c>
      <c r="D574">
        <v>49.78</v>
      </c>
      <c r="E574" s="50">
        <v>50.22</v>
      </c>
      <c r="F574">
        <v>1920986</v>
      </c>
    </row>
    <row r="575" spans="1:6">
      <c r="A575" s="49">
        <v>40599</v>
      </c>
      <c r="B575">
        <v>49.63</v>
      </c>
      <c r="C575">
        <v>50.23</v>
      </c>
      <c r="D575">
        <v>49.45</v>
      </c>
      <c r="E575" s="50">
        <v>50</v>
      </c>
      <c r="F575">
        <v>1985229</v>
      </c>
    </row>
    <row r="576" spans="1:6">
      <c r="A576" s="49">
        <v>40598</v>
      </c>
      <c r="B576">
        <v>48.95</v>
      </c>
      <c r="C576">
        <v>50.25</v>
      </c>
      <c r="D576">
        <v>48.92</v>
      </c>
      <c r="E576" s="50">
        <v>49.57</v>
      </c>
      <c r="F576">
        <v>4975524</v>
      </c>
    </row>
    <row r="577" spans="1:6">
      <c r="A577" s="49">
        <v>40597</v>
      </c>
      <c r="B577">
        <v>47.58</v>
      </c>
      <c r="C577">
        <v>48.94</v>
      </c>
      <c r="D577">
        <v>47.58</v>
      </c>
      <c r="E577" s="50">
        <v>48.94</v>
      </c>
      <c r="F577">
        <v>4039575</v>
      </c>
    </row>
    <row r="578" spans="1:6">
      <c r="A578" s="49">
        <v>40596</v>
      </c>
      <c r="B578">
        <v>47</v>
      </c>
      <c r="C578">
        <v>48.1</v>
      </c>
      <c r="D578">
        <v>46.99</v>
      </c>
      <c r="E578" s="50">
        <v>47.71</v>
      </c>
      <c r="F578">
        <v>2823302</v>
      </c>
    </row>
    <row r="579" spans="1:6">
      <c r="A579" s="49">
        <v>40592</v>
      </c>
      <c r="B579">
        <v>48.28</v>
      </c>
      <c r="C579">
        <v>48.28</v>
      </c>
      <c r="D579">
        <v>47.52</v>
      </c>
      <c r="E579" s="50">
        <v>47.72</v>
      </c>
      <c r="F579">
        <v>3737382</v>
      </c>
    </row>
    <row r="580" spans="1:6">
      <c r="A580" s="49">
        <v>40591</v>
      </c>
      <c r="B580">
        <v>48.32</v>
      </c>
      <c r="C580">
        <v>48.51</v>
      </c>
      <c r="D580">
        <v>48.1</v>
      </c>
      <c r="E580" s="50">
        <v>48.36</v>
      </c>
      <c r="F580">
        <v>1576555</v>
      </c>
    </row>
    <row r="581" spans="1:6">
      <c r="A581" s="49">
        <v>40590</v>
      </c>
      <c r="B581">
        <v>48.24</v>
      </c>
      <c r="C581">
        <v>48.71</v>
      </c>
      <c r="D581">
        <v>48.04</v>
      </c>
      <c r="E581" s="50">
        <v>48.53</v>
      </c>
      <c r="F581">
        <v>2151952</v>
      </c>
    </row>
    <row r="582" spans="1:6">
      <c r="A582" s="49">
        <v>40589</v>
      </c>
      <c r="B582">
        <v>48.05</v>
      </c>
      <c r="C582">
        <v>48.13</v>
      </c>
      <c r="D582">
        <v>47.87</v>
      </c>
      <c r="E582" s="50">
        <v>48.06</v>
      </c>
      <c r="F582">
        <v>1567139</v>
      </c>
    </row>
    <row r="583" spans="1:6">
      <c r="A583" s="49">
        <v>40588</v>
      </c>
      <c r="B583">
        <v>48.03</v>
      </c>
      <c r="C583">
        <v>48.22</v>
      </c>
      <c r="D583">
        <v>47.79</v>
      </c>
      <c r="E583" s="50">
        <v>48.12</v>
      </c>
      <c r="F583">
        <v>1714703</v>
      </c>
    </row>
    <row r="584" spans="1:6">
      <c r="A584" s="49">
        <v>40585</v>
      </c>
      <c r="B584">
        <v>47.81</v>
      </c>
      <c r="C584">
        <v>48.27</v>
      </c>
      <c r="D584">
        <v>47.52</v>
      </c>
      <c r="E584" s="50">
        <v>48.01</v>
      </c>
      <c r="F584">
        <v>1827614</v>
      </c>
    </row>
    <row r="585" spans="1:6">
      <c r="A585" s="49">
        <v>40584</v>
      </c>
      <c r="B585">
        <v>48.25</v>
      </c>
      <c r="C585">
        <v>48.46</v>
      </c>
      <c r="D585">
        <v>47.76</v>
      </c>
      <c r="E585" s="50">
        <v>48</v>
      </c>
      <c r="F585">
        <v>1862491</v>
      </c>
    </row>
    <row r="586" spans="1:6">
      <c r="A586" s="49">
        <v>40583</v>
      </c>
      <c r="B586">
        <v>48.19</v>
      </c>
      <c r="C586">
        <v>48.59</v>
      </c>
      <c r="D586">
        <v>48.19</v>
      </c>
      <c r="E586" s="50">
        <v>48.38</v>
      </c>
      <c r="F586">
        <v>1243762</v>
      </c>
    </row>
    <row r="587" spans="1:6">
      <c r="A587" s="49">
        <v>40582</v>
      </c>
      <c r="B587">
        <v>48.03</v>
      </c>
      <c r="C587">
        <v>48.5</v>
      </c>
      <c r="D587">
        <v>48.03</v>
      </c>
      <c r="E587" s="50">
        <v>48.21</v>
      </c>
      <c r="F587">
        <v>1723448</v>
      </c>
    </row>
    <row r="588" spans="1:6">
      <c r="A588" s="49">
        <v>40581</v>
      </c>
      <c r="B588">
        <v>48.25</v>
      </c>
      <c r="C588">
        <v>48.29</v>
      </c>
      <c r="D588">
        <v>47.89</v>
      </c>
      <c r="E588" s="50">
        <v>48.06</v>
      </c>
      <c r="F588">
        <v>1191258</v>
      </c>
    </row>
    <row r="589" spans="1:6">
      <c r="A589" s="49">
        <v>40578</v>
      </c>
      <c r="B589">
        <v>48.09</v>
      </c>
      <c r="C589">
        <v>48.31</v>
      </c>
      <c r="D589">
        <v>47.79</v>
      </c>
      <c r="E589" s="50">
        <v>48.19</v>
      </c>
      <c r="F589">
        <v>1520455</v>
      </c>
    </row>
    <row r="590" spans="1:6">
      <c r="A590" s="49">
        <v>40577</v>
      </c>
      <c r="B590">
        <v>47.31</v>
      </c>
      <c r="C590">
        <v>48.06</v>
      </c>
      <c r="D590">
        <v>47.29</v>
      </c>
      <c r="E590" s="50">
        <v>47.99</v>
      </c>
      <c r="F590">
        <v>2002185</v>
      </c>
    </row>
    <row r="591" spans="1:6">
      <c r="A591" s="49">
        <v>40576</v>
      </c>
      <c r="B591">
        <v>47.39</v>
      </c>
      <c r="C591">
        <v>47.52</v>
      </c>
      <c r="D591">
        <v>47.21</v>
      </c>
      <c r="E591" s="50">
        <v>47.31</v>
      </c>
      <c r="F591">
        <v>2064117</v>
      </c>
    </row>
    <row r="592" spans="1:6">
      <c r="A592" s="49">
        <v>40575</v>
      </c>
      <c r="B592">
        <v>47.68</v>
      </c>
      <c r="C592">
        <v>47.79</v>
      </c>
      <c r="D592">
        <v>47.28</v>
      </c>
      <c r="E592" s="50">
        <v>47.45</v>
      </c>
      <c r="F592">
        <v>2347657</v>
      </c>
    </row>
    <row r="593" spans="1:6">
      <c r="A593" s="49">
        <v>40574</v>
      </c>
      <c r="B593">
        <v>47.8</v>
      </c>
      <c r="C593">
        <v>47.83</v>
      </c>
      <c r="D593">
        <v>47.25</v>
      </c>
      <c r="E593" s="50">
        <v>47.5</v>
      </c>
      <c r="F593">
        <v>2849908</v>
      </c>
    </row>
    <row r="594" spans="1:6">
      <c r="A594" s="49">
        <v>40571</v>
      </c>
      <c r="B594">
        <v>48.23</v>
      </c>
      <c r="C594">
        <v>48.52</v>
      </c>
      <c r="D594">
        <v>47.55</v>
      </c>
      <c r="E594" s="50">
        <v>47.62</v>
      </c>
      <c r="F594">
        <v>2063992</v>
      </c>
    </row>
    <row r="595" spans="1:6">
      <c r="A595" s="49">
        <v>40570</v>
      </c>
      <c r="B595">
        <v>48.49</v>
      </c>
      <c r="C595">
        <v>48.74</v>
      </c>
      <c r="D595">
        <v>47.93</v>
      </c>
      <c r="E595" s="50">
        <v>48.15</v>
      </c>
      <c r="F595">
        <v>2485319</v>
      </c>
    </row>
    <row r="596" spans="1:6">
      <c r="A596" s="49">
        <v>40569</v>
      </c>
      <c r="B596">
        <v>49.36</v>
      </c>
      <c r="C596">
        <v>49.36</v>
      </c>
      <c r="D596">
        <v>48.54</v>
      </c>
      <c r="E596" s="50">
        <v>48.54</v>
      </c>
      <c r="F596">
        <v>2331621</v>
      </c>
    </row>
    <row r="597" spans="1:6">
      <c r="A597" s="49">
        <v>40568</v>
      </c>
      <c r="B597">
        <v>49.32</v>
      </c>
      <c r="C597">
        <v>49.38</v>
      </c>
      <c r="D597">
        <v>49</v>
      </c>
      <c r="E597" s="50">
        <v>49.23</v>
      </c>
      <c r="F597">
        <v>1411561</v>
      </c>
    </row>
    <row r="598" spans="1:6">
      <c r="A598" s="49">
        <v>40567</v>
      </c>
      <c r="B598">
        <v>48.66</v>
      </c>
      <c r="C598">
        <v>49.3</v>
      </c>
      <c r="D598">
        <v>48.45</v>
      </c>
      <c r="E598" s="50">
        <v>49.27</v>
      </c>
      <c r="F598">
        <v>1610452</v>
      </c>
    </row>
    <row r="599" spans="1:6">
      <c r="A599" s="49">
        <v>40564</v>
      </c>
      <c r="B599">
        <v>49.27</v>
      </c>
      <c r="C599">
        <v>49.5</v>
      </c>
      <c r="D599">
        <v>48.96</v>
      </c>
      <c r="E599" s="50">
        <v>49.2</v>
      </c>
      <c r="F599">
        <v>2632793</v>
      </c>
    </row>
    <row r="600" spans="1:6">
      <c r="A600" s="49">
        <v>40563</v>
      </c>
      <c r="B600">
        <v>48.52</v>
      </c>
      <c r="C600">
        <v>49.23</v>
      </c>
      <c r="D600">
        <v>48.52</v>
      </c>
      <c r="E600" s="50">
        <v>49.09</v>
      </c>
      <c r="F600">
        <v>2234124</v>
      </c>
    </row>
    <row r="601" spans="1:6">
      <c r="A601" s="49">
        <v>40562</v>
      </c>
      <c r="B601">
        <v>48.58</v>
      </c>
      <c r="C601">
        <v>48.83</v>
      </c>
      <c r="D601">
        <v>48.47</v>
      </c>
      <c r="E601" s="50">
        <v>48.62</v>
      </c>
      <c r="F601">
        <v>1197637</v>
      </c>
    </row>
    <row r="602" spans="1:6">
      <c r="A602" s="49">
        <v>40561</v>
      </c>
      <c r="B602">
        <v>48.73</v>
      </c>
      <c r="C602">
        <v>48.76</v>
      </c>
      <c r="D602">
        <v>48.44</v>
      </c>
      <c r="E602" s="50">
        <v>48.59</v>
      </c>
      <c r="F602">
        <v>1412904</v>
      </c>
    </row>
    <row r="603" spans="1:6">
      <c r="A603" s="49">
        <v>40557</v>
      </c>
      <c r="B603">
        <v>48.85</v>
      </c>
      <c r="C603">
        <v>48.85</v>
      </c>
      <c r="D603">
        <v>48.4</v>
      </c>
      <c r="E603" s="50">
        <v>48.63</v>
      </c>
      <c r="F603">
        <v>1219028</v>
      </c>
    </row>
    <row r="604" spans="1:6">
      <c r="A604" s="49">
        <v>40556</v>
      </c>
      <c r="B604">
        <v>48.52</v>
      </c>
      <c r="C604">
        <v>48.93</v>
      </c>
      <c r="D604">
        <v>48.52</v>
      </c>
      <c r="E604" s="50">
        <v>48.8</v>
      </c>
      <c r="F604">
        <v>1529328</v>
      </c>
    </row>
    <row r="605" spans="1:6">
      <c r="A605" s="49">
        <v>40555</v>
      </c>
      <c r="B605">
        <v>48.61</v>
      </c>
      <c r="C605">
        <v>48.75</v>
      </c>
      <c r="D605">
        <v>48.38</v>
      </c>
      <c r="E605" s="50">
        <v>48.67</v>
      </c>
      <c r="F605">
        <v>1217656</v>
      </c>
    </row>
    <row r="606" spans="1:6">
      <c r="A606" s="49">
        <v>40554</v>
      </c>
      <c r="B606">
        <v>48.56</v>
      </c>
      <c r="C606">
        <v>48.6</v>
      </c>
      <c r="D606">
        <v>48.25</v>
      </c>
      <c r="E606" s="50">
        <v>48.32</v>
      </c>
      <c r="F606">
        <v>1763831</v>
      </c>
    </row>
    <row r="607" spans="1:6">
      <c r="A607" s="49">
        <v>40553</v>
      </c>
      <c r="B607">
        <v>48.4</v>
      </c>
      <c r="C607">
        <v>48.53</v>
      </c>
      <c r="D607">
        <v>48.23</v>
      </c>
      <c r="E607" s="50">
        <v>48.44</v>
      </c>
      <c r="F607">
        <v>2246740</v>
      </c>
    </row>
    <row r="608" spans="1:6">
      <c r="A608" s="49">
        <v>40550</v>
      </c>
      <c r="B608">
        <v>48.44</v>
      </c>
      <c r="C608">
        <v>48.6</v>
      </c>
      <c r="D608">
        <v>48.32</v>
      </c>
      <c r="E608" s="50">
        <v>48.47</v>
      </c>
      <c r="F608">
        <v>1852622</v>
      </c>
    </row>
    <row r="609" spans="1:6">
      <c r="A609" s="49">
        <v>40549</v>
      </c>
      <c r="B609">
        <v>48.98</v>
      </c>
      <c r="C609">
        <v>48.98</v>
      </c>
      <c r="D609">
        <v>48.25</v>
      </c>
      <c r="E609" s="50">
        <v>48.38</v>
      </c>
      <c r="F609">
        <v>3199391</v>
      </c>
    </row>
    <row r="610" spans="1:6">
      <c r="A610" s="49">
        <v>40548</v>
      </c>
      <c r="B610">
        <v>49.26</v>
      </c>
      <c r="C610">
        <v>49.36</v>
      </c>
      <c r="D610">
        <v>48.81</v>
      </c>
      <c r="E610" s="50">
        <v>49</v>
      </c>
      <c r="F610">
        <v>2288310</v>
      </c>
    </row>
    <row r="611" spans="1:6">
      <c r="A611" s="49">
        <v>40547</v>
      </c>
      <c r="B611">
        <v>49.66</v>
      </c>
      <c r="C611">
        <v>49.7</v>
      </c>
      <c r="D611">
        <v>49.16</v>
      </c>
      <c r="E611" s="50">
        <v>49.3</v>
      </c>
      <c r="F611">
        <v>2648337</v>
      </c>
    </row>
    <row r="612" spans="1:6">
      <c r="A612" s="49">
        <v>40546</v>
      </c>
      <c r="B612">
        <v>49.63</v>
      </c>
      <c r="C612">
        <v>49.84</v>
      </c>
      <c r="D612">
        <v>49.47</v>
      </c>
      <c r="E612" s="50">
        <v>49.62</v>
      </c>
      <c r="F612">
        <v>1720313</v>
      </c>
    </row>
    <row r="613" spans="1:6">
      <c r="A613" s="49">
        <v>40543</v>
      </c>
      <c r="B613">
        <v>49.37</v>
      </c>
      <c r="C613">
        <v>49.67</v>
      </c>
      <c r="D613">
        <v>49.31</v>
      </c>
      <c r="E613" s="50">
        <v>49.46</v>
      </c>
      <c r="F613">
        <v>1157878</v>
      </c>
    </row>
    <row r="614" spans="1:6">
      <c r="A614" s="49">
        <v>40542</v>
      </c>
      <c r="B614">
        <v>49.52</v>
      </c>
      <c r="C614">
        <v>49.6</v>
      </c>
      <c r="D614">
        <v>49.37</v>
      </c>
      <c r="E614" s="50">
        <v>49.38</v>
      </c>
      <c r="F614">
        <v>1334858</v>
      </c>
    </row>
    <row r="615" spans="1:6">
      <c r="A615" s="49">
        <v>40541</v>
      </c>
      <c r="B615">
        <v>49.54</v>
      </c>
      <c r="C615">
        <v>49.86</v>
      </c>
      <c r="D615">
        <v>49.5</v>
      </c>
      <c r="E615" s="50">
        <v>49.55</v>
      </c>
      <c r="F615">
        <v>869681</v>
      </c>
    </row>
    <row r="616" spans="1:6">
      <c r="A616" s="49">
        <v>40540</v>
      </c>
      <c r="B616">
        <v>49.55</v>
      </c>
      <c r="C616">
        <v>49.66</v>
      </c>
      <c r="D616">
        <v>49.38</v>
      </c>
      <c r="E616" s="50">
        <v>49.54</v>
      </c>
      <c r="F616">
        <v>651740</v>
      </c>
    </row>
    <row r="617" spans="1:6">
      <c r="A617" s="49">
        <v>40539</v>
      </c>
      <c r="B617">
        <v>49.51</v>
      </c>
      <c r="C617">
        <v>49.61</v>
      </c>
      <c r="D617">
        <v>49.45</v>
      </c>
      <c r="E617" s="50">
        <v>49.51</v>
      </c>
      <c r="F617">
        <v>664176</v>
      </c>
    </row>
    <row r="618" spans="1:6">
      <c r="A618" s="49">
        <v>40535</v>
      </c>
      <c r="B618">
        <v>49.61</v>
      </c>
      <c r="C618">
        <v>49.89</v>
      </c>
      <c r="D618">
        <v>49.6</v>
      </c>
      <c r="E618" s="50">
        <v>49.71</v>
      </c>
      <c r="F618">
        <v>783524</v>
      </c>
    </row>
    <row r="619" spans="1:6">
      <c r="A619" s="49">
        <v>40534</v>
      </c>
      <c r="B619">
        <v>49.72</v>
      </c>
      <c r="C619">
        <v>49.79</v>
      </c>
      <c r="D619">
        <v>49.44</v>
      </c>
      <c r="E619" s="50">
        <v>49.73</v>
      </c>
      <c r="F619">
        <v>1558736</v>
      </c>
    </row>
    <row r="620" spans="1:6">
      <c r="A620" s="49">
        <v>40533</v>
      </c>
      <c r="B620">
        <v>50.06</v>
      </c>
      <c r="C620">
        <v>50.11</v>
      </c>
      <c r="D620">
        <v>49.6</v>
      </c>
      <c r="E620" s="50">
        <v>49.63</v>
      </c>
      <c r="F620">
        <v>1981423</v>
      </c>
    </row>
    <row r="621" spans="1:6">
      <c r="A621" s="49">
        <v>40532</v>
      </c>
      <c r="B621">
        <v>50.51</v>
      </c>
      <c r="C621">
        <v>50.51</v>
      </c>
      <c r="D621">
        <v>49.78</v>
      </c>
      <c r="E621" s="50">
        <v>49.85</v>
      </c>
      <c r="F621">
        <v>2400873</v>
      </c>
    </row>
    <row r="622" spans="1:6">
      <c r="A622" s="49">
        <v>40529</v>
      </c>
      <c r="B622">
        <v>50.51</v>
      </c>
      <c r="C622">
        <v>50.77</v>
      </c>
      <c r="D622">
        <v>50.22</v>
      </c>
      <c r="E622" s="50">
        <v>50.75</v>
      </c>
      <c r="F622">
        <v>3408803</v>
      </c>
    </row>
    <row r="623" spans="1:6">
      <c r="A623" s="49">
        <v>40528</v>
      </c>
      <c r="B623">
        <v>50.36</v>
      </c>
      <c r="C623">
        <v>50.67</v>
      </c>
      <c r="D623">
        <v>50.06</v>
      </c>
      <c r="E623" s="50">
        <v>50.64</v>
      </c>
      <c r="F623">
        <v>2295704</v>
      </c>
    </row>
    <row r="624" spans="1:6">
      <c r="A624" s="49">
        <v>40527</v>
      </c>
      <c r="B624">
        <v>49.98</v>
      </c>
      <c r="C624">
        <v>50.48</v>
      </c>
      <c r="D624">
        <v>49.98</v>
      </c>
      <c r="E624" s="50">
        <v>50.22</v>
      </c>
      <c r="F624">
        <v>2176227</v>
      </c>
    </row>
    <row r="625" spans="1:6">
      <c r="A625" s="49">
        <v>40526</v>
      </c>
      <c r="B625">
        <v>49.91</v>
      </c>
      <c r="C625">
        <v>50.31</v>
      </c>
      <c r="D625">
        <v>49.85</v>
      </c>
      <c r="E625" s="50">
        <v>50.3</v>
      </c>
      <c r="F625">
        <v>2575815</v>
      </c>
    </row>
    <row r="626" spans="1:6">
      <c r="A626" s="49">
        <v>40525</v>
      </c>
      <c r="B626">
        <v>50</v>
      </c>
      <c r="C626">
        <v>50</v>
      </c>
      <c r="D626">
        <v>49.59</v>
      </c>
      <c r="E626" s="50">
        <v>49.85</v>
      </c>
      <c r="F626">
        <v>2389696</v>
      </c>
    </row>
    <row r="627" spans="1:6">
      <c r="A627" s="49">
        <v>40522</v>
      </c>
      <c r="B627">
        <v>49.59</v>
      </c>
      <c r="C627">
        <v>49.99</v>
      </c>
      <c r="D627">
        <v>49.51</v>
      </c>
      <c r="E627" s="50">
        <v>49.86</v>
      </c>
      <c r="F627">
        <v>3135665</v>
      </c>
    </row>
    <row r="628" spans="1:6">
      <c r="A628" s="49">
        <v>40521</v>
      </c>
      <c r="B628">
        <v>49.43</v>
      </c>
      <c r="C628">
        <v>49.67</v>
      </c>
      <c r="D628">
        <v>49.07</v>
      </c>
      <c r="E628" s="50">
        <v>49.38</v>
      </c>
      <c r="F628">
        <v>2539774</v>
      </c>
    </row>
    <row r="629" spans="1:6">
      <c r="A629" s="49">
        <v>40520</v>
      </c>
      <c r="B629">
        <v>48.98</v>
      </c>
      <c r="C629">
        <v>49.45</v>
      </c>
      <c r="D629">
        <v>48.89</v>
      </c>
      <c r="E629" s="50">
        <v>49.23</v>
      </c>
      <c r="F629">
        <v>2384466</v>
      </c>
    </row>
    <row r="630" spans="1:6">
      <c r="A630" s="49">
        <v>40519</v>
      </c>
      <c r="B630">
        <v>49.16</v>
      </c>
      <c r="C630">
        <v>49.22</v>
      </c>
      <c r="D630">
        <v>48.83</v>
      </c>
      <c r="E630" s="50">
        <v>48.99</v>
      </c>
      <c r="F630">
        <v>2412150</v>
      </c>
    </row>
    <row r="631" spans="1:6">
      <c r="A631" s="49">
        <v>40518</v>
      </c>
      <c r="B631">
        <v>48.83</v>
      </c>
      <c r="C631">
        <v>48.85</v>
      </c>
      <c r="D631">
        <v>48.59</v>
      </c>
      <c r="E631" s="50">
        <v>48.78</v>
      </c>
      <c r="F631">
        <v>1520444</v>
      </c>
    </row>
    <row r="632" spans="1:6">
      <c r="A632" s="49">
        <v>40515</v>
      </c>
      <c r="B632">
        <v>48.88</v>
      </c>
      <c r="C632">
        <v>48.88</v>
      </c>
      <c r="D632">
        <v>48.46</v>
      </c>
      <c r="E632" s="50">
        <v>48.81</v>
      </c>
      <c r="F632">
        <v>1672996</v>
      </c>
    </row>
    <row r="633" spans="1:6">
      <c r="A633" s="49">
        <v>40514</v>
      </c>
      <c r="B633">
        <v>48.8</v>
      </c>
      <c r="C633">
        <v>49</v>
      </c>
      <c r="D633">
        <v>48.51</v>
      </c>
      <c r="E633" s="50">
        <v>48.76</v>
      </c>
      <c r="F633">
        <v>2267819</v>
      </c>
    </row>
    <row r="634" spans="1:6">
      <c r="A634" s="49">
        <v>40513</v>
      </c>
      <c r="B634">
        <v>48.79</v>
      </c>
      <c r="C634">
        <v>48.87</v>
      </c>
      <c r="D634">
        <v>48.45</v>
      </c>
      <c r="E634" s="50">
        <v>48.67</v>
      </c>
      <c r="F634">
        <v>2128965</v>
      </c>
    </row>
    <row r="635" spans="1:6">
      <c r="A635" s="49">
        <v>40512</v>
      </c>
      <c r="B635">
        <v>48.09</v>
      </c>
      <c r="C635">
        <v>48.45</v>
      </c>
      <c r="D635">
        <v>48.01</v>
      </c>
      <c r="E635" s="50">
        <v>48.27</v>
      </c>
      <c r="F635">
        <v>1780196</v>
      </c>
    </row>
    <row r="636" spans="1:6">
      <c r="A636" s="49">
        <v>40511</v>
      </c>
      <c r="B636">
        <v>48.3</v>
      </c>
      <c r="C636">
        <v>48.48</v>
      </c>
      <c r="D636">
        <v>47.94</v>
      </c>
      <c r="E636" s="50">
        <v>48.41</v>
      </c>
      <c r="F636">
        <v>2161786</v>
      </c>
    </row>
    <row r="637" spans="1:6">
      <c r="A637" s="49">
        <v>40508</v>
      </c>
      <c r="B637">
        <v>48.41</v>
      </c>
      <c r="C637">
        <v>48.72</v>
      </c>
      <c r="D637">
        <v>48.18</v>
      </c>
      <c r="E637" s="50">
        <v>48.48</v>
      </c>
      <c r="F637">
        <v>954342</v>
      </c>
    </row>
    <row r="638" spans="1:6">
      <c r="A638" s="49">
        <v>40506</v>
      </c>
      <c r="B638">
        <v>48.24</v>
      </c>
      <c r="C638">
        <v>48.59</v>
      </c>
      <c r="D638">
        <v>48.16</v>
      </c>
      <c r="E638" s="50">
        <v>48.55</v>
      </c>
      <c r="F638">
        <v>1543633</v>
      </c>
    </row>
    <row r="639" spans="1:6">
      <c r="A639" s="49">
        <v>40505</v>
      </c>
      <c r="B639">
        <v>48.34</v>
      </c>
      <c r="C639">
        <v>48.34</v>
      </c>
      <c r="D639">
        <v>47.94</v>
      </c>
      <c r="E639" s="50">
        <v>48.13</v>
      </c>
      <c r="F639">
        <v>2872957</v>
      </c>
    </row>
    <row r="640" spans="1:6">
      <c r="A640" s="49">
        <v>40504</v>
      </c>
      <c r="B640">
        <v>48.04</v>
      </c>
      <c r="C640">
        <v>48.67</v>
      </c>
      <c r="D640">
        <v>47.86</v>
      </c>
      <c r="E640" s="50">
        <v>48.67</v>
      </c>
      <c r="F640">
        <v>3479076</v>
      </c>
    </row>
    <row r="641" spans="1:6">
      <c r="A641" s="49">
        <v>40501</v>
      </c>
      <c r="B641">
        <v>47.96</v>
      </c>
      <c r="C641">
        <v>48.13</v>
      </c>
      <c r="D641">
        <v>47.58</v>
      </c>
      <c r="E641" s="50">
        <v>48</v>
      </c>
      <c r="F641">
        <v>4694992</v>
      </c>
    </row>
    <row r="642" spans="1:6">
      <c r="A642" s="49">
        <v>40500</v>
      </c>
      <c r="B642">
        <v>48.17</v>
      </c>
      <c r="C642">
        <v>48.33</v>
      </c>
      <c r="D642">
        <v>47.91</v>
      </c>
      <c r="E642" s="50">
        <v>48.19</v>
      </c>
      <c r="F642">
        <v>2972490</v>
      </c>
    </row>
    <row r="643" spans="1:6">
      <c r="A643" s="49">
        <v>40499</v>
      </c>
      <c r="B643">
        <v>47.61</v>
      </c>
      <c r="C643">
        <v>47.94</v>
      </c>
      <c r="D643">
        <v>47.57</v>
      </c>
      <c r="E643" s="50">
        <v>47.75</v>
      </c>
      <c r="F643">
        <v>2468605</v>
      </c>
    </row>
    <row r="644" spans="1:6">
      <c r="A644" s="49">
        <v>40498</v>
      </c>
      <c r="B644">
        <v>47.86</v>
      </c>
      <c r="C644">
        <v>48.01</v>
      </c>
      <c r="D644">
        <v>47.51</v>
      </c>
      <c r="E644" s="50">
        <v>47.72</v>
      </c>
      <c r="F644">
        <v>2866522</v>
      </c>
    </row>
    <row r="645" spans="1:6">
      <c r="A645" s="49">
        <v>40497</v>
      </c>
      <c r="B645">
        <v>48.18</v>
      </c>
      <c r="C645">
        <v>48.4</v>
      </c>
      <c r="D645">
        <v>48.1</v>
      </c>
      <c r="E645" s="50">
        <v>48.17</v>
      </c>
      <c r="F645">
        <v>1631266</v>
      </c>
    </row>
    <row r="646" spans="1:6">
      <c r="A646" s="49">
        <v>40494</v>
      </c>
      <c r="B646">
        <v>48.15</v>
      </c>
      <c r="C646">
        <v>48.33</v>
      </c>
      <c r="D646">
        <v>48</v>
      </c>
      <c r="E646" s="50">
        <v>48.1</v>
      </c>
      <c r="F646">
        <v>2672311</v>
      </c>
    </row>
    <row r="647" spans="1:6">
      <c r="A647" s="49">
        <v>40493</v>
      </c>
      <c r="B647">
        <v>48.42</v>
      </c>
      <c r="C647">
        <v>48.55</v>
      </c>
      <c r="D647">
        <v>48.19</v>
      </c>
      <c r="E647" s="50">
        <v>48.31</v>
      </c>
      <c r="F647">
        <v>3129344</v>
      </c>
    </row>
    <row r="648" spans="1:6">
      <c r="A648" s="49">
        <v>40492</v>
      </c>
      <c r="B648">
        <v>48.5</v>
      </c>
      <c r="C648">
        <v>48.63</v>
      </c>
      <c r="D648">
        <v>48.18</v>
      </c>
      <c r="E648" s="50">
        <v>48.59</v>
      </c>
      <c r="F648">
        <v>2364279</v>
      </c>
    </row>
    <row r="649" spans="1:6">
      <c r="A649" s="49">
        <v>40491</v>
      </c>
      <c r="B649">
        <v>48.9</v>
      </c>
      <c r="C649">
        <v>48.9</v>
      </c>
      <c r="D649">
        <v>48.42</v>
      </c>
      <c r="E649" s="50">
        <v>48.56</v>
      </c>
      <c r="F649">
        <v>2262712</v>
      </c>
    </row>
    <row r="650" spans="1:6">
      <c r="A650" s="49">
        <v>40490</v>
      </c>
      <c r="B650">
        <v>49.11</v>
      </c>
      <c r="C650">
        <v>49.17</v>
      </c>
      <c r="D650">
        <v>48.64</v>
      </c>
      <c r="E650" s="50">
        <v>48.83</v>
      </c>
      <c r="F650">
        <v>2902505</v>
      </c>
    </row>
    <row r="651" spans="1:6">
      <c r="A651" s="49">
        <v>40487</v>
      </c>
      <c r="B651">
        <v>49.63</v>
      </c>
      <c r="C651">
        <v>49.65</v>
      </c>
      <c r="D651">
        <v>49.22</v>
      </c>
      <c r="E651" s="50">
        <v>49.25</v>
      </c>
      <c r="F651">
        <v>2877475</v>
      </c>
    </row>
    <row r="652" spans="1:6">
      <c r="A652" s="49">
        <v>40486</v>
      </c>
      <c r="B652">
        <v>49.85</v>
      </c>
      <c r="C652">
        <v>50.24</v>
      </c>
      <c r="D652">
        <v>49.42</v>
      </c>
      <c r="E652" s="50">
        <v>49.73</v>
      </c>
      <c r="F652">
        <v>2276552</v>
      </c>
    </row>
    <row r="653" spans="1:6">
      <c r="A653" s="49">
        <v>40485</v>
      </c>
      <c r="B653">
        <v>49.4</v>
      </c>
      <c r="C653">
        <v>49.53</v>
      </c>
      <c r="D653">
        <v>49.06</v>
      </c>
      <c r="E653" s="50">
        <v>49.49</v>
      </c>
      <c r="F653">
        <v>1617151</v>
      </c>
    </row>
    <row r="654" spans="1:6">
      <c r="A654" s="49">
        <v>40484</v>
      </c>
      <c r="B654">
        <v>49.48</v>
      </c>
      <c r="C654">
        <v>49.58</v>
      </c>
      <c r="D654">
        <v>49.18</v>
      </c>
      <c r="E654" s="50">
        <v>49.43</v>
      </c>
      <c r="F654">
        <v>1904651</v>
      </c>
    </row>
    <row r="655" spans="1:6">
      <c r="A655" s="49">
        <v>40483</v>
      </c>
      <c r="B655">
        <v>49.25</v>
      </c>
      <c r="C655">
        <v>49.49</v>
      </c>
      <c r="D655">
        <v>48.83</v>
      </c>
      <c r="E655" s="50">
        <v>49.12</v>
      </c>
      <c r="F655">
        <v>1789094</v>
      </c>
    </row>
    <row r="656" spans="1:6">
      <c r="A656" s="49">
        <v>40480</v>
      </c>
      <c r="B656">
        <v>49.2</v>
      </c>
      <c r="C656">
        <v>49.58</v>
      </c>
      <c r="D656">
        <v>49.11</v>
      </c>
      <c r="E656" s="50">
        <v>49.11</v>
      </c>
      <c r="F656">
        <v>1960920</v>
      </c>
    </row>
    <row r="657" spans="1:6">
      <c r="A657" s="49">
        <v>40479</v>
      </c>
      <c r="B657">
        <v>49.1</v>
      </c>
      <c r="C657">
        <v>49.49</v>
      </c>
      <c r="D657">
        <v>49.03</v>
      </c>
      <c r="E657" s="50">
        <v>49.38</v>
      </c>
      <c r="F657">
        <v>2203802</v>
      </c>
    </row>
    <row r="658" spans="1:6">
      <c r="A658" s="49">
        <v>40478</v>
      </c>
      <c r="B658">
        <v>48.88</v>
      </c>
      <c r="C658">
        <v>49</v>
      </c>
      <c r="D658">
        <v>48.41</v>
      </c>
      <c r="E658" s="50">
        <v>48.9</v>
      </c>
      <c r="F658">
        <v>1957662</v>
      </c>
    </row>
    <row r="659" spans="1:6">
      <c r="A659" s="49">
        <v>40477</v>
      </c>
      <c r="B659">
        <v>49.44</v>
      </c>
      <c r="C659">
        <v>49.57</v>
      </c>
      <c r="D659">
        <v>48.97</v>
      </c>
      <c r="E659" s="50">
        <v>49.11</v>
      </c>
      <c r="F659">
        <v>2217352</v>
      </c>
    </row>
    <row r="660" spans="1:6">
      <c r="A660" s="49">
        <v>40476</v>
      </c>
      <c r="B660">
        <v>49.62</v>
      </c>
      <c r="C660">
        <v>49.95</v>
      </c>
      <c r="D660">
        <v>49.62</v>
      </c>
      <c r="E660" s="50">
        <v>49.72</v>
      </c>
      <c r="F660">
        <v>1538183</v>
      </c>
    </row>
    <row r="661" spans="1:6">
      <c r="A661" s="49">
        <v>40473</v>
      </c>
      <c r="B661">
        <v>49.56</v>
      </c>
      <c r="C661">
        <v>49.67</v>
      </c>
      <c r="D661">
        <v>49.38</v>
      </c>
      <c r="E661" s="50">
        <v>49.55</v>
      </c>
      <c r="F661">
        <v>1000340</v>
      </c>
    </row>
    <row r="662" spans="1:6">
      <c r="A662" s="49">
        <v>40472</v>
      </c>
      <c r="B662">
        <v>49.23</v>
      </c>
      <c r="C662">
        <v>49.8</v>
      </c>
      <c r="D662">
        <v>49.16</v>
      </c>
      <c r="E662" s="50">
        <v>49.4</v>
      </c>
      <c r="F662">
        <v>1537075</v>
      </c>
    </row>
    <row r="663" spans="1:6">
      <c r="A663" s="49">
        <v>40471</v>
      </c>
      <c r="B663">
        <v>48.75</v>
      </c>
      <c r="C663">
        <v>49.41</v>
      </c>
      <c r="D663">
        <v>48.71</v>
      </c>
      <c r="E663" s="50">
        <v>49.25</v>
      </c>
      <c r="F663">
        <v>1417022</v>
      </c>
    </row>
    <row r="664" spans="1:6">
      <c r="A664" s="49">
        <v>40470</v>
      </c>
      <c r="B664">
        <v>48.87</v>
      </c>
      <c r="C664">
        <v>48.94</v>
      </c>
      <c r="D664">
        <v>48.41</v>
      </c>
      <c r="E664" s="50">
        <v>48.59</v>
      </c>
      <c r="F664">
        <v>2058385</v>
      </c>
    </row>
    <row r="665" spans="1:6">
      <c r="A665" s="49">
        <v>40469</v>
      </c>
      <c r="B665">
        <v>49.16</v>
      </c>
      <c r="C665">
        <v>49.31</v>
      </c>
      <c r="D665">
        <v>49.01</v>
      </c>
      <c r="E665" s="50">
        <v>49.3</v>
      </c>
      <c r="F665">
        <v>1388391</v>
      </c>
    </row>
    <row r="666" spans="1:6">
      <c r="A666" s="49">
        <v>40466</v>
      </c>
      <c r="B666">
        <v>49.27</v>
      </c>
      <c r="C666">
        <v>49.43</v>
      </c>
      <c r="D666">
        <v>48.88</v>
      </c>
      <c r="E666" s="50">
        <v>49.09</v>
      </c>
      <c r="F666">
        <v>1965098</v>
      </c>
    </row>
    <row r="667" spans="1:6">
      <c r="A667" s="49">
        <v>40465</v>
      </c>
      <c r="B667">
        <v>49.22</v>
      </c>
      <c r="C667">
        <v>49.22</v>
      </c>
      <c r="D667">
        <v>48.78</v>
      </c>
      <c r="E667" s="50">
        <v>49.09</v>
      </c>
      <c r="F667">
        <v>2439064</v>
      </c>
    </row>
    <row r="668" spans="1:6">
      <c r="A668" s="49">
        <v>40464</v>
      </c>
      <c r="B668">
        <v>48.29</v>
      </c>
      <c r="C668">
        <v>49.1</v>
      </c>
      <c r="D668">
        <v>48.24</v>
      </c>
      <c r="E668" s="50">
        <v>49.09</v>
      </c>
      <c r="F668">
        <v>3096436</v>
      </c>
    </row>
    <row r="669" spans="1:6">
      <c r="A669" s="49">
        <v>40463</v>
      </c>
      <c r="B669">
        <v>47.93</v>
      </c>
      <c r="C669">
        <v>48.25</v>
      </c>
      <c r="D669">
        <v>47.75</v>
      </c>
      <c r="E669" s="50">
        <v>48.2</v>
      </c>
      <c r="F669">
        <v>1502647</v>
      </c>
    </row>
    <row r="670" spans="1:6">
      <c r="A670" s="49">
        <v>40462</v>
      </c>
      <c r="B670">
        <v>47.9</v>
      </c>
      <c r="C670">
        <v>48.1</v>
      </c>
      <c r="D670">
        <v>47.64</v>
      </c>
      <c r="E670" s="50">
        <v>47.99</v>
      </c>
      <c r="F670">
        <v>1806701</v>
      </c>
    </row>
    <row r="671" spans="1:6">
      <c r="A671" s="49">
        <v>40459</v>
      </c>
      <c r="B671">
        <v>48.02</v>
      </c>
      <c r="C671">
        <v>48.02</v>
      </c>
      <c r="D671">
        <v>47.65</v>
      </c>
      <c r="E671" s="50">
        <v>47.77</v>
      </c>
      <c r="F671">
        <v>1705390</v>
      </c>
    </row>
    <row r="672" spans="1:6">
      <c r="A672" s="49">
        <v>40458</v>
      </c>
      <c r="B672">
        <v>48.2</v>
      </c>
      <c r="C672">
        <v>48.25</v>
      </c>
      <c r="D672">
        <v>47.73</v>
      </c>
      <c r="E672" s="50">
        <v>47.91</v>
      </c>
      <c r="F672">
        <v>1473647</v>
      </c>
    </row>
    <row r="673" spans="1:6">
      <c r="A673" s="49">
        <v>40457</v>
      </c>
      <c r="B673">
        <v>47.56</v>
      </c>
      <c r="C673">
        <v>48.17</v>
      </c>
      <c r="D673">
        <v>47.56</v>
      </c>
      <c r="E673" s="50">
        <v>48.17</v>
      </c>
      <c r="F673">
        <v>2221675</v>
      </c>
    </row>
    <row r="674" spans="1:6">
      <c r="A674" s="49">
        <v>40456</v>
      </c>
      <c r="B674">
        <v>47.65</v>
      </c>
      <c r="C674">
        <v>47.84</v>
      </c>
      <c r="D674">
        <v>47.47</v>
      </c>
      <c r="E674" s="50">
        <v>47.76</v>
      </c>
      <c r="F674">
        <v>2072145</v>
      </c>
    </row>
    <row r="675" spans="1:6">
      <c r="A675" s="49">
        <v>40455</v>
      </c>
      <c r="B675">
        <v>47.51</v>
      </c>
      <c r="C675">
        <v>47.69</v>
      </c>
      <c r="D675">
        <v>47.24</v>
      </c>
      <c r="E675" s="50">
        <v>47.36</v>
      </c>
      <c r="F675">
        <v>1580460</v>
      </c>
    </row>
    <row r="676" spans="1:6">
      <c r="A676" s="49">
        <v>40452</v>
      </c>
      <c r="B676">
        <v>47.57</v>
      </c>
      <c r="C676">
        <v>47.64</v>
      </c>
      <c r="D676">
        <v>47.19</v>
      </c>
      <c r="E676" s="50">
        <v>47.51</v>
      </c>
      <c r="F676">
        <v>1546323</v>
      </c>
    </row>
    <row r="677" spans="1:6">
      <c r="A677" s="49">
        <v>40451</v>
      </c>
      <c r="B677">
        <v>47.88</v>
      </c>
      <c r="C677">
        <v>48.19</v>
      </c>
      <c r="D677">
        <v>47.12</v>
      </c>
      <c r="E677" s="50">
        <v>47.37</v>
      </c>
      <c r="F677">
        <v>2518555</v>
      </c>
    </row>
    <row r="678" spans="1:6">
      <c r="A678" s="49">
        <v>40450</v>
      </c>
      <c r="B678">
        <v>47.7</v>
      </c>
      <c r="C678">
        <v>47.97</v>
      </c>
      <c r="D678">
        <v>47.6</v>
      </c>
      <c r="E678" s="50">
        <v>47.83</v>
      </c>
      <c r="F678">
        <v>1588838</v>
      </c>
    </row>
    <row r="679" spans="1:6">
      <c r="A679" s="49">
        <v>40449</v>
      </c>
      <c r="B679">
        <v>48.2</v>
      </c>
      <c r="C679">
        <v>48.2</v>
      </c>
      <c r="D679">
        <v>47.4</v>
      </c>
      <c r="E679" s="50">
        <v>47.94</v>
      </c>
      <c r="F679">
        <v>1687458</v>
      </c>
    </row>
    <row r="680" spans="1:6">
      <c r="A680" s="49">
        <v>40448</v>
      </c>
      <c r="B680">
        <v>47.66</v>
      </c>
      <c r="C680">
        <v>48.13</v>
      </c>
      <c r="D680">
        <v>47.53</v>
      </c>
      <c r="E680" s="50">
        <v>48</v>
      </c>
      <c r="F680">
        <v>2414762</v>
      </c>
    </row>
    <row r="681" spans="1:6">
      <c r="A681" s="49">
        <v>40445</v>
      </c>
      <c r="B681">
        <v>47.4</v>
      </c>
      <c r="C681">
        <v>47.78</v>
      </c>
      <c r="D681">
        <v>47.31</v>
      </c>
      <c r="E681" s="50">
        <v>47.78</v>
      </c>
      <c r="F681">
        <v>1853650</v>
      </c>
    </row>
    <row r="682" spans="1:6">
      <c r="A682" s="49">
        <v>40444</v>
      </c>
      <c r="B682">
        <v>47.36</v>
      </c>
      <c r="C682">
        <v>47.4</v>
      </c>
      <c r="D682">
        <v>46.98</v>
      </c>
      <c r="E682" s="50">
        <v>47.02</v>
      </c>
      <c r="F682">
        <v>1733764</v>
      </c>
    </row>
    <row r="683" spans="1:6">
      <c r="A683" s="49">
        <v>40443</v>
      </c>
      <c r="B683">
        <v>47.35</v>
      </c>
      <c r="C683">
        <v>47.81</v>
      </c>
      <c r="D683">
        <v>47.35</v>
      </c>
      <c r="E683" s="50">
        <v>47.49</v>
      </c>
      <c r="F683">
        <v>2261636</v>
      </c>
    </row>
    <row r="684" spans="1:6">
      <c r="A684" s="49">
        <v>40442</v>
      </c>
      <c r="B684">
        <v>47.87</v>
      </c>
      <c r="C684">
        <v>47.9</v>
      </c>
      <c r="D684">
        <v>47.05</v>
      </c>
      <c r="E684" s="50">
        <v>47.33</v>
      </c>
      <c r="F684">
        <v>3162641</v>
      </c>
    </row>
    <row r="685" spans="1:6">
      <c r="A685" s="49">
        <v>40441</v>
      </c>
      <c r="B685">
        <v>47.74</v>
      </c>
      <c r="C685">
        <v>48.05</v>
      </c>
      <c r="D685">
        <v>47.65</v>
      </c>
      <c r="E685" s="50">
        <v>48.01</v>
      </c>
      <c r="F685">
        <v>2151259</v>
      </c>
    </row>
    <row r="686" spans="1:6">
      <c r="A686" s="49">
        <v>40438</v>
      </c>
      <c r="B686">
        <v>47.65</v>
      </c>
      <c r="C686">
        <v>48.2</v>
      </c>
      <c r="D686">
        <v>47.54</v>
      </c>
      <c r="E686" s="50">
        <v>47.94</v>
      </c>
      <c r="F686">
        <v>3575500</v>
      </c>
    </row>
    <row r="687" spans="1:6">
      <c r="A687" s="49">
        <v>40437</v>
      </c>
      <c r="B687">
        <v>47.3</v>
      </c>
      <c r="C687">
        <v>47.5</v>
      </c>
      <c r="D687">
        <v>47.12</v>
      </c>
      <c r="E687" s="50">
        <v>47.5</v>
      </c>
      <c r="F687">
        <v>1776645</v>
      </c>
    </row>
    <row r="688" spans="1:6">
      <c r="A688" s="49">
        <v>40436</v>
      </c>
      <c r="B688">
        <v>46.72</v>
      </c>
      <c r="C688">
        <v>47.43</v>
      </c>
      <c r="D688">
        <v>46.69</v>
      </c>
      <c r="E688" s="50">
        <v>47.32</v>
      </c>
      <c r="F688">
        <v>1999883</v>
      </c>
    </row>
    <row r="689" spans="1:6">
      <c r="A689" s="49">
        <v>40435</v>
      </c>
      <c r="B689">
        <v>46.77</v>
      </c>
      <c r="C689">
        <v>46.9</v>
      </c>
      <c r="D689">
        <v>46.59</v>
      </c>
      <c r="E689" s="50">
        <v>46.73</v>
      </c>
      <c r="F689">
        <v>2002284</v>
      </c>
    </row>
    <row r="690" spans="1:6">
      <c r="A690" s="49">
        <v>40434</v>
      </c>
      <c r="B690">
        <v>47.24</v>
      </c>
      <c r="C690">
        <v>47.24</v>
      </c>
      <c r="D690">
        <v>46.5</v>
      </c>
      <c r="E690" s="50">
        <v>46.76</v>
      </c>
      <c r="F690">
        <v>2324530</v>
      </c>
    </row>
    <row r="691" spans="1:6">
      <c r="A691" s="49">
        <v>40431</v>
      </c>
      <c r="B691">
        <v>46.81</v>
      </c>
      <c r="C691">
        <v>46.99</v>
      </c>
      <c r="D691">
        <v>46.72</v>
      </c>
      <c r="E691" s="50">
        <v>46.9</v>
      </c>
      <c r="F691">
        <v>2347992</v>
      </c>
    </row>
    <row r="692" spans="1:6">
      <c r="A692" s="49">
        <v>40430</v>
      </c>
      <c r="B692">
        <v>46.64</v>
      </c>
      <c r="C692">
        <v>46.99</v>
      </c>
      <c r="D692">
        <v>46.38</v>
      </c>
      <c r="E692" s="50">
        <v>46.9</v>
      </c>
      <c r="F692">
        <v>2193108</v>
      </c>
    </row>
    <row r="693" spans="1:6">
      <c r="A693" s="49">
        <v>40429</v>
      </c>
      <c r="B693">
        <v>46.47</v>
      </c>
      <c r="C693">
        <v>46.58</v>
      </c>
      <c r="D693">
        <v>46.32</v>
      </c>
      <c r="E693" s="50">
        <v>46.42</v>
      </c>
      <c r="F693">
        <v>1625268</v>
      </c>
    </row>
    <row r="694" spans="1:6">
      <c r="A694" s="49">
        <v>40428</v>
      </c>
      <c r="B694">
        <v>46.39</v>
      </c>
      <c r="C694">
        <v>46.54</v>
      </c>
      <c r="D694">
        <v>46.12</v>
      </c>
      <c r="E694" s="50">
        <v>46.37</v>
      </c>
      <c r="F694">
        <v>1854097</v>
      </c>
    </row>
    <row r="695" spans="1:6">
      <c r="A695" s="49">
        <v>40427</v>
      </c>
      <c r="B695" t="s">
        <v>189</v>
      </c>
      <c r="C695" t="s">
        <v>189</v>
      </c>
      <c r="D695" t="s">
        <v>189</v>
      </c>
      <c r="E695" s="50">
        <v>46.42</v>
      </c>
      <c r="F695">
        <v>0</v>
      </c>
    </row>
    <row r="696" spans="1:6">
      <c r="A696" s="49">
        <v>40424</v>
      </c>
      <c r="B696">
        <v>46.89</v>
      </c>
      <c r="C696">
        <v>46.89</v>
      </c>
      <c r="D696">
        <v>46.1</v>
      </c>
      <c r="E696" s="50">
        <v>46.42</v>
      </c>
      <c r="F696">
        <v>2760939</v>
      </c>
    </row>
    <row r="697" spans="1:6">
      <c r="A697" s="49">
        <v>40423</v>
      </c>
      <c r="B697">
        <v>46.21</v>
      </c>
      <c r="C697">
        <v>46.71</v>
      </c>
      <c r="D697">
        <v>46.05</v>
      </c>
      <c r="E697" s="50">
        <v>46.7</v>
      </c>
      <c r="F697">
        <v>2289902</v>
      </c>
    </row>
    <row r="698" spans="1:6">
      <c r="A698" s="49">
        <v>40422</v>
      </c>
      <c r="B698">
        <v>46.67</v>
      </c>
      <c r="C698">
        <v>46.79</v>
      </c>
      <c r="D698">
        <v>45.52</v>
      </c>
      <c r="E698" s="50">
        <v>46.27</v>
      </c>
      <c r="F698">
        <v>5493207</v>
      </c>
    </row>
    <row r="699" spans="1:6">
      <c r="A699" s="49">
        <v>40421</v>
      </c>
      <c r="B699">
        <v>46.04</v>
      </c>
      <c r="C699">
        <v>46.64</v>
      </c>
      <c r="D699">
        <v>45.99</v>
      </c>
      <c r="E699" s="50">
        <v>46.31</v>
      </c>
      <c r="F699">
        <v>4318161</v>
      </c>
    </row>
    <row r="700" spans="1:6">
      <c r="A700" s="49">
        <v>40420</v>
      </c>
      <c r="B700">
        <v>46.79</v>
      </c>
      <c r="C700">
        <v>46.94</v>
      </c>
      <c r="D700">
        <v>46.09</v>
      </c>
      <c r="E700" s="50">
        <v>46.09</v>
      </c>
      <c r="F700">
        <v>3442017</v>
      </c>
    </row>
    <row r="701" spans="1:6">
      <c r="A701" s="49">
        <v>40417</v>
      </c>
      <c r="B701">
        <v>46.45</v>
      </c>
      <c r="C701">
        <v>46.89</v>
      </c>
      <c r="D701">
        <v>46.03</v>
      </c>
      <c r="E701" s="50">
        <v>46.85</v>
      </c>
      <c r="F701">
        <v>2134576</v>
      </c>
    </row>
    <row r="702" spans="1:6">
      <c r="A702" s="49">
        <v>40416</v>
      </c>
      <c r="B702">
        <v>46.61</v>
      </c>
      <c r="C702">
        <v>46.62</v>
      </c>
      <c r="D702">
        <v>46.1</v>
      </c>
      <c r="E702" s="50">
        <v>46.2</v>
      </c>
      <c r="F702">
        <v>1812160</v>
      </c>
    </row>
    <row r="703" spans="1:6">
      <c r="A703" s="49">
        <v>40415</v>
      </c>
      <c r="B703">
        <v>46.19</v>
      </c>
      <c r="C703">
        <v>46.56</v>
      </c>
      <c r="D703">
        <v>45.92</v>
      </c>
      <c r="E703" s="50">
        <v>46.39</v>
      </c>
      <c r="F703">
        <v>2534468</v>
      </c>
    </row>
    <row r="704" spans="1:6">
      <c r="A704" s="49">
        <v>40414</v>
      </c>
      <c r="B704">
        <v>46.26</v>
      </c>
      <c r="C704">
        <v>46.73</v>
      </c>
      <c r="D704">
        <v>46.19</v>
      </c>
      <c r="E704" s="50">
        <v>46.38</v>
      </c>
      <c r="F704">
        <v>2382929</v>
      </c>
    </row>
    <row r="705" spans="1:6">
      <c r="A705" s="49">
        <v>40413</v>
      </c>
      <c r="B705">
        <v>47.23</v>
      </c>
      <c r="C705">
        <v>47.26</v>
      </c>
      <c r="D705">
        <v>46.87</v>
      </c>
      <c r="E705" s="50">
        <v>46.88</v>
      </c>
      <c r="F705">
        <v>2030763</v>
      </c>
    </row>
    <row r="706" spans="1:6">
      <c r="A706" s="49">
        <v>40410</v>
      </c>
      <c r="B706">
        <v>46.62</v>
      </c>
      <c r="C706">
        <v>47.2</v>
      </c>
      <c r="D706">
        <v>46.33</v>
      </c>
      <c r="E706" s="50">
        <v>47.1</v>
      </c>
      <c r="F706">
        <v>4085645</v>
      </c>
    </row>
    <row r="707" spans="1:6">
      <c r="A707" s="49">
        <v>40409</v>
      </c>
      <c r="B707">
        <v>46.79</v>
      </c>
      <c r="C707">
        <v>46.95</v>
      </c>
      <c r="D707">
        <v>46.27</v>
      </c>
      <c r="E707" s="50">
        <v>46.56</v>
      </c>
      <c r="F707">
        <v>2870307</v>
      </c>
    </row>
    <row r="708" spans="1:6">
      <c r="A708" s="49">
        <v>40408</v>
      </c>
      <c r="B708">
        <v>46.47</v>
      </c>
      <c r="C708">
        <v>47.08</v>
      </c>
      <c r="D708">
        <v>46.43</v>
      </c>
      <c r="E708" s="50">
        <v>47</v>
      </c>
      <c r="F708">
        <v>2914642</v>
      </c>
    </row>
    <row r="709" spans="1:6">
      <c r="A709" s="49">
        <v>40407</v>
      </c>
      <c r="B709">
        <v>45.89</v>
      </c>
      <c r="C709">
        <v>46.56</v>
      </c>
      <c r="D709">
        <v>45.61</v>
      </c>
      <c r="E709" s="50">
        <v>46.48</v>
      </c>
      <c r="F709">
        <v>2325252</v>
      </c>
    </row>
    <row r="710" spans="1:6">
      <c r="A710" s="49">
        <v>40406</v>
      </c>
      <c r="B710">
        <v>45.41</v>
      </c>
      <c r="C710">
        <v>45.78</v>
      </c>
      <c r="D710">
        <v>45.09</v>
      </c>
      <c r="E710" s="50">
        <v>45.63</v>
      </c>
      <c r="F710">
        <v>2122233</v>
      </c>
    </row>
    <row r="711" spans="1:6">
      <c r="A711" s="49">
        <v>40403</v>
      </c>
      <c r="B711">
        <v>45.23</v>
      </c>
      <c r="C711">
        <v>45.84</v>
      </c>
      <c r="D711">
        <v>45.17</v>
      </c>
      <c r="E711" s="50">
        <v>45.64</v>
      </c>
      <c r="F711">
        <v>1800210</v>
      </c>
    </row>
    <row r="712" spans="1:6">
      <c r="A712" s="49">
        <v>40402</v>
      </c>
      <c r="B712">
        <v>44.67</v>
      </c>
      <c r="C712">
        <v>45.41</v>
      </c>
      <c r="D712">
        <v>44.62</v>
      </c>
      <c r="E712" s="50">
        <v>45.3</v>
      </c>
      <c r="F712">
        <v>2164149</v>
      </c>
    </row>
    <row r="713" spans="1:6">
      <c r="A713" s="49">
        <v>40401</v>
      </c>
      <c r="B713">
        <v>45.15</v>
      </c>
      <c r="C713">
        <v>45.37</v>
      </c>
      <c r="D713">
        <v>44.82</v>
      </c>
      <c r="E713" s="50">
        <v>45.3</v>
      </c>
      <c r="F713">
        <v>3238665</v>
      </c>
    </row>
    <row r="714" spans="1:6">
      <c r="A714" s="49">
        <v>40400</v>
      </c>
      <c r="B714">
        <v>45.3</v>
      </c>
      <c r="C714">
        <v>45.96</v>
      </c>
      <c r="D714">
        <v>45.3</v>
      </c>
      <c r="E714" s="50">
        <v>45.7</v>
      </c>
      <c r="F714">
        <v>1844141</v>
      </c>
    </row>
    <row r="715" spans="1:6">
      <c r="A715" s="49">
        <v>40399</v>
      </c>
      <c r="B715">
        <v>45.45</v>
      </c>
      <c r="C715">
        <v>45.81</v>
      </c>
      <c r="D715">
        <v>45.34</v>
      </c>
      <c r="E715" s="50">
        <v>45.65</v>
      </c>
      <c r="F715">
        <v>1345829</v>
      </c>
    </row>
    <row r="716" spans="1:6">
      <c r="A716" s="49">
        <v>40396</v>
      </c>
      <c r="B716">
        <v>45.24</v>
      </c>
      <c r="C716">
        <v>45.5</v>
      </c>
      <c r="D716">
        <v>45.02</v>
      </c>
      <c r="E716" s="50">
        <v>45.34</v>
      </c>
      <c r="F716">
        <v>2738057</v>
      </c>
    </row>
    <row r="717" spans="1:6">
      <c r="A717" s="49">
        <v>40395</v>
      </c>
      <c r="B717">
        <v>45.73</v>
      </c>
      <c r="C717">
        <v>45.73</v>
      </c>
      <c r="D717">
        <v>45.18</v>
      </c>
      <c r="E717" s="50">
        <v>45.43</v>
      </c>
      <c r="F717">
        <v>2503809</v>
      </c>
    </row>
    <row r="718" spans="1:6">
      <c r="A718" s="49">
        <v>40394</v>
      </c>
      <c r="B718">
        <v>45.3</v>
      </c>
      <c r="C718">
        <v>45.99</v>
      </c>
      <c r="D718">
        <v>45.3</v>
      </c>
      <c r="E718" s="50">
        <v>45.88</v>
      </c>
      <c r="F718">
        <v>2632611</v>
      </c>
    </row>
    <row r="719" spans="1:6">
      <c r="A719" s="49">
        <v>40393</v>
      </c>
      <c r="B719">
        <v>44.8</v>
      </c>
      <c r="C719">
        <v>45.47</v>
      </c>
      <c r="D719">
        <v>44.65</v>
      </c>
      <c r="E719" s="50">
        <v>45.3</v>
      </c>
      <c r="F719">
        <v>3068323</v>
      </c>
    </row>
    <row r="720" spans="1:6">
      <c r="A720" s="49">
        <v>40392</v>
      </c>
      <c r="B720">
        <v>44.88</v>
      </c>
      <c r="C720">
        <v>44.97</v>
      </c>
      <c r="D720">
        <v>44.62</v>
      </c>
      <c r="E720" s="50">
        <v>44.95</v>
      </c>
      <c r="F720">
        <v>3511550</v>
      </c>
    </row>
    <row r="721" spans="1:6">
      <c r="A721" s="49">
        <v>40389</v>
      </c>
      <c r="B721">
        <v>44.47</v>
      </c>
      <c r="C721">
        <v>44.69</v>
      </c>
      <c r="D721">
        <v>44.35</v>
      </c>
      <c r="E721" s="50">
        <v>44.48</v>
      </c>
      <c r="F721">
        <v>4559554</v>
      </c>
    </row>
    <row r="722" spans="1:6">
      <c r="A722" s="49">
        <v>40388</v>
      </c>
      <c r="B722">
        <v>45.58</v>
      </c>
      <c r="C722">
        <v>45.58</v>
      </c>
      <c r="D722">
        <v>44.63</v>
      </c>
      <c r="E722" s="50">
        <v>44.68</v>
      </c>
      <c r="F722">
        <v>3886803</v>
      </c>
    </row>
    <row r="723" spans="1:6">
      <c r="A723" s="49">
        <v>40387</v>
      </c>
      <c r="B723">
        <v>46.01</v>
      </c>
      <c r="C723">
        <v>46.05</v>
      </c>
      <c r="D723">
        <v>45.36</v>
      </c>
      <c r="E723" s="50">
        <v>45.49</v>
      </c>
      <c r="F723">
        <v>2886905</v>
      </c>
    </row>
    <row r="724" spans="1:6">
      <c r="A724" s="49">
        <v>40386</v>
      </c>
      <c r="B724">
        <v>46</v>
      </c>
      <c r="C724">
        <v>46.13</v>
      </c>
      <c r="D724">
        <v>45.8</v>
      </c>
      <c r="E724" s="50">
        <v>46.01</v>
      </c>
      <c r="F724">
        <v>2394693</v>
      </c>
    </row>
    <row r="725" spans="1:6">
      <c r="A725" s="49">
        <v>40385</v>
      </c>
      <c r="B725">
        <v>45.86</v>
      </c>
      <c r="C725">
        <v>45.96</v>
      </c>
      <c r="D725">
        <v>45.63</v>
      </c>
      <c r="E725" s="50">
        <v>45.95</v>
      </c>
      <c r="F725">
        <v>1488841</v>
      </c>
    </row>
    <row r="726" spans="1:6">
      <c r="A726" s="49">
        <v>40382</v>
      </c>
      <c r="B726">
        <v>45.34</v>
      </c>
      <c r="C726">
        <v>45.81</v>
      </c>
      <c r="D726">
        <v>45.32</v>
      </c>
      <c r="E726" s="50">
        <v>45.76</v>
      </c>
      <c r="F726">
        <v>2084522</v>
      </c>
    </row>
    <row r="727" spans="1:6">
      <c r="A727" s="49">
        <v>40381</v>
      </c>
      <c r="B727">
        <v>45.38</v>
      </c>
      <c r="C727">
        <v>45.66</v>
      </c>
      <c r="D727">
        <v>45.26</v>
      </c>
      <c r="E727" s="50">
        <v>45.44</v>
      </c>
      <c r="F727">
        <v>1892795</v>
      </c>
    </row>
    <row r="728" spans="1:6">
      <c r="A728" s="49">
        <v>40380</v>
      </c>
      <c r="B728">
        <v>45.68</v>
      </c>
      <c r="C728">
        <v>45.68</v>
      </c>
      <c r="D728">
        <v>44.88</v>
      </c>
      <c r="E728" s="50">
        <v>45.02</v>
      </c>
      <c r="F728">
        <v>2507132</v>
      </c>
    </row>
    <row r="729" spans="1:6">
      <c r="A729" s="49">
        <v>40379</v>
      </c>
      <c r="B729">
        <v>44.51</v>
      </c>
      <c r="C729">
        <v>45.54</v>
      </c>
      <c r="D729">
        <v>44.44</v>
      </c>
      <c r="E729" s="50">
        <v>45.54</v>
      </c>
      <c r="F729">
        <v>2995818</v>
      </c>
    </row>
    <row r="730" spans="1:6">
      <c r="A730" s="49">
        <v>40378</v>
      </c>
      <c r="B730">
        <v>45.03</v>
      </c>
      <c r="C730">
        <v>45.05</v>
      </c>
      <c r="D730">
        <v>44.61</v>
      </c>
      <c r="E730" s="50">
        <v>44.83</v>
      </c>
      <c r="F730">
        <v>1498573</v>
      </c>
    </row>
    <row r="731" spans="1:6">
      <c r="A731" s="49">
        <v>40375</v>
      </c>
      <c r="B731">
        <v>45.15</v>
      </c>
      <c r="C731">
        <v>45.32</v>
      </c>
      <c r="D731">
        <v>44.59</v>
      </c>
      <c r="E731" s="50">
        <v>44.8</v>
      </c>
      <c r="F731">
        <v>2828872</v>
      </c>
    </row>
    <row r="732" spans="1:6">
      <c r="A732" s="49">
        <v>40374</v>
      </c>
      <c r="B732">
        <v>45.35</v>
      </c>
      <c r="C732">
        <v>45.35</v>
      </c>
      <c r="D732">
        <v>44.83</v>
      </c>
      <c r="E732" s="50">
        <v>45.21</v>
      </c>
      <c r="F732">
        <v>1971178</v>
      </c>
    </row>
    <row r="733" spans="1:6">
      <c r="A733" s="49">
        <v>40373</v>
      </c>
      <c r="B733">
        <v>45.13</v>
      </c>
      <c r="C733">
        <v>45.34</v>
      </c>
      <c r="D733">
        <v>44.92</v>
      </c>
      <c r="E733" s="50">
        <v>45.3</v>
      </c>
      <c r="F733">
        <v>1837672</v>
      </c>
    </row>
    <row r="734" spans="1:6">
      <c r="A734" s="49">
        <v>40372</v>
      </c>
      <c r="B734">
        <v>45.23</v>
      </c>
      <c r="C734">
        <v>45.32</v>
      </c>
      <c r="D734">
        <v>45.02</v>
      </c>
      <c r="E734" s="50">
        <v>45.2</v>
      </c>
      <c r="F734">
        <v>1432551</v>
      </c>
    </row>
    <row r="735" spans="1:6">
      <c r="A735" s="49">
        <v>40371</v>
      </c>
      <c r="B735">
        <v>44.88</v>
      </c>
      <c r="C735">
        <v>45.04</v>
      </c>
      <c r="D735">
        <v>44.61</v>
      </c>
      <c r="E735" s="50">
        <v>44.77</v>
      </c>
      <c r="F735">
        <v>1803403</v>
      </c>
    </row>
    <row r="736" spans="1:6">
      <c r="A736" s="49">
        <v>40368</v>
      </c>
      <c r="B736">
        <v>44.96</v>
      </c>
      <c r="C736">
        <v>45.03</v>
      </c>
      <c r="D736">
        <v>44.7</v>
      </c>
      <c r="E736" s="50">
        <v>44.91</v>
      </c>
      <c r="F736">
        <v>1847151</v>
      </c>
    </row>
    <row r="737" spans="1:6">
      <c r="A737" s="49">
        <v>40367</v>
      </c>
      <c r="B737">
        <v>44.79</v>
      </c>
      <c r="C737">
        <v>45</v>
      </c>
      <c r="D737">
        <v>44.54</v>
      </c>
      <c r="E737" s="50">
        <v>44.98</v>
      </c>
      <c r="F737">
        <v>2159371</v>
      </c>
    </row>
    <row r="738" spans="1:6">
      <c r="A738" s="49">
        <v>40366</v>
      </c>
      <c r="B738">
        <v>43.44</v>
      </c>
      <c r="C738">
        <v>44.44</v>
      </c>
      <c r="D738">
        <v>43.3</v>
      </c>
      <c r="E738" s="50">
        <v>44.43</v>
      </c>
      <c r="F738">
        <v>2500121</v>
      </c>
    </row>
    <row r="739" spans="1:6">
      <c r="A739" s="49">
        <v>40365</v>
      </c>
      <c r="B739">
        <v>43.37</v>
      </c>
      <c r="C739">
        <v>43.78</v>
      </c>
      <c r="D739">
        <v>43.16</v>
      </c>
      <c r="E739" s="50">
        <v>43.5</v>
      </c>
      <c r="F739">
        <v>2339056</v>
      </c>
    </row>
    <row r="740" spans="1:6">
      <c r="A740" s="49">
        <v>40364</v>
      </c>
      <c r="B740" t="s">
        <v>189</v>
      </c>
      <c r="C740" t="s">
        <v>189</v>
      </c>
      <c r="D740" t="s">
        <v>189</v>
      </c>
      <c r="E740" s="50">
        <v>43.16</v>
      </c>
      <c r="F740">
        <v>0</v>
      </c>
    </row>
    <row r="741" spans="1:6">
      <c r="A741" s="49">
        <v>40361</v>
      </c>
      <c r="B741">
        <v>43.31</v>
      </c>
      <c r="C741">
        <v>43.51</v>
      </c>
      <c r="D741">
        <v>42.98</v>
      </c>
      <c r="E741" s="50">
        <v>43.16</v>
      </c>
      <c r="F741">
        <v>1528625</v>
      </c>
    </row>
    <row r="742" spans="1:6">
      <c r="A742" s="49">
        <v>40360</v>
      </c>
      <c r="B742">
        <v>43.11</v>
      </c>
      <c r="C742">
        <v>43.36</v>
      </c>
      <c r="D742">
        <v>42.88</v>
      </c>
      <c r="E742" s="50">
        <v>43.27</v>
      </c>
      <c r="F742">
        <v>3278672</v>
      </c>
    </row>
    <row r="743" spans="1:6">
      <c r="A743" s="49">
        <v>40359</v>
      </c>
      <c r="B743">
        <v>43.7</v>
      </c>
      <c r="C743">
        <v>43.71</v>
      </c>
      <c r="D743">
        <v>43</v>
      </c>
      <c r="E743" s="50">
        <v>43.22</v>
      </c>
      <c r="F743">
        <v>4331802</v>
      </c>
    </row>
    <row r="744" spans="1:6">
      <c r="A744" s="49">
        <v>40358</v>
      </c>
      <c r="B744">
        <v>44.25</v>
      </c>
      <c r="C744">
        <v>44.38</v>
      </c>
      <c r="D744">
        <v>43.69</v>
      </c>
      <c r="E744" s="50">
        <v>43.85</v>
      </c>
      <c r="F744">
        <v>3894104</v>
      </c>
    </row>
    <row r="745" spans="1:6">
      <c r="A745" s="49">
        <v>40357</v>
      </c>
      <c r="B745">
        <v>44.34</v>
      </c>
      <c r="C745">
        <v>45</v>
      </c>
      <c r="D745">
        <v>44.15</v>
      </c>
      <c r="E745" s="50">
        <v>44.57</v>
      </c>
      <c r="F745">
        <v>2556913</v>
      </c>
    </row>
    <row r="746" spans="1:6">
      <c r="A746" s="49">
        <v>40354</v>
      </c>
      <c r="B746">
        <v>44.81</v>
      </c>
      <c r="C746">
        <v>44.81</v>
      </c>
      <c r="D746">
        <v>44.08</v>
      </c>
      <c r="E746" s="50">
        <v>44.14</v>
      </c>
      <c r="F746">
        <v>4854192</v>
      </c>
    </row>
    <row r="747" spans="1:6">
      <c r="A747" s="49">
        <v>40353</v>
      </c>
      <c r="B747">
        <v>44.91</v>
      </c>
      <c r="C747">
        <v>45.08</v>
      </c>
      <c r="D747">
        <v>44.65</v>
      </c>
      <c r="E747" s="50">
        <v>44.79</v>
      </c>
      <c r="F747">
        <v>2088780</v>
      </c>
    </row>
    <row r="748" spans="1:6">
      <c r="A748" s="49">
        <v>40352</v>
      </c>
      <c r="B748">
        <v>45.12</v>
      </c>
      <c r="C748">
        <v>45.32</v>
      </c>
      <c r="D748">
        <v>44.65</v>
      </c>
      <c r="E748" s="50">
        <v>45.06</v>
      </c>
      <c r="F748">
        <v>2834034</v>
      </c>
    </row>
    <row r="749" spans="1:6">
      <c r="A749" s="49">
        <v>40351</v>
      </c>
      <c r="B749">
        <v>45.48</v>
      </c>
      <c r="C749">
        <v>45.82</v>
      </c>
      <c r="D749">
        <v>45.13</v>
      </c>
      <c r="E749" s="50">
        <v>45.17</v>
      </c>
      <c r="F749">
        <v>2149649</v>
      </c>
    </row>
    <row r="750" spans="1:6">
      <c r="A750" s="49">
        <v>40350</v>
      </c>
      <c r="B750">
        <v>46.59</v>
      </c>
      <c r="C750">
        <v>46.73</v>
      </c>
      <c r="D750">
        <v>45.76</v>
      </c>
      <c r="E750" s="50">
        <v>46.01</v>
      </c>
      <c r="F750">
        <v>2868943</v>
      </c>
    </row>
    <row r="751" spans="1:6">
      <c r="A751" s="49">
        <v>40347</v>
      </c>
      <c r="B751">
        <v>46.55</v>
      </c>
      <c r="C751">
        <v>46.61</v>
      </c>
      <c r="D751">
        <v>46.17</v>
      </c>
      <c r="E751" s="50">
        <v>46.25</v>
      </c>
      <c r="F751">
        <v>2320743</v>
      </c>
    </row>
    <row r="752" spans="1:6">
      <c r="A752" s="49">
        <v>40346</v>
      </c>
      <c r="B752">
        <v>46.25</v>
      </c>
      <c r="C752">
        <v>46.65</v>
      </c>
      <c r="D752">
        <v>46.12</v>
      </c>
      <c r="E752" s="50">
        <v>46.6</v>
      </c>
      <c r="F752">
        <v>1844026</v>
      </c>
    </row>
    <row r="753" spans="1:6">
      <c r="A753" s="49">
        <v>40345</v>
      </c>
      <c r="B753">
        <v>45.82</v>
      </c>
      <c r="C753">
        <v>46.31</v>
      </c>
      <c r="D753">
        <v>45.77</v>
      </c>
      <c r="E753" s="50">
        <v>46.25</v>
      </c>
      <c r="F753">
        <v>2126501</v>
      </c>
    </row>
    <row r="754" spans="1:6">
      <c r="A754" s="49">
        <v>40344</v>
      </c>
      <c r="B754">
        <v>45.83</v>
      </c>
      <c r="C754">
        <v>46.2</v>
      </c>
      <c r="D754">
        <v>45.66</v>
      </c>
      <c r="E754" s="50">
        <v>46.19</v>
      </c>
      <c r="F754">
        <v>2212280</v>
      </c>
    </row>
    <row r="755" spans="1:6">
      <c r="A755" s="49">
        <v>40343</v>
      </c>
      <c r="B755">
        <v>45.39</v>
      </c>
      <c r="C755">
        <v>45.84</v>
      </c>
      <c r="D755">
        <v>45.25</v>
      </c>
      <c r="E755" s="50">
        <v>45.46</v>
      </c>
      <c r="F755">
        <v>2497482</v>
      </c>
    </row>
    <row r="756" spans="1:6">
      <c r="A756" s="49">
        <v>40340</v>
      </c>
      <c r="B756">
        <v>45.24</v>
      </c>
      <c r="C756">
        <v>45.24</v>
      </c>
      <c r="D756">
        <v>44.6</v>
      </c>
      <c r="E756" s="50">
        <v>45.04</v>
      </c>
      <c r="F756">
        <v>2808510</v>
      </c>
    </row>
    <row r="757" spans="1:6">
      <c r="A757" s="49">
        <v>40339</v>
      </c>
      <c r="B757">
        <v>45.31</v>
      </c>
      <c r="C757">
        <v>45.76</v>
      </c>
      <c r="D757">
        <v>45.31</v>
      </c>
      <c r="E757" s="50">
        <v>45.55</v>
      </c>
      <c r="F757">
        <v>2207474</v>
      </c>
    </row>
    <row r="758" spans="1:6">
      <c r="A758" s="49">
        <v>40338</v>
      </c>
      <c r="B758">
        <v>45.12</v>
      </c>
      <c r="C758">
        <v>45.39</v>
      </c>
      <c r="D758">
        <v>44.68</v>
      </c>
      <c r="E758" s="50">
        <v>44.8</v>
      </c>
      <c r="F758">
        <v>2871311</v>
      </c>
    </row>
    <row r="759" spans="1:6">
      <c r="A759" s="49">
        <v>40337</v>
      </c>
      <c r="B759">
        <v>44.13</v>
      </c>
      <c r="C759">
        <v>44.86</v>
      </c>
      <c r="D759">
        <v>44.03</v>
      </c>
      <c r="E759" s="50">
        <v>44.81</v>
      </c>
      <c r="F759">
        <v>3923399</v>
      </c>
    </row>
    <row r="760" spans="1:6">
      <c r="A760" s="49">
        <v>40336</v>
      </c>
      <c r="B760">
        <v>44.06</v>
      </c>
      <c r="C760">
        <v>44.64</v>
      </c>
      <c r="D760">
        <v>43.93</v>
      </c>
      <c r="E760" s="50">
        <v>44.01</v>
      </c>
      <c r="F760">
        <v>2978675</v>
      </c>
    </row>
    <row r="761" spans="1:6">
      <c r="A761" s="49">
        <v>40333</v>
      </c>
      <c r="B761">
        <v>44.52</v>
      </c>
      <c r="C761">
        <v>44.52</v>
      </c>
      <c r="D761">
        <v>43.75</v>
      </c>
      <c r="E761" s="50">
        <v>43.85</v>
      </c>
      <c r="F761">
        <v>3034124</v>
      </c>
    </row>
    <row r="762" spans="1:6">
      <c r="A762" s="49">
        <v>40332</v>
      </c>
      <c r="B762">
        <v>44.99</v>
      </c>
      <c r="C762">
        <v>45.19</v>
      </c>
      <c r="D762">
        <v>44.79</v>
      </c>
      <c r="E762" s="50">
        <v>44.95</v>
      </c>
      <c r="F762">
        <v>3309650</v>
      </c>
    </row>
    <row r="763" spans="1:6">
      <c r="A763" s="49">
        <v>40331</v>
      </c>
      <c r="B763">
        <v>44.19</v>
      </c>
      <c r="C763">
        <v>44.95</v>
      </c>
      <c r="D763">
        <v>43.98</v>
      </c>
      <c r="E763" s="50">
        <v>44.93</v>
      </c>
      <c r="F763">
        <v>3481705</v>
      </c>
    </row>
    <row r="764" spans="1:6">
      <c r="A764" s="49">
        <v>40330</v>
      </c>
      <c r="B764">
        <v>43.92</v>
      </c>
      <c r="C764">
        <v>44.69</v>
      </c>
      <c r="D764">
        <v>43.91</v>
      </c>
      <c r="E764" s="50">
        <v>44.09</v>
      </c>
      <c r="F764">
        <v>3261262</v>
      </c>
    </row>
    <row r="765" spans="1:6">
      <c r="A765" s="49">
        <v>40329</v>
      </c>
      <c r="B765" t="s">
        <v>189</v>
      </c>
      <c r="C765" t="s">
        <v>189</v>
      </c>
      <c r="D765" t="s">
        <v>189</v>
      </c>
      <c r="E765" s="50">
        <v>44.18</v>
      </c>
      <c r="F765">
        <v>0</v>
      </c>
    </row>
    <row r="766" spans="1:6">
      <c r="A766" s="49">
        <v>40326</v>
      </c>
      <c r="B766">
        <v>44.8</v>
      </c>
      <c r="C766">
        <v>44.81</v>
      </c>
      <c r="D766">
        <v>44.18</v>
      </c>
      <c r="E766" s="50">
        <v>44.18</v>
      </c>
      <c r="F766">
        <v>2518861</v>
      </c>
    </row>
    <row r="767" spans="1:6">
      <c r="A767" s="49">
        <v>40325</v>
      </c>
      <c r="B767">
        <v>44.93</v>
      </c>
      <c r="C767">
        <v>44.99</v>
      </c>
      <c r="D767">
        <v>43.81</v>
      </c>
      <c r="E767" s="50">
        <v>44.8</v>
      </c>
      <c r="F767">
        <v>5734191</v>
      </c>
    </row>
    <row r="768" spans="1:6">
      <c r="A768" s="49">
        <v>40324</v>
      </c>
      <c r="B768">
        <v>44.65</v>
      </c>
      <c r="C768">
        <v>44.86</v>
      </c>
      <c r="D768">
        <v>44.26</v>
      </c>
      <c r="E768" s="50">
        <v>44.26</v>
      </c>
      <c r="F768">
        <v>4739196</v>
      </c>
    </row>
    <row r="769" spans="1:6">
      <c r="A769" s="49">
        <v>40323</v>
      </c>
      <c r="B769">
        <v>44.88</v>
      </c>
      <c r="C769">
        <v>45.06</v>
      </c>
      <c r="D769">
        <v>44.05</v>
      </c>
      <c r="E769" s="50">
        <v>44.61</v>
      </c>
      <c r="F769">
        <v>5807010</v>
      </c>
    </row>
    <row r="770" spans="1:6">
      <c r="A770" s="49">
        <v>40322</v>
      </c>
      <c r="B770">
        <v>45.56</v>
      </c>
      <c r="C770">
        <v>46.13</v>
      </c>
      <c r="D770">
        <v>45.38</v>
      </c>
      <c r="E770" s="50">
        <v>45.84</v>
      </c>
      <c r="F770">
        <v>2352466</v>
      </c>
    </row>
    <row r="771" spans="1:6">
      <c r="A771" s="49">
        <v>40319</v>
      </c>
      <c r="B771">
        <v>45.26</v>
      </c>
      <c r="C771">
        <v>45.85</v>
      </c>
      <c r="D771">
        <v>44.96</v>
      </c>
      <c r="E771" s="50">
        <v>45.83</v>
      </c>
      <c r="F771">
        <v>3322116</v>
      </c>
    </row>
    <row r="772" spans="1:6">
      <c r="A772" s="49">
        <v>40318</v>
      </c>
      <c r="B772">
        <v>46.23</v>
      </c>
      <c r="C772">
        <v>46.28</v>
      </c>
      <c r="D772">
        <v>45.3</v>
      </c>
      <c r="E772" s="50">
        <v>45.83</v>
      </c>
      <c r="F772">
        <v>5354297</v>
      </c>
    </row>
    <row r="773" spans="1:6">
      <c r="A773" s="49">
        <v>40317</v>
      </c>
      <c r="B773">
        <v>46.5</v>
      </c>
      <c r="C773">
        <v>46.89</v>
      </c>
      <c r="D773">
        <v>46.15</v>
      </c>
      <c r="E773" s="50">
        <v>46.72</v>
      </c>
      <c r="F773">
        <v>2553838</v>
      </c>
    </row>
    <row r="774" spans="1:6">
      <c r="A774" s="49">
        <v>40316</v>
      </c>
      <c r="B774">
        <v>47</v>
      </c>
      <c r="C774">
        <v>47.12</v>
      </c>
      <c r="D774">
        <v>46.48</v>
      </c>
      <c r="E774" s="50">
        <v>46.58</v>
      </c>
      <c r="F774">
        <v>2187821</v>
      </c>
    </row>
    <row r="775" spans="1:6">
      <c r="A775" s="49">
        <v>40315</v>
      </c>
      <c r="B775">
        <v>46.12</v>
      </c>
      <c r="C775">
        <v>46.82</v>
      </c>
      <c r="D775">
        <v>46.04</v>
      </c>
      <c r="E775" s="50">
        <v>46.71</v>
      </c>
      <c r="F775">
        <v>2162885</v>
      </c>
    </row>
    <row r="776" spans="1:6">
      <c r="A776" s="49">
        <v>40312</v>
      </c>
      <c r="B776">
        <v>46.71</v>
      </c>
      <c r="C776">
        <v>46.92</v>
      </c>
      <c r="D776">
        <v>45.78</v>
      </c>
      <c r="E776" s="50">
        <v>46.11</v>
      </c>
      <c r="F776">
        <v>2762710</v>
      </c>
    </row>
    <row r="777" spans="1:6">
      <c r="A777" s="49">
        <v>40311</v>
      </c>
      <c r="B777">
        <v>47</v>
      </c>
      <c r="C777">
        <v>47.48</v>
      </c>
      <c r="D777">
        <v>46.83</v>
      </c>
      <c r="E777" s="50">
        <v>46.99</v>
      </c>
      <c r="F777">
        <v>1781863</v>
      </c>
    </row>
    <row r="778" spans="1:6">
      <c r="A778" s="49">
        <v>40310</v>
      </c>
      <c r="B778">
        <v>46.74</v>
      </c>
      <c r="C778">
        <v>47.14</v>
      </c>
      <c r="D778">
        <v>46.46</v>
      </c>
      <c r="E778" s="50">
        <v>47.07</v>
      </c>
      <c r="F778">
        <v>3049695</v>
      </c>
    </row>
    <row r="779" spans="1:6">
      <c r="A779" s="49">
        <v>40309</v>
      </c>
      <c r="B779">
        <v>46.11</v>
      </c>
      <c r="C779">
        <v>46.92</v>
      </c>
      <c r="D779">
        <v>46.07</v>
      </c>
      <c r="E779" s="50">
        <v>46.53</v>
      </c>
      <c r="F779">
        <v>2548656</v>
      </c>
    </row>
    <row r="780" spans="1:6">
      <c r="A780" s="49">
        <v>40308</v>
      </c>
      <c r="B780">
        <v>46.11</v>
      </c>
      <c r="C780">
        <v>46.63</v>
      </c>
      <c r="D780">
        <v>46.02</v>
      </c>
      <c r="E780" s="50">
        <v>46.39</v>
      </c>
      <c r="F780">
        <v>3483403</v>
      </c>
    </row>
    <row r="781" spans="1:6">
      <c r="A781" s="49">
        <v>40305</v>
      </c>
      <c r="B781">
        <v>45.25</v>
      </c>
      <c r="C781">
        <v>45.32</v>
      </c>
      <c r="D781">
        <v>44.34</v>
      </c>
      <c r="E781" s="50">
        <v>44.95</v>
      </c>
      <c r="F781">
        <v>5021946</v>
      </c>
    </row>
    <row r="782" spans="1:6">
      <c r="A782" s="49">
        <v>40304</v>
      </c>
      <c r="B782">
        <v>46.67</v>
      </c>
      <c r="C782">
        <v>46.71</v>
      </c>
      <c r="D782">
        <v>40</v>
      </c>
      <c r="E782" s="50">
        <v>45.24</v>
      </c>
      <c r="F782">
        <v>5672588</v>
      </c>
    </row>
    <row r="783" spans="1:6">
      <c r="A783" s="49">
        <v>40303</v>
      </c>
      <c r="B783">
        <v>46.24</v>
      </c>
      <c r="C783">
        <v>46.9</v>
      </c>
      <c r="D783">
        <v>46.24</v>
      </c>
      <c r="E783" s="50">
        <v>46.8</v>
      </c>
      <c r="F783">
        <v>2401454</v>
      </c>
    </row>
    <row r="784" spans="1:6">
      <c r="A784" s="49">
        <v>40302</v>
      </c>
      <c r="B784">
        <v>46.7</v>
      </c>
      <c r="C784">
        <v>46.86</v>
      </c>
      <c r="D784">
        <v>46.31</v>
      </c>
      <c r="E784" s="50">
        <v>46.53</v>
      </c>
      <c r="F784">
        <v>2871328</v>
      </c>
    </row>
    <row r="785" spans="1:6">
      <c r="A785" s="49">
        <v>40301</v>
      </c>
      <c r="B785">
        <v>46.93</v>
      </c>
      <c r="C785">
        <v>47.04</v>
      </c>
      <c r="D785">
        <v>46.64</v>
      </c>
      <c r="E785" s="50">
        <v>46.94</v>
      </c>
      <c r="F785">
        <v>2097752</v>
      </c>
    </row>
    <row r="786" spans="1:6">
      <c r="A786" s="49">
        <v>40298</v>
      </c>
      <c r="B786">
        <v>46.94</v>
      </c>
      <c r="C786">
        <v>47.12</v>
      </c>
      <c r="D786">
        <v>46.66</v>
      </c>
      <c r="E786" s="50">
        <v>46.87</v>
      </c>
      <c r="F786">
        <v>3271882</v>
      </c>
    </row>
    <row r="787" spans="1:6">
      <c r="A787" s="49">
        <v>40297</v>
      </c>
      <c r="B787">
        <v>45.94</v>
      </c>
      <c r="C787">
        <v>47.04</v>
      </c>
      <c r="D787">
        <v>45.91</v>
      </c>
      <c r="E787" s="50">
        <v>46.94</v>
      </c>
      <c r="F787">
        <v>3762594</v>
      </c>
    </row>
    <row r="788" spans="1:6">
      <c r="A788" s="49">
        <v>40296</v>
      </c>
      <c r="B788">
        <v>45.56</v>
      </c>
      <c r="C788">
        <v>45.9</v>
      </c>
      <c r="D788">
        <v>45.11</v>
      </c>
      <c r="E788" s="50">
        <v>45.76</v>
      </c>
      <c r="F788">
        <v>2552953</v>
      </c>
    </row>
    <row r="789" spans="1:6">
      <c r="A789" s="49">
        <v>40295</v>
      </c>
      <c r="B789">
        <v>46.29</v>
      </c>
      <c r="C789">
        <v>46.33</v>
      </c>
      <c r="D789">
        <v>45.37</v>
      </c>
      <c r="E789" s="50">
        <v>45.46</v>
      </c>
      <c r="F789">
        <v>3302167</v>
      </c>
    </row>
    <row r="790" spans="1:6">
      <c r="A790" s="49">
        <v>40294</v>
      </c>
      <c r="B790">
        <v>46.48</v>
      </c>
      <c r="C790">
        <v>46.69</v>
      </c>
      <c r="D790">
        <v>46.28</v>
      </c>
      <c r="E790" s="50">
        <v>46.39</v>
      </c>
      <c r="F790">
        <v>1941045</v>
      </c>
    </row>
    <row r="791" spans="1:6">
      <c r="A791" s="49">
        <v>40291</v>
      </c>
      <c r="B791">
        <v>46.66</v>
      </c>
      <c r="C791">
        <v>46.66</v>
      </c>
      <c r="D791">
        <v>46.08</v>
      </c>
      <c r="E791" s="50">
        <v>46.45</v>
      </c>
      <c r="F791">
        <v>1852648</v>
      </c>
    </row>
    <row r="792" spans="1:6">
      <c r="A792" s="49">
        <v>40290</v>
      </c>
      <c r="B792">
        <v>46.38</v>
      </c>
      <c r="C792">
        <v>46.72</v>
      </c>
      <c r="D792">
        <v>46.22</v>
      </c>
      <c r="E792" s="50">
        <v>46.63</v>
      </c>
      <c r="F792">
        <v>2252997</v>
      </c>
    </row>
    <row r="793" spans="1:6">
      <c r="A793" s="49">
        <v>40289</v>
      </c>
      <c r="B793">
        <v>46.68</v>
      </c>
      <c r="C793">
        <v>46.75</v>
      </c>
      <c r="D793">
        <v>46.38</v>
      </c>
      <c r="E793" s="50">
        <v>46.68</v>
      </c>
      <c r="F793">
        <v>2862718</v>
      </c>
    </row>
    <row r="794" spans="1:6">
      <c r="A794" s="49">
        <v>40288</v>
      </c>
      <c r="B794">
        <v>46.36</v>
      </c>
      <c r="C794">
        <v>46.63</v>
      </c>
      <c r="D794">
        <v>46.34</v>
      </c>
      <c r="E794" s="50">
        <v>46.5</v>
      </c>
      <c r="F794">
        <v>2845473</v>
      </c>
    </row>
    <row r="795" spans="1:6">
      <c r="A795" s="49">
        <v>40287</v>
      </c>
      <c r="B795">
        <v>46.05</v>
      </c>
      <c r="C795">
        <v>46.34</v>
      </c>
      <c r="D795">
        <v>45.84</v>
      </c>
      <c r="E795" s="50">
        <v>46.31</v>
      </c>
      <c r="F795">
        <v>2851874</v>
      </c>
    </row>
    <row r="796" spans="1:6">
      <c r="A796" s="49">
        <v>40284</v>
      </c>
      <c r="B796">
        <v>45.92</v>
      </c>
      <c r="C796">
        <v>46.37</v>
      </c>
      <c r="D796">
        <v>45.92</v>
      </c>
      <c r="E796" s="50">
        <v>46.15</v>
      </c>
      <c r="F796">
        <v>4720961</v>
      </c>
    </row>
    <row r="797" spans="1:6">
      <c r="A797" s="49">
        <v>40283</v>
      </c>
      <c r="B797">
        <v>46.15</v>
      </c>
      <c r="C797">
        <v>46.22</v>
      </c>
      <c r="D797">
        <v>45.82</v>
      </c>
      <c r="E797" s="50">
        <v>46.05</v>
      </c>
      <c r="F797">
        <v>2467267</v>
      </c>
    </row>
    <row r="798" spans="1:6">
      <c r="A798" s="49">
        <v>40282</v>
      </c>
      <c r="B798">
        <v>46.06</v>
      </c>
      <c r="C798">
        <v>46.26</v>
      </c>
      <c r="D798">
        <v>45.85</v>
      </c>
      <c r="E798" s="50">
        <v>46.22</v>
      </c>
      <c r="F798">
        <v>3185780</v>
      </c>
    </row>
    <row r="799" spans="1:6">
      <c r="A799" s="49">
        <v>40281</v>
      </c>
      <c r="B799">
        <v>46.18</v>
      </c>
      <c r="C799">
        <v>46.25</v>
      </c>
      <c r="D799">
        <v>45.77</v>
      </c>
      <c r="E799" s="50">
        <v>46.02</v>
      </c>
      <c r="F799">
        <v>1990673</v>
      </c>
    </row>
    <row r="800" spans="1:6">
      <c r="A800" s="49">
        <v>40280</v>
      </c>
      <c r="B800">
        <v>46.51</v>
      </c>
      <c r="C800">
        <v>46.57</v>
      </c>
      <c r="D800">
        <v>45.9</v>
      </c>
      <c r="E800" s="50">
        <v>45.99</v>
      </c>
      <c r="F800">
        <v>2868823</v>
      </c>
    </row>
    <row r="801" spans="1:6">
      <c r="A801" s="49">
        <v>40277</v>
      </c>
      <c r="B801">
        <v>45.69</v>
      </c>
      <c r="C801">
        <v>45.87</v>
      </c>
      <c r="D801">
        <v>45.5</v>
      </c>
      <c r="E801" s="50">
        <v>45.87</v>
      </c>
      <c r="F801">
        <v>1357471</v>
      </c>
    </row>
    <row r="802" spans="1:6">
      <c r="A802" s="49">
        <v>40276</v>
      </c>
      <c r="B802">
        <v>45.75</v>
      </c>
      <c r="C802">
        <v>45.8</v>
      </c>
      <c r="D802">
        <v>45.48</v>
      </c>
      <c r="E802" s="50">
        <v>45.58</v>
      </c>
      <c r="F802">
        <v>2305740</v>
      </c>
    </row>
    <row r="803" spans="1:6">
      <c r="A803" s="49">
        <v>40275</v>
      </c>
      <c r="B803">
        <v>45.8</v>
      </c>
      <c r="C803">
        <v>46</v>
      </c>
      <c r="D803">
        <v>45.61</v>
      </c>
      <c r="E803" s="50">
        <v>45.84</v>
      </c>
      <c r="F803">
        <v>3594010</v>
      </c>
    </row>
    <row r="804" spans="1:6">
      <c r="A804" s="49">
        <v>40274</v>
      </c>
      <c r="B804">
        <v>45.82</v>
      </c>
      <c r="C804">
        <v>45.88</v>
      </c>
      <c r="D804">
        <v>45.57</v>
      </c>
      <c r="E804" s="50">
        <v>45.85</v>
      </c>
      <c r="F804">
        <v>1790096</v>
      </c>
    </row>
    <row r="805" spans="1:6">
      <c r="A805" s="49">
        <v>40273</v>
      </c>
      <c r="B805">
        <v>46.01</v>
      </c>
      <c r="C805">
        <v>46.08</v>
      </c>
      <c r="D805">
        <v>45.64</v>
      </c>
      <c r="E805" s="50">
        <v>45.75</v>
      </c>
      <c r="F805">
        <v>1599301</v>
      </c>
    </row>
    <row r="806" spans="1:6">
      <c r="A806" s="49">
        <v>40270</v>
      </c>
      <c r="B806" t="s">
        <v>189</v>
      </c>
      <c r="C806" t="s">
        <v>189</v>
      </c>
      <c r="D806" t="s">
        <v>189</v>
      </c>
      <c r="E806" s="50">
        <v>45.85</v>
      </c>
      <c r="F806">
        <v>0</v>
      </c>
    </row>
    <row r="807" spans="1:6">
      <c r="A807" s="49">
        <v>40269</v>
      </c>
      <c r="B807">
        <v>45.9</v>
      </c>
      <c r="C807">
        <v>46.03</v>
      </c>
      <c r="D807">
        <v>45.67</v>
      </c>
      <c r="E807" s="50">
        <v>45.85</v>
      </c>
      <c r="F807">
        <v>2662516</v>
      </c>
    </row>
    <row r="808" spans="1:6">
      <c r="A808" s="49">
        <v>40268</v>
      </c>
      <c r="B808">
        <v>45.6</v>
      </c>
      <c r="C808">
        <v>45.84</v>
      </c>
      <c r="D808">
        <v>45.45</v>
      </c>
      <c r="E808" s="50">
        <v>45.61</v>
      </c>
      <c r="F808">
        <v>2889691</v>
      </c>
    </row>
    <row r="809" spans="1:6">
      <c r="A809" s="49">
        <v>40267</v>
      </c>
      <c r="B809">
        <v>45.76</v>
      </c>
      <c r="C809">
        <v>45.98</v>
      </c>
      <c r="D809">
        <v>45.6</v>
      </c>
      <c r="E809" s="50">
        <v>45.75</v>
      </c>
      <c r="F809">
        <v>2814352</v>
      </c>
    </row>
    <row r="810" spans="1:6">
      <c r="A810" s="49">
        <v>40266</v>
      </c>
      <c r="B810">
        <v>45.73</v>
      </c>
      <c r="C810">
        <v>45.81</v>
      </c>
      <c r="D810">
        <v>45.56</v>
      </c>
      <c r="E810" s="50">
        <v>45.64</v>
      </c>
      <c r="F810">
        <v>3530523</v>
      </c>
    </row>
    <row r="811" spans="1:6">
      <c r="A811" s="49">
        <v>40263</v>
      </c>
      <c r="B811">
        <v>46.51</v>
      </c>
      <c r="C811">
        <v>46.6</v>
      </c>
      <c r="D811">
        <v>45.4</v>
      </c>
      <c r="E811" s="50">
        <v>45.57</v>
      </c>
      <c r="F811">
        <v>5302308</v>
      </c>
    </row>
    <row r="812" spans="1:6">
      <c r="A812" s="49">
        <v>40262</v>
      </c>
      <c r="B812">
        <v>47.49</v>
      </c>
      <c r="C812">
        <v>47.49</v>
      </c>
      <c r="D812">
        <v>46.42</v>
      </c>
      <c r="E812" s="50">
        <v>46.44</v>
      </c>
      <c r="F812">
        <v>3030585</v>
      </c>
    </row>
    <row r="813" spans="1:6">
      <c r="A813" s="49">
        <v>40261</v>
      </c>
      <c r="B813">
        <v>46.84</v>
      </c>
      <c r="C813">
        <v>47.29</v>
      </c>
      <c r="D813">
        <v>46.75</v>
      </c>
      <c r="E813" s="50">
        <v>47.21</v>
      </c>
      <c r="F813">
        <v>3931734</v>
      </c>
    </row>
    <row r="814" spans="1:6">
      <c r="A814" s="49">
        <v>40260</v>
      </c>
      <c r="B814">
        <v>46.87</v>
      </c>
      <c r="C814">
        <v>46.9</v>
      </c>
      <c r="D814">
        <v>46.5</v>
      </c>
      <c r="E814" s="50">
        <v>46.86</v>
      </c>
      <c r="F814">
        <v>3544033</v>
      </c>
    </row>
    <row r="815" spans="1:6">
      <c r="A815" s="49">
        <v>40259</v>
      </c>
      <c r="B815">
        <v>46.91</v>
      </c>
      <c r="C815">
        <v>47.05</v>
      </c>
      <c r="D815">
        <v>46.7</v>
      </c>
      <c r="E815" s="50">
        <v>46.88</v>
      </c>
      <c r="F815">
        <v>2891129</v>
      </c>
    </row>
    <row r="816" spans="1:6">
      <c r="A816" s="49">
        <v>40256</v>
      </c>
      <c r="B816">
        <v>47.59</v>
      </c>
      <c r="C816">
        <v>47.84</v>
      </c>
      <c r="D816">
        <v>47.16</v>
      </c>
      <c r="E816" s="50">
        <v>47.36</v>
      </c>
      <c r="F816">
        <v>2656711</v>
      </c>
    </row>
    <row r="817" spans="1:6">
      <c r="A817" s="49">
        <v>40255</v>
      </c>
      <c r="B817">
        <v>47.67</v>
      </c>
      <c r="C817">
        <v>47.68</v>
      </c>
      <c r="D817">
        <v>47.33</v>
      </c>
      <c r="E817" s="50">
        <v>47.5</v>
      </c>
      <c r="F817">
        <v>1700990</v>
      </c>
    </row>
    <row r="818" spans="1:6">
      <c r="A818" s="49">
        <v>40254</v>
      </c>
      <c r="B818">
        <v>47.55</v>
      </c>
      <c r="C818">
        <v>47.57</v>
      </c>
      <c r="D818">
        <v>47.26</v>
      </c>
      <c r="E818" s="50">
        <v>47.57</v>
      </c>
      <c r="F818">
        <v>1711746</v>
      </c>
    </row>
    <row r="819" spans="1:6">
      <c r="A819" s="49">
        <v>40253</v>
      </c>
      <c r="B819">
        <v>47.06</v>
      </c>
      <c r="C819">
        <v>47.38</v>
      </c>
      <c r="D819">
        <v>46.85</v>
      </c>
      <c r="E819" s="50">
        <v>47.32</v>
      </c>
      <c r="F819">
        <v>2549902</v>
      </c>
    </row>
    <row r="820" spans="1:6">
      <c r="A820" s="49">
        <v>40252</v>
      </c>
      <c r="B820">
        <v>46.34</v>
      </c>
      <c r="C820">
        <v>46.77</v>
      </c>
      <c r="D820">
        <v>46.29</v>
      </c>
      <c r="E820" s="50">
        <v>46.75</v>
      </c>
      <c r="F820">
        <v>1745306</v>
      </c>
    </row>
    <row r="821" spans="1:6">
      <c r="A821" s="49">
        <v>40249</v>
      </c>
      <c r="B821">
        <v>46.48</v>
      </c>
      <c r="C821">
        <v>46.5</v>
      </c>
      <c r="D821">
        <v>46.18</v>
      </c>
      <c r="E821" s="50">
        <v>46.41</v>
      </c>
      <c r="F821">
        <v>1863164</v>
      </c>
    </row>
    <row r="822" spans="1:6">
      <c r="A822" s="49">
        <v>40248</v>
      </c>
      <c r="B822">
        <v>46.27</v>
      </c>
      <c r="C822">
        <v>46.38</v>
      </c>
      <c r="D822">
        <v>46</v>
      </c>
      <c r="E822" s="50">
        <v>46.38</v>
      </c>
      <c r="F822">
        <v>1472544</v>
      </c>
    </row>
    <row r="823" spans="1:6">
      <c r="A823" s="49">
        <v>40247</v>
      </c>
      <c r="B823">
        <v>46.26</v>
      </c>
      <c r="C823">
        <v>46.48</v>
      </c>
      <c r="D823">
        <v>46.02</v>
      </c>
      <c r="E823" s="50">
        <v>46.36</v>
      </c>
      <c r="F823">
        <v>1717950</v>
      </c>
    </row>
    <row r="824" spans="1:6">
      <c r="A824" s="49">
        <v>40246</v>
      </c>
      <c r="B824">
        <v>46.07</v>
      </c>
      <c r="C824">
        <v>46.45</v>
      </c>
      <c r="D824">
        <v>46.07</v>
      </c>
      <c r="E824" s="50">
        <v>46.28</v>
      </c>
      <c r="F824">
        <v>1420948</v>
      </c>
    </row>
    <row r="825" spans="1:6">
      <c r="A825" s="49">
        <v>40245</v>
      </c>
      <c r="B825">
        <v>46.29</v>
      </c>
      <c r="C825">
        <v>46.4</v>
      </c>
      <c r="D825">
        <v>46.09</v>
      </c>
      <c r="E825" s="50">
        <v>46.2</v>
      </c>
      <c r="F825">
        <v>1561626</v>
      </c>
    </row>
    <row r="826" spans="1:6">
      <c r="A826" s="49">
        <v>40242</v>
      </c>
      <c r="B826">
        <v>46.24</v>
      </c>
      <c r="C826">
        <v>46.42</v>
      </c>
      <c r="D826">
        <v>45.99</v>
      </c>
      <c r="E826" s="50">
        <v>46.4</v>
      </c>
      <c r="F826">
        <v>1854860</v>
      </c>
    </row>
    <row r="827" spans="1:6">
      <c r="A827" s="49">
        <v>40241</v>
      </c>
      <c r="B827">
        <v>46.17</v>
      </c>
      <c r="C827">
        <v>46.45</v>
      </c>
      <c r="D827">
        <v>45.86</v>
      </c>
      <c r="E827" s="50">
        <v>46.15</v>
      </c>
      <c r="F827">
        <v>2147557</v>
      </c>
    </row>
    <row r="828" spans="1:6">
      <c r="A828" s="49">
        <v>40240</v>
      </c>
      <c r="B828">
        <v>46.22</v>
      </c>
      <c r="C828">
        <v>46.46</v>
      </c>
      <c r="D828">
        <v>46.03</v>
      </c>
      <c r="E828" s="50">
        <v>46.18</v>
      </c>
      <c r="F828">
        <v>2036466</v>
      </c>
    </row>
    <row r="829" spans="1:6">
      <c r="A829" s="49">
        <v>40239</v>
      </c>
      <c r="B829">
        <v>46.12</v>
      </c>
      <c r="C829">
        <v>46.4</v>
      </c>
      <c r="D829">
        <v>46.04</v>
      </c>
      <c r="E829" s="50">
        <v>46.26</v>
      </c>
      <c r="F829">
        <v>2139898</v>
      </c>
    </row>
    <row r="830" spans="1:6">
      <c r="A830" s="49">
        <v>40238</v>
      </c>
      <c r="B830">
        <v>45.89</v>
      </c>
      <c r="C830">
        <v>46.11</v>
      </c>
      <c r="D830">
        <v>45.74</v>
      </c>
      <c r="E830" s="50">
        <v>45.98</v>
      </c>
      <c r="F830">
        <v>2050554</v>
      </c>
    </row>
    <row r="831" spans="1:6">
      <c r="A831" s="49">
        <v>40235</v>
      </c>
      <c r="B831">
        <v>45.71</v>
      </c>
      <c r="C831">
        <v>46.12</v>
      </c>
      <c r="D831">
        <v>45.57</v>
      </c>
      <c r="E831" s="50">
        <v>45.9</v>
      </c>
      <c r="F831">
        <v>2586621</v>
      </c>
    </row>
    <row r="832" spans="1:6">
      <c r="A832" s="49">
        <v>40234</v>
      </c>
      <c r="B832">
        <v>45.59</v>
      </c>
      <c r="C832">
        <v>45.78</v>
      </c>
      <c r="D832">
        <v>45.16</v>
      </c>
      <c r="E832" s="50">
        <v>45.66</v>
      </c>
      <c r="F832">
        <v>2957004</v>
      </c>
    </row>
    <row r="833" spans="1:6">
      <c r="A833" s="49">
        <v>40233</v>
      </c>
      <c r="B833">
        <v>45.78</v>
      </c>
      <c r="C833">
        <v>45.94</v>
      </c>
      <c r="D833">
        <v>45.48</v>
      </c>
      <c r="E833" s="50">
        <v>45.92</v>
      </c>
      <c r="F833">
        <v>2222970</v>
      </c>
    </row>
    <row r="834" spans="1:6">
      <c r="A834" s="49">
        <v>40232</v>
      </c>
      <c r="B834">
        <v>45.95</v>
      </c>
      <c r="C834">
        <v>46.04</v>
      </c>
      <c r="D834">
        <v>45.41</v>
      </c>
      <c r="E834" s="50">
        <v>45.63</v>
      </c>
      <c r="F834">
        <v>1787496</v>
      </c>
    </row>
    <row r="835" spans="1:6">
      <c r="A835" s="49">
        <v>40231</v>
      </c>
      <c r="B835">
        <v>46.06</v>
      </c>
      <c r="C835">
        <v>46.16</v>
      </c>
      <c r="D835">
        <v>45.8</v>
      </c>
      <c r="E835" s="50">
        <v>45.93</v>
      </c>
      <c r="F835">
        <v>1714944</v>
      </c>
    </row>
    <row r="836" spans="1:6">
      <c r="A836" s="49">
        <v>40228</v>
      </c>
      <c r="B836">
        <v>45.55</v>
      </c>
      <c r="C836">
        <v>46.16</v>
      </c>
      <c r="D836">
        <v>45.49</v>
      </c>
      <c r="E836" s="50">
        <v>45.99</v>
      </c>
      <c r="F836">
        <v>2011709</v>
      </c>
    </row>
    <row r="837" spans="1:6">
      <c r="A837" s="49">
        <v>40227</v>
      </c>
      <c r="B837">
        <v>45.11</v>
      </c>
      <c r="C837">
        <v>45.8</v>
      </c>
      <c r="D837">
        <v>45.02</v>
      </c>
      <c r="E837" s="50">
        <v>45.72</v>
      </c>
      <c r="F837">
        <v>2646905</v>
      </c>
    </row>
    <row r="838" spans="1:6">
      <c r="A838" s="49">
        <v>40226</v>
      </c>
      <c r="B838">
        <v>44.68</v>
      </c>
      <c r="C838">
        <v>45.02</v>
      </c>
      <c r="D838">
        <v>44.63</v>
      </c>
      <c r="E838" s="50">
        <v>45.02</v>
      </c>
      <c r="F838">
        <v>2391178</v>
      </c>
    </row>
    <row r="839" spans="1:6">
      <c r="A839" s="49">
        <v>40225</v>
      </c>
      <c r="B839">
        <v>43.97</v>
      </c>
      <c r="C839">
        <v>44.54</v>
      </c>
      <c r="D839">
        <v>43.75</v>
      </c>
      <c r="E839" s="50">
        <v>44.52</v>
      </c>
      <c r="F839">
        <v>1724195</v>
      </c>
    </row>
    <row r="840" spans="1:6">
      <c r="A840" s="49">
        <v>40224</v>
      </c>
      <c r="B840" t="s">
        <v>189</v>
      </c>
      <c r="C840" t="s">
        <v>189</v>
      </c>
      <c r="D840" t="s">
        <v>189</v>
      </c>
      <c r="E840" s="50">
        <v>43.74</v>
      </c>
      <c r="F840">
        <v>0</v>
      </c>
    </row>
    <row r="841" spans="1:6">
      <c r="A841" s="49">
        <v>40221</v>
      </c>
      <c r="B841">
        <v>43.72</v>
      </c>
      <c r="C841">
        <v>43.88</v>
      </c>
      <c r="D841">
        <v>43.29</v>
      </c>
      <c r="E841" s="50">
        <v>43.74</v>
      </c>
      <c r="F841">
        <v>2395527</v>
      </c>
    </row>
    <row r="842" spans="1:6">
      <c r="A842" s="49">
        <v>40220</v>
      </c>
      <c r="B842">
        <v>43.59</v>
      </c>
      <c r="C842">
        <v>43.95</v>
      </c>
      <c r="D842">
        <v>43.22</v>
      </c>
      <c r="E842" s="50">
        <v>43.94</v>
      </c>
      <c r="F842">
        <v>1625333</v>
      </c>
    </row>
    <row r="843" spans="1:6">
      <c r="A843" s="49">
        <v>40219</v>
      </c>
      <c r="B843">
        <v>43.61</v>
      </c>
      <c r="C843">
        <v>43.83</v>
      </c>
      <c r="D843">
        <v>43.33</v>
      </c>
      <c r="E843" s="50">
        <v>43.7</v>
      </c>
      <c r="F843">
        <v>1426643</v>
      </c>
    </row>
    <row r="844" spans="1:6">
      <c r="A844" s="49">
        <v>40218</v>
      </c>
      <c r="B844">
        <v>43.44</v>
      </c>
      <c r="C844">
        <v>43.99</v>
      </c>
      <c r="D844">
        <v>43.32</v>
      </c>
      <c r="E844" s="50">
        <v>43.67</v>
      </c>
      <c r="F844">
        <v>2536116</v>
      </c>
    </row>
    <row r="845" spans="1:6">
      <c r="A845" s="49">
        <v>40217</v>
      </c>
      <c r="B845">
        <v>43.23</v>
      </c>
      <c r="C845">
        <v>43.62</v>
      </c>
      <c r="D845">
        <v>43.06</v>
      </c>
      <c r="E845" s="50">
        <v>43.16</v>
      </c>
      <c r="F845">
        <v>1958297</v>
      </c>
    </row>
    <row r="846" spans="1:6">
      <c r="A846" s="49">
        <v>40214</v>
      </c>
      <c r="B846">
        <v>42.75</v>
      </c>
      <c r="C846">
        <v>43.31</v>
      </c>
      <c r="D846">
        <v>42.67</v>
      </c>
      <c r="E846" s="50">
        <v>43.24</v>
      </c>
      <c r="F846">
        <v>2941462</v>
      </c>
    </row>
    <row r="847" spans="1:6">
      <c r="A847" s="49">
        <v>40213</v>
      </c>
      <c r="B847">
        <v>43.9</v>
      </c>
      <c r="C847">
        <v>43.9</v>
      </c>
      <c r="D847">
        <v>42.86</v>
      </c>
      <c r="E847" s="50">
        <v>42.86</v>
      </c>
      <c r="F847">
        <v>2602502</v>
      </c>
    </row>
    <row r="848" spans="1:6">
      <c r="A848" s="49">
        <v>40212</v>
      </c>
      <c r="B848">
        <v>44.29</v>
      </c>
      <c r="C848">
        <v>44.29</v>
      </c>
      <c r="D848">
        <v>43.78</v>
      </c>
      <c r="E848" s="50">
        <v>44.02</v>
      </c>
      <c r="F848">
        <v>2094818</v>
      </c>
    </row>
    <row r="849" spans="1:6">
      <c r="A849" s="49">
        <v>40211</v>
      </c>
      <c r="B849">
        <v>44.05</v>
      </c>
      <c r="C849">
        <v>44.4</v>
      </c>
      <c r="D849">
        <v>43.69</v>
      </c>
      <c r="E849" s="50">
        <v>44.4</v>
      </c>
      <c r="F849">
        <v>3051451</v>
      </c>
    </row>
    <row r="850" spans="1:6">
      <c r="A850" s="49">
        <v>40210</v>
      </c>
      <c r="B850">
        <v>43.89</v>
      </c>
      <c r="C850">
        <v>43.93</v>
      </c>
      <c r="D850">
        <v>43.4</v>
      </c>
      <c r="E850" s="50">
        <v>43.93</v>
      </c>
      <c r="F850">
        <v>2111835</v>
      </c>
    </row>
    <row r="851" spans="1:6">
      <c r="A851" s="49">
        <v>40207</v>
      </c>
      <c r="B851">
        <v>44.48</v>
      </c>
      <c r="C851">
        <v>44.62</v>
      </c>
      <c r="D851">
        <v>43.6</v>
      </c>
      <c r="E851" s="50">
        <v>43.63</v>
      </c>
      <c r="F851">
        <v>3616556</v>
      </c>
    </row>
    <row r="852" spans="1:6">
      <c r="A852" s="49">
        <v>40206</v>
      </c>
      <c r="B852">
        <v>43.55</v>
      </c>
      <c r="C852">
        <v>44.58</v>
      </c>
      <c r="D852">
        <v>43.55</v>
      </c>
      <c r="E852" s="50">
        <v>44.3</v>
      </c>
      <c r="F852">
        <v>4874029</v>
      </c>
    </row>
    <row r="853" spans="1:6">
      <c r="A853" s="49">
        <v>40205</v>
      </c>
      <c r="B853">
        <v>42.84</v>
      </c>
      <c r="C853">
        <v>43.73</v>
      </c>
      <c r="D853">
        <v>42.83</v>
      </c>
      <c r="E853" s="50">
        <v>43.53</v>
      </c>
      <c r="F853">
        <v>5344422</v>
      </c>
    </row>
    <row r="854" spans="1:6">
      <c r="A854" s="49">
        <v>40204</v>
      </c>
      <c r="B854">
        <v>42.32</v>
      </c>
      <c r="C854">
        <v>42.92</v>
      </c>
      <c r="D854">
        <v>42.11</v>
      </c>
      <c r="E854" s="50">
        <v>42.83</v>
      </c>
      <c r="F854">
        <v>3379707</v>
      </c>
    </row>
    <row r="855" spans="1:6">
      <c r="A855" s="49">
        <v>40203</v>
      </c>
      <c r="B855">
        <v>42.15</v>
      </c>
      <c r="C855">
        <v>42.79</v>
      </c>
      <c r="D855">
        <v>42.08</v>
      </c>
      <c r="E855" s="50">
        <v>42.52</v>
      </c>
      <c r="F855">
        <v>3134457</v>
      </c>
    </row>
    <row r="856" spans="1:6">
      <c r="A856" s="49">
        <v>40200</v>
      </c>
      <c r="B856">
        <v>41.96</v>
      </c>
      <c r="C856">
        <v>42.45</v>
      </c>
      <c r="D856">
        <v>41.9</v>
      </c>
      <c r="E856" s="50">
        <v>41.94</v>
      </c>
      <c r="F856">
        <v>1958768</v>
      </c>
    </row>
    <row r="857" spans="1:6">
      <c r="A857" s="49">
        <v>40199</v>
      </c>
      <c r="B857">
        <v>42.64</v>
      </c>
      <c r="C857">
        <v>42.75</v>
      </c>
      <c r="D857">
        <v>42.05</v>
      </c>
      <c r="E857" s="50">
        <v>42.08</v>
      </c>
      <c r="F857">
        <v>2288957</v>
      </c>
    </row>
    <row r="858" spans="1:6">
      <c r="A858" s="49">
        <v>40198</v>
      </c>
      <c r="B858">
        <v>42.82</v>
      </c>
      <c r="C858">
        <v>42.9</v>
      </c>
      <c r="D858">
        <v>42.33</v>
      </c>
      <c r="E858" s="50">
        <v>42.54</v>
      </c>
      <c r="F858">
        <v>1985494</v>
      </c>
    </row>
    <row r="859" spans="1:6">
      <c r="A859" s="49">
        <v>40197</v>
      </c>
      <c r="B859">
        <v>42.65</v>
      </c>
      <c r="C859">
        <v>43.16</v>
      </c>
      <c r="D859">
        <v>42.61</v>
      </c>
      <c r="E859" s="50">
        <v>43.1</v>
      </c>
      <c r="F859">
        <v>1812102</v>
      </c>
    </row>
    <row r="860" spans="1:6">
      <c r="A860" s="49">
        <v>40196</v>
      </c>
      <c r="B860" t="s">
        <v>189</v>
      </c>
      <c r="C860" t="s">
        <v>189</v>
      </c>
      <c r="D860" t="s">
        <v>189</v>
      </c>
      <c r="E860" s="50">
        <v>42.64</v>
      </c>
      <c r="F860">
        <v>0</v>
      </c>
    </row>
    <row r="861" spans="1:6">
      <c r="A861" s="49">
        <v>40193</v>
      </c>
      <c r="B861">
        <v>43.06</v>
      </c>
      <c r="C861">
        <v>43.16</v>
      </c>
      <c r="D861">
        <v>42.41</v>
      </c>
      <c r="E861" s="50">
        <v>42.64</v>
      </c>
      <c r="F861">
        <v>3442557</v>
      </c>
    </row>
    <row r="862" spans="1:6">
      <c r="A862" s="49">
        <v>40192</v>
      </c>
      <c r="B862">
        <v>43.22</v>
      </c>
      <c r="C862">
        <v>43.22</v>
      </c>
      <c r="D862">
        <v>42.8</v>
      </c>
      <c r="E862" s="50">
        <v>43.01</v>
      </c>
      <c r="F862">
        <v>1639022</v>
      </c>
    </row>
    <row r="863" spans="1:6">
      <c r="A863" s="49">
        <v>40191</v>
      </c>
      <c r="B863">
        <v>42.7</v>
      </c>
      <c r="C863">
        <v>43.16</v>
      </c>
      <c r="D863">
        <v>42.67</v>
      </c>
      <c r="E863" s="50">
        <v>42.97</v>
      </c>
      <c r="F863">
        <v>1841555</v>
      </c>
    </row>
    <row r="864" spans="1:6">
      <c r="A864" s="49">
        <v>40190</v>
      </c>
      <c r="B864">
        <v>42.33</v>
      </c>
      <c r="C864">
        <v>42.58</v>
      </c>
      <c r="D864">
        <v>42.26</v>
      </c>
      <c r="E864" s="50">
        <v>42.46</v>
      </c>
      <c r="F864">
        <v>1370082</v>
      </c>
    </row>
    <row r="865" spans="1:6">
      <c r="A865" s="49">
        <v>40189</v>
      </c>
      <c r="B865">
        <v>42.59</v>
      </c>
      <c r="C865">
        <v>42.59</v>
      </c>
      <c r="D865">
        <v>42.13</v>
      </c>
      <c r="E865" s="50">
        <v>42.4</v>
      </c>
      <c r="F865">
        <v>1850032</v>
      </c>
    </row>
    <row r="866" spans="1:6">
      <c r="A866" s="49">
        <v>40186</v>
      </c>
      <c r="B866">
        <v>42.58</v>
      </c>
      <c r="C866">
        <v>42.59</v>
      </c>
      <c r="D866">
        <v>42.11</v>
      </c>
      <c r="E866" s="50">
        <v>42.41</v>
      </c>
      <c r="F866">
        <v>1385434</v>
      </c>
    </row>
    <row r="867" spans="1:6">
      <c r="A867" s="49">
        <v>40185</v>
      </c>
      <c r="B867">
        <v>42.5</v>
      </c>
      <c r="C867">
        <v>42.58</v>
      </c>
      <c r="D867">
        <v>42.28</v>
      </c>
      <c r="E867" s="50">
        <v>42.57</v>
      </c>
      <c r="F867">
        <v>1401515</v>
      </c>
    </row>
    <row r="868" spans="1:6">
      <c r="A868" s="49">
        <v>40184</v>
      </c>
      <c r="B868">
        <v>42.6</v>
      </c>
      <c r="C868">
        <v>42.69</v>
      </c>
      <c r="D868">
        <v>42.35</v>
      </c>
      <c r="E868" s="50">
        <v>42.63</v>
      </c>
      <c r="F868">
        <v>1314989</v>
      </c>
    </row>
    <row r="869" spans="1:6">
      <c r="A869" s="49">
        <v>40183</v>
      </c>
      <c r="B869">
        <v>42.9</v>
      </c>
      <c r="C869">
        <v>42.9</v>
      </c>
      <c r="D869">
        <v>42.47</v>
      </c>
      <c r="E869" s="50">
        <v>42.62</v>
      </c>
      <c r="F869">
        <v>1474407</v>
      </c>
    </row>
    <row r="870" spans="1:6">
      <c r="A870" s="49">
        <v>40182</v>
      </c>
      <c r="B870">
        <v>43.1</v>
      </c>
      <c r="C870">
        <v>43.17</v>
      </c>
      <c r="D870">
        <v>42.7</v>
      </c>
      <c r="E870" s="50">
        <v>42.84</v>
      </c>
      <c r="F870">
        <v>1452525</v>
      </c>
    </row>
    <row r="871" spans="1:6">
      <c r="A871" s="49">
        <v>40179</v>
      </c>
      <c r="B871" t="s">
        <v>189</v>
      </c>
      <c r="C871" t="s">
        <v>189</v>
      </c>
      <c r="D871" t="s">
        <v>189</v>
      </c>
      <c r="E871" s="50">
        <v>42.76</v>
      </c>
      <c r="F871">
        <v>0</v>
      </c>
    </row>
    <row r="872" spans="1:6">
      <c r="A872" s="49">
        <v>40178</v>
      </c>
      <c r="B872">
        <v>43.24</v>
      </c>
      <c r="C872">
        <v>43.24</v>
      </c>
      <c r="D872">
        <v>42.76</v>
      </c>
      <c r="E872" s="50">
        <v>42.76</v>
      </c>
      <c r="F872">
        <v>854867</v>
      </c>
    </row>
    <row r="873" spans="1:6">
      <c r="A873" s="49">
        <v>40177</v>
      </c>
      <c r="B873">
        <v>42.97</v>
      </c>
      <c r="C873">
        <v>43.27</v>
      </c>
      <c r="D873">
        <v>42.91</v>
      </c>
      <c r="E873" s="50">
        <v>43.23</v>
      </c>
      <c r="F873">
        <v>962226</v>
      </c>
    </row>
    <row r="874" spans="1:6">
      <c r="A874" s="49">
        <v>40176</v>
      </c>
      <c r="B874">
        <v>43.13</v>
      </c>
      <c r="C874">
        <v>43.22</v>
      </c>
      <c r="D874">
        <v>43.04</v>
      </c>
      <c r="E874" s="50">
        <v>43.11</v>
      </c>
      <c r="F874">
        <v>816606</v>
      </c>
    </row>
    <row r="875" spans="1:6">
      <c r="A875" s="49">
        <v>40175</v>
      </c>
      <c r="B875">
        <v>43.01</v>
      </c>
      <c r="C875">
        <v>43.12</v>
      </c>
      <c r="D875">
        <v>42.83</v>
      </c>
      <c r="E875" s="50">
        <v>43.12</v>
      </c>
      <c r="F875">
        <v>921889</v>
      </c>
    </row>
    <row r="876" spans="1:6">
      <c r="A876" s="49">
        <v>40172</v>
      </c>
      <c r="B876" t="s">
        <v>189</v>
      </c>
      <c r="C876" t="s">
        <v>189</v>
      </c>
      <c r="D876" t="s">
        <v>189</v>
      </c>
      <c r="E876" s="50">
        <v>43.01</v>
      </c>
      <c r="F876">
        <v>0</v>
      </c>
    </row>
    <row r="877" spans="1:6">
      <c r="A877" s="49">
        <v>40171</v>
      </c>
      <c r="B877">
        <v>42.84</v>
      </c>
      <c r="C877">
        <v>43.07</v>
      </c>
      <c r="D877">
        <v>42.69</v>
      </c>
      <c r="E877" s="50">
        <v>43.01</v>
      </c>
      <c r="F877">
        <v>402111</v>
      </c>
    </row>
    <row r="878" spans="1:6">
      <c r="A878" s="49">
        <v>40170</v>
      </c>
      <c r="B878">
        <v>42.64</v>
      </c>
      <c r="C878">
        <v>42.95</v>
      </c>
      <c r="D878">
        <v>42.56</v>
      </c>
      <c r="E878" s="50">
        <v>42.79</v>
      </c>
      <c r="F878">
        <v>888890</v>
      </c>
    </row>
    <row r="879" spans="1:6">
      <c r="A879" s="49">
        <v>40169</v>
      </c>
      <c r="B879">
        <v>42.41</v>
      </c>
      <c r="C879">
        <v>42.73</v>
      </c>
      <c r="D879">
        <v>42.33</v>
      </c>
      <c r="E879" s="50">
        <v>42.63</v>
      </c>
      <c r="F879">
        <v>1281607</v>
      </c>
    </row>
    <row r="880" spans="1:6">
      <c r="A880" s="49">
        <v>40168</v>
      </c>
      <c r="B880">
        <v>42.06</v>
      </c>
      <c r="C880">
        <v>42.6</v>
      </c>
      <c r="D880">
        <v>42.04</v>
      </c>
      <c r="E880" s="50">
        <v>42.26</v>
      </c>
      <c r="F880">
        <v>1403621</v>
      </c>
    </row>
    <row r="881" spans="1:6">
      <c r="A881" s="49">
        <v>40165</v>
      </c>
      <c r="B881">
        <v>42.35</v>
      </c>
      <c r="C881">
        <v>42.35</v>
      </c>
      <c r="D881">
        <v>41.5</v>
      </c>
      <c r="E881" s="50">
        <v>42.03</v>
      </c>
      <c r="F881">
        <v>3532719</v>
      </c>
    </row>
    <row r="882" spans="1:6">
      <c r="A882" s="49">
        <v>40164</v>
      </c>
      <c r="B882">
        <v>43.18</v>
      </c>
      <c r="C882">
        <v>43.18</v>
      </c>
      <c r="D882">
        <v>42.43</v>
      </c>
      <c r="E882" s="50">
        <v>42.43</v>
      </c>
      <c r="F882">
        <v>1973741</v>
      </c>
    </row>
    <row r="883" spans="1:6">
      <c r="A883" s="49">
        <v>40163</v>
      </c>
      <c r="B883">
        <v>43.29</v>
      </c>
      <c r="C883">
        <v>43.39</v>
      </c>
      <c r="D883">
        <v>43.01</v>
      </c>
      <c r="E883" s="50">
        <v>43.08</v>
      </c>
      <c r="F883">
        <v>1671716</v>
      </c>
    </row>
    <row r="884" spans="1:6">
      <c r="A884" s="49">
        <v>40162</v>
      </c>
      <c r="B884">
        <v>43.06</v>
      </c>
      <c r="C884">
        <v>43.33</v>
      </c>
      <c r="D884">
        <v>43</v>
      </c>
      <c r="E884" s="50">
        <v>43.06</v>
      </c>
      <c r="F884">
        <v>2022054</v>
      </c>
    </row>
    <row r="885" spans="1:6">
      <c r="A885" s="49">
        <v>40161</v>
      </c>
      <c r="B885">
        <v>43.04</v>
      </c>
      <c r="C885">
        <v>43.2</v>
      </c>
      <c r="D885">
        <v>42.91</v>
      </c>
      <c r="E885" s="50">
        <v>43.03</v>
      </c>
      <c r="F885">
        <v>1738651</v>
      </c>
    </row>
    <row r="886" spans="1:6">
      <c r="A886" s="49">
        <v>40158</v>
      </c>
      <c r="B886">
        <v>42.89</v>
      </c>
      <c r="C886">
        <v>43.1</v>
      </c>
      <c r="D886">
        <v>42.81</v>
      </c>
      <c r="E886" s="50">
        <v>42.91</v>
      </c>
      <c r="F886">
        <v>1425527</v>
      </c>
    </row>
    <row r="887" spans="1:6">
      <c r="A887" s="49">
        <v>40157</v>
      </c>
      <c r="B887">
        <v>43.01</v>
      </c>
      <c r="C887">
        <v>43.24</v>
      </c>
      <c r="D887">
        <v>42.59</v>
      </c>
      <c r="E887" s="50">
        <v>42.7</v>
      </c>
      <c r="F887">
        <v>2134531</v>
      </c>
    </row>
    <row r="888" spans="1:6">
      <c r="A888" s="49">
        <v>40156</v>
      </c>
      <c r="B888">
        <v>43</v>
      </c>
      <c r="C888">
        <v>43.03</v>
      </c>
      <c r="D888">
        <v>42.43</v>
      </c>
      <c r="E888" s="50">
        <v>42.85</v>
      </c>
      <c r="F888">
        <v>1608713</v>
      </c>
    </row>
    <row r="889" spans="1:6">
      <c r="A889" s="49">
        <v>40155</v>
      </c>
      <c r="B889">
        <v>43.23</v>
      </c>
      <c r="C889">
        <v>43.23</v>
      </c>
      <c r="D889">
        <v>42.71</v>
      </c>
      <c r="E889" s="50">
        <v>42.92</v>
      </c>
      <c r="F889">
        <v>2275992</v>
      </c>
    </row>
    <row r="890" spans="1:6">
      <c r="A890" s="49">
        <v>40154</v>
      </c>
      <c r="B890">
        <v>43.24</v>
      </c>
      <c r="C890">
        <v>43.51</v>
      </c>
      <c r="D890">
        <v>43.1</v>
      </c>
      <c r="E890" s="50">
        <v>43.34</v>
      </c>
      <c r="F890">
        <v>1792581</v>
      </c>
    </row>
    <row r="891" spans="1:6">
      <c r="A891" s="49">
        <v>40151</v>
      </c>
      <c r="B891">
        <v>43.47</v>
      </c>
      <c r="C891">
        <v>43.75</v>
      </c>
      <c r="D891">
        <v>43</v>
      </c>
      <c r="E891" s="50">
        <v>43.36</v>
      </c>
      <c r="F891">
        <v>1987264</v>
      </c>
    </row>
    <row r="892" spans="1:6">
      <c r="A892" s="49">
        <v>40150</v>
      </c>
      <c r="B892">
        <v>43.42</v>
      </c>
      <c r="C892">
        <v>43.61</v>
      </c>
      <c r="D892">
        <v>43.1</v>
      </c>
      <c r="E892" s="50">
        <v>43.16</v>
      </c>
      <c r="F892">
        <v>1974844</v>
      </c>
    </row>
    <row r="893" spans="1:6">
      <c r="A893" s="49">
        <v>40149</v>
      </c>
      <c r="B893">
        <v>43.05</v>
      </c>
      <c r="C893">
        <v>43.58</v>
      </c>
      <c r="D893">
        <v>43.05</v>
      </c>
      <c r="E893" s="50">
        <v>43.4</v>
      </c>
      <c r="F893">
        <v>2558378</v>
      </c>
    </row>
    <row r="894" spans="1:6">
      <c r="A894" s="49">
        <v>40148</v>
      </c>
      <c r="B894">
        <v>42.85</v>
      </c>
      <c r="C894">
        <v>43.27</v>
      </c>
      <c r="D894">
        <v>42.56</v>
      </c>
      <c r="E894" s="50">
        <v>43.13</v>
      </c>
      <c r="F894">
        <v>2885137</v>
      </c>
    </row>
    <row r="895" spans="1:6">
      <c r="A895" s="49">
        <v>40147</v>
      </c>
      <c r="B895">
        <v>42.53</v>
      </c>
      <c r="C895">
        <v>42.58</v>
      </c>
      <c r="D895">
        <v>42.17</v>
      </c>
      <c r="E895" s="50">
        <v>42.45</v>
      </c>
      <c r="F895">
        <v>2166776</v>
      </c>
    </row>
    <row r="896" spans="1:6">
      <c r="A896" s="49">
        <v>40144</v>
      </c>
      <c r="B896">
        <v>42.06</v>
      </c>
      <c r="C896">
        <v>42.58</v>
      </c>
      <c r="D896">
        <v>42.05</v>
      </c>
      <c r="E896" s="50">
        <v>42.42</v>
      </c>
      <c r="F896">
        <v>2339603</v>
      </c>
    </row>
    <row r="897" spans="1:6">
      <c r="A897" s="49">
        <v>40143</v>
      </c>
      <c r="B897" t="s">
        <v>189</v>
      </c>
      <c r="C897" t="s">
        <v>189</v>
      </c>
      <c r="D897" t="s">
        <v>189</v>
      </c>
      <c r="E897" s="50">
        <v>43.35</v>
      </c>
      <c r="F897">
        <v>0</v>
      </c>
    </row>
    <row r="898" spans="1:6">
      <c r="A898" s="49">
        <v>40142</v>
      </c>
      <c r="B898">
        <v>43.39</v>
      </c>
      <c r="C898">
        <v>43.7</v>
      </c>
      <c r="D898">
        <v>43.23</v>
      </c>
      <c r="E898" s="50">
        <v>43.35</v>
      </c>
      <c r="F898">
        <v>2459529</v>
      </c>
    </row>
    <row r="899" spans="1:6">
      <c r="A899" s="49">
        <v>40141</v>
      </c>
      <c r="B899">
        <v>43.06</v>
      </c>
      <c r="C899">
        <v>43.7</v>
      </c>
      <c r="D899">
        <v>42.75</v>
      </c>
      <c r="E899" s="50">
        <v>43.23</v>
      </c>
      <c r="F899">
        <v>3266953</v>
      </c>
    </row>
    <row r="900" spans="1:6">
      <c r="A900" s="49">
        <v>40140</v>
      </c>
      <c r="B900">
        <v>42.73</v>
      </c>
      <c r="C900">
        <v>43.44</v>
      </c>
      <c r="D900">
        <v>42.66</v>
      </c>
      <c r="E900" s="50">
        <v>43.17</v>
      </c>
      <c r="F900">
        <v>4128104</v>
      </c>
    </row>
    <row r="901" spans="1:6">
      <c r="A901" s="49">
        <v>40137</v>
      </c>
      <c r="B901">
        <v>41.87</v>
      </c>
      <c r="C901">
        <v>42.36</v>
      </c>
      <c r="D901">
        <v>41.87</v>
      </c>
      <c r="E901" s="50">
        <v>42.23</v>
      </c>
      <c r="F901">
        <v>2363303</v>
      </c>
    </row>
    <row r="902" spans="1:6">
      <c r="A902" s="49">
        <v>40136</v>
      </c>
      <c r="B902">
        <v>42.34</v>
      </c>
      <c r="C902">
        <v>42.37</v>
      </c>
      <c r="D902">
        <v>41.68</v>
      </c>
      <c r="E902" s="50">
        <v>42.01</v>
      </c>
      <c r="F902">
        <v>2230266</v>
      </c>
    </row>
    <row r="903" spans="1:6">
      <c r="A903" s="49">
        <v>40135</v>
      </c>
      <c r="B903">
        <v>42.46</v>
      </c>
      <c r="C903">
        <v>42.51</v>
      </c>
      <c r="D903">
        <v>41.95</v>
      </c>
      <c r="E903" s="50">
        <v>42.48</v>
      </c>
      <c r="F903">
        <v>1898075</v>
      </c>
    </row>
    <row r="904" spans="1:6">
      <c r="A904" s="49">
        <v>40134</v>
      </c>
      <c r="B904">
        <v>42.15</v>
      </c>
      <c r="C904">
        <v>42.43</v>
      </c>
      <c r="D904">
        <v>42.03</v>
      </c>
      <c r="E904" s="50">
        <v>42.34</v>
      </c>
      <c r="F904">
        <v>1884392</v>
      </c>
    </row>
    <row r="905" spans="1:6">
      <c r="A905" s="49">
        <v>40133</v>
      </c>
      <c r="B905">
        <v>41.98</v>
      </c>
      <c r="C905">
        <v>42.35</v>
      </c>
      <c r="D905">
        <v>41.87</v>
      </c>
      <c r="E905" s="50">
        <v>42.24</v>
      </c>
      <c r="F905">
        <v>2373437</v>
      </c>
    </row>
    <row r="906" spans="1:6">
      <c r="A906" s="49">
        <v>40130</v>
      </c>
      <c r="B906">
        <v>41.69</v>
      </c>
      <c r="C906">
        <v>41.99</v>
      </c>
      <c r="D906">
        <v>41.57</v>
      </c>
      <c r="E906" s="50">
        <v>41.86</v>
      </c>
      <c r="F906">
        <v>1345491</v>
      </c>
    </row>
    <row r="907" spans="1:6">
      <c r="A907" s="49">
        <v>40129</v>
      </c>
      <c r="B907">
        <v>42.11</v>
      </c>
      <c r="C907">
        <v>42.28</v>
      </c>
      <c r="D907">
        <v>41.61</v>
      </c>
      <c r="E907" s="50">
        <v>41.74</v>
      </c>
      <c r="F907">
        <v>1929509</v>
      </c>
    </row>
    <row r="908" spans="1:6">
      <c r="A908" s="49">
        <v>40128</v>
      </c>
      <c r="B908">
        <v>42.05</v>
      </c>
      <c r="C908">
        <v>42.35</v>
      </c>
      <c r="D908">
        <v>41.95</v>
      </c>
      <c r="E908" s="50">
        <v>42.13</v>
      </c>
      <c r="F908">
        <v>1737739</v>
      </c>
    </row>
    <row r="909" spans="1:6">
      <c r="A909" s="49">
        <v>40127</v>
      </c>
      <c r="B909">
        <v>41.77</v>
      </c>
      <c r="C909">
        <v>42.3</v>
      </c>
      <c r="D909">
        <v>41.77</v>
      </c>
      <c r="E909" s="50">
        <v>41.95</v>
      </c>
      <c r="F909">
        <v>2178056</v>
      </c>
    </row>
    <row r="910" spans="1:6">
      <c r="A910" s="49">
        <v>40126</v>
      </c>
      <c r="B910">
        <v>41.26</v>
      </c>
      <c r="C910">
        <v>42.11</v>
      </c>
      <c r="D910">
        <v>41.13</v>
      </c>
      <c r="E910" s="50">
        <v>41.92</v>
      </c>
      <c r="F910">
        <v>3035437</v>
      </c>
    </row>
    <row r="911" spans="1:6">
      <c r="A911" s="49">
        <v>40123</v>
      </c>
      <c r="B911">
        <v>40.69</v>
      </c>
      <c r="C911">
        <v>41.16</v>
      </c>
      <c r="D911">
        <v>40.67</v>
      </c>
      <c r="E911" s="50">
        <v>41</v>
      </c>
      <c r="F911">
        <v>1520134</v>
      </c>
    </row>
    <row r="912" spans="1:6">
      <c r="A912" s="49">
        <v>40122</v>
      </c>
      <c r="B912">
        <v>40.54</v>
      </c>
      <c r="C912">
        <v>41.01</v>
      </c>
      <c r="D912">
        <v>40.54</v>
      </c>
      <c r="E912" s="50">
        <v>40.94</v>
      </c>
      <c r="F912">
        <v>1727216</v>
      </c>
    </row>
    <row r="913" spans="1:6">
      <c r="A913" s="49">
        <v>40121</v>
      </c>
      <c r="B913">
        <v>40.04</v>
      </c>
      <c r="C913">
        <v>40.86</v>
      </c>
      <c r="D913">
        <v>40.04</v>
      </c>
      <c r="E913" s="50">
        <v>40.450000000000003</v>
      </c>
      <c r="F913">
        <v>2870359</v>
      </c>
    </row>
    <row r="914" spans="1:6">
      <c r="A914" s="49">
        <v>40120</v>
      </c>
      <c r="B914">
        <v>40.28</v>
      </c>
      <c r="C914">
        <v>40.299999999999997</v>
      </c>
      <c r="D914">
        <v>39.68</v>
      </c>
      <c r="E914" s="50">
        <v>39.97</v>
      </c>
      <c r="F914">
        <v>1805846</v>
      </c>
    </row>
    <row r="915" spans="1:6">
      <c r="A915" s="49">
        <v>40119</v>
      </c>
      <c r="B915">
        <v>40.380000000000003</v>
      </c>
      <c r="C915">
        <v>40.68</v>
      </c>
      <c r="D915">
        <v>40.049999999999997</v>
      </c>
      <c r="E915" s="50">
        <v>40.32</v>
      </c>
      <c r="F915">
        <v>2085643</v>
      </c>
    </row>
    <row r="916" spans="1:6">
      <c r="A916" s="49">
        <v>40116</v>
      </c>
      <c r="B916">
        <v>40.64</v>
      </c>
      <c r="C916">
        <v>40.94</v>
      </c>
      <c r="D916">
        <v>40.14</v>
      </c>
      <c r="E916" s="50">
        <v>40.24</v>
      </c>
      <c r="F916">
        <v>2577731</v>
      </c>
    </row>
    <row r="917" spans="1:6">
      <c r="A917" s="49">
        <v>40115</v>
      </c>
      <c r="B917">
        <v>40.36</v>
      </c>
      <c r="C917">
        <v>40.770000000000003</v>
      </c>
      <c r="D917">
        <v>40.07</v>
      </c>
      <c r="E917" s="50">
        <v>40.729999999999997</v>
      </c>
      <c r="F917">
        <v>1930472</v>
      </c>
    </row>
    <row r="918" spans="1:6">
      <c r="A918" s="49">
        <v>40114</v>
      </c>
      <c r="B918">
        <v>40.26</v>
      </c>
      <c r="C918">
        <v>40.56</v>
      </c>
      <c r="D918">
        <v>40.07</v>
      </c>
      <c r="E918" s="50">
        <v>40.07</v>
      </c>
      <c r="F918">
        <v>1767352</v>
      </c>
    </row>
    <row r="919" spans="1:6">
      <c r="A919" s="49">
        <v>40113</v>
      </c>
      <c r="B919">
        <v>40.51</v>
      </c>
      <c r="C919">
        <v>40.630000000000003</v>
      </c>
      <c r="D919">
        <v>40.15</v>
      </c>
      <c r="E919" s="50">
        <v>40.36</v>
      </c>
      <c r="F919">
        <v>1489015</v>
      </c>
    </row>
    <row r="920" spans="1:6">
      <c r="A920" s="49">
        <v>40112</v>
      </c>
      <c r="B920">
        <v>40.58</v>
      </c>
      <c r="C920">
        <v>41.06</v>
      </c>
      <c r="D920">
        <v>40.25</v>
      </c>
      <c r="E920" s="50">
        <v>40.380000000000003</v>
      </c>
      <c r="F920">
        <v>1455277</v>
      </c>
    </row>
    <row r="921" spans="1:6">
      <c r="A921" s="49">
        <v>40109</v>
      </c>
      <c r="B921">
        <v>41.07</v>
      </c>
      <c r="C921">
        <v>41.25</v>
      </c>
      <c r="D921">
        <v>40.31</v>
      </c>
      <c r="E921" s="50">
        <v>40.46</v>
      </c>
      <c r="F921">
        <v>1572335</v>
      </c>
    </row>
    <row r="922" spans="1:6">
      <c r="A922" s="49">
        <v>40108</v>
      </c>
      <c r="B922">
        <v>41.04</v>
      </c>
      <c r="C922">
        <v>41.15</v>
      </c>
      <c r="D922">
        <v>40.520000000000003</v>
      </c>
      <c r="E922" s="50">
        <v>41.09</v>
      </c>
      <c r="F922">
        <v>1579022</v>
      </c>
    </row>
    <row r="923" spans="1:6">
      <c r="A923" s="49">
        <v>40107</v>
      </c>
      <c r="B923">
        <v>40.909999999999997</v>
      </c>
      <c r="C923">
        <v>41.6</v>
      </c>
      <c r="D923">
        <v>40.909999999999997</v>
      </c>
      <c r="E923" s="50">
        <v>41.04</v>
      </c>
      <c r="F923">
        <v>2029598</v>
      </c>
    </row>
    <row r="924" spans="1:6">
      <c r="A924" s="49">
        <v>40106</v>
      </c>
      <c r="B924">
        <v>41.21</v>
      </c>
      <c r="C924">
        <v>41.48</v>
      </c>
      <c r="D924">
        <v>40.96</v>
      </c>
      <c r="E924" s="50">
        <v>41.03</v>
      </c>
      <c r="F924">
        <v>3133224</v>
      </c>
    </row>
    <row r="925" spans="1:6">
      <c r="A925" s="49">
        <v>40105</v>
      </c>
      <c r="B925">
        <v>40.81</v>
      </c>
      <c r="C925">
        <v>41.27</v>
      </c>
      <c r="D925">
        <v>40.68</v>
      </c>
      <c r="E925" s="50">
        <v>41.08</v>
      </c>
      <c r="F925">
        <v>2130453</v>
      </c>
    </row>
    <row r="926" spans="1:6">
      <c r="A926" s="49">
        <v>40102</v>
      </c>
      <c r="B926">
        <v>40.380000000000003</v>
      </c>
      <c r="C926">
        <v>40.869999999999997</v>
      </c>
      <c r="D926">
        <v>40.33</v>
      </c>
      <c r="E926" s="50">
        <v>40.659999999999997</v>
      </c>
      <c r="F926">
        <v>1851893</v>
      </c>
    </row>
    <row r="927" spans="1:6">
      <c r="A927" s="49">
        <v>40101</v>
      </c>
      <c r="B927">
        <v>40.020000000000003</v>
      </c>
      <c r="C927">
        <v>40.64</v>
      </c>
      <c r="D927">
        <v>40.020000000000003</v>
      </c>
      <c r="E927" s="50">
        <v>40.57</v>
      </c>
      <c r="F927">
        <v>1740942</v>
      </c>
    </row>
    <row r="928" spans="1:6">
      <c r="A928" s="49">
        <v>40100</v>
      </c>
      <c r="B928">
        <v>40.22</v>
      </c>
      <c r="C928">
        <v>40.29</v>
      </c>
      <c r="D928">
        <v>40.08</v>
      </c>
      <c r="E928" s="50">
        <v>40.17</v>
      </c>
      <c r="F928">
        <v>1998093</v>
      </c>
    </row>
    <row r="929" spans="1:6">
      <c r="A929" s="49">
        <v>40099</v>
      </c>
      <c r="B929">
        <v>40.14</v>
      </c>
      <c r="C929">
        <v>40.4</v>
      </c>
      <c r="D929">
        <v>39.89</v>
      </c>
      <c r="E929" s="50">
        <v>40</v>
      </c>
      <c r="F929">
        <v>1809171</v>
      </c>
    </row>
    <row r="930" spans="1:6">
      <c r="A930" s="49">
        <v>40098</v>
      </c>
      <c r="B930">
        <v>39.770000000000003</v>
      </c>
      <c r="C930">
        <v>40.549999999999997</v>
      </c>
      <c r="D930">
        <v>39.64</v>
      </c>
      <c r="E930" s="50">
        <v>40.17</v>
      </c>
      <c r="F930">
        <v>2158315</v>
      </c>
    </row>
    <row r="931" spans="1:6">
      <c r="A931" s="49">
        <v>40095</v>
      </c>
      <c r="B931">
        <v>39.76</v>
      </c>
      <c r="C931">
        <v>39.92</v>
      </c>
      <c r="D931">
        <v>39.520000000000003</v>
      </c>
      <c r="E931" s="50">
        <v>39.74</v>
      </c>
      <c r="F931">
        <v>1069467</v>
      </c>
    </row>
    <row r="932" spans="1:6">
      <c r="A932" s="49">
        <v>40094</v>
      </c>
      <c r="B932">
        <v>39.630000000000003</v>
      </c>
      <c r="C932">
        <v>39.79</v>
      </c>
      <c r="D932">
        <v>39.380000000000003</v>
      </c>
      <c r="E932" s="50">
        <v>39.729999999999997</v>
      </c>
      <c r="F932">
        <v>1727183</v>
      </c>
    </row>
    <row r="933" spans="1:6">
      <c r="A933" s="49">
        <v>40093</v>
      </c>
      <c r="B933">
        <v>39.549999999999997</v>
      </c>
      <c r="C933">
        <v>39.65</v>
      </c>
      <c r="D933">
        <v>39.35</v>
      </c>
      <c r="E933" s="50">
        <v>39.5</v>
      </c>
      <c r="F933">
        <v>1567683</v>
      </c>
    </row>
    <row r="934" spans="1:6">
      <c r="A934" s="49">
        <v>40092</v>
      </c>
      <c r="B934">
        <v>39.36</v>
      </c>
      <c r="C934">
        <v>39.74</v>
      </c>
      <c r="D934">
        <v>39.33</v>
      </c>
      <c r="E934" s="50">
        <v>39.54</v>
      </c>
      <c r="F934">
        <v>2174066</v>
      </c>
    </row>
    <row r="935" spans="1:6">
      <c r="A935" s="49">
        <v>40091</v>
      </c>
      <c r="B935">
        <v>38.96</v>
      </c>
      <c r="C935">
        <v>39.340000000000003</v>
      </c>
      <c r="D935">
        <v>38.44</v>
      </c>
      <c r="E935" s="50">
        <v>39.29</v>
      </c>
      <c r="F935">
        <v>2440335</v>
      </c>
    </row>
    <row r="936" spans="1:6">
      <c r="A936" s="49">
        <v>40088</v>
      </c>
      <c r="B936">
        <v>38.840000000000003</v>
      </c>
      <c r="C936">
        <v>38.99</v>
      </c>
      <c r="D936">
        <v>38.630000000000003</v>
      </c>
      <c r="E936" s="50">
        <v>38.85</v>
      </c>
      <c r="F936">
        <v>3310207</v>
      </c>
    </row>
    <row r="937" spans="1:6">
      <c r="A937" s="49">
        <v>40087</v>
      </c>
      <c r="B937">
        <v>39.56</v>
      </c>
      <c r="C937">
        <v>39.590000000000003</v>
      </c>
      <c r="D937">
        <v>38.880000000000003</v>
      </c>
      <c r="E937" s="50">
        <v>38.97</v>
      </c>
      <c r="F937">
        <v>3014889</v>
      </c>
    </row>
    <row r="938" spans="1:6">
      <c r="A938" s="49">
        <v>40086</v>
      </c>
      <c r="B938">
        <v>39.83</v>
      </c>
      <c r="C938">
        <v>39.83</v>
      </c>
      <c r="D938">
        <v>39.32</v>
      </c>
      <c r="E938" s="50">
        <v>39.75</v>
      </c>
      <c r="F938">
        <v>2636957</v>
      </c>
    </row>
    <row r="939" spans="1:6">
      <c r="A939" s="49">
        <v>40085</v>
      </c>
      <c r="B939">
        <v>40.1</v>
      </c>
      <c r="C939">
        <v>40.18</v>
      </c>
      <c r="D939">
        <v>39.71</v>
      </c>
      <c r="E939" s="50">
        <v>39.78</v>
      </c>
      <c r="F939">
        <v>1684764</v>
      </c>
    </row>
    <row r="940" spans="1:6">
      <c r="A940" s="49">
        <v>40084</v>
      </c>
      <c r="B940">
        <v>39.71</v>
      </c>
      <c r="C940">
        <v>40.130000000000003</v>
      </c>
      <c r="D940">
        <v>39.71</v>
      </c>
      <c r="E940" s="50">
        <v>40.04</v>
      </c>
      <c r="F940">
        <v>1560792</v>
      </c>
    </row>
    <row r="941" spans="1:6">
      <c r="A941" s="49">
        <v>40081</v>
      </c>
      <c r="B941">
        <v>39.659999999999997</v>
      </c>
      <c r="C941">
        <v>39.93</v>
      </c>
      <c r="D941">
        <v>39.53</v>
      </c>
      <c r="E941" s="50">
        <v>39.72</v>
      </c>
      <c r="F941">
        <v>2467348</v>
      </c>
    </row>
    <row r="942" spans="1:6">
      <c r="A942" s="49">
        <v>40080</v>
      </c>
      <c r="B942">
        <v>40</v>
      </c>
      <c r="C942">
        <v>40.22</v>
      </c>
      <c r="D942">
        <v>39.6</v>
      </c>
      <c r="E942" s="50">
        <v>39.659999999999997</v>
      </c>
      <c r="F942">
        <v>2368129</v>
      </c>
    </row>
    <row r="943" spans="1:6">
      <c r="A943" s="49">
        <v>40079</v>
      </c>
      <c r="B943">
        <v>39.74</v>
      </c>
      <c r="C943">
        <v>40.549999999999997</v>
      </c>
      <c r="D943">
        <v>39.72</v>
      </c>
      <c r="E943" s="50">
        <v>39.97</v>
      </c>
      <c r="F943">
        <v>3086511</v>
      </c>
    </row>
    <row r="944" spans="1:6">
      <c r="A944" s="49">
        <v>40078</v>
      </c>
      <c r="B944">
        <v>39.78</v>
      </c>
      <c r="C944">
        <v>39.78</v>
      </c>
      <c r="D944">
        <v>39.32</v>
      </c>
      <c r="E944" s="50">
        <v>39.590000000000003</v>
      </c>
      <c r="F944">
        <v>2086664</v>
      </c>
    </row>
    <row r="945" spans="1:6">
      <c r="A945" s="49">
        <v>40077</v>
      </c>
      <c r="B945">
        <v>39.57</v>
      </c>
      <c r="C945">
        <v>39.89</v>
      </c>
      <c r="D945">
        <v>39.299999999999997</v>
      </c>
      <c r="E945" s="50">
        <v>39.65</v>
      </c>
      <c r="F945">
        <v>1899637</v>
      </c>
    </row>
    <row r="946" spans="1:6">
      <c r="A946" s="49">
        <v>40074</v>
      </c>
      <c r="B946">
        <v>39.57</v>
      </c>
      <c r="C946">
        <v>39.799999999999997</v>
      </c>
      <c r="D946">
        <v>39.46</v>
      </c>
      <c r="E946" s="50">
        <v>39.71</v>
      </c>
      <c r="F946">
        <v>3613470</v>
      </c>
    </row>
    <row r="947" spans="1:6">
      <c r="A947" s="49">
        <v>40073</v>
      </c>
      <c r="B947">
        <v>40</v>
      </c>
      <c r="C947">
        <v>40.31</v>
      </c>
      <c r="D947">
        <v>39.840000000000003</v>
      </c>
      <c r="E947" s="50">
        <v>39.92</v>
      </c>
      <c r="F947">
        <v>3776456</v>
      </c>
    </row>
    <row r="948" spans="1:6">
      <c r="A948" s="49">
        <v>40072</v>
      </c>
      <c r="B948">
        <v>39.85</v>
      </c>
      <c r="C948">
        <v>40.1</v>
      </c>
      <c r="D948">
        <v>39.6</v>
      </c>
      <c r="E948" s="50">
        <v>39.950000000000003</v>
      </c>
      <c r="F948">
        <v>2923420</v>
      </c>
    </row>
    <row r="949" spans="1:6">
      <c r="A949" s="49">
        <v>40071</v>
      </c>
      <c r="B949">
        <v>39.9</v>
      </c>
      <c r="C949">
        <v>39.950000000000003</v>
      </c>
      <c r="D949">
        <v>39.43</v>
      </c>
      <c r="E949" s="50">
        <v>39.72</v>
      </c>
      <c r="F949">
        <v>2503160</v>
      </c>
    </row>
    <row r="950" spans="1:6">
      <c r="A950" s="49">
        <v>40070</v>
      </c>
      <c r="B950">
        <v>39.61</v>
      </c>
      <c r="C950">
        <v>39.950000000000003</v>
      </c>
      <c r="D950">
        <v>39.549999999999997</v>
      </c>
      <c r="E950" s="50">
        <v>39.9</v>
      </c>
      <c r="F950">
        <v>1805562</v>
      </c>
    </row>
    <row r="951" spans="1:6">
      <c r="A951" s="49">
        <v>40067</v>
      </c>
      <c r="B951">
        <v>39.92</v>
      </c>
      <c r="C951">
        <v>40.090000000000003</v>
      </c>
      <c r="D951">
        <v>39.6</v>
      </c>
      <c r="E951" s="50">
        <v>39.83</v>
      </c>
      <c r="F951">
        <v>2637179</v>
      </c>
    </row>
    <row r="952" spans="1:6">
      <c r="A952" s="49">
        <v>40066</v>
      </c>
      <c r="B952">
        <v>39.950000000000003</v>
      </c>
      <c r="C952">
        <v>40.049999999999997</v>
      </c>
      <c r="D952">
        <v>39.44</v>
      </c>
      <c r="E952" s="50">
        <v>39.92</v>
      </c>
      <c r="F952">
        <v>2995026</v>
      </c>
    </row>
    <row r="953" spans="1:6">
      <c r="A953" s="49">
        <v>40065</v>
      </c>
      <c r="B953">
        <v>39.619999999999997</v>
      </c>
      <c r="C953">
        <v>40.07</v>
      </c>
      <c r="D953">
        <v>39.51</v>
      </c>
      <c r="E953" s="50">
        <v>39.85</v>
      </c>
      <c r="F953">
        <v>5473118</v>
      </c>
    </row>
    <row r="954" spans="1:6">
      <c r="A954" s="49">
        <v>40064</v>
      </c>
      <c r="B954">
        <v>38.22</v>
      </c>
      <c r="C954">
        <v>39.85</v>
      </c>
      <c r="D954">
        <v>38.15</v>
      </c>
      <c r="E954" s="50">
        <v>39.72</v>
      </c>
      <c r="F954">
        <v>7906717</v>
      </c>
    </row>
    <row r="955" spans="1:6">
      <c r="A955" s="49">
        <v>40060</v>
      </c>
      <c r="B955">
        <v>37.71</v>
      </c>
      <c r="C955">
        <v>37.85</v>
      </c>
      <c r="D955">
        <v>37.51</v>
      </c>
      <c r="E955" s="50">
        <v>37.799999999999997</v>
      </c>
      <c r="F955">
        <v>2056343</v>
      </c>
    </row>
    <row r="956" spans="1:6">
      <c r="A956" s="49">
        <v>40059</v>
      </c>
      <c r="B956">
        <v>37.92</v>
      </c>
      <c r="C956">
        <v>37.92</v>
      </c>
      <c r="D956">
        <v>37.42</v>
      </c>
      <c r="E956" s="50">
        <v>37.76</v>
      </c>
      <c r="F956">
        <v>2312762</v>
      </c>
    </row>
    <row r="957" spans="1:6">
      <c r="A957" s="49">
        <v>40058</v>
      </c>
      <c r="B957">
        <v>38</v>
      </c>
      <c r="C957">
        <v>38.01</v>
      </c>
      <c r="D957">
        <v>37.67</v>
      </c>
      <c r="E957" s="50">
        <v>37.79</v>
      </c>
      <c r="F957">
        <v>3033742</v>
      </c>
    </row>
    <row r="958" spans="1:6">
      <c r="A958" s="49">
        <v>40057</v>
      </c>
      <c r="B958">
        <v>38.43</v>
      </c>
      <c r="C958">
        <v>38.57</v>
      </c>
      <c r="D958">
        <v>37.979999999999997</v>
      </c>
      <c r="E958" s="50">
        <v>38.049999999999997</v>
      </c>
      <c r="F958">
        <v>2959583</v>
      </c>
    </row>
    <row r="959" spans="1:6">
      <c r="A959" s="49">
        <v>40056</v>
      </c>
      <c r="B959">
        <v>38.26</v>
      </c>
      <c r="C959">
        <v>38.54</v>
      </c>
      <c r="D959">
        <v>38.15</v>
      </c>
      <c r="E959" s="50">
        <v>38.5</v>
      </c>
      <c r="F959">
        <v>2187658</v>
      </c>
    </row>
    <row r="960" spans="1:6">
      <c r="A960" s="49">
        <v>40053</v>
      </c>
      <c r="B960">
        <v>38.83</v>
      </c>
      <c r="C960">
        <v>38.89</v>
      </c>
      <c r="D960">
        <v>38.200000000000003</v>
      </c>
      <c r="E960" s="50">
        <v>38.450000000000003</v>
      </c>
      <c r="F960">
        <v>3058767</v>
      </c>
    </row>
    <row r="961" spans="1:6">
      <c r="A961" s="49">
        <v>40052</v>
      </c>
      <c r="B961">
        <v>39</v>
      </c>
      <c r="C961">
        <v>39</v>
      </c>
      <c r="D961">
        <v>38.58</v>
      </c>
      <c r="E961" s="50">
        <v>38.71</v>
      </c>
      <c r="F961">
        <v>2035772</v>
      </c>
    </row>
    <row r="962" spans="1:6">
      <c r="A962" s="49">
        <v>40051</v>
      </c>
      <c r="B962">
        <v>39.020000000000003</v>
      </c>
      <c r="C962">
        <v>39.200000000000003</v>
      </c>
      <c r="D962">
        <v>38.869999999999997</v>
      </c>
      <c r="E962" s="50">
        <v>39</v>
      </c>
      <c r="F962">
        <v>1993978</v>
      </c>
    </row>
    <row r="963" spans="1:6">
      <c r="A963" s="49">
        <v>40050</v>
      </c>
      <c r="B963">
        <v>39.07</v>
      </c>
      <c r="C963">
        <v>39.33</v>
      </c>
      <c r="D963">
        <v>38.94</v>
      </c>
      <c r="E963" s="50">
        <v>39.020000000000003</v>
      </c>
      <c r="F963">
        <v>2676495</v>
      </c>
    </row>
    <row r="964" spans="1:6">
      <c r="A964" s="49">
        <v>40049</v>
      </c>
      <c r="B964">
        <v>39.159999999999997</v>
      </c>
      <c r="C964">
        <v>39.35</v>
      </c>
      <c r="D964">
        <v>38.78</v>
      </c>
      <c r="E964" s="50">
        <v>39.03</v>
      </c>
      <c r="F964">
        <v>2554829</v>
      </c>
    </row>
    <row r="965" spans="1:6">
      <c r="A965" s="49">
        <v>40046</v>
      </c>
      <c r="B965">
        <v>38.89</v>
      </c>
      <c r="C965">
        <v>39.08</v>
      </c>
      <c r="D965">
        <v>38.78</v>
      </c>
      <c r="E965" s="50">
        <v>39.03</v>
      </c>
      <c r="F965">
        <v>2566122</v>
      </c>
    </row>
    <row r="966" spans="1:6">
      <c r="A966" s="49">
        <v>40045</v>
      </c>
      <c r="B966">
        <v>38.9</v>
      </c>
      <c r="C966">
        <v>38.94</v>
      </c>
      <c r="D966">
        <v>38.479999999999997</v>
      </c>
      <c r="E966" s="50">
        <v>38.71</v>
      </c>
      <c r="F966">
        <v>4742386</v>
      </c>
    </row>
    <row r="967" spans="1:6">
      <c r="A967" s="49">
        <v>40044</v>
      </c>
      <c r="B967">
        <v>37.299999999999997</v>
      </c>
      <c r="C967">
        <v>38.17</v>
      </c>
      <c r="D967">
        <v>37.299999999999997</v>
      </c>
      <c r="E967" s="50">
        <v>37.950000000000003</v>
      </c>
      <c r="F967">
        <v>2269226</v>
      </c>
    </row>
    <row r="968" spans="1:6">
      <c r="A968" s="49">
        <v>40043</v>
      </c>
      <c r="B968">
        <v>37.56</v>
      </c>
      <c r="C968">
        <v>37.700000000000003</v>
      </c>
      <c r="D968">
        <v>37.369999999999997</v>
      </c>
      <c r="E968" s="50">
        <v>37.520000000000003</v>
      </c>
      <c r="F968">
        <v>2138968</v>
      </c>
    </row>
    <row r="969" spans="1:6">
      <c r="A969" s="49">
        <v>40042</v>
      </c>
      <c r="B969">
        <v>37.51</v>
      </c>
      <c r="C969">
        <v>37.659999999999997</v>
      </c>
      <c r="D969">
        <v>37.340000000000003</v>
      </c>
      <c r="E969" s="50">
        <v>37.56</v>
      </c>
      <c r="F969">
        <v>2405702</v>
      </c>
    </row>
    <row r="970" spans="1:6">
      <c r="A970" s="49">
        <v>40039</v>
      </c>
      <c r="B970">
        <v>37.78</v>
      </c>
      <c r="C970">
        <v>37.85</v>
      </c>
      <c r="D970">
        <v>37.36</v>
      </c>
      <c r="E970" s="50">
        <v>37.79</v>
      </c>
      <c r="F970">
        <v>2423922</v>
      </c>
    </row>
    <row r="971" spans="1:6">
      <c r="A971" s="49">
        <v>40038</v>
      </c>
      <c r="B971">
        <v>38.36</v>
      </c>
      <c r="C971">
        <v>38.36</v>
      </c>
      <c r="D971">
        <v>37.549999999999997</v>
      </c>
      <c r="E971" s="50">
        <v>37.72</v>
      </c>
      <c r="F971">
        <v>2062240</v>
      </c>
    </row>
    <row r="972" spans="1:6">
      <c r="A972" s="49">
        <v>40037</v>
      </c>
      <c r="B972">
        <v>38.380000000000003</v>
      </c>
      <c r="C972">
        <v>38.479999999999997</v>
      </c>
      <c r="D972">
        <v>38.1</v>
      </c>
      <c r="E972" s="50">
        <v>38.159999999999997</v>
      </c>
      <c r="F972">
        <v>2262207</v>
      </c>
    </row>
    <row r="973" spans="1:6">
      <c r="A973" s="49">
        <v>40036</v>
      </c>
      <c r="B973">
        <v>38.43</v>
      </c>
      <c r="C973">
        <v>38.49</v>
      </c>
      <c r="D973">
        <v>38.049999999999997</v>
      </c>
      <c r="E973" s="50">
        <v>38.1</v>
      </c>
      <c r="F973">
        <v>1365473</v>
      </c>
    </row>
    <row r="974" spans="1:6">
      <c r="A974" s="49">
        <v>40035</v>
      </c>
      <c r="B974">
        <v>38.04</v>
      </c>
      <c r="C974">
        <v>38.299999999999997</v>
      </c>
      <c r="D974">
        <v>37.840000000000003</v>
      </c>
      <c r="E974" s="50">
        <v>38.22</v>
      </c>
      <c r="F974">
        <v>1212376</v>
      </c>
    </row>
    <row r="975" spans="1:6">
      <c r="A975" s="49">
        <v>40032</v>
      </c>
      <c r="B975">
        <v>37.97</v>
      </c>
      <c r="C975">
        <v>38.31</v>
      </c>
      <c r="D975">
        <v>37.89</v>
      </c>
      <c r="E975" s="50">
        <v>38.090000000000003</v>
      </c>
      <c r="F975">
        <v>1539170</v>
      </c>
    </row>
    <row r="976" spans="1:6">
      <c r="A976" s="49">
        <v>40031</v>
      </c>
      <c r="B976">
        <v>38.19</v>
      </c>
      <c r="C976">
        <v>38.6</v>
      </c>
      <c r="D976">
        <v>37.72</v>
      </c>
      <c r="E976" s="50">
        <v>37.79</v>
      </c>
      <c r="F976">
        <v>1984470</v>
      </c>
    </row>
    <row r="977" spans="1:6">
      <c r="A977" s="49">
        <v>40030</v>
      </c>
      <c r="B977">
        <v>38.49</v>
      </c>
      <c r="C977">
        <v>38.49</v>
      </c>
      <c r="D977">
        <v>37.909999999999997</v>
      </c>
      <c r="E977" s="50">
        <v>38.06</v>
      </c>
      <c r="F977">
        <v>1623607</v>
      </c>
    </row>
    <row r="978" spans="1:6">
      <c r="A978" s="49">
        <v>40029</v>
      </c>
      <c r="B978">
        <v>38.15</v>
      </c>
      <c r="C978">
        <v>38.630000000000003</v>
      </c>
      <c r="D978">
        <v>38.15</v>
      </c>
      <c r="E978" s="50">
        <v>38.4</v>
      </c>
      <c r="F978">
        <v>1961915</v>
      </c>
    </row>
    <row r="979" spans="1:6">
      <c r="A979" s="49">
        <v>40028</v>
      </c>
      <c r="B979">
        <v>38.76</v>
      </c>
      <c r="C979">
        <v>38.76</v>
      </c>
      <c r="D979">
        <v>38.020000000000003</v>
      </c>
      <c r="E979" s="50">
        <v>38.270000000000003</v>
      </c>
      <c r="F979">
        <v>2192666</v>
      </c>
    </row>
    <row r="980" spans="1:6">
      <c r="A980" s="49">
        <v>40025</v>
      </c>
      <c r="B980">
        <v>38.71</v>
      </c>
      <c r="C980">
        <v>38.83</v>
      </c>
      <c r="D980">
        <v>38.36</v>
      </c>
      <c r="E980" s="50">
        <v>38.46</v>
      </c>
      <c r="F980">
        <v>2121630</v>
      </c>
    </row>
    <row r="981" spans="1:6">
      <c r="A981" s="49">
        <v>40024</v>
      </c>
      <c r="B981">
        <v>38.840000000000003</v>
      </c>
      <c r="C981">
        <v>39.090000000000003</v>
      </c>
      <c r="D981">
        <v>38.619999999999997</v>
      </c>
      <c r="E981" s="50">
        <v>38.700000000000003</v>
      </c>
      <c r="F981">
        <v>2219545</v>
      </c>
    </row>
    <row r="982" spans="1:6">
      <c r="A982" s="49">
        <v>40023</v>
      </c>
      <c r="B982">
        <v>38.409999999999997</v>
      </c>
      <c r="C982">
        <v>38.85</v>
      </c>
      <c r="D982">
        <v>38.229999999999997</v>
      </c>
      <c r="E982" s="50">
        <v>38.61</v>
      </c>
      <c r="F982">
        <v>2150443</v>
      </c>
    </row>
    <row r="983" spans="1:6">
      <c r="A983" s="49">
        <v>40022</v>
      </c>
      <c r="B983">
        <v>38.340000000000003</v>
      </c>
      <c r="C983">
        <v>38.619999999999997</v>
      </c>
      <c r="D983">
        <v>38.21</v>
      </c>
      <c r="E983" s="50">
        <v>38.56</v>
      </c>
      <c r="F983">
        <v>1761413</v>
      </c>
    </row>
    <row r="984" spans="1:6">
      <c r="A984" s="49">
        <v>40021</v>
      </c>
      <c r="B984">
        <v>38.590000000000003</v>
      </c>
      <c r="C984">
        <v>38.79</v>
      </c>
      <c r="D984">
        <v>38.1</v>
      </c>
      <c r="E984" s="50">
        <v>38.479999999999997</v>
      </c>
      <c r="F984">
        <v>1509229</v>
      </c>
    </row>
    <row r="985" spans="1:6">
      <c r="A985" s="49">
        <v>40018</v>
      </c>
      <c r="B985">
        <v>38.409999999999997</v>
      </c>
      <c r="C985">
        <v>38.659999999999997</v>
      </c>
      <c r="D985">
        <v>38.29</v>
      </c>
      <c r="E985" s="50">
        <v>38.56</v>
      </c>
      <c r="F985">
        <v>1155274</v>
      </c>
    </row>
    <row r="986" spans="1:6">
      <c r="A986" s="49">
        <v>40017</v>
      </c>
      <c r="B986">
        <v>37.729999999999997</v>
      </c>
      <c r="C986">
        <v>38.74</v>
      </c>
      <c r="D986">
        <v>37.61</v>
      </c>
      <c r="E986" s="50">
        <v>38.51</v>
      </c>
      <c r="F986">
        <v>2308112</v>
      </c>
    </row>
    <row r="987" spans="1:6">
      <c r="A987" s="49">
        <v>40016</v>
      </c>
      <c r="B987">
        <v>37.299999999999997</v>
      </c>
      <c r="C987">
        <v>37.94</v>
      </c>
      <c r="D987">
        <v>37.26</v>
      </c>
      <c r="E987" s="50">
        <v>37.65</v>
      </c>
      <c r="F987">
        <v>1995533</v>
      </c>
    </row>
    <row r="988" spans="1:6">
      <c r="A988" s="49">
        <v>40015</v>
      </c>
      <c r="B988">
        <v>37.44</v>
      </c>
      <c r="C988">
        <v>37.69</v>
      </c>
      <c r="D988">
        <v>37</v>
      </c>
      <c r="E988" s="50">
        <v>37.29</v>
      </c>
      <c r="F988">
        <v>1908299</v>
      </c>
    </row>
    <row r="989" spans="1:6">
      <c r="A989" s="49">
        <v>40014</v>
      </c>
      <c r="B989">
        <v>37.43</v>
      </c>
      <c r="C989">
        <v>37.57</v>
      </c>
      <c r="D989">
        <v>36.89</v>
      </c>
      <c r="E989" s="50">
        <v>37.32</v>
      </c>
      <c r="F989">
        <v>2135325</v>
      </c>
    </row>
    <row r="990" spans="1:6">
      <c r="A990" s="49">
        <v>40011</v>
      </c>
      <c r="B990">
        <v>37.200000000000003</v>
      </c>
      <c r="C990">
        <v>37.36</v>
      </c>
      <c r="D990">
        <v>37.08</v>
      </c>
      <c r="E990" s="50">
        <v>37.340000000000003</v>
      </c>
      <c r="F990">
        <v>2064039</v>
      </c>
    </row>
    <row r="991" spans="1:6">
      <c r="A991" s="49">
        <v>40010</v>
      </c>
      <c r="B991">
        <v>36.79</v>
      </c>
      <c r="C991">
        <v>37.44</v>
      </c>
      <c r="D991">
        <v>36.659999999999997</v>
      </c>
      <c r="E991" s="50">
        <v>37.32</v>
      </c>
      <c r="F991">
        <v>2521165</v>
      </c>
    </row>
    <row r="992" spans="1:6">
      <c r="A992" s="49">
        <v>40009</v>
      </c>
      <c r="B992">
        <v>36.58</v>
      </c>
      <c r="C992">
        <v>36.869999999999997</v>
      </c>
      <c r="D992">
        <v>36.200000000000003</v>
      </c>
      <c r="E992" s="50">
        <v>36.86</v>
      </c>
      <c r="F992">
        <v>2430273</v>
      </c>
    </row>
    <row r="993" spans="1:6">
      <c r="A993" s="49">
        <v>40008</v>
      </c>
      <c r="B993">
        <v>36.200000000000003</v>
      </c>
      <c r="C993">
        <v>36.31</v>
      </c>
      <c r="D993">
        <v>35.89</v>
      </c>
      <c r="E993" s="50">
        <v>36.29</v>
      </c>
      <c r="F993">
        <v>2069239</v>
      </c>
    </row>
    <row r="994" spans="1:6">
      <c r="A994" s="49">
        <v>40007</v>
      </c>
      <c r="B994">
        <v>35.82</v>
      </c>
      <c r="C994">
        <v>36.31</v>
      </c>
      <c r="D994">
        <v>35.58</v>
      </c>
      <c r="E994" s="50">
        <v>36.229999999999997</v>
      </c>
      <c r="F994">
        <v>1978201</v>
      </c>
    </row>
    <row r="995" spans="1:6">
      <c r="A995" s="49">
        <v>40004</v>
      </c>
      <c r="B995">
        <v>35.5</v>
      </c>
      <c r="C995">
        <v>35.869999999999997</v>
      </c>
      <c r="D995">
        <v>35.479999999999997</v>
      </c>
      <c r="E995" s="50">
        <v>35.68</v>
      </c>
      <c r="F995">
        <v>2159407</v>
      </c>
    </row>
    <row r="996" spans="1:6">
      <c r="A996" s="49">
        <v>40003</v>
      </c>
      <c r="B996">
        <v>36.01</v>
      </c>
      <c r="C996">
        <v>36.14</v>
      </c>
      <c r="D996">
        <v>35.380000000000003</v>
      </c>
      <c r="E996" s="50">
        <v>35.549999999999997</v>
      </c>
      <c r="F996">
        <v>1981786</v>
      </c>
    </row>
    <row r="997" spans="1:6">
      <c r="A997" s="49">
        <v>40002</v>
      </c>
      <c r="B997">
        <v>35.82</v>
      </c>
      <c r="C997">
        <v>36.15</v>
      </c>
      <c r="D997">
        <v>35.58</v>
      </c>
      <c r="E997" s="50">
        <v>35.840000000000003</v>
      </c>
      <c r="F997">
        <v>2395365</v>
      </c>
    </row>
    <row r="998" spans="1:6">
      <c r="A998" s="49">
        <v>40001</v>
      </c>
      <c r="B998">
        <v>36.39</v>
      </c>
      <c r="C998">
        <v>36.42</v>
      </c>
      <c r="D998">
        <v>35.799999999999997</v>
      </c>
      <c r="E998" s="50">
        <v>35.83</v>
      </c>
      <c r="F998">
        <v>2184924</v>
      </c>
    </row>
    <row r="999" spans="1:6">
      <c r="A999" s="49">
        <v>40000</v>
      </c>
      <c r="B999">
        <v>35.6</v>
      </c>
      <c r="C999">
        <v>36.479999999999997</v>
      </c>
      <c r="D999">
        <v>35.520000000000003</v>
      </c>
      <c r="E999" s="50">
        <v>36.44</v>
      </c>
      <c r="F999">
        <v>2280571</v>
      </c>
    </row>
    <row r="1000" spans="1:6">
      <c r="A1000" s="49">
        <v>39997</v>
      </c>
      <c r="B1000" t="s">
        <v>189</v>
      </c>
      <c r="C1000" t="s">
        <v>189</v>
      </c>
      <c r="D1000" t="s">
        <v>189</v>
      </c>
      <c r="E1000" s="50">
        <v>35.799999999999997</v>
      </c>
      <c r="F1000">
        <v>0</v>
      </c>
    </row>
    <row r="1001" spans="1:6">
      <c r="A1001" s="49">
        <v>39996</v>
      </c>
      <c r="B1001">
        <v>36.380000000000003</v>
      </c>
      <c r="C1001">
        <v>36.450000000000003</v>
      </c>
      <c r="D1001">
        <v>35.799999999999997</v>
      </c>
      <c r="E1001" s="50">
        <v>35.799999999999997</v>
      </c>
      <c r="F1001">
        <v>2999944</v>
      </c>
    </row>
    <row r="1002" spans="1:6">
      <c r="A1002" s="49">
        <v>39995</v>
      </c>
      <c r="B1002">
        <v>35.979999999999997</v>
      </c>
      <c r="C1002">
        <v>37.07</v>
      </c>
      <c r="D1002">
        <v>35.799999999999997</v>
      </c>
      <c r="E1002" s="50">
        <v>36.78</v>
      </c>
      <c r="F1002">
        <v>3239240</v>
      </c>
    </row>
    <row r="1003" spans="1:6">
      <c r="A1003" s="49">
        <v>39994</v>
      </c>
      <c r="B1003">
        <v>35.75</v>
      </c>
      <c r="C1003">
        <v>35.840000000000003</v>
      </c>
      <c r="D1003">
        <v>35.409999999999997</v>
      </c>
      <c r="E1003" s="50">
        <v>35.700000000000003</v>
      </c>
      <c r="F1003">
        <v>3184398</v>
      </c>
    </row>
    <row r="1004" spans="1:6">
      <c r="A1004" s="49">
        <v>39993</v>
      </c>
      <c r="B1004">
        <v>35.840000000000003</v>
      </c>
      <c r="C1004">
        <v>35.909999999999997</v>
      </c>
      <c r="D1004">
        <v>35.549999999999997</v>
      </c>
      <c r="E1004" s="50">
        <v>35.75</v>
      </c>
      <c r="F1004">
        <v>3028490</v>
      </c>
    </row>
    <row r="1005" spans="1:6">
      <c r="A1005" s="49">
        <v>39990</v>
      </c>
      <c r="B1005">
        <v>35.880000000000003</v>
      </c>
      <c r="C1005">
        <v>35.880000000000003</v>
      </c>
      <c r="D1005">
        <v>35.24</v>
      </c>
      <c r="E1005" s="50">
        <v>35.72</v>
      </c>
      <c r="F1005">
        <v>4195314</v>
      </c>
    </row>
    <row r="1006" spans="1:6">
      <c r="A1006" s="49">
        <v>39989</v>
      </c>
      <c r="B1006">
        <v>35.24</v>
      </c>
      <c r="C1006">
        <v>36</v>
      </c>
      <c r="D1006">
        <v>35.04</v>
      </c>
      <c r="E1006" s="50">
        <v>35.770000000000003</v>
      </c>
      <c r="F1006">
        <v>4218795</v>
      </c>
    </row>
    <row r="1007" spans="1:6">
      <c r="A1007" s="49">
        <v>39988</v>
      </c>
      <c r="B1007">
        <v>35.659999999999997</v>
      </c>
      <c r="C1007">
        <v>35.729999999999997</v>
      </c>
      <c r="D1007">
        <v>35.130000000000003</v>
      </c>
      <c r="E1007" s="50">
        <v>35.340000000000003</v>
      </c>
      <c r="F1007">
        <v>3810117</v>
      </c>
    </row>
    <row r="1008" spans="1:6">
      <c r="A1008" s="49">
        <v>39987</v>
      </c>
      <c r="B1008">
        <v>35.75</v>
      </c>
      <c r="C1008">
        <v>35.93</v>
      </c>
      <c r="D1008">
        <v>35.25</v>
      </c>
      <c r="E1008" s="50">
        <v>35.4</v>
      </c>
      <c r="F1008">
        <v>4106910</v>
      </c>
    </row>
    <row r="1009" spans="1:6">
      <c r="A1009" s="49">
        <v>39986</v>
      </c>
      <c r="B1009">
        <v>35.99</v>
      </c>
      <c r="C1009">
        <v>36.35</v>
      </c>
      <c r="D1009">
        <v>35.65</v>
      </c>
      <c r="E1009" s="50">
        <v>35.700000000000003</v>
      </c>
      <c r="F1009">
        <v>3699246</v>
      </c>
    </row>
    <row r="1010" spans="1:6">
      <c r="A1010" s="49">
        <v>39983</v>
      </c>
      <c r="B1010">
        <v>36.94</v>
      </c>
      <c r="C1010">
        <v>37.08</v>
      </c>
      <c r="D1010">
        <v>36.57</v>
      </c>
      <c r="E1010" s="50">
        <v>36.630000000000003</v>
      </c>
      <c r="F1010">
        <v>3128326</v>
      </c>
    </row>
    <row r="1011" spans="1:6">
      <c r="A1011" s="49">
        <v>39982</v>
      </c>
      <c r="B1011">
        <v>36.06</v>
      </c>
      <c r="C1011">
        <v>36.880000000000003</v>
      </c>
      <c r="D1011">
        <v>36.049999999999997</v>
      </c>
      <c r="E1011" s="50">
        <v>36.67</v>
      </c>
      <c r="F1011">
        <v>2322336</v>
      </c>
    </row>
    <row r="1012" spans="1:6">
      <c r="A1012" s="49">
        <v>39981</v>
      </c>
      <c r="B1012">
        <v>35.44</v>
      </c>
      <c r="C1012">
        <v>36.159999999999997</v>
      </c>
      <c r="D1012">
        <v>35.44</v>
      </c>
      <c r="E1012" s="50">
        <v>36.07</v>
      </c>
      <c r="F1012">
        <v>3325614</v>
      </c>
    </row>
    <row r="1013" spans="1:6">
      <c r="A1013" s="49">
        <v>39980</v>
      </c>
      <c r="B1013">
        <v>35.770000000000003</v>
      </c>
      <c r="C1013">
        <v>35.770000000000003</v>
      </c>
      <c r="D1013">
        <v>35.36</v>
      </c>
      <c r="E1013" s="50">
        <v>35.409999999999997</v>
      </c>
      <c r="F1013">
        <v>2845876</v>
      </c>
    </row>
    <row r="1014" spans="1:6">
      <c r="A1014" s="49">
        <v>39979</v>
      </c>
      <c r="B1014">
        <v>36.090000000000003</v>
      </c>
      <c r="C1014">
        <v>36.159999999999997</v>
      </c>
      <c r="D1014">
        <v>35.54</v>
      </c>
      <c r="E1014" s="50">
        <v>35.590000000000003</v>
      </c>
      <c r="F1014">
        <v>2409672</v>
      </c>
    </row>
    <row r="1015" spans="1:6">
      <c r="A1015" s="49">
        <v>39976</v>
      </c>
      <c r="B1015">
        <v>36.119999999999997</v>
      </c>
      <c r="C1015">
        <v>36.46</v>
      </c>
      <c r="D1015">
        <v>35.840000000000003</v>
      </c>
      <c r="E1015" s="50">
        <v>36.32</v>
      </c>
      <c r="F1015">
        <v>2037039</v>
      </c>
    </row>
    <row r="1016" spans="1:6">
      <c r="A1016" s="49">
        <v>39975</v>
      </c>
      <c r="B1016">
        <v>36.020000000000003</v>
      </c>
      <c r="C1016">
        <v>36.67</v>
      </c>
      <c r="D1016">
        <v>35.950000000000003</v>
      </c>
      <c r="E1016" s="50">
        <v>36.03</v>
      </c>
      <c r="F1016">
        <v>3370851</v>
      </c>
    </row>
    <row r="1017" spans="1:6">
      <c r="A1017" s="49">
        <v>39974</v>
      </c>
      <c r="B1017">
        <v>36.4</v>
      </c>
      <c r="C1017">
        <v>36.65</v>
      </c>
      <c r="D1017">
        <v>35.76</v>
      </c>
      <c r="E1017" s="50">
        <v>35.950000000000003</v>
      </c>
      <c r="F1017">
        <v>3403402</v>
      </c>
    </row>
    <row r="1018" spans="1:6">
      <c r="A1018" s="49">
        <v>39973</v>
      </c>
      <c r="B1018">
        <v>36.64</v>
      </c>
      <c r="C1018">
        <v>36.69</v>
      </c>
      <c r="D1018">
        <v>36.04</v>
      </c>
      <c r="E1018" s="50">
        <v>36.229999999999997</v>
      </c>
      <c r="F1018">
        <v>2330984</v>
      </c>
    </row>
    <row r="1019" spans="1:6">
      <c r="A1019" s="49">
        <v>39972</v>
      </c>
      <c r="B1019">
        <v>36.6</v>
      </c>
      <c r="C1019">
        <v>37</v>
      </c>
      <c r="D1019">
        <v>36.32</v>
      </c>
      <c r="E1019" s="50">
        <v>36.61</v>
      </c>
      <c r="F1019">
        <v>2771688</v>
      </c>
    </row>
    <row r="1020" spans="1:6">
      <c r="A1020" s="49">
        <v>39969</v>
      </c>
      <c r="B1020">
        <v>36.869999999999997</v>
      </c>
      <c r="C1020">
        <v>36.97</v>
      </c>
      <c r="D1020">
        <v>36.299999999999997</v>
      </c>
      <c r="E1020" s="50">
        <v>36.700000000000003</v>
      </c>
      <c r="F1020">
        <v>3583673</v>
      </c>
    </row>
    <row r="1021" spans="1:6">
      <c r="A1021" s="49">
        <v>39968</v>
      </c>
      <c r="B1021">
        <v>37.03</v>
      </c>
      <c r="C1021">
        <v>37.090000000000003</v>
      </c>
      <c r="D1021">
        <v>36.44</v>
      </c>
      <c r="E1021" s="50">
        <v>36.56</v>
      </c>
      <c r="F1021">
        <v>3010788</v>
      </c>
    </row>
    <row r="1022" spans="1:6">
      <c r="A1022" s="49">
        <v>39967</v>
      </c>
      <c r="B1022">
        <v>37.130000000000003</v>
      </c>
      <c r="C1022">
        <v>37.25</v>
      </c>
      <c r="D1022">
        <v>36.590000000000003</v>
      </c>
      <c r="E1022" s="50">
        <v>36.880000000000003</v>
      </c>
      <c r="F1022">
        <v>1992004</v>
      </c>
    </row>
    <row r="1023" spans="1:6">
      <c r="A1023" s="49">
        <v>39966</v>
      </c>
      <c r="B1023">
        <v>37.17</v>
      </c>
      <c r="C1023">
        <v>37.5</v>
      </c>
      <c r="D1023">
        <v>37.03</v>
      </c>
      <c r="E1023" s="50">
        <v>37.33</v>
      </c>
      <c r="F1023">
        <v>2549652</v>
      </c>
    </row>
    <row r="1024" spans="1:6">
      <c r="A1024" s="49">
        <v>39965</v>
      </c>
      <c r="B1024">
        <v>36.869999999999997</v>
      </c>
      <c r="C1024">
        <v>37.31</v>
      </c>
      <c r="D1024">
        <v>36.74</v>
      </c>
      <c r="E1024" s="50">
        <v>37.11</v>
      </c>
      <c r="F1024">
        <v>2818048</v>
      </c>
    </row>
    <row r="1025" spans="1:6">
      <c r="A1025" s="49">
        <v>39962</v>
      </c>
      <c r="B1025">
        <v>36.21</v>
      </c>
      <c r="C1025">
        <v>36.58</v>
      </c>
      <c r="D1025">
        <v>36</v>
      </c>
      <c r="E1025" s="50">
        <v>36.58</v>
      </c>
      <c r="F1025">
        <v>2893425</v>
      </c>
    </row>
    <row r="1026" spans="1:6">
      <c r="A1026" s="49">
        <v>39961</v>
      </c>
      <c r="B1026">
        <v>36.26</v>
      </c>
      <c r="C1026">
        <v>36.700000000000003</v>
      </c>
      <c r="D1026">
        <v>35.75</v>
      </c>
      <c r="E1026" s="50">
        <v>36.159999999999997</v>
      </c>
      <c r="F1026">
        <v>4966234</v>
      </c>
    </row>
    <row r="1027" spans="1:6">
      <c r="A1027" s="49">
        <v>39960</v>
      </c>
      <c r="B1027">
        <v>36.39</v>
      </c>
      <c r="C1027">
        <v>36.75</v>
      </c>
      <c r="D1027">
        <v>36.18</v>
      </c>
      <c r="E1027" s="50">
        <v>36.26</v>
      </c>
      <c r="F1027">
        <v>3919829</v>
      </c>
    </row>
    <row r="1028" spans="1:6">
      <c r="A1028" s="49">
        <v>39959</v>
      </c>
      <c r="B1028">
        <v>35.93</v>
      </c>
      <c r="C1028">
        <v>36.31</v>
      </c>
      <c r="D1028">
        <v>35.520000000000003</v>
      </c>
      <c r="E1028" s="50">
        <v>36.270000000000003</v>
      </c>
      <c r="F1028">
        <v>4858336</v>
      </c>
    </row>
    <row r="1029" spans="1:6">
      <c r="A1029" s="49">
        <v>39958</v>
      </c>
      <c r="B1029" t="s">
        <v>189</v>
      </c>
      <c r="C1029" t="s">
        <v>189</v>
      </c>
      <c r="D1029" t="s">
        <v>189</v>
      </c>
      <c r="E1029" s="50">
        <v>35.97</v>
      </c>
      <c r="F1029">
        <v>0</v>
      </c>
    </row>
    <row r="1030" spans="1:6">
      <c r="A1030" s="49">
        <v>39955</v>
      </c>
      <c r="B1030">
        <v>35.54</v>
      </c>
      <c r="C1030">
        <v>36.32</v>
      </c>
      <c r="D1030">
        <v>35.39</v>
      </c>
      <c r="E1030" s="50">
        <v>35.97</v>
      </c>
      <c r="F1030">
        <v>3218959</v>
      </c>
    </row>
    <row r="1031" spans="1:6">
      <c r="A1031" s="49">
        <v>39954</v>
      </c>
      <c r="B1031">
        <v>35.26</v>
      </c>
      <c r="C1031">
        <v>35.520000000000003</v>
      </c>
      <c r="D1031">
        <v>35.08</v>
      </c>
      <c r="E1031" s="50">
        <v>35.39</v>
      </c>
      <c r="F1031">
        <v>3641175</v>
      </c>
    </row>
    <row r="1032" spans="1:6">
      <c r="A1032" s="49">
        <v>39953</v>
      </c>
      <c r="B1032">
        <v>35.94</v>
      </c>
      <c r="C1032">
        <v>35.94</v>
      </c>
      <c r="D1032">
        <v>35.520000000000003</v>
      </c>
      <c r="E1032" s="50">
        <v>35.520000000000003</v>
      </c>
      <c r="F1032">
        <v>1870174</v>
      </c>
    </row>
    <row r="1033" spans="1:6">
      <c r="A1033" s="49">
        <v>39952</v>
      </c>
      <c r="B1033">
        <v>35.5</v>
      </c>
      <c r="C1033">
        <v>35.880000000000003</v>
      </c>
      <c r="D1033">
        <v>35.409999999999997</v>
      </c>
      <c r="E1033" s="50">
        <v>35.68</v>
      </c>
      <c r="F1033">
        <v>1540559</v>
      </c>
    </row>
    <row r="1034" spans="1:6">
      <c r="A1034" s="49">
        <v>39951</v>
      </c>
      <c r="B1034">
        <v>35.43</v>
      </c>
      <c r="C1034">
        <v>35.6</v>
      </c>
      <c r="D1034">
        <v>35.090000000000003</v>
      </c>
      <c r="E1034" s="50">
        <v>35.6</v>
      </c>
      <c r="F1034">
        <v>2367650</v>
      </c>
    </row>
    <row r="1035" spans="1:6">
      <c r="A1035" s="49">
        <v>39948</v>
      </c>
      <c r="B1035">
        <v>35.33</v>
      </c>
      <c r="C1035">
        <v>35.51</v>
      </c>
      <c r="D1035">
        <v>34.799999999999997</v>
      </c>
      <c r="E1035" s="50">
        <v>35.14</v>
      </c>
      <c r="F1035">
        <v>2821896</v>
      </c>
    </row>
    <row r="1036" spans="1:6">
      <c r="A1036" s="49">
        <v>39947</v>
      </c>
      <c r="B1036">
        <v>35.79</v>
      </c>
      <c r="C1036">
        <v>35.92</v>
      </c>
      <c r="D1036">
        <v>35.39</v>
      </c>
      <c r="E1036" s="50">
        <v>35.47</v>
      </c>
      <c r="F1036">
        <v>2855978</v>
      </c>
    </row>
    <row r="1037" spans="1:6">
      <c r="A1037" s="49">
        <v>39946</v>
      </c>
      <c r="B1037">
        <v>36</v>
      </c>
      <c r="C1037">
        <v>36.28</v>
      </c>
      <c r="D1037">
        <v>35.42</v>
      </c>
      <c r="E1037" s="50">
        <v>35.68</v>
      </c>
      <c r="F1037">
        <v>2525487</v>
      </c>
    </row>
    <row r="1038" spans="1:6">
      <c r="A1038" s="49">
        <v>39945</v>
      </c>
      <c r="B1038">
        <v>35.83</v>
      </c>
      <c r="C1038">
        <v>36.56</v>
      </c>
      <c r="D1038">
        <v>35.6</v>
      </c>
      <c r="E1038" s="50">
        <v>36.25</v>
      </c>
      <c r="F1038">
        <v>3431231</v>
      </c>
    </row>
    <row r="1039" spans="1:6">
      <c r="A1039" s="49">
        <v>39944</v>
      </c>
      <c r="B1039">
        <v>35.159999999999997</v>
      </c>
      <c r="C1039">
        <v>35.909999999999997</v>
      </c>
      <c r="D1039">
        <v>34.979999999999997</v>
      </c>
      <c r="E1039" s="50">
        <v>35.659999999999997</v>
      </c>
      <c r="F1039">
        <v>3002901</v>
      </c>
    </row>
    <row r="1040" spans="1:6">
      <c r="A1040" s="49">
        <v>39941</v>
      </c>
      <c r="B1040">
        <v>35.369999999999997</v>
      </c>
      <c r="C1040">
        <v>35.840000000000003</v>
      </c>
      <c r="D1040">
        <v>35.04</v>
      </c>
      <c r="E1040" s="50">
        <v>35.47</v>
      </c>
      <c r="F1040">
        <v>2617662</v>
      </c>
    </row>
    <row r="1041" spans="1:6">
      <c r="A1041" s="49">
        <v>39940</v>
      </c>
      <c r="B1041">
        <v>35.299999999999997</v>
      </c>
      <c r="C1041">
        <v>35.64</v>
      </c>
      <c r="D1041">
        <v>34.93</v>
      </c>
      <c r="E1041" s="50">
        <v>34.99</v>
      </c>
      <c r="F1041">
        <v>2707171</v>
      </c>
    </row>
    <row r="1042" spans="1:6">
      <c r="A1042" s="49">
        <v>39939</v>
      </c>
      <c r="B1042">
        <v>35.57</v>
      </c>
      <c r="C1042">
        <v>35.61</v>
      </c>
      <c r="D1042">
        <v>34.75</v>
      </c>
      <c r="E1042" s="50">
        <v>35.1</v>
      </c>
      <c r="F1042">
        <v>2252385</v>
      </c>
    </row>
    <row r="1043" spans="1:6">
      <c r="A1043" s="49">
        <v>39938</v>
      </c>
      <c r="B1043">
        <v>35.24</v>
      </c>
      <c r="C1043">
        <v>35.96</v>
      </c>
      <c r="D1043">
        <v>35.020000000000003</v>
      </c>
      <c r="E1043" s="50">
        <v>35.22</v>
      </c>
      <c r="F1043">
        <v>2929677</v>
      </c>
    </row>
    <row r="1044" spans="1:6">
      <c r="A1044" s="49">
        <v>39937</v>
      </c>
      <c r="B1044">
        <v>34.89</v>
      </c>
      <c r="C1044">
        <v>35.159999999999997</v>
      </c>
      <c r="D1044">
        <v>34.58</v>
      </c>
      <c r="E1044" s="50">
        <v>35.15</v>
      </c>
      <c r="F1044">
        <v>2340352</v>
      </c>
    </row>
    <row r="1045" spans="1:6">
      <c r="A1045" s="49">
        <v>39934</v>
      </c>
      <c r="B1045">
        <v>34.49</v>
      </c>
      <c r="C1045">
        <v>34.74</v>
      </c>
      <c r="D1045">
        <v>34.15</v>
      </c>
      <c r="E1045" s="50">
        <v>34.72</v>
      </c>
      <c r="F1045">
        <v>1765934</v>
      </c>
    </row>
    <row r="1046" spans="1:6">
      <c r="A1046" s="49">
        <v>39933</v>
      </c>
      <c r="B1046">
        <v>34.14</v>
      </c>
      <c r="C1046">
        <v>34.76</v>
      </c>
      <c r="D1046">
        <v>34.03</v>
      </c>
      <c r="E1046" s="50">
        <v>34.42</v>
      </c>
      <c r="F1046">
        <v>2918425</v>
      </c>
    </row>
    <row r="1047" spans="1:6">
      <c r="A1047" s="49">
        <v>39932</v>
      </c>
      <c r="B1047">
        <v>33.89</v>
      </c>
      <c r="C1047">
        <v>34.39</v>
      </c>
      <c r="D1047">
        <v>33.799999999999997</v>
      </c>
      <c r="E1047" s="50">
        <v>33.99</v>
      </c>
      <c r="F1047">
        <v>2015355</v>
      </c>
    </row>
    <row r="1048" spans="1:6">
      <c r="A1048" s="49">
        <v>39931</v>
      </c>
      <c r="B1048">
        <v>33.19</v>
      </c>
      <c r="C1048">
        <v>33.85</v>
      </c>
      <c r="D1048">
        <v>33.19</v>
      </c>
      <c r="E1048" s="50">
        <v>33.61</v>
      </c>
      <c r="F1048">
        <v>2029846</v>
      </c>
    </row>
    <row r="1049" spans="1:6">
      <c r="A1049" s="49">
        <v>39930</v>
      </c>
      <c r="B1049">
        <v>33.11</v>
      </c>
      <c r="C1049">
        <v>33.99</v>
      </c>
      <c r="D1049">
        <v>33.06</v>
      </c>
      <c r="E1049" s="50">
        <v>33.47</v>
      </c>
      <c r="F1049">
        <v>2021200</v>
      </c>
    </row>
    <row r="1050" spans="1:6">
      <c r="A1050" s="49">
        <v>39927</v>
      </c>
      <c r="B1050">
        <v>33.729999999999997</v>
      </c>
      <c r="C1050">
        <v>33.85</v>
      </c>
      <c r="D1050">
        <v>33.130000000000003</v>
      </c>
      <c r="E1050" s="50">
        <v>33.380000000000003</v>
      </c>
      <c r="F1050">
        <v>3060202</v>
      </c>
    </row>
    <row r="1051" spans="1:6">
      <c r="A1051" s="49">
        <v>39926</v>
      </c>
      <c r="B1051">
        <v>33.549999999999997</v>
      </c>
      <c r="C1051">
        <v>33.58</v>
      </c>
      <c r="D1051">
        <v>33.15</v>
      </c>
      <c r="E1051" s="50">
        <v>33.53</v>
      </c>
      <c r="F1051">
        <v>2305220</v>
      </c>
    </row>
    <row r="1052" spans="1:6">
      <c r="A1052" s="49">
        <v>39925</v>
      </c>
      <c r="B1052">
        <v>34.03</v>
      </c>
      <c r="C1052">
        <v>34.1</v>
      </c>
      <c r="D1052">
        <v>33.520000000000003</v>
      </c>
      <c r="E1052" s="50">
        <v>33.549999999999997</v>
      </c>
      <c r="F1052">
        <v>2093871</v>
      </c>
    </row>
    <row r="1053" spans="1:6">
      <c r="A1053" s="49">
        <v>39924</v>
      </c>
      <c r="B1053">
        <v>33.97</v>
      </c>
      <c r="C1053">
        <v>34.479999999999997</v>
      </c>
      <c r="D1053">
        <v>33.840000000000003</v>
      </c>
      <c r="E1053" s="50">
        <v>34.18</v>
      </c>
      <c r="F1053">
        <v>1875873</v>
      </c>
    </row>
    <row r="1054" spans="1:6">
      <c r="A1054" s="49">
        <v>39923</v>
      </c>
      <c r="B1054">
        <v>34.26</v>
      </c>
      <c r="C1054">
        <v>34.83</v>
      </c>
      <c r="D1054">
        <v>33.92</v>
      </c>
      <c r="E1054" s="50">
        <v>34.06</v>
      </c>
      <c r="F1054">
        <v>2507511</v>
      </c>
    </row>
    <row r="1055" spans="1:6">
      <c r="A1055" s="49">
        <v>39920</v>
      </c>
      <c r="B1055">
        <v>34.46</v>
      </c>
      <c r="C1055">
        <v>34.67</v>
      </c>
      <c r="D1055">
        <v>34.049999999999997</v>
      </c>
      <c r="E1055" s="50">
        <v>34.450000000000003</v>
      </c>
      <c r="F1055">
        <v>2489884</v>
      </c>
    </row>
    <row r="1056" spans="1:6">
      <c r="A1056" s="49">
        <v>39919</v>
      </c>
      <c r="B1056">
        <v>34.4</v>
      </c>
      <c r="C1056">
        <v>34.549999999999997</v>
      </c>
      <c r="D1056">
        <v>33.61</v>
      </c>
      <c r="E1056" s="50">
        <v>34.42</v>
      </c>
      <c r="F1056">
        <v>2405331</v>
      </c>
    </row>
    <row r="1057" spans="1:6">
      <c r="A1057" s="49">
        <v>39918</v>
      </c>
      <c r="B1057">
        <v>33.33</v>
      </c>
      <c r="C1057">
        <v>34.31</v>
      </c>
      <c r="D1057">
        <v>33.33</v>
      </c>
      <c r="E1057" s="50">
        <v>34.159999999999997</v>
      </c>
      <c r="F1057">
        <v>2058249</v>
      </c>
    </row>
    <row r="1058" spans="1:6">
      <c r="A1058" s="49">
        <v>39917</v>
      </c>
      <c r="B1058">
        <v>33.6</v>
      </c>
      <c r="C1058">
        <v>33.61</v>
      </c>
      <c r="D1058">
        <v>33</v>
      </c>
      <c r="E1058" s="50">
        <v>33.49</v>
      </c>
      <c r="F1058">
        <v>1773295</v>
      </c>
    </row>
    <row r="1059" spans="1:6">
      <c r="A1059" s="49">
        <v>39916</v>
      </c>
      <c r="B1059">
        <v>33.950000000000003</v>
      </c>
      <c r="C1059">
        <v>34.04</v>
      </c>
      <c r="D1059">
        <v>33.479999999999997</v>
      </c>
      <c r="E1059" s="50">
        <v>33.83</v>
      </c>
      <c r="F1059">
        <v>1790088</v>
      </c>
    </row>
    <row r="1060" spans="1:6">
      <c r="A1060" s="49">
        <v>39913</v>
      </c>
      <c r="B1060" t="s">
        <v>189</v>
      </c>
      <c r="C1060" t="s">
        <v>189</v>
      </c>
      <c r="D1060" t="s">
        <v>189</v>
      </c>
      <c r="E1060" s="50">
        <v>33.950000000000003</v>
      </c>
      <c r="F1060">
        <v>0</v>
      </c>
    </row>
    <row r="1061" spans="1:6">
      <c r="A1061" s="49">
        <v>39912</v>
      </c>
      <c r="B1061">
        <v>34.31</v>
      </c>
      <c r="C1061">
        <v>34.31</v>
      </c>
      <c r="D1061">
        <v>33.729999999999997</v>
      </c>
      <c r="E1061" s="50">
        <v>33.950000000000003</v>
      </c>
      <c r="F1061">
        <v>2079769</v>
      </c>
    </row>
    <row r="1062" spans="1:6">
      <c r="A1062" s="49">
        <v>39911</v>
      </c>
      <c r="B1062">
        <v>33.44</v>
      </c>
      <c r="C1062">
        <v>33.82</v>
      </c>
      <c r="D1062">
        <v>33.26</v>
      </c>
      <c r="E1062" s="50">
        <v>33.69</v>
      </c>
      <c r="F1062">
        <v>1757438</v>
      </c>
    </row>
    <row r="1063" spans="1:6">
      <c r="A1063" s="49">
        <v>39910</v>
      </c>
      <c r="B1063">
        <v>33.54</v>
      </c>
      <c r="C1063">
        <v>33.89</v>
      </c>
      <c r="D1063">
        <v>33.26</v>
      </c>
      <c r="E1063" s="50">
        <v>33.380000000000003</v>
      </c>
      <c r="F1063">
        <v>2641400</v>
      </c>
    </row>
    <row r="1064" spans="1:6">
      <c r="A1064" s="49">
        <v>39909</v>
      </c>
      <c r="B1064">
        <v>34.4</v>
      </c>
      <c r="C1064">
        <v>34.57</v>
      </c>
      <c r="D1064">
        <v>33.6</v>
      </c>
      <c r="E1064" s="50">
        <v>33.97</v>
      </c>
      <c r="F1064">
        <v>2201770</v>
      </c>
    </row>
    <row r="1065" spans="1:6">
      <c r="A1065" s="49">
        <v>39906</v>
      </c>
      <c r="B1065">
        <v>34.31</v>
      </c>
      <c r="C1065">
        <v>34.53</v>
      </c>
      <c r="D1065">
        <v>33.85</v>
      </c>
      <c r="E1065" s="50">
        <v>34.479999999999997</v>
      </c>
      <c r="F1065">
        <v>2877527</v>
      </c>
    </row>
    <row r="1066" spans="1:6">
      <c r="A1066" s="49">
        <v>39905</v>
      </c>
      <c r="B1066">
        <v>33.93</v>
      </c>
      <c r="C1066">
        <v>34.92</v>
      </c>
      <c r="D1066">
        <v>33.93</v>
      </c>
      <c r="E1066" s="50">
        <v>34.340000000000003</v>
      </c>
      <c r="F1066">
        <v>4108560</v>
      </c>
    </row>
    <row r="1067" spans="1:6">
      <c r="A1067" s="49">
        <v>39904</v>
      </c>
      <c r="B1067">
        <v>32.82</v>
      </c>
      <c r="C1067">
        <v>33.85</v>
      </c>
      <c r="D1067">
        <v>32.65</v>
      </c>
      <c r="E1067" s="50">
        <v>33.729999999999997</v>
      </c>
      <c r="F1067">
        <v>2586746</v>
      </c>
    </row>
    <row r="1068" spans="1:6">
      <c r="A1068" s="49">
        <v>39903</v>
      </c>
      <c r="B1068">
        <v>33.19</v>
      </c>
      <c r="C1068">
        <v>33.49</v>
      </c>
      <c r="D1068">
        <v>32.82</v>
      </c>
      <c r="E1068" s="50">
        <v>33.06</v>
      </c>
      <c r="F1068">
        <v>2923710</v>
      </c>
    </row>
    <row r="1069" spans="1:6">
      <c r="A1069" s="49">
        <v>39902</v>
      </c>
      <c r="B1069">
        <v>33.299999999999997</v>
      </c>
      <c r="C1069">
        <v>33.42</v>
      </c>
      <c r="D1069">
        <v>32.770000000000003</v>
      </c>
      <c r="E1069" s="50">
        <v>33.19</v>
      </c>
      <c r="F1069">
        <v>3165459</v>
      </c>
    </row>
    <row r="1070" spans="1:6">
      <c r="A1070" s="49">
        <v>39899</v>
      </c>
      <c r="B1070">
        <v>33.97</v>
      </c>
      <c r="C1070">
        <v>34.200000000000003</v>
      </c>
      <c r="D1070">
        <v>33.270000000000003</v>
      </c>
      <c r="E1070" s="50">
        <v>33.700000000000003</v>
      </c>
      <c r="F1070">
        <v>3036153</v>
      </c>
    </row>
    <row r="1071" spans="1:6">
      <c r="A1071" s="49">
        <v>39898</v>
      </c>
      <c r="B1071">
        <v>34.96</v>
      </c>
      <c r="C1071">
        <v>34.96</v>
      </c>
      <c r="D1071">
        <v>34.049999999999997</v>
      </c>
      <c r="E1071" s="50">
        <v>34.61</v>
      </c>
      <c r="F1071">
        <v>3380141</v>
      </c>
    </row>
    <row r="1072" spans="1:6">
      <c r="A1072" s="49">
        <v>39897</v>
      </c>
      <c r="B1072">
        <v>34.729999999999997</v>
      </c>
      <c r="C1072">
        <v>35.020000000000003</v>
      </c>
      <c r="D1072">
        <v>33.97</v>
      </c>
      <c r="E1072" s="50">
        <v>34.61</v>
      </c>
      <c r="F1072">
        <v>2542665</v>
      </c>
    </row>
    <row r="1073" spans="1:6">
      <c r="A1073" s="49">
        <v>39896</v>
      </c>
      <c r="B1073">
        <v>34.270000000000003</v>
      </c>
      <c r="C1073">
        <v>34.75</v>
      </c>
      <c r="D1073">
        <v>34.11</v>
      </c>
      <c r="E1073" s="50">
        <v>34.409999999999997</v>
      </c>
      <c r="F1073">
        <v>3013149</v>
      </c>
    </row>
    <row r="1074" spans="1:6">
      <c r="A1074" s="49">
        <v>39895</v>
      </c>
      <c r="B1074">
        <v>33.65</v>
      </c>
      <c r="C1074">
        <v>34.61</v>
      </c>
      <c r="D1074">
        <v>33.15</v>
      </c>
      <c r="E1074" s="50">
        <v>34.58</v>
      </c>
      <c r="F1074">
        <v>3865040</v>
      </c>
    </row>
    <row r="1075" spans="1:6">
      <c r="A1075" s="49">
        <v>39892</v>
      </c>
      <c r="B1075">
        <v>33.1</v>
      </c>
      <c r="C1075">
        <v>33.590000000000003</v>
      </c>
      <c r="D1075">
        <v>33</v>
      </c>
      <c r="E1075" s="50">
        <v>33.08</v>
      </c>
      <c r="F1075">
        <v>4073941</v>
      </c>
    </row>
    <row r="1076" spans="1:6">
      <c r="A1076" s="49">
        <v>39891</v>
      </c>
      <c r="B1076">
        <v>33.43</v>
      </c>
      <c r="C1076">
        <v>33.6</v>
      </c>
      <c r="D1076">
        <v>33.24</v>
      </c>
      <c r="E1076" s="50">
        <v>33.4</v>
      </c>
      <c r="F1076">
        <v>3788183</v>
      </c>
    </row>
    <row r="1077" spans="1:6">
      <c r="A1077" s="49">
        <v>39890</v>
      </c>
      <c r="B1077">
        <v>33.92</v>
      </c>
      <c r="C1077">
        <v>33.92</v>
      </c>
      <c r="D1077">
        <v>32.61</v>
      </c>
      <c r="E1077" s="50">
        <v>33.119999999999997</v>
      </c>
      <c r="F1077">
        <v>5167625</v>
      </c>
    </row>
    <row r="1078" spans="1:6">
      <c r="A1078" s="49">
        <v>39889</v>
      </c>
      <c r="B1078">
        <v>33.799999999999997</v>
      </c>
      <c r="C1078">
        <v>34.06</v>
      </c>
      <c r="D1078">
        <v>33.35</v>
      </c>
      <c r="E1078" s="50">
        <v>34.06</v>
      </c>
      <c r="F1078">
        <v>2595780</v>
      </c>
    </row>
    <row r="1079" spans="1:6">
      <c r="A1079" s="49">
        <v>39888</v>
      </c>
      <c r="B1079">
        <v>32.99</v>
      </c>
      <c r="C1079">
        <v>34.04</v>
      </c>
      <c r="D1079">
        <v>32.96</v>
      </c>
      <c r="E1079" s="50">
        <v>33.549999999999997</v>
      </c>
      <c r="F1079">
        <v>2915426</v>
      </c>
    </row>
    <row r="1080" spans="1:6">
      <c r="A1080" s="49">
        <v>39885</v>
      </c>
      <c r="B1080">
        <v>32.76</v>
      </c>
      <c r="C1080">
        <v>32.880000000000003</v>
      </c>
      <c r="D1080">
        <v>32.28</v>
      </c>
      <c r="E1080" s="50">
        <v>32.79</v>
      </c>
      <c r="F1080">
        <v>2327285</v>
      </c>
    </row>
    <row r="1081" spans="1:6">
      <c r="A1081" s="49">
        <v>39884</v>
      </c>
      <c r="B1081">
        <v>31.48</v>
      </c>
      <c r="C1081">
        <v>32.590000000000003</v>
      </c>
      <c r="D1081">
        <v>31.25</v>
      </c>
      <c r="E1081" s="50">
        <v>32.450000000000003</v>
      </c>
      <c r="F1081">
        <v>3413939</v>
      </c>
    </row>
    <row r="1082" spans="1:6">
      <c r="A1082" s="49">
        <v>39883</v>
      </c>
      <c r="B1082">
        <v>32.26</v>
      </c>
      <c r="C1082">
        <v>32.26</v>
      </c>
      <c r="D1082">
        <v>31.32</v>
      </c>
      <c r="E1082" s="50">
        <v>31.48</v>
      </c>
      <c r="F1082">
        <v>3002565</v>
      </c>
    </row>
    <row r="1083" spans="1:6">
      <c r="A1083" s="49">
        <v>39882</v>
      </c>
      <c r="B1083">
        <v>31.31</v>
      </c>
      <c r="C1083">
        <v>32</v>
      </c>
      <c r="D1083">
        <v>30.54</v>
      </c>
      <c r="E1083" s="50">
        <v>31.95</v>
      </c>
      <c r="F1083">
        <v>4439005</v>
      </c>
    </row>
    <row r="1084" spans="1:6">
      <c r="A1084" s="49">
        <v>39881</v>
      </c>
      <c r="B1084">
        <v>30.75</v>
      </c>
      <c r="C1084">
        <v>31.2</v>
      </c>
      <c r="D1084">
        <v>30.6</v>
      </c>
      <c r="E1084" s="50">
        <v>30.73</v>
      </c>
      <c r="F1084">
        <v>2919926</v>
      </c>
    </row>
    <row r="1085" spans="1:6">
      <c r="A1085" s="49">
        <v>39878</v>
      </c>
      <c r="B1085">
        <v>31.57</v>
      </c>
      <c r="C1085">
        <v>31.69</v>
      </c>
      <c r="D1085">
        <v>30.51</v>
      </c>
      <c r="E1085" s="50">
        <v>31.23</v>
      </c>
      <c r="F1085">
        <v>3864160</v>
      </c>
    </row>
    <row r="1086" spans="1:6">
      <c r="A1086" s="49">
        <v>39877</v>
      </c>
      <c r="B1086">
        <v>31.65</v>
      </c>
      <c r="C1086">
        <v>31.87</v>
      </c>
      <c r="D1086">
        <v>30.95</v>
      </c>
      <c r="E1086" s="50">
        <v>31.24</v>
      </c>
      <c r="F1086">
        <v>4655164</v>
      </c>
    </row>
    <row r="1087" spans="1:6">
      <c r="A1087" s="49">
        <v>39876</v>
      </c>
      <c r="B1087">
        <v>32.17</v>
      </c>
      <c r="C1087">
        <v>32.49</v>
      </c>
      <c r="D1087">
        <v>31.27</v>
      </c>
      <c r="E1087" s="50">
        <v>31.97</v>
      </c>
      <c r="F1087">
        <v>3644732</v>
      </c>
    </row>
    <row r="1088" spans="1:6">
      <c r="A1088" s="49">
        <v>39875</v>
      </c>
      <c r="B1088">
        <v>32.29</v>
      </c>
      <c r="C1088">
        <v>32.340000000000003</v>
      </c>
      <c r="D1088">
        <v>31.48</v>
      </c>
      <c r="E1088" s="50">
        <v>31.75</v>
      </c>
      <c r="F1088">
        <v>3375158</v>
      </c>
    </row>
    <row r="1089" spans="1:6">
      <c r="A1089" s="49">
        <v>39874</v>
      </c>
      <c r="B1089">
        <v>32.42</v>
      </c>
      <c r="C1089">
        <v>32.46</v>
      </c>
      <c r="D1089">
        <v>31.5</v>
      </c>
      <c r="E1089" s="50">
        <v>32</v>
      </c>
      <c r="F1089">
        <v>4652709</v>
      </c>
    </row>
    <row r="1090" spans="1:6">
      <c r="A1090" s="49">
        <v>39871</v>
      </c>
      <c r="B1090">
        <v>32.11</v>
      </c>
      <c r="C1090">
        <v>33.14</v>
      </c>
      <c r="D1090">
        <v>32.06</v>
      </c>
      <c r="E1090" s="50">
        <v>32.67</v>
      </c>
      <c r="F1090">
        <v>4185131</v>
      </c>
    </row>
    <row r="1091" spans="1:6">
      <c r="A1091" s="49">
        <v>39870</v>
      </c>
      <c r="B1091">
        <v>34.340000000000003</v>
      </c>
      <c r="C1091">
        <v>34.46</v>
      </c>
      <c r="D1091">
        <v>32.4</v>
      </c>
      <c r="E1091" s="50">
        <v>32.61</v>
      </c>
      <c r="F1091">
        <v>4846066</v>
      </c>
    </row>
    <row r="1092" spans="1:6">
      <c r="A1092" s="49">
        <v>39869</v>
      </c>
      <c r="B1092">
        <v>33.68</v>
      </c>
      <c r="C1092">
        <v>34.409999999999997</v>
      </c>
      <c r="D1092">
        <v>33.68</v>
      </c>
      <c r="E1092" s="50">
        <v>33.94</v>
      </c>
      <c r="F1092">
        <v>5536784</v>
      </c>
    </row>
    <row r="1093" spans="1:6">
      <c r="A1093" s="49">
        <v>39868</v>
      </c>
      <c r="B1093">
        <v>32.65</v>
      </c>
      <c r="C1093">
        <v>34.07</v>
      </c>
      <c r="D1093">
        <v>32.49</v>
      </c>
      <c r="E1093" s="50">
        <v>33.770000000000003</v>
      </c>
      <c r="F1093">
        <v>6735722</v>
      </c>
    </row>
    <row r="1094" spans="1:6">
      <c r="A1094" s="49">
        <v>39867</v>
      </c>
      <c r="B1094">
        <v>32.700000000000003</v>
      </c>
      <c r="C1094">
        <v>33.07</v>
      </c>
      <c r="D1094">
        <v>31.66</v>
      </c>
      <c r="E1094" s="50">
        <v>31.97</v>
      </c>
      <c r="F1094">
        <v>4521072</v>
      </c>
    </row>
    <row r="1095" spans="1:6">
      <c r="A1095" s="49">
        <v>39864</v>
      </c>
      <c r="B1095">
        <v>32.450000000000003</v>
      </c>
      <c r="C1095">
        <v>32.74</v>
      </c>
      <c r="D1095">
        <v>32.049999999999997</v>
      </c>
      <c r="E1095" s="50">
        <v>32.56</v>
      </c>
      <c r="F1095">
        <v>5700892</v>
      </c>
    </row>
    <row r="1096" spans="1:6">
      <c r="A1096" s="49">
        <v>39863</v>
      </c>
      <c r="B1096">
        <v>33.03</v>
      </c>
      <c r="C1096">
        <v>33.380000000000003</v>
      </c>
      <c r="D1096">
        <v>32.86</v>
      </c>
      <c r="E1096" s="50">
        <v>32.950000000000003</v>
      </c>
      <c r="F1096">
        <v>3815628</v>
      </c>
    </row>
    <row r="1097" spans="1:6">
      <c r="A1097" s="49">
        <v>39862</v>
      </c>
      <c r="B1097">
        <v>33.15</v>
      </c>
      <c r="C1097">
        <v>33.36</v>
      </c>
      <c r="D1097">
        <v>32.229999999999997</v>
      </c>
      <c r="E1097" s="50">
        <v>32.630000000000003</v>
      </c>
      <c r="F1097">
        <v>7429981</v>
      </c>
    </row>
    <row r="1098" spans="1:6">
      <c r="A1098" s="49">
        <v>39861</v>
      </c>
      <c r="B1098">
        <v>34.44</v>
      </c>
      <c r="C1098">
        <v>34.44</v>
      </c>
      <c r="D1098">
        <v>33</v>
      </c>
      <c r="E1098" s="50">
        <v>33</v>
      </c>
      <c r="F1098">
        <v>7019613</v>
      </c>
    </row>
    <row r="1099" spans="1:6">
      <c r="A1099" s="49">
        <v>39857</v>
      </c>
      <c r="B1099">
        <v>35</v>
      </c>
      <c r="C1099">
        <v>35.21</v>
      </c>
      <c r="D1099">
        <v>34.33</v>
      </c>
      <c r="E1099" s="50">
        <v>34.46</v>
      </c>
      <c r="F1099">
        <v>2968858</v>
      </c>
    </row>
    <row r="1100" spans="1:6">
      <c r="A1100" s="49">
        <v>39856</v>
      </c>
      <c r="B1100">
        <v>35.03</v>
      </c>
      <c r="C1100">
        <v>35.03</v>
      </c>
      <c r="D1100">
        <v>34.11</v>
      </c>
      <c r="E1100" s="50">
        <v>35.01</v>
      </c>
      <c r="F1100">
        <v>3381705</v>
      </c>
    </row>
    <row r="1101" spans="1:6">
      <c r="A1101" s="49">
        <v>39855</v>
      </c>
      <c r="B1101">
        <v>35.130000000000003</v>
      </c>
      <c r="C1101">
        <v>35.31</v>
      </c>
      <c r="D1101">
        <v>34.64</v>
      </c>
      <c r="E1101" s="50">
        <v>35.020000000000003</v>
      </c>
      <c r="F1101">
        <v>2919302</v>
      </c>
    </row>
    <row r="1102" spans="1:6">
      <c r="A1102" s="49">
        <v>39854</v>
      </c>
      <c r="B1102">
        <v>36.25</v>
      </c>
      <c r="C1102">
        <v>37.01</v>
      </c>
      <c r="D1102">
        <v>34.69</v>
      </c>
      <c r="E1102" s="50">
        <v>34.880000000000003</v>
      </c>
      <c r="F1102">
        <v>5995478</v>
      </c>
    </row>
    <row r="1103" spans="1:6">
      <c r="A1103" s="49">
        <v>39853</v>
      </c>
      <c r="B1103">
        <v>36.81</v>
      </c>
      <c r="C1103">
        <v>37.200000000000003</v>
      </c>
      <c r="D1103">
        <v>36.68</v>
      </c>
      <c r="E1103" s="50">
        <v>37.01</v>
      </c>
      <c r="F1103">
        <v>2657034</v>
      </c>
    </row>
    <row r="1104" spans="1:6">
      <c r="A1104" s="49">
        <v>39850</v>
      </c>
      <c r="B1104">
        <v>37.03</v>
      </c>
      <c r="C1104">
        <v>37.43</v>
      </c>
      <c r="D1104">
        <v>36.770000000000003</v>
      </c>
      <c r="E1104" s="50">
        <v>37</v>
      </c>
      <c r="F1104">
        <v>2606500</v>
      </c>
    </row>
    <row r="1105" spans="1:6">
      <c r="A1105" s="49">
        <v>39849</v>
      </c>
      <c r="B1105">
        <v>37.35</v>
      </c>
      <c r="C1105">
        <v>37.450000000000003</v>
      </c>
      <c r="D1105">
        <v>36.25</v>
      </c>
      <c r="E1105" s="50">
        <v>36.93</v>
      </c>
      <c r="F1105">
        <v>4361274</v>
      </c>
    </row>
    <row r="1106" spans="1:6">
      <c r="A1106" s="49">
        <v>39848</v>
      </c>
      <c r="B1106">
        <v>38.229999999999997</v>
      </c>
      <c r="C1106">
        <v>38.229999999999997</v>
      </c>
      <c r="D1106">
        <v>37</v>
      </c>
      <c r="E1106" s="50">
        <v>37.479999999999997</v>
      </c>
      <c r="F1106">
        <v>3952977</v>
      </c>
    </row>
    <row r="1107" spans="1:6">
      <c r="A1107" s="49">
        <v>39847</v>
      </c>
      <c r="B1107">
        <v>37</v>
      </c>
      <c r="C1107">
        <v>38.340000000000003</v>
      </c>
      <c r="D1107">
        <v>36.74</v>
      </c>
      <c r="E1107" s="50">
        <v>38.07</v>
      </c>
      <c r="F1107">
        <v>4265970</v>
      </c>
    </row>
    <row r="1108" spans="1:6">
      <c r="A1108" s="49">
        <v>39846</v>
      </c>
      <c r="B1108">
        <v>36.200000000000003</v>
      </c>
      <c r="C1108">
        <v>37</v>
      </c>
      <c r="D1108">
        <v>35.979999999999997</v>
      </c>
      <c r="E1108" s="50">
        <v>36.83</v>
      </c>
      <c r="F1108">
        <v>2461606</v>
      </c>
    </row>
    <row r="1109" spans="1:6">
      <c r="A1109" s="49">
        <v>39843</v>
      </c>
      <c r="B1109">
        <v>37.35</v>
      </c>
      <c r="C1109">
        <v>37.409999999999997</v>
      </c>
      <c r="D1109">
        <v>36.22</v>
      </c>
      <c r="E1109" s="50">
        <v>36.5</v>
      </c>
      <c r="F1109">
        <v>2964121</v>
      </c>
    </row>
    <row r="1110" spans="1:6">
      <c r="A1110" s="49">
        <v>39842</v>
      </c>
      <c r="B1110">
        <v>36.729999999999997</v>
      </c>
      <c r="C1110">
        <v>37.36</v>
      </c>
      <c r="D1110">
        <v>36.729999999999997</v>
      </c>
      <c r="E1110" s="50">
        <v>37.14</v>
      </c>
      <c r="F1110">
        <v>2869345</v>
      </c>
    </row>
    <row r="1111" spans="1:6">
      <c r="A1111" s="49">
        <v>39841</v>
      </c>
      <c r="B1111">
        <v>37.35</v>
      </c>
      <c r="C1111">
        <v>37.369999999999997</v>
      </c>
      <c r="D1111">
        <v>36.74</v>
      </c>
      <c r="E1111" s="50">
        <v>36.950000000000003</v>
      </c>
      <c r="F1111">
        <v>2468651</v>
      </c>
    </row>
    <row r="1112" spans="1:6">
      <c r="A1112" s="49">
        <v>39840</v>
      </c>
      <c r="B1112">
        <v>36.28</v>
      </c>
      <c r="C1112">
        <v>36.979999999999997</v>
      </c>
      <c r="D1112">
        <v>36.1</v>
      </c>
      <c r="E1112" s="50">
        <v>36.82</v>
      </c>
      <c r="F1112">
        <v>2893576</v>
      </c>
    </row>
    <row r="1113" spans="1:6">
      <c r="A1113" s="49">
        <v>39839</v>
      </c>
      <c r="B1113">
        <v>36.24</v>
      </c>
      <c r="C1113">
        <v>36.57</v>
      </c>
      <c r="D1113">
        <v>35.78</v>
      </c>
      <c r="E1113" s="50">
        <v>36.1</v>
      </c>
      <c r="F1113">
        <v>4069118</v>
      </c>
    </row>
    <row r="1114" spans="1:6">
      <c r="A1114" s="49">
        <v>39836</v>
      </c>
      <c r="B1114">
        <v>35.53</v>
      </c>
      <c r="C1114">
        <v>35.57</v>
      </c>
      <c r="D1114">
        <v>34.869999999999997</v>
      </c>
      <c r="E1114" s="50">
        <v>35.06</v>
      </c>
      <c r="F1114">
        <v>3087936</v>
      </c>
    </row>
    <row r="1115" spans="1:6">
      <c r="A1115" s="49">
        <v>39835</v>
      </c>
      <c r="B1115">
        <v>35.74</v>
      </c>
      <c r="C1115">
        <v>36.24</v>
      </c>
      <c r="D1115">
        <v>35.33</v>
      </c>
      <c r="E1115" s="50">
        <v>36.08</v>
      </c>
      <c r="F1115">
        <v>2403695</v>
      </c>
    </row>
    <row r="1116" spans="1:6">
      <c r="A1116" s="49">
        <v>39834</v>
      </c>
      <c r="B1116">
        <v>35.630000000000003</v>
      </c>
      <c r="C1116">
        <v>36.39</v>
      </c>
      <c r="D1116">
        <v>35.1</v>
      </c>
      <c r="E1116" s="50">
        <v>36.29</v>
      </c>
      <c r="F1116">
        <v>2658367</v>
      </c>
    </row>
    <row r="1117" spans="1:6">
      <c r="A1117" s="49">
        <v>39833</v>
      </c>
      <c r="B1117">
        <v>36.08</v>
      </c>
      <c r="C1117">
        <v>36.53</v>
      </c>
      <c r="D1117">
        <v>35.4</v>
      </c>
      <c r="E1117" s="50">
        <v>35.47</v>
      </c>
      <c r="F1117">
        <v>3067017</v>
      </c>
    </row>
    <row r="1118" spans="1:6">
      <c r="A1118" s="49">
        <v>39829</v>
      </c>
      <c r="B1118">
        <v>35.590000000000003</v>
      </c>
      <c r="C1118">
        <v>36.25</v>
      </c>
      <c r="D1118">
        <v>35.46</v>
      </c>
      <c r="E1118" s="50">
        <v>36.08</v>
      </c>
      <c r="F1118">
        <v>3002443</v>
      </c>
    </row>
    <row r="1119" spans="1:6">
      <c r="A1119" s="49">
        <v>39828</v>
      </c>
      <c r="B1119">
        <v>35</v>
      </c>
      <c r="C1119">
        <v>35.19</v>
      </c>
      <c r="D1119">
        <v>34.520000000000003</v>
      </c>
      <c r="E1119" s="50">
        <v>35.17</v>
      </c>
      <c r="F1119">
        <v>2768472</v>
      </c>
    </row>
    <row r="1120" spans="1:6">
      <c r="A1120" s="49">
        <v>39827</v>
      </c>
      <c r="B1120">
        <v>35.67</v>
      </c>
      <c r="C1120">
        <v>35.81</v>
      </c>
      <c r="D1120">
        <v>34.619999999999997</v>
      </c>
      <c r="E1120" s="50">
        <v>35.14</v>
      </c>
      <c r="F1120">
        <v>4476977</v>
      </c>
    </row>
    <row r="1121" spans="1:6">
      <c r="A1121" s="49">
        <v>39826</v>
      </c>
      <c r="B1121">
        <v>35.92</v>
      </c>
      <c r="C1121">
        <v>36.549999999999997</v>
      </c>
      <c r="D1121">
        <v>35.9</v>
      </c>
      <c r="E1121" s="50">
        <v>36.4</v>
      </c>
      <c r="F1121">
        <v>3312950</v>
      </c>
    </row>
    <row r="1122" spans="1:6">
      <c r="A1122" s="49">
        <v>39825</v>
      </c>
      <c r="B1122">
        <v>36.54</v>
      </c>
      <c r="C1122">
        <v>36.58</v>
      </c>
      <c r="D1122">
        <v>36.01</v>
      </c>
      <c r="E1122" s="50">
        <v>36.1</v>
      </c>
      <c r="F1122">
        <v>4041325</v>
      </c>
    </row>
    <row r="1123" spans="1:6">
      <c r="A1123" s="49">
        <v>39822</v>
      </c>
      <c r="B1123">
        <v>36.69</v>
      </c>
      <c r="C1123">
        <v>36.979999999999997</v>
      </c>
      <c r="D1123">
        <v>36.1</v>
      </c>
      <c r="E1123" s="50">
        <v>36.33</v>
      </c>
      <c r="F1123">
        <v>3380176</v>
      </c>
    </row>
    <row r="1124" spans="1:6">
      <c r="A1124" s="49">
        <v>39821</v>
      </c>
      <c r="B1124">
        <v>37.29</v>
      </c>
      <c r="C1124">
        <v>37.35</v>
      </c>
      <c r="D1124">
        <v>36.46</v>
      </c>
      <c r="E1124" s="50">
        <v>36.68</v>
      </c>
      <c r="F1124">
        <v>4174741</v>
      </c>
    </row>
    <row r="1125" spans="1:6">
      <c r="A1125" s="49">
        <v>39820</v>
      </c>
      <c r="B1125">
        <v>37.83</v>
      </c>
      <c r="C1125">
        <v>38.04</v>
      </c>
      <c r="D1125">
        <v>37.159999999999997</v>
      </c>
      <c r="E1125" s="50">
        <v>37.369999999999997</v>
      </c>
      <c r="F1125">
        <v>3177422</v>
      </c>
    </row>
    <row r="1126" spans="1:6">
      <c r="A1126" s="49">
        <v>39819</v>
      </c>
      <c r="B1126">
        <v>39.049999999999997</v>
      </c>
      <c r="C1126">
        <v>39.200000000000003</v>
      </c>
      <c r="D1126">
        <v>37.76</v>
      </c>
      <c r="E1126" s="50">
        <v>38.270000000000003</v>
      </c>
      <c r="F1126">
        <v>2759875</v>
      </c>
    </row>
    <row r="1127" spans="1:6">
      <c r="A1127" s="49">
        <v>39818</v>
      </c>
      <c r="B1127">
        <v>38.68</v>
      </c>
      <c r="C1127">
        <v>38.97</v>
      </c>
      <c r="D1127">
        <v>38.42</v>
      </c>
      <c r="E1127" s="50">
        <v>38.78</v>
      </c>
      <c r="F1127">
        <v>1521497</v>
      </c>
    </row>
    <row r="1128" spans="1:6">
      <c r="A1128" s="49">
        <v>39815</v>
      </c>
      <c r="B1128">
        <v>37.78</v>
      </c>
      <c r="C1128">
        <v>39.14</v>
      </c>
      <c r="D1128">
        <v>37.36</v>
      </c>
      <c r="E1128" s="50">
        <v>38.93</v>
      </c>
      <c r="F1128">
        <v>2368849</v>
      </c>
    </row>
    <row r="1129" spans="1:6">
      <c r="A1129" s="49">
        <v>39814</v>
      </c>
      <c r="B1129" t="s">
        <v>189</v>
      </c>
      <c r="C1129" t="s">
        <v>189</v>
      </c>
      <c r="D1129" t="s">
        <v>189</v>
      </c>
      <c r="E1129" s="50">
        <v>37.6</v>
      </c>
      <c r="F1129">
        <v>0</v>
      </c>
    </row>
    <row r="1130" spans="1:6">
      <c r="A1130" s="49">
        <v>39813</v>
      </c>
      <c r="B1130">
        <v>38.130000000000003</v>
      </c>
      <c r="C1130">
        <v>38.21</v>
      </c>
      <c r="D1130">
        <v>37.4</v>
      </c>
      <c r="E1130" s="50">
        <v>37.6</v>
      </c>
      <c r="F1130">
        <v>3275089</v>
      </c>
    </row>
    <row r="1131" spans="1:6">
      <c r="A1131" s="49">
        <v>39812</v>
      </c>
      <c r="B1131">
        <v>37.47</v>
      </c>
      <c r="C1131">
        <v>37.979999999999997</v>
      </c>
      <c r="D1131">
        <v>37.36</v>
      </c>
      <c r="E1131" s="50">
        <v>37.979999999999997</v>
      </c>
      <c r="F1131">
        <v>1681187</v>
      </c>
    </row>
    <row r="1132" spans="1:6">
      <c r="A1132" s="49">
        <v>39811</v>
      </c>
      <c r="B1132">
        <v>37.26</v>
      </c>
      <c r="C1132">
        <v>37.700000000000003</v>
      </c>
      <c r="D1132">
        <v>36.78</v>
      </c>
      <c r="E1132" s="50">
        <v>37.14</v>
      </c>
      <c r="F1132">
        <v>1683413</v>
      </c>
    </row>
    <row r="1133" spans="1:6">
      <c r="A1133" s="49">
        <v>39808</v>
      </c>
      <c r="B1133">
        <v>37.549999999999997</v>
      </c>
      <c r="C1133">
        <v>37.549999999999997</v>
      </c>
      <c r="D1133">
        <v>37.1</v>
      </c>
      <c r="E1133" s="50">
        <v>37.32</v>
      </c>
      <c r="F1133">
        <v>749013</v>
      </c>
    </row>
    <row r="1134" spans="1:6">
      <c r="A1134" s="49">
        <v>39807</v>
      </c>
      <c r="B1134" t="s">
        <v>189</v>
      </c>
      <c r="C1134" t="s">
        <v>189</v>
      </c>
      <c r="D1134" t="s">
        <v>189</v>
      </c>
      <c r="E1134" s="50">
        <v>37.340000000000003</v>
      </c>
      <c r="F1134">
        <v>0</v>
      </c>
    </row>
    <row r="1135" spans="1:6">
      <c r="A1135" s="49">
        <v>39806</v>
      </c>
      <c r="B1135">
        <v>37.090000000000003</v>
      </c>
      <c r="C1135">
        <v>37.43</v>
      </c>
      <c r="D1135">
        <v>36.97</v>
      </c>
      <c r="E1135" s="50">
        <v>37.340000000000003</v>
      </c>
      <c r="F1135">
        <v>654867</v>
      </c>
    </row>
    <row r="1136" spans="1:6">
      <c r="A1136" s="49">
        <v>39805</v>
      </c>
      <c r="B1136">
        <v>37.75</v>
      </c>
      <c r="C1136">
        <v>38</v>
      </c>
      <c r="D1136">
        <v>36.82</v>
      </c>
      <c r="E1136" s="50">
        <v>36.979999999999997</v>
      </c>
      <c r="F1136">
        <v>2100639</v>
      </c>
    </row>
    <row r="1137" spans="1:6">
      <c r="A1137" s="49">
        <v>39804</v>
      </c>
      <c r="B1137">
        <v>37.57</v>
      </c>
      <c r="C1137">
        <v>37.69</v>
      </c>
      <c r="D1137">
        <v>37.03</v>
      </c>
      <c r="E1137" s="50">
        <v>37.57</v>
      </c>
      <c r="F1137">
        <v>2107272</v>
      </c>
    </row>
    <row r="1138" spans="1:6">
      <c r="A1138" s="49">
        <v>39801</v>
      </c>
      <c r="B1138">
        <v>38.130000000000003</v>
      </c>
      <c r="C1138">
        <v>39.06</v>
      </c>
      <c r="D1138">
        <v>37.130000000000003</v>
      </c>
      <c r="E1138" s="50">
        <v>37.25</v>
      </c>
      <c r="F1138">
        <v>5476828</v>
      </c>
    </row>
    <row r="1139" spans="1:6">
      <c r="A1139" s="49">
        <v>39800</v>
      </c>
      <c r="B1139">
        <v>39.24</v>
      </c>
      <c r="C1139">
        <v>39.479999999999997</v>
      </c>
      <c r="D1139">
        <v>37.97</v>
      </c>
      <c r="E1139" s="50">
        <v>38.25</v>
      </c>
      <c r="F1139">
        <v>3487928</v>
      </c>
    </row>
    <row r="1140" spans="1:6">
      <c r="A1140" s="49">
        <v>39799</v>
      </c>
      <c r="B1140">
        <v>38.29</v>
      </c>
      <c r="C1140">
        <v>39.93</v>
      </c>
      <c r="D1140">
        <v>38.04</v>
      </c>
      <c r="E1140" s="50">
        <v>39.28</v>
      </c>
      <c r="F1140">
        <v>5394171</v>
      </c>
    </row>
    <row r="1141" spans="1:6">
      <c r="A1141" s="49">
        <v>39798</v>
      </c>
      <c r="B1141">
        <v>36.75</v>
      </c>
      <c r="C1141">
        <v>38.67</v>
      </c>
      <c r="D1141">
        <v>36.57</v>
      </c>
      <c r="E1141" s="50">
        <v>38.53</v>
      </c>
      <c r="F1141">
        <v>3514116</v>
      </c>
    </row>
    <row r="1142" spans="1:6">
      <c r="A1142" s="49">
        <v>39797</v>
      </c>
      <c r="B1142">
        <v>36.79</v>
      </c>
      <c r="C1142">
        <v>37.24</v>
      </c>
      <c r="D1142">
        <v>36.1</v>
      </c>
      <c r="E1142" s="50">
        <v>36.56</v>
      </c>
      <c r="F1142">
        <v>2432579</v>
      </c>
    </row>
    <row r="1143" spans="1:6">
      <c r="A1143" s="49">
        <v>39794</v>
      </c>
      <c r="B1143">
        <v>35.85</v>
      </c>
      <c r="C1143">
        <v>36.979999999999997</v>
      </c>
      <c r="D1143">
        <v>35.56</v>
      </c>
      <c r="E1143" s="50">
        <v>36.909999999999997</v>
      </c>
      <c r="F1143">
        <v>2688737</v>
      </c>
    </row>
    <row r="1144" spans="1:6">
      <c r="A1144" s="49">
        <v>39793</v>
      </c>
      <c r="B1144">
        <v>36.229999999999997</v>
      </c>
      <c r="C1144">
        <v>37.35</v>
      </c>
      <c r="D1144">
        <v>35.979999999999997</v>
      </c>
      <c r="E1144" s="50">
        <v>36.14</v>
      </c>
      <c r="F1144">
        <v>3000280</v>
      </c>
    </row>
    <row r="1145" spans="1:6">
      <c r="A1145" s="49">
        <v>39792</v>
      </c>
      <c r="B1145">
        <v>36.17</v>
      </c>
      <c r="C1145">
        <v>37.04</v>
      </c>
      <c r="D1145">
        <v>35.9</v>
      </c>
      <c r="E1145" s="50">
        <v>36.61</v>
      </c>
      <c r="F1145">
        <v>2723404</v>
      </c>
    </row>
    <row r="1146" spans="1:6">
      <c r="A1146" s="49">
        <v>39791</v>
      </c>
      <c r="B1146">
        <v>36.61</v>
      </c>
      <c r="C1146">
        <v>36.799999999999997</v>
      </c>
      <c r="D1146">
        <v>35.700000000000003</v>
      </c>
      <c r="E1146" s="50">
        <v>35.799999999999997</v>
      </c>
      <c r="F1146">
        <v>3326925</v>
      </c>
    </row>
    <row r="1147" spans="1:6">
      <c r="A1147" s="49">
        <v>39790</v>
      </c>
      <c r="B1147">
        <v>37.28</v>
      </c>
      <c r="C1147">
        <v>37.54</v>
      </c>
      <c r="D1147">
        <v>36</v>
      </c>
      <c r="E1147" s="50">
        <v>36.880000000000003</v>
      </c>
      <c r="F1147">
        <v>3815739</v>
      </c>
    </row>
    <row r="1148" spans="1:6">
      <c r="A1148" s="49">
        <v>39787</v>
      </c>
      <c r="B1148">
        <v>36.270000000000003</v>
      </c>
      <c r="C1148">
        <v>36.82</v>
      </c>
      <c r="D1148">
        <v>35.26</v>
      </c>
      <c r="E1148" s="50">
        <v>36.49</v>
      </c>
      <c r="F1148">
        <v>6430962</v>
      </c>
    </row>
    <row r="1149" spans="1:6">
      <c r="A1149" s="49">
        <v>39786</v>
      </c>
      <c r="B1149">
        <v>37.36</v>
      </c>
      <c r="C1149">
        <v>38.01</v>
      </c>
      <c r="D1149">
        <v>36.19</v>
      </c>
      <c r="E1149" s="50">
        <v>36.76</v>
      </c>
      <c r="F1149">
        <v>3516199</v>
      </c>
    </row>
    <row r="1150" spans="1:6">
      <c r="A1150" s="49">
        <v>39785</v>
      </c>
      <c r="B1150">
        <v>36.799999999999997</v>
      </c>
      <c r="C1150">
        <v>37.74</v>
      </c>
      <c r="D1150">
        <v>36.700000000000003</v>
      </c>
      <c r="E1150" s="50">
        <v>37.65</v>
      </c>
      <c r="F1150">
        <v>3340669</v>
      </c>
    </row>
    <row r="1151" spans="1:6">
      <c r="A1151" s="49">
        <v>39784</v>
      </c>
      <c r="B1151">
        <v>37.26</v>
      </c>
      <c r="C1151">
        <v>37.76</v>
      </c>
      <c r="D1151">
        <v>36.54</v>
      </c>
      <c r="E1151" s="50">
        <v>37.409999999999997</v>
      </c>
      <c r="F1151">
        <v>3624147</v>
      </c>
    </row>
    <row r="1152" spans="1:6">
      <c r="A1152" s="49">
        <v>39783</v>
      </c>
      <c r="B1152">
        <v>37.92</v>
      </c>
      <c r="C1152">
        <v>38.22</v>
      </c>
      <c r="D1152">
        <v>36.54</v>
      </c>
      <c r="E1152" s="50">
        <v>36.659999999999997</v>
      </c>
      <c r="F1152">
        <v>3074350</v>
      </c>
    </row>
    <row r="1153" spans="1:6">
      <c r="A1153" s="49">
        <v>39780</v>
      </c>
      <c r="B1153">
        <v>37.96</v>
      </c>
      <c r="C1153">
        <v>38.840000000000003</v>
      </c>
      <c r="D1153">
        <v>37.64</v>
      </c>
      <c r="E1153" s="50">
        <v>38.840000000000003</v>
      </c>
      <c r="F1153">
        <v>1748712</v>
      </c>
    </row>
    <row r="1154" spans="1:6">
      <c r="A1154" s="49">
        <v>39779</v>
      </c>
      <c r="B1154" t="s">
        <v>189</v>
      </c>
      <c r="C1154" t="s">
        <v>189</v>
      </c>
      <c r="D1154" t="s">
        <v>189</v>
      </c>
      <c r="E1154" s="50">
        <v>38.200000000000003</v>
      </c>
      <c r="F1154">
        <v>0</v>
      </c>
    </row>
    <row r="1155" spans="1:6">
      <c r="A1155" s="49">
        <v>39778</v>
      </c>
      <c r="B1155">
        <v>38.18</v>
      </c>
      <c r="C1155">
        <v>38.22</v>
      </c>
      <c r="D1155">
        <v>37.19</v>
      </c>
      <c r="E1155" s="50">
        <v>38.200000000000003</v>
      </c>
      <c r="F1155">
        <v>2912556</v>
      </c>
    </row>
    <row r="1156" spans="1:6">
      <c r="A1156" s="49">
        <v>39777</v>
      </c>
      <c r="B1156">
        <v>39.85</v>
      </c>
      <c r="C1156">
        <v>40.659999999999997</v>
      </c>
      <c r="D1156">
        <v>37.58</v>
      </c>
      <c r="E1156" s="50">
        <v>38.25</v>
      </c>
      <c r="F1156">
        <v>4243705</v>
      </c>
    </row>
    <row r="1157" spans="1:6">
      <c r="A1157" s="49">
        <v>39776</v>
      </c>
      <c r="B1157">
        <v>39.880000000000003</v>
      </c>
      <c r="C1157">
        <v>39.97</v>
      </c>
      <c r="D1157">
        <v>38.1</v>
      </c>
      <c r="E1157" s="50">
        <v>39.26</v>
      </c>
      <c r="F1157">
        <v>4978767</v>
      </c>
    </row>
    <row r="1158" spans="1:6">
      <c r="A1158" s="49">
        <v>39773</v>
      </c>
      <c r="B1158">
        <v>38.89</v>
      </c>
      <c r="C1158">
        <v>39.79</v>
      </c>
      <c r="D1158">
        <v>36.83</v>
      </c>
      <c r="E1158" s="50">
        <v>39.57</v>
      </c>
      <c r="F1158">
        <v>6264843</v>
      </c>
    </row>
    <row r="1159" spans="1:6">
      <c r="A1159" s="49">
        <v>39772</v>
      </c>
      <c r="B1159">
        <v>40.200000000000003</v>
      </c>
      <c r="C1159">
        <v>41.15</v>
      </c>
      <c r="D1159">
        <v>37.83</v>
      </c>
      <c r="E1159" s="50">
        <v>38.020000000000003</v>
      </c>
      <c r="F1159">
        <v>5586598</v>
      </c>
    </row>
    <row r="1160" spans="1:6">
      <c r="A1160" s="49">
        <v>39771</v>
      </c>
      <c r="B1160">
        <v>40.78</v>
      </c>
      <c r="C1160">
        <v>42.12</v>
      </c>
      <c r="D1160">
        <v>40.36</v>
      </c>
      <c r="E1160" s="50">
        <v>40.43</v>
      </c>
      <c r="F1160">
        <v>3950216</v>
      </c>
    </row>
    <row r="1161" spans="1:6">
      <c r="A1161" s="49">
        <v>39770</v>
      </c>
      <c r="B1161">
        <v>40.270000000000003</v>
      </c>
      <c r="C1161">
        <v>41.71</v>
      </c>
      <c r="D1161">
        <v>40.130000000000003</v>
      </c>
      <c r="E1161" s="50">
        <v>41.23</v>
      </c>
      <c r="F1161">
        <v>3018807</v>
      </c>
    </row>
    <row r="1162" spans="1:6">
      <c r="A1162" s="49">
        <v>39769</v>
      </c>
      <c r="B1162">
        <v>40.6</v>
      </c>
      <c r="C1162">
        <v>41.82</v>
      </c>
      <c r="D1162">
        <v>39.94</v>
      </c>
      <c r="E1162" s="50">
        <v>40.33</v>
      </c>
      <c r="F1162">
        <v>2512058</v>
      </c>
    </row>
    <row r="1163" spans="1:6">
      <c r="A1163" s="49">
        <v>39766</v>
      </c>
      <c r="B1163">
        <v>41.73</v>
      </c>
      <c r="C1163">
        <v>42.65</v>
      </c>
      <c r="D1163">
        <v>40.93</v>
      </c>
      <c r="E1163" s="50">
        <v>41.02</v>
      </c>
      <c r="F1163">
        <v>2549899</v>
      </c>
    </row>
    <row r="1164" spans="1:6">
      <c r="A1164" s="49">
        <v>39765</v>
      </c>
      <c r="B1164">
        <v>40.49</v>
      </c>
      <c r="C1164">
        <v>42.49</v>
      </c>
      <c r="D1164">
        <v>39.700000000000003</v>
      </c>
      <c r="E1164" s="50">
        <v>42.45</v>
      </c>
      <c r="F1164">
        <v>3903172</v>
      </c>
    </row>
    <row r="1165" spans="1:6">
      <c r="A1165" s="49">
        <v>39764</v>
      </c>
      <c r="B1165">
        <v>40.549999999999997</v>
      </c>
      <c r="C1165">
        <v>41.27</v>
      </c>
      <c r="D1165">
        <v>39.85</v>
      </c>
      <c r="E1165" s="50">
        <v>40.340000000000003</v>
      </c>
      <c r="F1165">
        <v>2837295</v>
      </c>
    </row>
    <row r="1166" spans="1:6">
      <c r="A1166" s="49">
        <v>39763</v>
      </c>
      <c r="B1166">
        <v>42.18</v>
      </c>
      <c r="C1166">
        <v>42.18</v>
      </c>
      <c r="D1166">
        <v>40.75</v>
      </c>
      <c r="E1166" s="50">
        <v>41.19</v>
      </c>
      <c r="F1166">
        <v>2131476</v>
      </c>
    </row>
    <row r="1167" spans="1:6">
      <c r="A1167" s="49">
        <v>39762</v>
      </c>
      <c r="B1167">
        <v>43.11</v>
      </c>
      <c r="C1167">
        <v>43.9</v>
      </c>
      <c r="D1167">
        <v>41.88</v>
      </c>
      <c r="E1167" s="50">
        <v>42.53</v>
      </c>
      <c r="F1167">
        <v>1832956</v>
      </c>
    </row>
    <row r="1168" spans="1:6">
      <c r="A1168" s="49">
        <v>39759</v>
      </c>
      <c r="B1168">
        <v>42.16</v>
      </c>
      <c r="C1168">
        <v>42.49</v>
      </c>
      <c r="D1168">
        <v>41.79</v>
      </c>
      <c r="E1168" s="50">
        <v>42.3</v>
      </c>
      <c r="F1168">
        <v>2601269</v>
      </c>
    </row>
    <row r="1169" spans="1:6">
      <c r="A1169" s="49">
        <v>39758</v>
      </c>
      <c r="B1169">
        <v>42.97</v>
      </c>
      <c r="C1169">
        <v>43.89</v>
      </c>
      <c r="D1169">
        <v>41.6</v>
      </c>
      <c r="E1169" s="50">
        <v>41.74</v>
      </c>
      <c r="F1169">
        <v>3434956</v>
      </c>
    </row>
    <row r="1170" spans="1:6">
      <c r="A1170" s="49">
        <v>39757</v>
      </c>
      <c r="B1170">
        <v>45.3</v>
      </c>
      <c r="C1170">
        <v>45.3</v>
      </c>
      <c r="D1170">
        <v>43.23</v>
      </c>
      <c r="E1170" s="50">
        <v>43.27</v>
      </c>
      <c r="F1170">
        <v>3098881</v>
      </c>
    </row>
    <row r="1171" spans="1:6">
      <c r="A1171" s="49">
        <v>39756</v>
      </c>
      <c r="B1171">
        <v>44.87</v>
      </c>
      <c r="C1171">
        <v>45.83</v>
      </c>
      <c r="D1171">
        <v>44.7</v>
      </c>
      <c r="E1171" s="50">
        <v>45.78</v>
      </c>
      <c r="F1171">
        <v>2429612</v>
      </c>
    </row>
    <row r="1172" spans="1:6">
      <c r="A1172" s="49">
        <v>39755</v>
      </c>
      <c r="B1172">
        <v>43.62</v>
      </c>
      <c r="C1172">
        <v>44.37</v>
      </c>
      <c r="D1172">
        <v>43.62</v>
      </c>
      <c r="E1172" s="50">
        <v>44.1</v>
      </c>
      <c r="F1172">
        <v>2075134</v>
      </c>
    </row>
    <row r="1173" spans="1:6">
      <c r="A1173" s="49">
        <v>39752</v>
      </c>
      <c r="B1173">
        <v>43.76</v>
      </c>
      <c r="C1173">
        <v>44.25</v>
      </c>
      <c r="D1173">
        <v>43.27</v>
      </c>
      <c r="E1173" s="50">
        <v>43.82</v>
      </c>
      <c r="F1173">
        <v>3170155</v>
      </c>
    </row>
    <row r="1174" spans="1:6">
      <c r="A1174" s="49">
        <v>39751</v>
      </c>
      <c r="B1174">
        <v>43.54</v>
      </c>
      <c r="C1174">
        <v>44.38</v>
      </c>
      <c r="D1174">
        <v>42.68</v>
      </c>
      <c r="E1174" s="50">
        <v>43.65</v>
      </c>
      <c r="F1174">
        <v>2529936</v>
      </c>
    </row>
    <row r="1175" spans="1:6">
      <c r="A1175" s="49">
        <v>39750</v>
      </c>
      <c r="B1175">
        <v>43.34</v>
      </c>
      <c r="C1175">
        <v>44.07</v>
      </c>
      <c r="D1175">
        <v>42.47</v>
      </c>
      <c r="E1175" s="50">
        <v>42.59</v>
      </c>
      <c r="F1175">
        <v>3530964</v>
      </c>
    </row>
    <row r="1176" spans="1:6">
      <c r="A1176" s="49">
        <v>39749</v>
      </c>
      <c r="B1176">
        <v>40.130000000000003</v>
      </c>
      <c r="C1176">
        <v>43.6</v>
      </c>
      <c r="D1176">
        <v>39.44</v>
      </c>
      <c r="E1176" s="50">
        <v>43.58</v>
      </c>
      <c r="F1176">
        <v>4873956</v>
      </c>
    </row>
    <row r="1177" spans="1:6">
      <c r="A1177" s="49">
        <v>39748</v>
      </c>
      <c r="B1177">
        <v>40.06</v>
      </c>
      <c r="C1177">
        <v>40.54</v>
      </c>
      <c r="D1177">
        <v>38.6</v>
      </c>
      <c r="E1177" s="50">
        <v>39.450000000000003</v>
      </c>
      <c r="F1177">
        <v>3121660</v>
      </c>
    </row>
    <row r="1178" spans="1:6">
      <c r="A1178" s="49">
        <v>39745</v>
      </c>
      <c r="B1178">
        <v>40.01</v>
      </c>
      <c r="C1178">
        <v>40.799999999999997</v>
      </c>
      <c r="D1178">
        <v>38.5</v>
      </c>
      <c r="E1178" s="50">
        <v>39.49</v>
      </c>
      <c r="F1178">
        <v>5382500</v>
      </c>
    </row>
    <row r="1179" spans="1:6">
      <c r="A1179" s="49">
        <v>39744</v>
      </c>
      <c r="B1179">
        <v>41.99</v>
      </c>
      <c r="C1179">
        <v>42.88</v>
      </c>
      <c r="D1179">
        <v>40.159999999999997</v>
      </c>
      <c r="E1179" s="50">
        <v>41.6</v>
      </c>
      <c r="F1179">
        <v>4391165</v>
      </c>
    </row>
    <row r="1180" spans="1:6">
      <c r="A1180" s="49">
        <v>39743</v>
      </c>
      <c r="B1180">
        <v>43.42</v>
      </c>
      <c r="C1180">
        <v>43.42</v>
      </c>
      <c r="D1180">
        <v>41.05</v>
      </c>
      <c r="E1180" s="50">
        <v>41.88</v>
      </c>
      <c r="F1180">
        <v>2950957</v>
      </c>
    </row>
    <row r="1181" spans="1:6">
      <c r="A1181" s="49">
        <v>39742</v>
      </c>
      <c r="B1181">
        <v>43.65</v>
      </c>
      <c r="C1181">
        <v>44.58</v>
      </c>
      <c r="D1181">
        <v>43.5</v>
      </c>
      <c r="E1181" s="50">
        <v>43.74</v>
      </c>
      <c r="F1181">
        <v>3390487</v>
      </c>
    </row>
    <row r="1182" spans="1:6">
      <c r="A1182" s="49">
        <v>39741</v>
      </c>
      <c r="B1182">
        <v>43.08</v>
      </c>
      <c r="C1182">
        <v>44.06</v>
      </c>
      <c r="D1182">
        <v>42.03</v>
      </c>
      <c r="E1182" s="50">
        <v>44.05</v>
      </c>
      <c r="F1182">
        <v>4504511</v>
      </c>
    </row>
    <row r="1183" spans="1:6">
      <c r="A1183" s="49">
        <v>39738</v>
      </c>
      <c r="B1183">
        <v>40.58</v>
      </c>
      <c r="C1183">
        <v>43.19</v>
      </c>
      <c r="D1183">
        <v>40.21</v>
      </c>
      <c r="E1183" s="50">
        <v>42.19</v>
      </c>
      <c r="F1183">
        <v>6396781</v>
      </c>
    </row>
    <row r="1184" spans="1:6">
      <c r="A1184" s="49">
        <v>39737</v>
      </c>
      <c r="B1184">
        <v>42.01</v>
      </c>
      <c r="C1184">
        <v>42.22</v>
      </c>
      <c r="D1184">
        <v>40.200000000000003</v>
      </c>
      <c r="E1184" s="50">
        <v>41</v>
      </c>
      <c r="F1184">
        <v>9126591</v>
      </c>
    </row>
    <row r="1185" spans="1:6">
      <c r="A1185" s="49">
        <v>39736</v>
      </c>
      <c r="B1185">
        <v>44.17</v>
      </c>
      <c r="C1185">
        <v>44.23</v>
      </c>
      <c r="D1185">
        <v>41.6</v>
      </c>
      <c r="E1185" s="50">
        <v>41.76</v>
      </c>
      <c r="F1185">
        <v>4090402</v>
      </c>
    </row>
    <row r="1186" spans="1:6">
      <c r="A1186" s="49">
        <v>39735</v>
      </c>
      <c r="B1186">
        <v>46.97</v>
      </c>
      <c r="C1186">
        <v>47</v>
      </c>
      <c r="D1186">
        <v>44.08</v>
      </c>
      <c r="E1186" s="50">
        <v>44.57</v>
      </c>
      <c r="F1186">
        <v>4786722</v>
      </c>
    </row>
    <row r="1187" spans="1:6">
      <c r="A1187" s="49">
        <v>39734</v>
      </c>
      <c r="B1187">
        <v>43.5</v>
      </c>
      <c r="C1187">
        <v>45.66</v>
      </c>
      <c r="D1187">
        <v>42.58</v>
      </c>
      <c r="E1187" s="50">
        <v>45.63</v>
      </c>
      <c r="F1187">
        <v>4219459</v>
      </c>
    </row>
    <row r="1188" spans="1:6">
      <c r="A1188" s="49">
        <v>39731</v>
      </c>
      <c r="B1188">
        <v>41.94</v>
      </c>
      <c r="C1188">
        <v>43.25</v>
      </c>
      <c r="D1188">
        <v>38.43</v>
      </c>
      <c r="E1188" s="50">
        <v>41.58</v>
      </c>
      <c r="F1188">
        <v>7533980</v>
      </c>
    </row>
    <row r="1189" spans="1:6">
      <c r="A1189" s="49">
        <v>39730</v>
      </c>
      <c r="B1189">
        <v>47.15</v>
      </c>
      <c r="C1189">
        <v>47.75</v>
      </c>
      <c r="D1189">
        <v>43.15</v>
      </c>
      <c r="E1189" s="50">
        <v>43.15</v>
      </c>
      <c r="F1189">
        <v>6317969</v>
      </c>
    </row>
    <row r="1190" spans="1:6">
      <c r="A1190" s="49">
        <v>39729</v>
      </c>
      <c r="B1190">
        <v>49.04</v>
      </c>
      <c r="C1190">
        <v>50.34</v>
      </c>
      <c r="D1190">
        <v>47.14</v>
      </c>
      <c r="E1190" s="50">
        <v>47.14</v>
      </c>
      <c r="F1190">
        <v>5962832</v>
      </c>
    </row>
    <row r="1191" spans="1:6">
      <c r="A1191" s="49">
        <v>39728</v>
      </c>
      <c r="B1191">
        <v>50.88</v>
      </c>
      <c r="C1191">
        <v>51.31</v>
      </c>
      <c r="D1191">
        <v>49.37</v>
      </c>
      <c r="E1191" s="50">
        <v>49.74</v>
      </c>
      <c r="F1191">
        <v>3320306</v>
      </c>
    </row>
    <row r="1192" spans="1:6">
      <c r="A1192" s="49">
        <v>39727</v>
      </c>
      <c r="B1192">
        <v>50.08</v>
      </c>
      <c r="C1192">
        <v>51.81</v>
      </c>
      <c r="D1192">
        <v>49.47</v>
      </c>
      <c r="E1192" s="50">
        <v>50.21</v>
      </c>
      <c r="F1192">
        <v>5916907</v>
      </c>
    </row>
    <row r="1193" spans="1:6">
      <c r="A1193" s="49">
        <v>39724</v>
      </c>
      <c r="B1193">
        <v>50.86</v>
      </c>
      <c r="C1193">
        <v>51.54</v>
      </c>
      <c r="D1193">
        <v>50.08</v>
      </c>
      <c r="E1193" s="50">
        <v>50.73</v>
      </c>
      <c r="F1193">
        <v>2995272</v>
      </c>
    </row>
    <row r="1194" spans="1:6">
      <c r="A1194" s="49">
        <v>39723</v>
      </c>
      <c r="B1194">
        <v>49.78</v>
      </c>
      <c r="C1194">
        <v>50.61</v>
      </c>
      <c r="D1194">
        <v>49.51</v>
      </c>
      <c r="E1194" s="50">
        <v>50.42</v>
      </c>
      <c r="F1194">
        <v>3478765</v>
      </c>
    </row>
    <row r="1195" spans="1:6">
      <c r="A1195" s="49">
        <v>39722</v>
      </c>
      <c r="B1195">
        <v>49</v>
      </c>
      <c r="C1195">
        <v>50.26</v>
      </c>
      <c r="D1195">
        <v>48.19</v>
      </c>
      <c r="E1195" s="50">
        <v>50</v>
      </c>
      <c r="F1195">
        <v>2927623</v>
      </c>
    </row>
    <row r="1196" spans="1:6">
      <c r="A1196" s="49">
        <v>39721</v>
      </c>
      <c r="B1196">
        <v>50.35</v>
      </c>
      <c r="C1196">
        <v>50.35</v>
      </c>
      <c r="D1196">
        <v>49.37</v>
      </c>
      <c r="E1196" s="50">
        <v>49.97</v>
      </c>
      <c r="F1196">
        <v>3085992</v>
      </c>
    </row>
    <row r="1197" spans="1:6">
      <c r="A1197" s="49">
        <v>39720</v>
      </c>
      <c r="B1197">
        <v>50.72</v>
      </c>
      <c r="C1197">
        <v>51.95</v>
      </c>
      <c r="D1197">
        <v>49.57</v>
      </c>
      <c r="E1197" s="50">
        <v>49.86</v>
      </c>
      <c r="F1197">
        <v>3948769</v>
      </c>
    </row>
    <row r="1198" spans="1:6">
      <c r="A1198" s="49">
        <v>39717</v>
      </c>
      <c r="B1198">
        <v>50.75</v>
      </c>
      <c r="C1198">
        <v>51.32</v>
      </c>
      <c r="D1198">
        <v>50.47</v>
      </c>
      <c r="E1198" s="50">
        <v>51.18</v>
      </c>
      <c r="F1198">
        <v>3416361</v>
      </c>
    </row>
    <row r="1199" spans="1:6">
      <c r="A1199" s="49">
        <v>39716</v>
      </c>
      <c r="B1199">
        <v>50.76</v>
      </c>
      <c r="C1199">
        <v>51.74</v>
      </c>
      <c r="D1199">
        <v>50.32</v>
      </c>
      <c r="E1199" s="50">
        <v>51.38</v>
      </c>
      <c r="F1199">
        <v>2450566</v>
      </c>
    </row>
    <row r="1200" spans="1:6">
      <c r="A1200" s="49">
        <v>39715</v>
      </c>
      <c r="B1200">
        <v>50.74</v>
      </c>
      <c r="C1200">
        <v>51.07</v>
      </c>
      <c r="D1200">
        <v>50.02</v>
      </c>
      <c r="E1200" s="50">
        <v>50.56</v>
      </c>
      <c r="F1200">
        <v>2291007</v>
      </c>
    </row>
    <row r="1201" spans="1:6">
      <c r="A1201" s="49">
        <v>39714</v>
      </c>
      <c r="B1201">
        <v>50.02</v>
      </c>
      <c r="C1201">
        <v>51.13</v>
      </c>
      <c r="D1201">
        <v>49.61</v>
      </c>
      <c r="E1201" s="50">
        <v>50.51</v>
      </c>
      <c r="F1201">
        <v>2650854</v>
      </c>
    </row>
    <row r="1202" spans="1:6">
      <c r="A1202" s="49">
        <v>39713</v>
      </c>
      <c r="B1202">
        <v>49.84</v>
      </c>
      <c r="C1202">
        <v>50.58</v>
      </c>
      <c r="D1202">
        <v>49.76</v>
      </c>
      <c r="E1202" s="50">
        <v>50.02</v>
      </c>
      <c r="F1202">
        <v>2537597</v>
      </c>
    </row>
    <row r="1203" spans="1:6">
      <c r="A1203" s="49">
        <v>39710</v>
      </c>
      <c r="B1203">
        <v>49.79</v>
      </c>
      <c r="C1203">
        <v>51.21</v>
      </c>
      <c r="D1203">
        <v>49.08</v>
      </c>
      <c r="E1203" s="50">
        <v>50</v>
      </c>
      <c r="F1203">
        <v>4377308</v>
      </c>
    </row>
    <row r="1204" spans="1:6">
      <c r="A1204" s="49">
        <v>39709</v>
      </c>
      <c r="B1204">
        <v>50.86</v>
      </c>
      <c r="C1204">
        <v>51.19</v>
      </c>
      <c r="D1204">
        <v>49.51</v>
      </c>
      <c r="E1204" s="50">
        <v>49.74</v>
      </c>
      <c r="F1204">
        <v>4484584</v>
      </c>
    </row>
    <row r="1205" spans="1:6">
      <c r="A1205" s="49">
        <v>39708</v>
      </c>
      <c r="B1205">
        <v>51.32</v>
      </c>
      <c r="C1205">
        <v>52.07</v>
      </c>
      <c r="D1205">
        <v>50.52</v>
      </c>
      <c r="E1205" s="50">
        <v>51.05</v>
      </c>
      <c r="F1205">
        <v>3959061</v>
      </c>
    </row>
    <row r="1206" spans="1:6">
      <c r="A1206" s="49">
        <v>39707</v>
      </c>
      <c r="B1206">
        <v>51.43</v>
      </c>
      <c r="C1206">
        <v>52.43</v>
      </c>
      <c r="D1206">
        <v>51.22</v>
      </c>
      <c r="E1206" s="50">
        <v>52</v>
      </c>
      <c r="F1206">
        <v>3486990</v>
      </c>
    </row>
    <row r="1207" spans="1:6">
      <c r="A1207" s="49">
        <v>39706</v>
      </c>
      <c r="B1207">
        <v>51.92</v>
      </c>
      <c r="C1207">
        <v>52.95</v>
      </c>
      <c r="D1207">
        <v>51</v>
      </c>
      <c r="E1207" s="50">
        <v>51.88</v>
      </c>
      <c r="F1207">
        <v>2497081</v>
      </c>
    </row>
    <row r="1208" spans="1:6">
      <c r="A1208" s="49">
        <v>39703</v>
      </c>
      <c r="B1208">
        <v>52.2</v>
      </c>
      <c r="C1208">
        <v>52.61</v>
      </c>
      <c r="D1208">
        <v>51.87</v>
      </c>
      <c r="E1208" s="50">
        <v>52.61</v>
      </c>
      <c r="F1208">
        <v>2171071</v>
      </c>
    </row>
    <row r="1209" spans="1:6">
      <c r="A1209" s="49">
        <v>39702</v>
      </c>
      <c r="B1209">
        <v>52.3</v>
      </c>
      <c r="C1209">
        <v>52.5</v>
      </c>
      <c r="D1209">
        <v>51.61</v>
      </c>
      <c r="E1209" s="50">
        <v>52.46</v>
      </c>
      <c r="F1209">
        <v>3133705</v>
      </c>
    </row>
    <row r="1210" spans="1:6">
      <c r="A1210" s="49">
        <v>39701</v>
      </c>
      <c r="B1210">
        <v>52.56</v>
      </c>
      <c r="C1210">
        <v>52.72</v>
      </c>
      <c r="D1210">
        <v>52.1</v>
      </c>
      <c r="E1210" s="50">
        <v>52.44</v>
      </c>
      <c r="F1210">
        <v>2556680</v>
      </c>
    </row>
    <row r="1211" spans="1:6">
      <c r="A1211" s="49">
        <v>39700</v>
      </c>
      <c r="B1211">
        <v>52.41</v>
      </c>
      <c r="C1211">
        <v>53</v>
      </c>
      <c r="D1211">
        <v>52.23</v>
      </c>
      <c r="E1211" s="50">
        <v>52.23</v>
      </c>
      <c r="F1211">
        <v>2510251</v>
      </c>
    </row>
    <row r="1212" spans="1:6">
      <c r="A1212" s="49">
        <v>39699</v>
      </c>
      <c r="B1212">
        <v>52.1</v>
      </c>
      <c r="C1212">
        <v>52.54</v>
      </c>
      <c r="D1212">
        <v>51.68</v>
      </c>
      <c r="E1212" s="50">
        <v>52.47</v>
      </c>
      <c r="F1212">
        <v>3474293</v>
      </c>
    </row>
    <row r="1213" spans="1:6">
      <c r="A1213" s="49">
        <v>39696</v>
      </c>
      <c r="B1213">
        <v>51.32</v>
      </c>
      <c r="C1213">
        <v>51.77</v>
      </c>
      <c r="D1213">
        <v>51.09</v>
      </c>
      <c r="E1213" s="50">
        <v>51.65</v>
      </c>
      <c r="F1213">
        <v>3011785</v>
      </c>
    </row>
    <row r="1214" spans="1:6">
      <c r="A1214" s="49">
        <v>39695</v>
      </c>
      <c r="B1214">
        <v>51.59</v>
      </c>
      <c r="C1214">
        <v>52.28</v>
      </c>
      <c r="D1214">
        <v>51.11</v>
      </c>
      <c r="E1214" s="50">
        <v>51.5</v>
      </c>
      <c r="F1214">
        <v>4151801</v>
      </c>
    </row>
    <row r="1215" spans="1:6">
      <c r="A1215" s="49">
        <v>39694</v>
      </c>
      <c r="B1215">
        <v>51.95</v>
      </c>
      <c r="C1215">
        <v>52.24</v>
      </c>
      <c r="D1215">
        <v>51.05</v>
      </c>
      <c r="E1215" s="50">
        <v>51.6</v>
      </c>
      <c r="F1215">
        <v>3641393</v>
      </c>
    </row>
    <row r="1216" spans="1:6">
      <c r="A1216" s="49">
        <v>39693</v>
      </c>
      <c r="B1216">
        <v>50.41</v>
      </c>
      <c r="C1216">
        <v>52.14</v>
      </c>
      <c r="D1216">
        <v>50.41</v>
      </c>
      <c r="E1216" s="50">
        <v>52.05</v>
      </c>
      <c r="F1216">
        <v>3889969</v>
      </c>
    </row>
    <row r="1217" spans="1:6">
      <c r="A1217" s="49">
        <v>39689</v>
      </c>
      <c r="B1217">
        <v>51.26</v>
      </c>
      <c r="C1217">
        <v>51.43</v>
      </c>
      <c r="D1217">
        <v>50.32</v>
      </c>
      <c r="E1217" s="50">
        <v>50.32</v>
      </c>
      <c r="F1217">
        <v>2089164</v>
      </c>
    </row>
    <row r="1218" spans="1:6">
      <c r="A1218" s="49">
        <v>39688</v>
      </c>
      <c r="B1218">
        <v>51.92</v>
      </c>
      <c r="C1218">
        <v>52</v>
      </c>
      <c r="D1218">
        <v>51.52</v>
      </c>
      <c r="E1218" s="50">
        <v>51.61</v>
      </c>
      <c r="F1218">
        <v>1997571</v>
      </c>
    </row>
    <row r="1219" spans="1:6">
      <c r="A1219" s="49">
        <v>39687</v>
      </c>
      <c r="B1219">
        <v>50.79</v>
      </c>
      <c r="C1219">
        <v>51.74</v>
      </c>
      <c r="D1219">
        <v>50.79</v>
      </c>
      <c r="E1219" s="50">
        <v>51.72</v>
      </c>
      <c r="F1219">
        <v>1942183</v>
      </c>
    </row>
    <row r="1220" spans="1:6">
      <c r="A1220" s="49">
        <v>39686</v>
      </c>
      <c r="B1220">
        <v>51.18</v>
      </c>
      <c r="C1220">
        <v>51.18</v>
      </c>
      <c r="D1220">
        <v>50.77</v>
      </c>
      <c r="E1220" s="50">
        <v>50.83</v>
      </c>
      <c r="F1220">
        <v>1421036</v>
      </c>
    </row>
    <row r="1221" spans="1:6">
      <c r="A1221" s="49">
        <v>39685</v>
      </c>
      <c r="B1221">
        <v>51.94</v>
      </c>
      <c r="C1221">
        <v>52.09</v>
      </c>
      <c r="D1221">
        <v>51.02</v>
      </c>
      <c r="E1221" s="50">
        <v>51.25</v>
      </c>
      <c r="F1221">
        <v>2054813</v>
      </c>
    </row>
    <row r="1222" spans="1:6">
      <c r="A1222" s="49">
        <v>39682</v>
      </c>
      <c r="B1222">
        <v>52.25</v>
      </c>
      <c r="C1222">
        <v>52.25</v>
      </c>
      <c r="D1222">
        <v>51.52</v>
      </c>
      <c r="E1222" s="50">
        <v>52.09</v>
      </c>
      <c r="F1222">
        <v>2721781</v>
      </c>
    </row>
    <row r="1223" spans="1:6">
      <c r="A1223" s="49">
        <v>39681</v>
      </c>
      <c r="B1223">
        <v>52.28</v>
      </c>
      <c r="C1223">
        <v>52.28</v>
      </c>
      <c r="D1223">
        <v>51.45</v>
      </c>
      <c r="E1223" s="50">
        <v>51.99</v>
      </c>
      <c r="F1223">
        <v>3593786</v>
      </c>
    </row>
    <row r="1224" spans="1:6">
      <c r="A1224" s="49">
        <v>39680</v>
      </c>
      <c r="B1224">
        <v>51.96</v>
      </c>
      <c r="C1224">
        <v>51.96</v>
      </c>
      <c r="D1224">
        <v>51.21</v>
      </c>
      <c r="E1224" s="50">
        <v>51.71</v>
      </c>
      <c r="F1224">
        <v>2041440</v>
      </c>
    </row>
    <row r="1225" spans="1:6">
      <c r="A1225" s="49">
        <v>39679</v>
      </c>
      <c r="B1225">
        <v>51.91</v>
      </c>
      <c r="C1225">
        <v>52.35</v>
      </c>
      <c r="D1225">
        <v>51.53</v>
      </c>
      <c r="E1225" s="50">
        <v>51.77</v>
      </c>
      <c r="F1225">
        <v>2587668</v>
      </c>
    </row>
    <row r="1226" spans="1:6">
      <c r="A1226" s="49">
        <v>39678</v>
      </c>
      <c r="B1226">
        <v>52.23</v>
      </c>
      <c r="C1226">
        <v>52.56</v>
      </c>
      <c r="D1226">
        <v>51.9</v>
      </c>
      <c r="E1226" s="50">
        <v>52.06</v>
      </c>
      <c r="F1226">
        <v>2826352</v>
      </c>
    </row>
    <row r="1227" spans="1:6">
      <c r="A1227" s="49">
        <v>39675</v>
      </c>
      <c r="B1227">
        <v>51.76</v>
      </c>
      <c r="C1227">
        <v>52.22</v>
      </c>
      <c r="D1227">
        <v>51.71</v>
      </c>
      <c r="E1227" s="50">
        <v>52.04</v>
      </c>
      <c r="F1227">
        <v>1633963</v>
      </c>
    </row>
    <row r="1228" spans="1:6">
      <c r="A1228" s="49">
        <v>39674</v>
      </c>
      <c r="B1228">
        <v>51.51</v>
      </c>
      <c r="C1228">
        <v>52.12</v>
      </c>
      <c r="D1228">
        <v>51.17</v>
      </c>
      <c r="E1228" s="50">
        <v>51.75</v>
      </c>
      <c r="F1228">
        <v>2550587</v>
      </c>
    </row>
    <row r="1229" spans="1:6">
      <c r="A1229" s="49">
        <v>39673</v>
      </c>
      <c r="B1229">
        <v>52.1</v>
      </c>
      <c r="C1229">
        <v>52.17</v>
      </c>
      <c r="D1229">
        <v>51.46</v>
      </c>
      <c r="E1229" s="50">
        <v>51.7</v>
      </c>
      <c r="F1229">
        <v>3448403</v>
      </c>
    </row>
    <row r="1230" spans="1:6">
      <c r="A1230" s="49">
        <v>39672</v>
      </c>
      <c r="B1230">
        <v>51.56</v>
      </c>
      <c r="C1230">
        <v>51.64</v>
      </c>
      <c r="D1230">
        <v>51.11</v>
      </c>
      <c r="E1230" s="50">
        <v>51.31</v>
      </c>
      <c r="F1230">
        <v>3474447</v>
      </c>
    </row>
    <row r="1231" spans="1:6">
      <c r="A1231" s="49">
        <v>39671</v>
      </c>
      <c r="B1231">
        <v>51.16</v>
      </c>
      <c r="C1231">
        <v>51.69</v>
      </c>
      <c r="D1231">
        <v>51.05</v>
      </c>
      <c r="E1231" s="50">
        <v>51.47</v>
      </c>
      <c r="F1231">
        <v>2522225</v>
      </c>
    </row>
    <row r="1232" spans="1:6">
      <c r="A1232" s="49">
        <v>39668</v>
      </c>
      <c r="B1232">
        <v>50.07</v>
      </c>
      <c r="C1232">
        <v>51.42</v>
      </c>
      <c r="D1232">
        <v>49.7</v>
      </c>
      <c r="E1232" s="50">
        <v>51.29</v>
      </c>
      <c r="F1232">
        <v>3460493</v>
      </c>
    </row>
    <row r="1233" spans="1:6">
      <c r="A1233" s="49">
        <v>39667</v>
      </c>
      <c r="B1233">
        <v>51.55</v>
      </c>
      <c r="C1233">
        <v>51.75</v>
      </c>
      <c r="D1233">
        <v>50.23</v>
      </c>
      <c r="E1233" s="50">
        <v>50.3</v>
      </c>
      <c r="F1233">
        <v>3281638</v>
      </c>
    </row>
    <row r="1234" spans="1:6">
      <c r="A1234" s="49">
        <v>39666</v>
      </c>
      <c r="B1234">
        <v>51.09</v>
      </c>
      <c r="C1234">
        <v>51.88</v>
      </c>
      <c r="D1234">
        <v>50.99</v>
      </c>
      <c r="E1234" s="50">
        <v>51.87</v>
      </c>
      <c r="F1234">
        <v>2581831</v>
      </c>
    </row>
    <row r="1235" spans="1:6">
      <c r="A1235" s="49">
        <v>39665</v>
      </c>
      <c r="B1235">
        <v>51.11</v>
      </c>
      <c r="C1235">
        <v>51.25</v>
      </c>
      <c r="D1235">
        <v>50.72</v>
      </c>
      <c r="E1235" s="50">
        <v>51.16</v>
      </c>
      <c r="F1235">
        <v>3198906</v>
      </c>
    </row>
    <row r="1236" spans="1:6">
      <c r="A1236" s="49">
        <v>39664</v>
      </c>
      <c r="B1236">
        <v>50.3</v>
      </c>
      <c r="C1236">
        <v>51.1</v>
      </c>
      <c r="D1236">
        <v>49.78</v>
      </c>
      <c r="E1236" s="50">
        <v>51.01</v>
      </c>
      <c r="F1236">
        <v>1615143</v>
      </c>
    </row>
    <row r="1237" spans="1:6">
      <c r="A1237" s="49">
        <v>39661</v>
      </c>
      <c r="B1237">
        <v>50.27</v>
      </c>
      <c r="C1237">
        <v>50.7</v>
      </c>
      <c r="D1237">
        <v>50.2</v>
      </c>
      <c r="E1237" s="50">
        <v>50.45</v>
      </c>
      <c r="F1237">
        <v>2097896</v>
      </c>
    </row>
    <row r="1238" spans="1:6">
      <c r="A1238" s="49">
        <v>39660</v>
      </c>
      <c r="B1238">
        <v>50.92</v>
      </c>
      <c r="C1238">
        <v>51.2</v>
      </c>
      <c r="D1238">
        <v>50.28</v>
      </c>
      <c r="E1238" s="50">
        <v>50.38</v>
      </c>
      <c r="F1238">
        <v>2410049</v>
      </c>
    </row>
    <row r="1239" spans="1:6">
      <c r="A1239" s="49">
        <v>39659</v>
      </c>
      <c r="B1239">
        <v>50.04</v>
      </c>
      <c r="C1239">
        <v>51.44</v>
      </c>
      <c r="D1239">
        <v>50.04</v>
      </c>
      <c r="E1239" s="50">
        <v>51.17</v>
      </c>
      <c r="F1239">
        <v>4288291</v>
      </c>
    </row>
    <row r="1240" spans="1:6">
      <c r="A1240" s="49">
        <v>39658</v>
      </c>
      <c r="B1240">
        <v>49.56</v>
      </c>
      <c r="C1240">
        <v>50.11</v>
      </c>
      <c r="D1240">
        <v>49.19</v>
      </c>
      <c r="E1240" s="50">
        <v>50.11</v>
      </c>
      <c r="F1240">
        <v>2355325</v>
      </c>
    </row>
    <row r="1241" spans="1:6">
      <c r="A1241" s="49">
        <v>39657</v>
      </c>
      <c r="B1241">
        <v>49.15</v>
      </c>
      <c r="C1241">
        <v>49.7</v>
      </c>
      <c r="D1241">
        <v>48.91</v>
      </c>
      <c r="E1241" s="50">
        <v>49.35</v>
      </c>
      <c r="F1241">
        <v>2124072</v>
      </c>
    </row>
    <row r="1242" spans="1:6">
      <c r="A1242" s="49">
        <v>39654</v>
      </c>
      <c r="B1242">
        <v>49.7</v>
      </c>
      <c r="C1242">
        <v>49.93</v>
      </c>
      <c r="D1242">
        <v>49.05</v>
      </c>
      <c r="E1242" s="50">
        <v>49.11</v>
      </c>
      <c r="F1242">
        <v>1590230</v>
      </c>
    </row>
    <row r="1243" spans="1:6">
      <c r="A1243" s="49">
        <v>39653</v>
      </c>
      <c r="B1243">
        <v>49.51</v>
      </c>
      <c r="C1243">
        <v>49.99</v>
      </c>
      <c r="D1243">
        <v>49.42</v>
      </c>
      <c r="E1243" s="50">
        <v>49.59</v>
      </c>
      <c r="F1243">
        <v>2268344</v>
      </c>
    </row>
    <row r="1244" spans="1:6">
      <c r="A1244" s="49">
        <v>39652</v>
      </c>
      <c r="B1244">
        <v>49.25</v>
      </c>
      <c r="C1244">
        <v>49.77</v>
      </c>
      <c r="D1244">
        <v>49.19</v>
      </c>
      <c r="E1244" s="50">
        <v>49.71</v>
      </c>
      <c r="F1244">
        <v>2984518</v>
      </c>
    </row>
    <row r="1245" spans="1:6">
      <c r="A1245" s="49">
        <v>39651</v>
      </c>
      <c r="B1245">
        <v>48.45</v>
      </c>
      <c r="C1245">
        <v>49.36</v>
      </c>
      <c r="D1245">
        <v>48.45</v>
      </c>
      <c r="E1245" s="50">
        <v>49.29</v>
      </c>
      <c r="F1245">
        <v>2853138</v>
      </c>
    </row>
    <row r="1246" spans="1:6">
      <c r="A1246" s="49">
        <v>39650</v>
      </c>
      <c r="B1246">
        <v>48.93</v>
      </c>
      <c r="C1246">
        <v>49.01</v>
      </c>
      <c r="D1246">
        <v>48.53</v>
      </c>
      <c r="E1246" s="50">
        <v>48.73</v>
      </c>
      <c r="F1246">
        <v>1479709</v>
      </c>
    </row>
    <row r="1247" spans="1:6">
      <c r="A1247" s="49">
        <v>39647</v>
      </c>
      <c r="B1247">
        <v>49.07</v>
      </c>
      <c r="C1247">
        <v>49.18</v>
      </c>
      <c r="D1247">
        <v>48.47</v>
      </c>
      <c r="E1247" s="50">
        <v>49</v>
      </c>
      <c r="F1247">
        <v>2637380</v>
      </c>
    </row>
    <row r="1248" spans="1:6">
      <c r="A1248" s="49">
        <v>39646</v>
      </c>
      <c r="B1248">
        <v>49.23</v>
      </c>
      <c r="C1248">
        <v>49.23</v>
      </c>
      <c r="D1248">
        <v>48.53</v>
      </c>
      <c r="E1248" s="50">
        <v>49.13</v>
      </c>
      <c r="F1248">
        <v>2572695</v>
      </c>
    </row>
    <row r="1249" spans="1:6">
      <c r="A1249" s="49">
        <v>39645</v>
      </c>
      <c r="B1249">
        <v>48.69</v>
      </c>
      <c r="C1249">
        <v>49.35</v>
      </c>
      <c r="D1249">
        <v>48.69</v>
      </c>
      <c r="E1249" s="50">
        <v>49.07</v>
      </c>
      <c r="F1249">
        <v>2780777</v>
      </c>
    </row>
    <row r="1250" spans="1:6">
      <c r="A1250" s="49">
        <v>39644</v>
      </c>
      <c r="B1250">
        <v>48.75</v>
      </c>
      <c r="C1250">
        <v>49.13</v>
      </c>
      <c r="D1250">
        <v>48.63</v>
      </c>
      <c r="E1250" s="50">
        <v>49.02</v>
      </c>
      <c r="F1250">
        <v>4669785</v>
      </c>
    </row>
    <row r="1251" spans="1:6">
      <c r="A1251" s="49">
        <v>39643</v>
      </c>
      <c r="B1251">
        <v>49.52</v>
      </c>
      <c r="C1251">
        <v>49.57</v>
      </c>
      <c r="D1251">
        <v>48.85</v>
      </c>
      <c r="E1251" s="50">
        <v>48.93</v>
      </c>
      <c r="F1251">
        <v>2928500</v>
      </c>
    </row>
    <row r="1252" spans="1:6">
      <c r="A1252" s="49">
        <v>39640</v>
      </c>
      <c r="B1252">
        <v>49.58</v>
      </c>
      <c r="C1252">
        <v>49.78</v>
      </c>
      <c r="D1252">
        <v>48.92</v>
      </c>
      <c r="E1252" s="50">
        <v>49.09</v>
      </c>
      <c r="F1252">
        <v>4623373</v>
      </c>
    </row>
    <row r="1253" spans="1:6">
      <c r="A1253" s="49">
        <v>39639</v>
      </c>
      <c r="B1253">
        <v>49.43</v>
      </c>
      <c r="C1253">
        <v>49.71</v>
      </c>
      <c r="D1253">
        <v>48.75</v>
      </c>
      <c r="E1253" s="50">
        <v>49.65</v>
      </c>
      <c r="F1253">
        <v>3904386</v>
      </c>
    </row>
    <row r="1254" spans="1:6">
      <c r="A1254" s="49">
        <v>39638</v>
      </c>
      <c r="B1254">
        <v>48.48</v>
      </c>
      <c r="C1254">
        <v>49.65</v>
      </c>
      <c r="D1254">
        <v>48.2</v>
      </c>
      <c r="E1254" s="50">
        <v>49.33</v>
      </c>
      <c r="F1254">
        <v>5620494</v>
      </c>
    </row>
    <row r="1255" spans="1:6">
      <c r="A1255" s="49">
        <v>39637</v>
      </c>
      <c r="B1255">
        <v>47.57</v>
      </c>
      <c r="C1255">
        <v>48.36</v>
      </c>
      <c r="D1255">
        <v>47.5</v>
      </c>
      <c r="E1255" s="50">
        <v>48.36</v>
      </c>
      <c r="F1255">
        <v>4858380</v>
      </c>
    </row>
    <row r="1256" spans="1:6">
      <c r="A1256" s="49">
        <v>39636</v>
      </c>
      <c r="B1256">
        <v>47.62</v>
      </c>
      <c r="C1256">
        <v>48.1</v>
      </c>
      <c r="D1256">
        <v>47.56</v>
      </c>
      <c r="E1256" s="50">
        <v>47.74</v>
      </c>
      <c r="F1256">
        <v>3092375</v>
      </c>
    </row>
    <row r="1257" spans="1:6">
      <c r="A1257" s="49">
        <v>39632</v>
      </c>
      <c r="B1257">
        <v>47.44</v>
      </c>
      <c r="C1257">
        <v>47.71</v>
      </c>
      <c r="D1257">
        <v>47.21</v>
      </c>
      <c r="E1257" s="50">
        <v>47.47</v>
      </c>
      <c r="F1257">
        <v>1992699</v>
      </c>
    </row>
    <row r="1258" spans="1:6">
      <c r="A1258" s="49">
        <v>39631</v>
      </c>
      <c r="B1258">
        <v>47.44</v>
      </c>
      <c r="C1258">
        <v>47.66</v>
      </c>
      <c r="D1258">
        <v>47.14</v>
      </c>
      <c r="E1258" s="50">
        <v>47.15</v>
      </c>
      <c r="F1258">
        <v>3917094</v>
      </c>
    </row>
    <row r="1259" spans="1:6">
      <c r="A1259" s="49">
        <v>39630</v>
      </c>
      <c r="B1259">
        <v>47.41</v>
      </c>
      <c r="C1259">
        <v>47.76</v>
      </c>
      <c r="D1259">
        <v>47.19</v>
      </c>
      <c r="E1259" s="50">
        <v>47.39</v>
      </c>
      <c r="F1259">
        <v>3917738</v>
      </c>
    </row>
    <row r="1260" spans="1:6">
      <c r="A1260" s="49">
        <v>39629</v>
      </c>
      <c r="B1260">
        <v>48.29</v>
      </c>
      <c r="C1260">
        <v>48.63</v>
      </c>
      <c r="D1260">
        <v>47.73</v>
      </c>
      <c r="E1260" s="50">
        <v>47.85</v>
      </c>
      <c r="F1260">
        <v>3791966</v>
      </c>
    </row>
    <row r="1261" spans="1:6">
      <c r="A1261" s="49">
        <v>39626</v>
      </c>
      <c r="B1261">
        <v>48.71</v>
      </c>
      <c r="C1261">
        <v>48.95</v>
      </c>
      <c r="D1261">
        <v>48.05</v>
      </c>
      <c r="E1261" s="50">
        <v>48.22</v>
      </c>
      <c r="F1261">
        <v>3518011</v>
      </c>
    </row>
    <row r="1262" spans="1:6">
      <c r="A1262" s="49">
        <v>39625</v>
      </c>
      <c r="B1262">
        <v>49.72</v>
      </c>
      <c r="C1262">
        <v>49.88</v>
      </c>
      <c r="D1262">
        <v>48.67</v>
      </c>
      <c r="E1262" s="50">
        <v>48.67</v>
      </c>
      <c r="F1262">
        <v>3742168</v>
      </c>
    </row>
    <row r="1263" spans="1:6">
      <c r="A1263" s="49">
        <v>39624</v>
      </c>
      <c r="B1263">
        <v>49.65</v>
      </c>
      <c r="C1263">
        <v>50.36</v>
      </c>
      <c r="D1263">
        <v>49.65</v>
      </c>
      <c r="E1263" s="50">
        <v>50.12</v>
      </c>
      <c r="F1263">
        <v>3171649</v>
      </c>
    </row>
    <row r="1264" spans="1:6">
      <c r="A1264" s="49">
        <v>39623</v>
      </c>
      <c r="B1264">
        <v>49.37</v>
      </c>
      <c r="C1264">
        <v>49.68</v>
      </c>
      <c r="D1264">
        <v>49.19</v>
      </c>
      <c r="E1264" s="50">
        <v>49.57</v>
      </c>
      <c r="F1264">
        <v>2723934</v>
      </c>
    </row>
    <row r="1265" spans="1:6">
      <c r="A1265" s="49">
        <v>39622</v>
      </c>
      <c r="B1265">
        <v>49.59</v>
      </c>
      <c r="C1265">
        <v>49.98</v>
      </c>
      <c r="D1265">
        <v>49.31</v>
      </c>
      <c r="E1265" s="50">
        <v>49.59</v>
      </c>
      <c r="F1265">
        <v>2459108</v>
      </c>
    </row>
    <row r="1266" spans="1:6">
      <c r="A1266" s="49">
        <v>39619</v>
      </c>
      <c r="B1266">
        <v>49.52</v>
      </c>
      <c r="C1266">
        <v>49.62</v>
      </c>
      <c r="D1266">
        <v>49.05</v>
      </c>
      <c r="E1266" s="50">
        <v>49.35</v>
      </c>
      <c r="F1266">
        <v>3294022</v>
      </c>
    </row>
    <row r="1267" spans="1:6">
      <c r="A1267" s="49">
        <v>39618</v>
      </c>
      <c r="B1267">
        <v>50</v>
      </c>
      <c r="C1267">
        <v>50.09</v>
      </c>
      <c r="D1267">
        <v>49.58</v>
      </c>
      <c r="E1267" s="50">
        <v>49.82</v>
      </c>
      <c r="F1267">
        <v>2394330</v>
      </c>
    </row>
    <row r="1268" spans="1:6">
      <c r="A1268" s="49">
        <v>39617</v>
      </c>
      <c r="B1268">
        <v>50.12</v>
      </c>
      <c r="C1268">
        <v>50.49</v>
      </c>
      <c r="D1268">
        <v>49.79</v>
      </c>
      <c r="E1268" s="50">
        <v>49.79</v>
      </c>
      <c r="F1268">
        <v>2347939</v>
      </c>
    </row>
    <row r="1269" spans="1:6">
      <c r="A1269" s="49">
        <v>39616</v>
      </c>
      <c r="B1269">
        <v>50.48</v>
      </c>
      <c r="C1269">
        <v>50.86</v>
      </c>
      <c r="D1269">
        <v>50.33</v>
      </c>
      <c r="E1269" s="50">
        <v>50.33</v>
      </c>
      <c r="F1269">
        <v>2735533</v>
      </c>
    </row>
    <row r="1270" spans="1:6">
      <c r="A1270" s="49">
        <v>39615</v>
      </c>
      <c r="B1270">
        <v>50.63</v>
      </c>
      <c r="C1270">
        <v>50.63</v>
      </c>
      <c r="D1270">
        <v>49.87</v>
      </c>
      <c r="E1270" s="50">
        <v>50.39</v>
      </c>
      <c r="F1270">
        <v>2374314</v>
      </c>
    </row>
    <row r="1271" spans="1:6">
      <c r="A1271" s="49">
        <v>39612</v>
      </c>
      <c r="B1271">
        <v>49.6</v>
      </c>
      <c r="C1271">
        <v>50.63</v>
      </c>
      <c r="D1271">
        <v>49.36</v>
      </c>
      <c r="E1271" s="50">
        <v>50.63</v>
      </c>
      <c r="F1271">
        <v>2795641</v>
      </c>
    </row>
    <row r="1272" spans="1:6">
      <c r="A1272" s="49">
        <v>39611</v>
      </c>
      <c r="B1272">
        <v>49.98</v>
      </c>
      <c r="C1272">
        <v>50.22</v>
      </c>
      <c r="D1272">
        <v>49.37</v>
      </c>
      <c r="E1272" s="50">
        <v>49.54</v>
      </c>
      <c r="F1272">
        <v>2454799</v>
      </c>
    </row>
    <row r="1273" spans="1:6">
      <c r="A1273" s="49">
        <v>39610</v>
      </c>
      <c r="B1273">
        <v>50.25</v>
      </c>
      <c r="C1273">
        <v>50.39</v>
      </c>
      <c r="D1273">
        <v>49.69</v>
      </c>
      <c r="E1273" s="50">
        <v>49.82</v>
      </c>
      <c r="F1273">
        <v>2225114</v>
      </c>
    </row>
    <row r="1274" spans="1:6">
      <c r="A1274" s="49">
        <v>39609</v>
      </c>
      <c r="B1274">
        <v>49.83</v>
      </c>
      <c r="C1274">
        <v>50.54</v>
      </c>
      <c r="D1274">
        <v>49.59</v>
      </c>
      <c r="E1274" s="50">
        <v>50.43</v>
      </c>
      <c r="F1274">
        <v>2454264</v>
      </c>
    </row>
    <row r="1275" spans="1:6">
      <c r="A1275" s="49">
        <v>39608</v>
      </c>
      <c r="B1275">
        <v>49.77</v>
      </c>
      <c r="C1275">
        <v>50.28</v>
      </c>
      <c r="D1275">
        <v>49.5</v>
      </c>
      <c r="E1275" s="50">
        <v>50.09</v>
      </c>
      <c r="F1275">
        <v>3667925</v>
      </c>
    </row>
    <row r="1276" spans="1:6">
      <c r="A1276" s="49">
        <v>39605</v>
      </c>
      <c r="B1276">
        <v>49.89</v>
      </c>
      <c r="C1276">
        <v>50.16</v>
      </c>
      <c r="D1276">
        <v>49.42</v>
      </c>
      <c r="E1276" s="50">
        <v>49.7</v>
      </c>
      <c r="F1276">
        <v>3596094</v>
      </c>
    </row>
    <row r="1277" spans="1:6">
      <c r="A1277" s="49">
        <v>39604</v>
      </c>
      <c r="B1277">
        <v>50.14</v>
      </c>
      <c r="C1277">
        <v>50.37</v>
      </c>
      <c r="D1277">
        <v>49.78</v>
      </c>
      <c r="E1277" s="50">
        <v>50.37</v>
      </c>
      <c r="F1277">
        <v>3300169</v>
      </c>
    </row>
    <row r="1278" spans="1:6">
      <c r="A1278" s="49">
        <v>39603</v>
      </c>
      <c r="B1278">
        <v>49.75</v>
      </c>
      <c r="C1278">
        <v>50.14</v>
      </c>
      <c r="D1278">
        <v>49.67</v>
      </c>
      <c r="E1278" s="50">
        <v>50.06</v>
      </c>
      <c r="F1278">
        <v>4140199</v>
      </c>
    </row>
    <row r="1279" spans="1:6">
      <c r="A1279" s="49">
        <v>39602</v>
      </c>
      <c r="B1279">
        <v>49.74</v>
      </c>
      <c r="C1279">
        <v>49.99</v>
      </c>
      <c r="D1279">
        <v>49.53</v>
      </c>
      <c r="E1279" s="50">
        <v>49.75</v>
      </c>
      <c r="F1279">
        <v>3536979</v>
      </c>
    </row>
    <row r="1280" spans="1:6">
      <c r="A1280" s="49">
        <v>39601</v>
      </c>
      <c r="B1280">
        <v>49.68</v>
      </c>
      <c r="C1280">
        <v>49.9</v>
      </c>
      <c r="D1280">
        <v>48.7</v>
      </c>
      <c r="E1280" s="50">
        <v>49.7</v>
      </c>
      <c r="F1280">
        <v>3656458</v>
      </c>
    </row>
    <row r="1281" spans="1:6">
      <c r="A1281" s="49">
        <v>39598</v>
      </c>
      <c r="B1281">
        <v>49.45</v>
      </c>
      <c r="C1281">
        <v>50.09</v>
      </c>
      <c r="D1281">
        <v>49.15</v>
      </c>
      <c r="E1281" s="50">
        <v>49.91</v>
      </c>
      <c r="F1281">
        <v>4313511</v>
      </c>
    </row>
    <row r="1282" spans="1:6">
      <c r="A1282" s="49">
        <v>39597</v>
      </c>
      <c r="B1282">
        <v>48.45</v>
      </c>
      <c r="C1282">
        <v>49.29</v>
      </c>
      <c r="D1282">
        <v>47.64</v>
      </c>
      <c r="E1282" s="50">
        <v>49.25</v>
      </c>
      <c r="F1282">
        <v>3774506</v>
      </c>
    </row>
    <row r="1283" spans="1:6">
      <c r="A1283" s="49">
        <v>39596</v>
      </c>
      <c r="B1283">
        <v>47.04</v>
      </c>
      <c r="C1283">
        <v>47.63</v>
      </c>
      <c r="D1283">
        <v>46.81</v>
      </c>
      <c r="E1283" s="50">
        <v>47.55</v>
      </c>
      <c r="F1283">
        <v>2795024</v>
      </c>
    </row>
    <row r="1284" spans="1:6">
      <c r="A1284" s="49">
        <v>39595</v>
      </c>
      <c r="B1284">
        <v>46.36</v>
      </c>
      <c r="C1284">
        <v>47.03</v>
      </c>
      <c r="D1284">
        <v>46.35</v>
      </c>
      <c r="E1284" s="50">
        <v>46.85</v>
      </c>
      <c r="F1284">
        <v>1974762</v>
      </c>
    </row>
    <row r="1285" spans="1:6">
      <c r="A1285" s="49">
        <v>39591</v>
      </c>
      <c r="B1285">
        <v>47.06</v>
      </c>
      <c r="C1285">
        <v>47.18</v>
      </c>
      <c r="D1285">
        <v>46.38</v>
      </c>
      <c r="E1285" s="50">
        <v>46.55</v>
      </c>
      <c r="F1285">
        <v>2635942</v>
      </c>
    </row>
    <row r="1286" spans="1:6">
      <c r="A1286" s="49">
        <v>39590</v>
      </c>
      <c r="B1286">
        <v>47.55</v>
      </c>
      <c r="C1286">
        <v>47.6</v>
      </c>
      <c r="D1286">
        <v>47.02</v>
      </c>
      <c r="E1286" s="50">
        <v>47.19</v>
      </c>
      <c r="F1286">
        <v>2334566</v>
      </c>
    </row>
    <row r="1287" spans="1:6">
      <c r="A1287" s="49">
        <v>39589</v>
      </c>
      <c r="B1287">
        <v>47.42</v>
      </c>
      <c r="C1287">
        <v>48.47</v>
      </c>
      <c r="D1287">
        <v>47.04</v>
      </c>
      <c r="E1287" s="50">
        <v>47.58</v>
      </c>
      <c r="F1287">
        <v>3465043</v>
      </c>
    </row>
    <row r="1288" spans="1:6">
      <c r="A1288" s="49">
        <v>39588</v>
      </c>
      <c r="B1288">
        <v>48.11</v>
      </c>
      <c r="C1288">
        <v>48.39</v>
      </c>
      <c r="D1288">
        <v>47.75</v>
      </c>
      <c r="E1288" s="50">
        <v>48.27</v>
      </c>
      <c r="F1288">
        <v>2032752</v>
      </c>
    </row>
    <row r="1289" spans="1:6">
      <c r="A1289" s="49">
        <v>39587</v>
      </c>
      <c r="B1289">
        <v>48.69</v>
      </c>
      <c r="C1289">
        <v>48.83</v>
      </c>
      <c r="D1289">
        <v>48.22</v>
      </c>
      <c r="E1289" s="50">
        <v>48.37</v>
      </c>
      <c r="F1289">
        <v>1754682</v>
      </c>
    </row>
    <row r="1290" spans="1:6">
      <c r="A1290" s="49">
        <v>39584</v>
      </c>
      <c r="B1290">
        <v>48.55</v>
      </c>
      <c r="C1290">
        <v>48.79</v>
      </c>
      <c r="D1290">
        <v>48.22</v>
      </c>
      <c r="E1290" s="50">
        <v>48.66</v>
      </c>
      <c r="F1290">
        <v>1436701</v>
      </c>
    </row>
    <row r="1291" spans="1:6">
      <c r="A1291" s="49">
        <v>39583</v>
      </c>
      <c r="B1291">
        <v>48.6</v>
      </c>
      <c r="C1291">
        <v>48.75</v>
      </c>
      <c r="D1291">
        <v>48.22</v>
      </c>
      <c r="E1291" s="50">
        <v>48.5</v>
      </c>
      <c r="F1291">
        <v>2697442</v>
      </c>
    </row>
    <row r="1292" spans="1:6">
      <c r="A1292" s="49">
        <v>39582</v>
      </c>
      <c r="B1292">
        <v>48.38</v>
      </c>
      <c r="C1292">
        <v>48.75</v>
      </c>
      <c r="D1292">
        <v>48.1</v>
      </c>
      <c r="E1292" s="50">
        <v>48.6</v>
      </c>
      <c r="F1292">
        <v>1174301</v>
      </c>
    </row>
    <row r="1293" spans="1:6">
      <c r="A1293" s="49">
        <v>39581</v>
      </c>
      <c r="B1293">
        <v>48.56</v>
      </c>
      <c r="C1293">
        <v>48.58</v>
      </c>
      <c r="D1293">
        <v>48.11</v>
      </c>
      <c r="E1293" s="50">
        <v>48.26</v>
      </c>
      <c r="F1293">
        <v>1674562</v>
      </c>
    </row>
    <row r="1294" spans="1:6">
      <c r="A1294" s="49">
        <v>39580</v>
      </c>
      <c r="B1294">
        <v>47.94</v>
      </c>
      <c r="C1294">
        <v>48.58</v>
      </c>
      <c r="D1294">
        <v>47.74</v>
      </c>
      <c r="E1294" s="50">
        <v>48.58</v>
      </c>
      <c r="F1294">
        <v>1948905</v>
      </c>
    </row>
    <row r="1295" spans="1:6">
      <c r="A1295" s="49">
        <v>39577</v>
      </c>
      <c r="B1295">
        <v>47.23</v>
      </c>
      <c r="C1295">
        <v>47.9</v>
      </c>
      <c r="D1295">
        <v>47.01</v>
      </c>
      <c r="E1295" s="50">
        <v>47.73</v>
      </c>
      <c r="F1295">
        <v>1710788</v>
      </c>
    </row>
    <row r="1296" spans="1:6">
      <c r="A1296" s="49">
        <v>39576</v>
      </c>
      <c r="B1296">
        <v>47.38</v>
      </c>
      <c r="C1296">
        <v>47.6</v>
      </c>
      <c r="D1296">
        <v>47.04</v>
      </c>
      <c r="E1296" s="50">
        <v>47.55</v>
      </c>
      <c r="F1296">
        <v>2438393</v>
      </c>
    </row>
    <row r="1297" spans="1:6">
      <c r="A1297" s="49">
        <v>39575</v>
      </c>
      <c r="B1297">
        <v>47.53</v>
      </c>
      <c r="C1297">
        <v>47.7</v>
      </c>
      <c r="D1297">
        <v>46.97</v>
      </c>
      <c r="E1297" s="50">
        <v>47.04</v>
      </c>
      <c r="F1297">
        <v>1739313</v>
      </c>
    </row>
    <row r="1298" spans="1:6">
      <c r="A1298" s="49">
        <v>39574</v>
      </c>
      <c r="B1298">
        <v>47.5</v>
      </c>
      <c r="C1298">
        <v>47.84</v>
      </c>
      <c r="D1298">
        <v>47.2</v>
      </c>
      <c r="E1298" s="50">
        <v>47.66</v>
      </c>
      <c r="F1298">
        <v>1850040</v>
      </c>
    </row>
    <row r="1299" spans="1:6">
      <c r="A1299" s="49">
        <v>39573</v>
      </c>
      <c r="B1299">
        <v>47.49</v>
      </c>
      <c r="C1299">
        <v>47.67</v>
      </c>
      <c r="D1299">
        <v>47.15</v>
      </c>
      <c r="E1299" s="50">
        <v>47.61</v>
      </c>
      <c r="F1299">
        <v>1456050</v>
      </c>
    </row>
    <row r="1300" spans="1:6">
      <c r="A1300" s="49">
        <v>39570</v>
      </c>
      <c r="B1300">
        <v>48</v>
      </c>
      <c r="C1300">
        <v>48.25</v>
      </c>
      <c r="D1300">
        <v>47.3</v>
      </c>
      <c r="E1300" s="50">
        <v>47.46</v>
      </c>
      <c r="F1300">
        <v>1470122</v>
      </c>
    </row>
    <row r="1301" spans="1:6">
      <c r="A1301" s="49">
        <v>39569</v>
      </c>
      <c r="B1301">
        <v>47.49</v>
      </c>
      <c r="C1301">
        <v>47.83</v>
      </c>
      <c r="D1301">
        <v>47.4</v>
      </c>
      <c r="E1301" s="50">
        <v>47.82</v>
      </c>
      <c r="F1301">
        <v>2200447</v>
      </c>
    </row>
    <row r="1302" spans="1:6">
      <c r="A1302" s="49">
        <v>39568</v>
      </c>
      <c r="B1302">
        <v>47.1</v>
      </c>
      <c r="C1302">
        <v>47.65</v>
      </c>
      <c r="D1302">
        <v>47.03</v>
      </c>
      <c r="E1302" s="50">
        <v>47.03</v>
      </c>
      <c r="F1302">
        <v>1614724</v>
      </c>
    </row>
    <row r="1303" spans="1:6">
      <c r="A1303" s="49">
        <v>39567</v>
      </c>
      <c r="B1303">
        <v>47.04</v>
      </c>
      <c r="C1303">
        <v>47.27</v>
      </c>
      <c r="D1303">
        <v>46.74</v>
      </c>
      <c r="E1303" s="50">
        <v>46.98</v>
      </c>
      <c r="F1303">
        <v>1466724</v>
      </c>
    </row>
    <row r="1304" spans="1:6">
      <c r="A1304" s="49">
        <v>39566</v>
      </c>
      <c r="B1304">
        <v>46.92</v>
      </c>
      <c r="C1304">
        <v>47.3</v>
      </c>
      <c r="D1304">
        <v>46.8</v>
      </c>
      <c r="E1304" s="50">
        <v>46.87</v>
      </c>
      <c r="F1304">
        <v>954414</v>
      </c>
    </row>
    <row r="1305" spans="1:6">
      <c r="A1305" s="49">
        <v>39563</v>
      </c>
      <c r="B1305">
        <v>47.2</v>
      </c>
      <c r="C1305">
        <v>47.2</v>
      </c>
      <c r="D1305">
        <v>46.43</v>
      </c>
      <c r="E1305" s="50">
        <v>46.75</v>
      </c>
      <c r="F1305">
        <v>1236220</v>
      </c>
    </row>
    <row r="1306" spans="1:6">
      <c r="A1306" s="49">
        <v>39562</v>
      </c>
      <c r="B1306">
        <v>47.46</v>
      </c>
      <c r="C1306">
        <v>47.54</v>
      </c>
      <c r="D1306">
        <v>46.58</v>
      </c>
      <c r="E1306" s="50">
        <v>47.07</v>
      </c>
      <c r="F1306">
        <v>1539948</v>
      </c>
    </row>
    <row r="1307" spans="1:6">
      <c r="A1307" s="49">
        <v>39561</v>
      </c>
      <c r="B1307">
        <v>47.29</v>
      </c>
      <c r="C1307">
        <v>47.47</v>
      </c>
      <c r="D1307">
        <v>47.01</v>
      </c>
      <c r="E1307" s="50">
        <v>47.35</v>
      </c>
      <c r="F1307">
        <v>1464196</v>
      </c>
    </row>
    <row r="1308" spans="1:6">
      <c r="A1308" s="49">
        <v>39560</v>
      </c>
      <c r="B1308">
        <v>47.43</v>
      </c>
      <c r="C1308">
        <v>47.43</v>
      </c>
      <c r="D1308">
        <v>46.79</v>
      </c>
      <c r="E1308" s="50">
        <v>47</v>
      </c>
      <c r="F1308">
        <v>1487180</v>
      </c>
    </row>
    <row r="1309" spans="1:6">
      <c r="A1309" s="49">
        <v>39559</v>
      </c>
      <c r="B1309">
        <v>47.37</v>
      </c>
      <c r="C1309">
        <v>47.61</v>
      </c>
      <c r="D1309">
        <v>47.21</v>
      </c>
      <c r="E1309" s="50">
        <v>47.55</v>
      </c>
      <c r="F1309">
        <v>1061813</v>
      </c>
    </row>
    <row r="1310" spans="1:6">
      <c r="A1310" s="49">
        <v>39556</v>
      </c>
      <c r="B1310">
        <v>48.1</v>
      </c>
      <c r="C1310">
        <v>48.1</v>
      </c>
      <c r="D1310">
        <v>47.38</v>
      </c>
      <c r="E1310" s="50">
        <v>47.72</v>
      </c>
      <c r="F1310">
        <v>2012923</v>
      </c>
    </row>
    <row r="1311" spans="1:6">
      <c r="A1311" s="49">
        <v>39555</v>
      </c>
      <c r="B1311">
        <v>47</v>
      </c>
      <c r="C1311">
        <v>47.5</v>
      </c>
      <c r="D1311">
        <v>47</v>
      </c>
      <c r="E1311" s="50">
        <v>47.15</v>
      </c>
      <c r="F1311">
        <v>2298006</v>
      </c>
    </row>
    <row r="1312" spans="1:6">
      <c r="A1312" s="49">
        <v>39554</v>
      </c>
      <c r="B1312">
        <v>47.25</v>
      </c>
      <c r="C1312">
        <v>47.36</v>
      </c>
      <c r="D1312">
        <v>46.85</v>
      </c>
      <c r="E1312" s="50">
        <v>47.22</v>
      </c>
      <c r="F1312">
        <v>3126475</v>
      </c>
    </row>
    <row r="1313" spans="1:6">
      <c r="A1313" s="49">
        <v>39553</v>
      </c>
      <c r="B1313">
        <v>47</v>
      </c>
      <c r="C1313">
        <v>47.46</v>
      </c>
      <c r="D1313">
        <v>46.82</v>
      </c>
      <c r="E1313" s="50">
        <v>47.18</v>
      </c>
      <c r="F1313">
        <v>2287594</v>
      </c>
    </row>
    <row r="1314" spans="1:6">
      <c r="A1314" s="49">
        <v>39552</v>
      </c>
      <c r="B1314">
        <v>46.59</v>
      </c>
      <c r="C1314">
        <v>47.11</v>
      </c>
      <c r="D1314">
        <v>46.44</v>
      </c>
      <c r="E1314" s="50">
        <v>46.81</v>
      </c>
      <c r="F1314">
        <v>1734037</v>
      </c>
    </row>
    <row r="1315" spans="1:6">
      <c r="A1315" s="49">
        <v>39549</v>
      </c>
      <c r="B1315">
        <v>46.79</v>
      </c>
      <c r="C1315">
        <v>47.11</v>
      </c>
      <c r="D1315">
        <v>46.59</v>
      </c>
      <c r="E1315" s="50">
        <v>46.7</v>
      </c>
      <c r="F1315">
        <v>2113427</v>
      </c>
    </row>
    <row r="1316" spans="1:6">
      <c r="A1316" s="49">
        <v>39548</v>
      </c>
      <c r="B1316">
        <v>46.61</v>
      </c>
      <c r="C1316">
        <v>47.22</v>
      </c>
      <c r="D1316">
        <v>46.43</v>
      </c>
      <c r="E1316" s="50">
        <v>46.81</v>
      </c>
      <c r="F1316">
        <v>2821149</v>
      </c>
    </row>
    <row r="1317" spans="1:6">
      <c r="A1317" s="49">
        <v>39547</v>
      </c>
      <c r="B1317">
        <v>46.88</v>
      </c>
      <c r="C1317">
        <v>46.9</v>
      </c>
      <c r="D1317">
        <v>46.57</v>
      </c>
      <c r="E1317" s="50">
        <v>46.81</v>
      </c>
      <c r="F1317">
        <v>1595513</v>
      </c>
    </row>
    <row r="1318" spans="1:6">
      <c r="A1318" s="49">
        <v>39546</v>
      </c>
      <c r="B1318">
        <v>47.24</v>
      </c>
      <c r="C1318">
        <v>47.37</v>
      </c>
      <c r="D1318">
        <v>46.49</v>
      </c>
      <c r="E1318" s="50">
        <v>46.59</v>
      </c>
      <c r="F1318">
        <v>3045558</v>
      </c>
    </row>
    <row r="1319" spans="1:6">
      <c r="A1319" s="49">
        <v>39545</v>
      </c>
      <c r="B1319">
        <v>48.2</v>
      </c>
      <c r="C1319">
        <v>48.25</v>
      </c>
      <c r="D1319">
        <v>47.3</v>
      </c>
      <c r="E1319" s="50">
        <v>47.3</v>
      </c>
      <c r="F1319">
        <v>2474579</v>
      </c>
    </row>
    <row r="1320" spans="1:6">
      <c r="A1320" s="49">
        <v>39542</v>
      </c>
      <c r="B1320">
        <v>47.42</v>
      </c>
      <c r="C1320">
        <v>48.17</v>
      </c>
      <c r="D1320">
        <v>47.17</v>
      </c>
      <c r="E1320" s="50">
        <v>48.1</v>
      </c>
      <c r="F1320">
        <v>2542757</v>
      </c>
    </row>
    <row r="1321" spans="1:6">
      <c r="A1321" s="49">
        <v>39541</v>
      </c>
      <c r="B1321">
        <v>47.56</v>
      </c>
      <c r="C1321">
        <v>47.58</v>
      </c>
      <c r="D1321">
        <v>46.96</v>
      </c>
      <c r="E1321" s="50">
        <v>47.42</v>
      </c>
      <c r="F1321">
        <v>1668499</v>
      </c>
    </row>
    <row r="1322" spans="1:6">
      <c r="A1322" s="49">
        <v>39540</v>
      </c>
      <c r="B1322">
        <v>47.75</v>
      </c>
      <c r="C1322">
        <v>47.98</v>
      </c>
      <c r="D1322">
        <v>47.45</v>
      </c>
      <c r="E1322" s="50">
        <v>47.75</v>
      </c>
      <c r="F1322">
        <v>3124580</v>
      </c>
    </row>
    <row r="1323" spans="1:6">
      <c r="A1323" s="49">
        <v>39539</v>
      </c>
      <c r="B1323">
        <v>47.14</v>
      </c>
      <c r="C1323">
        <v>47.68</v>
      </c>
      <c r="D1323">
        <v>47.14</v>
      </c>
      <c r="E1323" s="50">
        <v>47.64</v>
      </c>
      <c r="F1323">
        <v>3563055</v>
      </c>
    </row>
    <row r="1324" spans="1:6">
      <c r="A1324" s="49">
        <v>39538</v>
      </c>
      <c r="B1324">
        <v>46.78</v>
      </c>
      <c r="C1324">
        <v>47.04</v>
      </c>
      <c r="D1324">
        <v>46.42</v>
      </c>
      <c r="E1324" s="50">
        <v>46.97</v>
      </c>
      <c r="F1324">
        <v>3035994</v>
      </c>
    </row>
    <row r="1325" spans="1:6">
      <c r="A1325" s="49">
        <v>39535</v>
      </c>
      <c r="B1325">
        <v>46.83</v>
      </c>
      <c r="C1325">
        <v>47.25</v>
      </c>
      <c r="D1325">
        <v>46.76</v>
      </c>
      <c r="E1325" s="50">
        <v>46.89</v>
      </c>
      <c r="F1325">
        <v>2865614</v>
      </c>
    </row>
    <row r="1326" spans="1:6">
      <c r="A1326" s="49">
        <v>39534</v>
      </c>
      <c r="B1326">
        <v>45.86</v>
      </c>
      <c r="C1326">
        <v>46.34</v>
      </c>
      <c r="D1326">
        <v>45.74</v>
      </c>
      <c r="E1326" s="50">
        <v>46.1</v>
      </c>
      <c r="F1326">
        <v>2742493</v>
      </c>
    </row>
    <row r="1327" spans="1:6">
      <c r="A1327" s="49">
        <v>39533</v>
      </c>
      <c r="B1327">
        <v>45.3</v>
      </c>
      <c r="C1327">
        <v>46</v>
      </c>
      <c r="D1327">
        <v>45.25</v>
      </c>
      <c r="E1327" s="50">
        <v>45.85</v>
      </c>
      <c r="F1327">
        <v>2127950</v>
      </c>
    </row>
    <row r="1328" spans="1:6">
      <c r="A1328" s="49">
        <v>39532</v>
      </c>
      <c r="B1328">
        <v>45.45</v>
      </c>
      <c r="C1328">
        <v>45.71</v>
      </c>
      <c r="D1328">
        <v>45.15</v>
      </c>
      <c r="E1328" s="50">
        <v>45.66</v>
      </c>
      <c r="F1328">
        <v>1554443</v>
      </c>
    </row>
    <row r="1329" spans="1:6">
      <c r="A1329" s="49">
        <v>39531</v>
      </c>
      <c r="B1329">
        <v>45.24</v>
      </c>
      <c r="C1329">
        <v>45.46</v>
      </c>
      <c r="D1329">
        <v>44.9</v>
      </c>
      <c r="E1329" s="50">
        <v>45.32</v>
      </c>
      <c r="F1329">
        <v>1737495</v>
      </c>
    </row>
    <row r="1330" spans="1:6">
      <c r="A1330" s="49">
        <v>39527</v>
      </c>
      <c r="B1330">
        <v>44.02</v>
      </c>
      <c r="C1330">
        <v>45.43</v>
      </c>
      <c r="D1330">
        <v>44.02</v>
      </c>
      <c r="E1330" s="50">
        <v>45.15</v>
      </c>
      <c r="F1330">
        <v>2812538</v>
      </c>
    </row>
    <row r="1331" spans="1:6">
      <c r="A1331" s="49">
        <v>39526</v>
      </c>
      <c r="B1331">
        <v>45.79</v>
      </c>
      <c r="C1331">
        <v>45.81</v>
      </c>
      <c r="D1331">
        <v>44.59</v>
      </c>
      <c r="E1331" s="50">
        <v>44.66</v>
      </c>
      <c r="F1331">
        <v>2569589</v>
      </c>
    </row>
    <row r="1332" spans="1:6">
      <c r="A1332" s="49">
        <v>39525</v>
      </c>
      <c r="B1332">
        <v>44.82</v>
      </c>
      <c r="C1332">
        <v>45.34</v>
      </c>
      <c r="D1332">
        <v>44.54</v>
      </c>
      <c r="E1332" s="50">
        <v>45.34</v>
      </c>
      <c r="F1332">
        <v>2485354</v>
      </c>
    </row>
    <row r="1333" spans="1:6">
      <c r="A1333" s="49">
        <v>39524</v>
      </c>
      <c r="B1333">
        <v>44.12</v>
      </c>
      <c r="C1333">
        <v>44.89</v>
      </c>
      <c r="D1333">
        <v>43.79</v>
      </c>
      <c r="E1333" s="50">
        <v>44.43</v>
      </c>
      <c r="F1333">
        <v>2894870</v>
      </c>
    </row>
    <row r="1334" spans="1:6">
      <c r="A1334" s="49">
        <v>39521</v>
      </c>
      <c r="B1334">
        <v>45.95</v>
      </c>
      <c r="C1334">
        <v>46</v>
      </c>
      <c r="D1334">
        <v>44.73</v>
      </c>
      <c r="E1334" s="50">
        <v>45.09</v>
      </c>
      <c r="F1334">
        <v>3733322</v>
      </c>
    </row>
    <row r="1335" spans="1:6">
      <c r="A1335" s="49">
        <v>39520</v>
      </c>
      <c r="B1335">
        <v>45.2</v>
      </c>
      <c r="C1335">
        <v>45.86</v>
      </c>
      <c r="D1335">
        <v>44.96</v>
      </c>
      <c r="E1335" s="50">
        <v>45.71</v>
      </c>
      <c r="F1335">
        <v>3232046</v>
      </c>
    </row>
    <row r="1336" spans="1:6">
      <c r="A1336" s="49">
        <v>39519</v>
      </c>
      <c r="B1336">
        <v>45.33</v>
      </c>
      <c r="C1336">
        <v>45.9</v>
      </c>
      <c r="D1336">
        <v>45.28</v>
      </c>
      <c r="E1336" s="50">
        <v>45.74</v>
      </c>
      <c r="F1336">
        <v>2967226</v>
      </c>
    </row>
    <row r="1337" spans="1:6">
      <c r="A1337" s="49">
        <v>39518</v>
      </c>
      <c r="B1337">
        <v>44.67</v>
      </c>
      <c r="C1337">
        <v>45.2</v>
      </c>
      <c r="D1337">
        <v>44.28</v>
      </c>
      <c r="E1337" s="50">
        <v>45.2</v>
      </c>
      <c r="F1337">
        <v>2801599</v>
      </c>
    </row>
    <row r="1338" spans="1:6">
      <c r="A1338" s="49">
        <v>39517</v>
      </c>
      <c r="B1338">
        <v>43.81</v>
      </c>
      <c r="C1338">
        <v>44.67</v>
      </c>
      <c r="D1338">
        <v>43.81</v>
      </c>
      <c r="E1338" s="50">
        <v>44.37</v>
      </c>
      <c r="F1338">
        <v>2859827</v>
      </c>
    </row>
    <row r="1339" spans="1:6">
      <c r="A1339" s="49">
        <v>39514</v>
      </c>
      <c r="B1339">
        <v>43.59</v>
      </c>
      <c r="C1339">
        <v>44.21</v>
      </c>
      <c r="D1339">
        <v>43.53</v>
      </c>
      <c r="E1339" s="50">
        <v>43.85</v>
      </c>
      <c r="F1339">
        <v>2860122</v>
      </c>
    </row>
    <row r="1340" spans="1:6">
      <c r="A1340" s="49">
        <v>39513</v>
      </c>
      <c r="B1340">
        <v>43.99</v>
      </c>
      <c r="C1340">
        <v>44.18</v>
      </c>
      <c r="D1340">
        <v>43.77</v>
      </c>
      <c r="E1340" s="50">
        <v>43.85</v>
      </c>
      <c r="F1340">
        <v>2481451</v>
      </c>
    </row>
    <row r="1341" spans="1:6">
      <c r="A1341" s="49">
        <v>39512</v>
      </c>
      <c r="B1341">
        <v>43.81</v>
      </c>
      <c r="C1341">
        <v>44.23</v>
      </c>
      <c r="D1341">
        <v>43.68</v>
      </c>
      <c r="E1341" s="50">
        <v>44.09</v>
      </c>
      <c r="F1341">
        <v>2337956</v>
      </c>
    </row>
    <row r="1342" spans="1:6">
      <c r="A1342" s="49">
        <v>39511</v>
      </c>
      <c r="B1342">
        <v>43.6</v>
      </c>
      <c r="C1342">
        <v>44.08</v>
      </c>
      <c r="D1342">
        <v>43.6</v>
      </c>
      <c r="E1342" s="50">
        <v>43.79</v>
      </c>
      <c r="F1342">
        <v>2746714</v>
      </c>
    </row>
    <row r="1343" spans="1:6">
      <c r="A1343" s="49">
        <v>39510</v>
      </c>
      <c r="B1343">
        <v>44.11</v>
      </c>
      <c r="C1343">
        <v>44.11</v>
      </c>
      <c r="D1343">
        <v>43.48</v>
      </c>
      <c r="E1343" s="50">
        <v>43.87</v>
      </c>
      <c r="F1343">
        <v>3001382</v>
      </c>
    </row>
    <row r="1344" spans="1:6">
      <c r="A1344" s="49">
        <v>39507</v>
      </c>
      <c r="B1344">
        <v>44.46</v>
      </c>
      <c r="C1344">
        <v>44.99</v>
      </c>
      <c r="D1344">
        <v>43.9</v>
      </c>
      <c r="E1344" s="50">
        <v>44.11</v>
      </c>
      <c r="F1344">
        <v>2913348</v>
      </c>
    </row>
    <row r="1345" spans="1:6">
      <c r="A1345" s="49">
        <v>39506</v>
      </c>
      <c r="B1345">
        <v>44.91</v>
      </c>
      <c r="C1345">
        <v>45.27</v>
      </c>
      <c r="D1345">
        <v>44.77</v>
      </c>
      <c r="E1345" s="50">
        <v>44.86</v>
      </c>
      <c r="F1345">
        <v>1949509</v>
      </c>
    </row>
    <row r="1346" spans="1:6">
      <c r="A1346" s="49">
        <v>39505</v>
      </c>
      <c r="B1346">
        <v>45.64</v>
      </c>
      <c r="C1346">
        <v>45.93</v>
      </c>
      <c r="D1346">
        <v>45.19</v>
      </c>
      <c r="E1346" s="50">
        <v>45.29</v>
      </c>
      <c r="F1346">
        <v>2377286</v>
      </c>
    </row>
    <row r="1347" spans="1:6">
      <c r="A1347" s="49">
        <v>39504</v>
      </c>
      <c r="B1347">
        <v>44</v>
      </c>
      <c r="C1347">
        <v>46.2</v>
      </c>
      <c r="D1347">
        <v>44</v>
      </c>
      <c r="E1347" s="50">
        <v>45.6</v>
      </c>
      <c r="F1347">
        <v>2341521</v>
      </c>
    </row>
    <row r="1348" spans="1:6">
      <c r="A1348" s="49">
        <v>39503</v>
      </c>
      <c r="B1348">
        <v>45.49</v>
      </c>
      <c r="C1348">
        <v>45.98</v>
      </c>
      <c r="D1348">
        <v>45.31</v>
      </c>
      <c r="E1348" s="50">
        <v>45.98</v>
      </c>
      <c r="F1348">
        <v>2384150</v>
      </c>
    </row>
    <row r="1349" spans="1:6">
      <c r="A1349" s="49">
        <v>39500</v>
      </c>
      <c r="B1349">
        <v>44.95</v>
      </c>
      <c r="C1349">
        <v>45.3</v>
      </c>
      <c r="D1349">
        <v>44.61</v>
      </c>
      <c r="E1349" s="50">
        <v>45.29</v>
      </c>
      <c r="F1349">
        <v>1942158</v>
      </c>
    </row>
    <row r="1350" spans="1:6">
      <c r="A1350" s="49">
        <v>39499</v>
      </c>
      <c r="B1350">
        <v>45.52</v>
      </c>
      <c r="C1350">
        <v>45.69</v>
      </c>
      <c r="D1350">
        <v>44.55</v>
      </c>
      <c r="E1350" s="50">
        <v>44.82</v>
      </c>
      <c r="F1350">
        <v>2759522</v>
      </c>
    </row>
    <row r="1351" spans="1:6">
      <c r="A1351" s="49">
        <v>39498</v>
      </c>
      <c r="B1351">
        <v>44.94</v>
      </c>
      <c r="C1351">
        <v>45.53</v>
      </c>
      <c r="D1351">
        <v>44.84</v>
      </c>
      <c r="E1351" s="50">
        <v>45.42</v>
      </c>
      <c r="F1351">
        <v>1765341</v>
      </c>
    </row>
    <row r="1352" spans="1:6">
      <c r="A1352" s="49">
        <v>39497</v>
      </c>
      <c r="B1352">
        <v>45.54</v>
      </c>
      <c r="C1352">
        <v>45.68</v>
      </c>
      <c r="D1352">
        <v>45.14</v>
      </c>
      <c r="E1352" s="50">
        <v>45.24</v>
      </c>
      <c r="F1352">
        <v>2255680</v>
      </c>
    </row>
    <row r="1353" spans="1:6">
      <c r="A1353" s="49">
        <v>39493</v>
      </c>
      <c r="B1353">
        <v>43.72</v>
      </c>
      <c r="C1353">
        <v>45.17</v>
      </c>
      <c r="D1353">
        <v>43.67</v>
      </c>
      <c r="E1353" s="50">
        <v>45.12</v>
      </c>
      <c r="F1353">
        <v>5631722</v>
      </c>
    </row>
    <row r="1354" spans="1:6">
      <c r="A1354" s="49">
        <v>39492</v>
      </c>
      <c r="B1354">
        <v>43.14</v>
      </c>
      <c r="C1354">
        <v>43.3</v>
      </c>
      <c r="D1354">
        <v>42.71</v>
      </c>
      <c r="E1354" s="50">
        <v>42.89</v>
      </c>
      <c r="F1354">
        <v>1827304</v>
      </c>
    </row>
    <row r="1355" spans="1:6">
      <c r="A1355" s="49">
        <v>39491</v>
      </c>
      <c r="B1355">
        <v>43.35</v>
      </c>
      <c r="C1355">
        <v>43.45</v>
      </c>
      <c r="D1355">
        <v>42.78</v>
      </c>
      <c r="E1355" s="50">
        <v>43.1</v>
      </c>
      <c r="F1355">
        <v>1699773</v>
      </c>
    </row>
    <row r="1356" spans="1:6">
      <c r="A1356" s="49">
        <v>39490</v>
      </c>
      <c r="B1356">
        <v>42.93</v>
      </c>
      <c r="C1356">
        <v>43.17</v>
      </c>
      <c r="D1356">
        <v>42.63</v>
      </c>
      <c r="E1356" s="50">
        <v>42.92</v>
      </c>
      <c r="F1356">
        <v>1677994</v>
      </c>
    </row>
    <row r="1357" spans="1:6">
      <c r="A1357" s="49">
        <v>39489</v>
      </c>
      <c r="B1357">
        <v>42.23</v>
      </c>
      <c r="C1357">
        <v>42.77</v>
      </c>
      <c r="D1357">
        <v>42.14</v>
      </c>
      <c r="E1357" s="50">
        <v>42.59</v>
      </c>
      <c r="F1357">
        <v>1900610</v>
      </c>
    </row>
    <row r="1358" spans="1:6">
      <c r="A1358" s="49">
        <v>39486</v>
      </c>
      <c r="B1358">
        <v>41.85</v>
      </c>
      <c r="C1358">
        <v>42.31</v>
      </c>
      <c r="D1358">
        <v>41.7</v>
      </c>
      <c r="E1358" s="50">
        <v>42.14</v>
      </c>
      <c r="F1358">
        <v>2656634</v>
      </c>
    </row>
    <row r="1359" spans="1:6">
      <c r="A1359" s="49">
        <v>39485</v>
      </c>
      <c r="B1359">
        <v>41.6</v>
      </c>
      <c r="C1359">
        <v>42.3</v>
      </c>
      <c r="D1359">
        <v>41.6</v>
      </c>
      <c r="E1359" s="50">
        <v>42.09</v>
      </c>
      <c r="F1359">
        <v>1610384</v>
      </c>
    </row>
    <row r="1360" spans="1:6">
      <c r="A1360" s="49">
        <v>39484</v>
      </c>
      <c r="B1360">
        <v>42.29</v>
      </c>
      <c r="C1360">
        <v>42.3</v>
      </c>
      <c r="D1360">
        <v>41.87</v>
      </c>
      <c r="E1360" s="50">
        <v>41.9</v>
      </c>
      <c r="F1360">
        <v>1339928</v>
      </c>
    </row>
    <row r="1361" spans="1:6">
      <c r="A1361" s="49">
        <v>39483</v>
      </c>
      <c r="B1361">
        <v>42.83</v>
      </c>
      <c r="C1361">
        <v>42.91</v>
      </c>
      <c r="D1361">
        <v>41.89</v>
      </c>
      <c r="E1361" s="50">
        <v>41.91</v>
      </c>
      <c r="F1361">
        <v>2703400</v>
      </c>
    </row>
    <row r="1362" spans="1:6">
      <c r="A1362" s="49">
        <v>39482</v>
      </c>
      <c r="B1362">
        <v>42.91</v>
      </c>
      <c r="C1362">
        <v>43.1</v>
      </c>
      <c r="D1362">
        <v>42.71</v>
      </c>
      <c r="E1362" s="50">
        <v>43.05</v>
      </c>
      <c r="F1362">
        <v>1678753</v>
      </c>
    </row>
    <row r="1363" spans="1:6">
      <c r="A1363" s="49">
        <v>39479</v>
      </c>
      <c r="B1363">
        <v>42.59</v>
      </c>
      <c r="C1363">
        <v>43.33</v>
      </c>
      <c r="D1363">
        <v>42.59</v>
      </c>
      <c r="E1363" s="50">
        <v>43.04</v>
      </c>
      <c r="F1363">
        <v>2779347</v>
      </c>
    </row>
    <row r="1364" spans="1:6">
      <c r="A1364" s="49">
        <v>39478</v>
      </c>
      <c r="B1364">
        <v>42.36</v>
      </c>
      <c r="C1364">
        <v>42.92</v>
      </c>
      <c r="D1364">
        <v>42.06</v>
      </c>
      <c r="E1364" s="50">
        <v>42.58</v>
      </c>
      <c r="F1364">
        <v>2980961</v>
      </c>
    </row>
    <row r="1365" spans="1:6">
      <c r="A1365" s="49">
        <v>39477</v>
      </c>
      <c r="B1365">
        <v>43.6</v>
      </c>
      <c r="C1365">
        <v>43.68</v>
      </c>
      <c r="D1365">
        <v>42.72</v>
      </c>
      <c r="E1365" s="50">
        <v>42.86</v>
      </c>
      <c r="F1365">
        <v>2393088</v>
      </c>
    </row>
    <row r="1366" spans="1:6">
      <c r="A1366" s="49">
        <v>39476</v>
      </c>
      <c r="B1366">
        <v>44.07</v>
      </c>
      <c r="C1366">
        <v>44.07</v>
      </c>
      <c r="D1366">
        <v>43.11</v>
      </c>
      <c r="E1366" s="50">
        <v>43.3</v>
      </c>
      <c r="F1366">
        <v>2015272</v>
      </c>
    </row>
    <row r="1367" spans="1:6">
      <c r="A1367" s="49">
        <v>39475</v>
      </c>
      <c r="B1367">
        <v>43</v>
      </c>
      <c r="C1367">
        <v>43.68</v>
      </c>
      <c r="D1367">
        <v>42.95</v>
      </c>
      <c r="E1367" s="50">
        <v>43.68</v>
      </c>
      <c r="F1367">
        <v>2735812</v>
      </c>
    </row>
    <row r="1368" spans="1:6">
      <c r="A1368" s="49">
        <v>39472</v>
      </c>
      <c r="B1368">
        <v>43.36</v>
      </c>
      <c r="C1368">
        <v>43.42</v>
      </c>
      <c r="D1368">
        <v>42.74</v>
      </c>
      <c r="E1368" s="50">
        <v>42.93</v>
      </c>
      <c r="F1368">
        <v>2478088</v>
      </c>
    </row>
    <row r="1369" spans="1:6">
      <c r="A1369" s="49">
        <v>39471</v>
      </c>
      <c r="B1369">
        <v>43.7</v>
      </c>
      <c r="C1369">
        <v>43.77</v>
      </c>
      <c r="D1369">
        <v>43.01</v>
      </c>
      <c r="E1369" s="50">
        <v>43.3</v>
      </c>
      <c r="F1369">
        <v>2881296</v>
      </c>
    </row>
    <row r="1370" spans="1:6">
      <c r="A1370" s="49">
        <v>39470</v>
      </c>
      <c r="B1370">
        <v>41.84</v>
      </c>
      <c r="C1370">
        <v>43.63</v>
      </c>
      <c r="D1370">
        <v>41.84</v>
      </c>
      <c r="E1370" s="50">
        <v>43.59</v>
      </c>
      <c r="F1370">
        <v>4374464</v>
      </c>
    </row>
    <row r="1371" spans="1:6">
      <c r="A1371" s="49">
        <v>39469</v>
      </c>
      <c r="B1371">
        <v>41.37</v>
      </c>
      <c r="C1371">
        <v>43.55</v>
      </c>
      <c r="D1371">
        <v>41.37</v>
      </c>
      <c r="E1371" s="50">
        <v>43.01</v>
      </c>
      <c r="F1371">
        <v>3616701</v>
      </c>
    </row>
    <row r="1372" spans="1:6">
      <c r="A1372" s="49">
        <v>39465</v>
      </c>
      <c r="B1372">
        <v>44.75</v>
      </c>
      <c r="C1372">
        <v>45.06</v>
      </c>
      <c r="D1372">
        <v>43.3</v>
      </c>
      <c r="E1372" s="50">
        <v>43.56</v>
      </c>
      <c r="F1372">
        <v>4139799</v>
      </c>
    </row>
    <row r="1373" spans="1:6">
      <c r="A1373" s="49">
        <v>39464</v>
      </c>
      <c r="B1373">
        <v>45.15</v>
      </c>
      <c r="C1373">
        <v>45.34</v>
      </c>
      <c r="D1373">
        <v>44.42</v>
      </c>
      <c r="E1373" s="50">
        <v>44.47</v>
      </c>
      <c r="F1373">
        <v>2494096</v>
      </c>
    </row>
    <row r="1374" spans="1:6">
      <c r="A1374" s="49">
        <v>39463</v>
      </c>
      <c r="B1374">
        <v>44.99</v>
      </c>
      <c r="C1374">
        <v>45.55</v>
      </c>
      <c r="D1374">
        <v>44.99</v>
      </c>
      <c r="E1374" s="50">
        <v>45.11</v>
      </c>
      <c r="F1374">
        <v>2108097</v>
      </c>
    </row>
    <row r="1375" spans="1:6">
      <c r="A1375" s="49">
        <v>39462</v>
      </c>
      <c r="B1375">
        <v>45.67</v>
      </c>
      <c r="C1375">
        <v>45.94</v>
      </c>
      <c r="D1375">
        <v>44.52</v>
      </c>
      <c r="E1375" s="50">
        <v>45.28</v>
      </c>
      <c r="F1375">
        <v>2323525</v>
      </c>
    </row>
    <row r="1376" spans="1:6">
      <c r="A1376" s="49">
        <v>39461</v>
      </c>
      <c r="B1376">
        <v>46.68</v>
      </c>
      <c r="C1376">
        <v>46.84</v>
      </c>
      <c r="D1376">
        <v>46</v>
      </c>
      <c r="E1376" s="50">
        <v>46.16</v>
      </c>
      <c r="F1376">
        <v>1585982</v>
      </c>
    </row>
    <row r="1377" spans="1:6">
      <c r="A1377" s="49">
        <v>39458</v>
      </c>
      <c r="B1377">
        <v>46.46</v>
      </c>
      <c r="C1377">
        <v>46.88</v>
      </c>
      <c r="D1377">
        <v>46.15</v>
      </c>
      <c r="E1377" s="50">
        <v>46.4</v>
      </c>
      <c r="F1377">
        <v>2078200</v>
      </c>
    </row>
    <row r="1378" spans="1:6">
      <c r="A1378" s="49">
        <v>39457</v>
      </c>
      <c r="B1378">
        <v>45.94</v>
      </c>
      <c r="C1378">
        <v>47.21</v>
      </c>
      <c r="D1378">
        <v>45.77</v>
      </c>
      <c r="E1378" s="50">
        <v>46.98</v>
      </c>
      <c r="F1378">
        <v>2787898</v>
      </c>
    </row>
    <row r="1379" spans="1:6">
      <c r="A1379" s="49">
        <v>39456</v>
      </c>
      <c r="B1379">
        <v>46.08</v>
      </c>
      <c r="C1379">
        <v>46.26</v>
      </c>
      <c r="D1379">
        <v>45.7</v>
      </c>
      <c r="E1379" s="50">
        <v>46.2</v>
      </c>
      <c r="F1379">
        <v>3447676</v>
      </c>
    </row>
    <row r="1380" spans="1:6">
      <c r="A1380" s="49">
        <v>39455</v>
      </c>
      <c r="B1380">
        <v>46.24</v>
      </c>
      <c r="C1380">
        <v>46.87</v>
      </c>
      <c r="D1380">
        <v>46</v>
      </c>
      <c r="E1380" s="50">
        <v>46</v>
      </c>
      <c r="F1380">
        <v>2492593</v>
      </c>
    </row>
    <row r="1381" spans="1:6">
      <c r="A1381" s="49">
        <v>39454</v>
      </c>
      <c r="B1381">
        <v>45.51</v>
      </c>
      <c r="C1381">
        <v>46.22</v>
      </c>
      <c r="D1381">
        <v>45.5</v>
      </c>
      <c r="E1381" s="50">
        <v>46.1</v>
      </c>
      <c r="F1381">
        <v>2728178</v>
      </c>
    </row>
    <row r="1382" spans="1:6">
      <c r="A1382" s="49">
        <v>39451</v>
      </c>
      <c r="B1382">
        <v>45.19</v>
      </c>
      <c r="C1382">
        <v>45.74</v>
      </c>
      <c r="D1382">
        <v>45.01</v>
      </c>
      <c r="E1382" s="50">
        <v>45.18</v>
      </c>
      <c r="F1382">
        <v>2320100</v>
      </c>
    </row>
    <row r="1383" spans="1:6">
      <c r="A1383" s="49">
        <v>39450</v>
      </c>
      <c r="B1383">
        <v>45.53</v>
      </c>
      <c r="C1383">
        <v>45.84</v>
      </c>
      <c r="D1383">
        <v>45.34</v>
      </c>
      <c r="E1383" s="50">
        <v>45.48</v>
      </c>
      <c r="F1383">
        <v>1389300</v>
      </c>
    </row>
    <row r="1384" spans="1:6">
      <c r="A1384" s="49">
        <v>39449</v>
      </c>
      <c r="B1384">
        <v>46.5</v>
      </c>
      <c r="C1384">
        <v>46.6</v>
      </c>
      <c r="D1384">
        <v>45.42</v>
      </c>
      <c r="E1384" s="50">
        <v>45.52</v>
      </c>
      <c r="F1384">
        <v>2765386</v>
      </c>
    </row>
    <row r="1385" spans="1:6">
      <c r="A1385" s="49">
        <v>39447</v>
      </c>
      <c r="B1385">
        <v>46.62</v>
      </c>
      <c r="C1385">
        <v>46.95</v>
      </c>
      <c r="D1385">
        <v>46.46</v>
      </c>
      <c r="E1385" s="50">
        <v>46.68</v>
      </c>
      <c r="F1385">
        <v>1013770</v>
      </c>
    </row>
    <row r="1386" spans="1:6">
      <c r="A1386" s="49">
        <v>39444</v>
      </c>
      <c r="B1386">
        <v>47.11</v>
      </c>
      <c r="C1386">
        <v>47.22</v>
      </c>
      <c r="D1386">
        <v>46.78</v>
      </c>
      <c r="E1386" s="50">
        <v>46.87</v>
      </c>
      <c r="F1386">
        <v>984015</v>
      </c>
    </row>
    <row r="1387" spans="1:6">
      <c r="A1387" s="49">
        <v>39443</v>
      </c>
      <c r="B1387">
        <v>46.91</v>
      </c>
      <c r="C1387">
        <v>47.06</v>
      </c>
      <c r="D1387">
        <v>46.5</v>
      </c>
      <c r="E1387" s="50">
        <v>46.72</v>
      </c>
      <c r="F1387">
        <v>1391562</v>
      </c>
    </row>
    <row r="1388" spans="1:6">
      <c r="A1388" s="49">
        <v>39442</v>
      </c>
      <c r="B1388">
        <v>47.05</v>
      </c>
      <c r="C1388">
        <v>47.3</v>
      </c>
      <c r="D1388">
        <v>46.73</v>
      </c>
      <c r="E1388" s="50">
        <v>46.94</v>
      </c>
      <c r="F1388">
        <v>855515</v>
      </c>
    </row>
    <row r="1389" spans="1:6">
      <c r="A1389" s="49">
        <v>39440</v>
      </c>
      <c r="B1389">
        <v>46.83</v>
      </c>
      <c r="C1389">
        <v>47.45</v>
      </c>
      <c r="D1389">
        <v>46.83</v>
      </c>
      <c r="E1389" s="50">
        <v>47.24</v>
      </c>
      <c r="F1389">
        <v>411890</v>
      </c>
    </row>
    <row r="1390" spans="1:6">
      <c r="A1390" s="49">
        <v>39437</v>
      </c>
      <c r="B1390">
        <v>46.64</v>
      </c>
      <c r="C1390">
        <v>47.24</v>
      </c>
      <c r="D1390">
        <v>46.38</v>
      </c>
      <c r="E1390" s="50">
        <v>47.13</v>
      </c>
      <c r="F1390">
        <v>2444238</v>
      </c>
    </row>
    <row r="1391" spans="1:6">
      <c r="A1391" s="49">
        <v>39436</v>
      </c>
      <c r="B1391">
        <v>46.5</v>
      </c>
      <c r="C1391">
        <v>46.6</v>
      </c>
      <c r="D1391">
        <v>45.97</v>
      </c>
      <c r="E1391" s="50">
        <v>46.19</v>
      </c>
      <c r="F1391">
        <v>1256000</v>
      </c>
    </row>
    <row r="1392" spans="1:6">
      <c r="A1392" s="49">
        <v>39435</v>
      </c>
      <c r="B1392">
        <v>46.33</v>
      </c>
      <c r="C1392">
        <v>46.44</v>
      </c>
      <c r="D1392">
        <v>45.72</v>
      </c>
      <c r="E1392" s="50">
        <v>46.26</v>
      </c>
      <c r="F1392">
        <v>1574571</v>
      </c>
    </row>
    <row r="1393" spans="1:6">
      <c r="A1393" s="49">
        <v>39434</v>
      </c>
      <c r="B1393">
        <v>46.15</v>
      </c>
      <c r="C1393">
        <v>46.47</v>
      </c>
      <c r="D1393">
        <v>45.9</v>
      </c>
      <c r="E1393" s="50">
        <v>46.25</v>
      </c>
      <c r="F1393">
        <v>1358902</v>
      </c>
    </row>
    <row r="1394" spans="1:6">
      <c r="A1394" s="49">
        <v>39433</v>
      </c>
      <c r="B1394">
        <v>46.24</v>
      </c>
      <c r="C1394">
        <v>46.5</v>
      </c>
      <c r="D1394">
        <v>45.91</v>
      </c>
      <c r="E1394" s="50">
        <v>45.91</v>
      </c>
      <c r="F1394">
        <v>1574700</v>
      </c>
    </row>
    <row r="1395" spans="1:6">
      <c r="A1395" s="49">
        <v>39430</v>
      </c>
      <c r="B1395">
        <v>46.99</v>
      </c>
      <c r="C1395">
        <v>47</v>
      </c>
      <c r="D1395">
        <v>46.24</v>
      </c>
      <c r="E1395" s="50">
        <v>46.3</v>
      </c>
      <c r="F1395">
        <v>1515528</v>
      </c>
    </row>
    <row r="1396" spans="1:6">
      <c r="A1396" s="49">
        <v>39429</v>
      </c>
      <c r="B1396">
        <v>47.25</v>
      </c>
      <c r="C1396">
        <v>47.35</v>
      </c>
      <c r="D1396">
        <v>46.76</v>
      </c>
      <c r="E1396" s="50">
        <v>47.06</v>
      </c>
      <c r="F1396">
        <v>2021513</v>
      </c>
    </row>
    <row r="1397" spans="1:6">
      <c r="A1397" s="49">
        <v>39428</v>
      </c>
      <c r="B1397">
        <v>48.45</v>
      </c>
      <c r="C1397">
        <v>48.57</v>
      </c>
      <c r="D1397">
        <v>46.87</v>
      </c>
      <c r="E1397" s="50">
        <v>47.32</v>
      </c>
      <c r="F1397">
        <v>2814217</v>
      </c>
    </row>
    <row r="1398" spans="1:6">
      <c r="A1398" s="49">
        <v>39427</v>
      </c>
      <c r="B1398">
        <v>48.6</v>
      </c>
      <c r="C1398">
        <v>48.75</v>
      </c>
      <c r="D1398">
        <v>47.48</v>
      </c>
      <c r="E1398" s="50">
        <v>47.51</v>
      </c>
      <c r="F1398">
        <v>1966381</v>
      </c>
    </row>
    <row r="1399" spans="1:6">
      <c r="A1399" s="49">
        <v>39426</v>
      </c>
      <c r="B1399">
        <v>48.05</v>
      </c>
      <c r="C1399">
        <v>48.69</v>
      </c>
      <c r="D1399">
        <v>47.79</v>
      </c>
      <c r="E1399" s="50">
        <v>48.62</v>
      </c>
      <c r="F1399">
        <v>1908795</v>
      </c>
    </row>
    <row r="1400" spans="1:6">
      <c r="A1400" s="49">
        <v>39423</v>
      </c>
      <c r="B1400">
        <v>48.32</v>
      </c>
      <c r="C1400">
        <v>48.62</v>
      </c>
      <c r="D1400">
        <v>47.62</v>
      </c>
      <c r="E1400" s="50">
        <v>47.67</v>
      </c>
      <c r="F1400">
        <v>2116134</v>
      </c>
    </row>
    <row r="1401" spans="1:6">
      <c r="A1401" s="49">
        <v>39422</v>
      </c>
      <c r="B1401">
        <v>47.88</v>
      </c>
      <c r="C1401">
        <v>48.34</v>
      </c>
      <c r="D1401">
        <v>47.41</v>
      </c>
      <c r="E1401" s="50">
        <v>48.33</v>
      </c>
      <c r="F1401">
        <v>3042553</v>
      </c>
    </row>
    <row r="1402" spans="1:6">
      <c r="A1402" s="49">
        <v>39421</v>
      </c>
      <c r="B1402">
        <v>47.39</v>
      </c>
      <c r="C1402">
        <v>47.7</v>
      </c>
      <c r="D1402">
        <v>47.07</v>
      </c>
      <c r="E1402" s="50">
        <v>47.7</v>
      </c>
      <c r="F1402">
        <v>1982100</v>
      </c>
    </row>
    <row r="1403" spans="1:6">
      <c r="A1403" s="49">
        <v>39420</v>
      </c>
      <c r="B1403">
        <v>46.57</v>
      </c>
      <c r="C1403">
        <v>47.37</v>
      </c>
      <c r="D1403">
        <v>46.57</v>
      </c>
      <c r="E1403" s="50">
        <v>47.05</v>
      </c>
      <c r="F1403">
        <v>1631000</v>
      </c>
    </row>
    <row r="1404" spans="1:6">
      <c r="A1404" s="49">
        <v>39419</v>
      </c>
      <c r="B1404">
        <v>47.45</v>
      </c>
      <c r="C1404">
        <v>47.45</v>
      </c>
      <c r="D1404">
        <v>46.82</v>
      </c>
      <c r="E1404" s="50">
        <v>46.94</v>
      </c>
      <c r="F1404">
        <v>2868250</v>
      </c>
    </row>
    <row r="1405" spans="1:6">
      <c r="A1405" s="49">
        <v>39416</v>
      </c>
      <c r="B1405">
        <v>47.6</v>
      </c>
      <c r="C1405">
        <v>47.92</v>
      </c>
      <c r="D1405">
        <v>46.96</v>
      </c>
      <c r="E1405" s="50">
        <v>47.3</v>
      </c>
      <c r="F1405">
        <v>2862252</v>
      </c>
    </row>
    <row r="1406" spans="1:6">
      <c r="A1406" s="49">
        <v>39415</v>
      </c>
      <c r="B1406">
        <v>47.85</v>
      </c>
      <c r="C1406">
        <v>47.85</v>
      </c>
      <c r="D1406">
        <v>46.6</v>
      </c>
      <c r="E1406" s="50">
        <v>47.54</v>
      </c>
      <c r="F1406">
        <v>2932999</v>
      </c>
    </row>
    <row r="1407" spans="1:6">
      <c r="A1407" s="49">
        <v>39414</v>
      </c>
      <c r="B1407">
        <v>46.08</v>
      </c>
      <c r="C1407">
        <v>47.19</v>
      </c>
      <c r="D1407">
        <v>45.94</v>
      </c>
      <c r="E1407" s="50">
        <v>47.19</v>
      </c>
      <c r="F1407">
        <v>2630384</v>
      </c>
    </row>
    <row r="1408" spans="1:6">
      <c r="A1408" s="49">
        <v>39413</v>
      </c>
      <c r="B1408">
        <v>45.2</v>
      </c>
      <c r="C1408">
        <v>46.25</v>
      </c>
      <c r="D1408">
        <v>45.2</v>
      </c>
      <c r="E1408" s="50">
        <v>46.08</v>
      </c>
      <c r="F1408">
        <v>2086839</v>
      </c>
    </row>
    <row r="1409" spans="1:6">
      <c r="A1409" s="49">
        <v>39412</v>
      </c>
      <c r="B1409">
        <v>45.82</v>
      </c>
      <c r="C1409">
        <v>45.82</v>
      </c>
      <c r="D1409">
        <v>45.22</v>
      </c>
      <c r="E1409" s="50">
        <v>45.22</v>
      </c>
      <c r="F1409">
        <v>2265433</v>
      </c>
    </row>
    <row r="1410" spans="1:6">
      <c r="A1410" s="49">
        <v>39409</v>
      </c>
      <c r="B1410">
        <v>45.16</v>
      </c>
      <c r="C1410">
        <v>45.73</v>
      </c>
      <c r="D1410">
        <v>44.99</v>
      </c>
      <c r="E1410" s="50">
        <v>45.73</v>
      </c>
      <c r="F1410">
        <v>811520</v>
      </c>
    </row>
    <row r="1411" spans="1:6">
      <c r="A1411" s="49">
        <v>39407</v>
      </c>
      <c r="B1411">
        <v>45.51</v>
      </c>
      <c r="C1411">
        <v>45.69</v>
      </c>
      <c r="D1411">
        <v>44.95</v>
      </c>
      <c r="E1411" s="50">
        <v>44.95</v>
      </c>
      <c r="F1411">
        <v>1796000</v>
      </c>
    </row>
    <row r="1412" spans="1:6">
      <c r="A1412" s="49">
        <v>39406</v>
      </c>
      <c r="B1412">
        <v>45.16</v>
      </c>
      <c r="C1412">
        <v>45.84</v>
      </c>
      <c r="D1412">
        <v>44.95</v>
      </c>
      <c r="E1412" s="50">
        <v>45.64</v>
      </c>
      <c r="F1412">
        <v>2092078</v>
      </c>
    </row>
    <row r="1413" spans="1:6">
      <c r="A1413" s="49">
        <v>39405</v>
      </c>
      <c r="B1413">
        <v>45.26</v>
      </c>
      <c r="C1413">
        <v>45.38</v>
      </c>
      <c r="D1413">
        <v>44.86</v>
      </c>
      <c r="E1413" s="50">
        <v>45</v>
      </c>
      <c r="F1413">
        <v>2209219</v>
      </c>
    </row>
    <row r="1414" spans="1:6">
      <c r="A1414" s="49">
        <v>39402</v>
      </c>
      <c r="B1414">
        <v>45.99</v>
      </c>
      <c r="C1414">
        <v>46</v>
      </c>
      <c r="D1414">
        <v>45.2</v>
      </c>
      <c r="E1414" s="50">
        <v>45.64</v>
      </c>
      <c r="F1414">
        <v>1614800</v>
      </c>
    </row>
    <row r="1415" spans="1:6">
      <c r="A1415" s="49">
        <v>39401</v>
      </c>
      <c r="B1415">
        <v>45.73</v>
      </c>
      <c r="C1415">
        <v>46.16</v>
      </c>
      <c r="D1415">
        <v>45.32</v>
      </c>
      <c r="E1415" s="50">
        <v>45.47</v>
      </c>
      <c r="F1415">
        <v>1458010</v>
      </c>
    </row>
    <row r="1416" spans="1:6">
      <c r="A1416" s="49">
        <v>39400</v>
      </c>
      <c r="B1416">
        <v>46.03</v>
      </c>
      <c r="C1416">
        <v>46.18</v>
      </c>
      <c r="D1416">
        <v>45.67</v>
      </c>
      <c r="E1416" s="50">
        <v>45.82</v>
      </c>
      <c r="F1416">
        <v>1436989</v>
      </c>
    </row>
    <row r="1417" spans="1:6">
      <c r="A1417" s="49">
        <v>39399</v>
      </c>
      <c r="B1417">
        <v>45.59</v>
      </c>
      <c r="C1417">
        <v>45.91</v>
      </c>
      <c r="D1417">
        <v>45.36</v>
      </c>
      <c r="E1417" s="50">
        <v>45.84</v>
      </c>
      <c r="F1417">
        <v>1875800</v>
      </c>
    </row>
    <row r="1418" spans="1:6">
      <c r="A1418" s="49">
        <v>39398</v>
      </c>
      <c r="B1418">
        <v>45.45</v>
      </c>
      <c r="C1418">
        <v>45.78</v>
      </c>
      <c r="D1418">
        <v>45.18</v>
      </c>
      <c r="E1418" s="50">
        <v>45.31</v>
      </c>
      <c r="F1418">
        <v>2171701</v>
      </c>
    </row>
    <row r="1419" spans="1:6">
      <c r="A1419" s="49">
        <v>39395</v>
      </c>
      <c r="B1419">
        <v>44.98</v>
      </c>
      <c r="C1419">
        <v>46.07</v>
      </c>
      <c r="D1419">
        <v>44.95</v>
      </c>
      <c r="E1419" s="50">
        <v>45.44</v>
      </c>
      <c r="F1419">
        <v>2837300</v>
      </c>
    </row>
    <row r="1420" spans="1:6">
      <c r="A1420" s="49">
        <v>39394</v>
      </c>
      <c r="B1420">
        <v>44.78</v>
      </c>
      <c r="C1420">
        <v>45.47</v>
      </c>
      <c r="D1420">
        <v>44.53</v>
      </c>
      <c r="E1420" s="50">
        <v>45.36</v>
      </c>
      <c r="F1420">
        <v>2260118</v>
      </c>
    </row>
    <row r="1421" spans="1:6">
      <c r="A1421" s="49">
        <v>39393</v>
      </c>
      <c r="B1421">
        <v>44.81</v>
      </c>
      <c r="C1421">
        <v>45.3</v>
      </c>
      <c r="D1421">
        <v>44.7</v>
      </c>
      <c r="E1421" s="50">
        <v>44.74</v>
      </c>
      <c r="F1421">
        <v>1830300</v>
      </c>
    </row>
    <row r="1422" spans="1:6">
      <c r="A1422" s="49">
        <v>39392</v>
      </c>
      <c r="B1422">
        <v>45.39</v>
      </c>
      <c r="C1422">
        <v>45.64</v>
      </c>
      <c r="D1422">
        <v>45.05</v>
      </c>
      <c r="E1422" s="50">
        <v>45.24</v>
      </c>
      <c r="F1422">
        <v>1241101</v>
      </c>
    </row>
    <row r="1423" spans="1:6">
      <c r="A1423" s="49">
        <v>39391</v>
      </c>
      <c r="B1423">
        <v>45.54</v>
      </c>
      <c r="C1423">
        <v>45.89</v>
      </c>
      <c r="D1423">
        <v>45.27</v>
      </c>
      <c r="E1423" s="50">
        <v>45.43</v>
      </c>
      <c r="F1423">
        <v>1651990</v>
      </c>
    </row>
    <row r="1424" spans="1:6">
      <c r="A1424" s="49">
        <v>39388</v>
      </c>
      <c r="B1424">
        <v>45.71</v>
      </c>
      <c r="C1424">
        <v>45.85</v>
      </c>
      <c r="D1424">
        <v>45.16</v>
      </c>
      <c r="E1424" s="50">
        <v>45.62</v>
      </c>
      <c r="F1424">
        <v>1982600</v>
      </c>
    </row>
    <row r="1425" spans="1:6">
      <c r="A1425" s="49">
        <v>39387</v>
      </c>
      <c r="B1425">
        <v>46.43</v>
      </c>
      <c r="C1425">
        <v>46.56</v>
      </c>
      <c r="D1425">
        <v>45.49</v>
      </c>
      <c r="E1425" s="50">
        <v>45.61</v>
      </c>
      <c r="F1425">
        <v>2093400</v>
      </c>
    </row>
    <row r="1426" spans="1:6">
      <c r="A1426" s="49">
        <v>39386</v>
      </c>
      <c r="B1426">
        <v>46.77</v>
      </c>
      <c r="C1426">
        <v>46.95</v>
      </c>
      <c r="D1426">
        <v>46.25</v>
      </c>
      <c r="E1426" s="50">
        <v>46.78</v>
      </c>
      <c r="F1426">
        <v>2072200</v>
      </c>
    </row>
    <row r="1427" spans="1:6">
      <c r="A1427" s="49">
        <v>39385</v>
      </c>
      <c r="B1427">
        <v>46.82</v>
      </c>
      <c r="C1427">
        <v>47.18</v>
      </c>
      <c r="D1427">
        <v>46.56</v>
      </c>
      <c r="E1427" s="50">
        <v>46.65</v>
      </c>
      <c r="F1427">
        <v>927500</v>
      </c>
    </row>
    <row r="1428" spans="1:6">
      <c r="A1428" s="49">
        <v>39384</v>
      </c>
      <c r="B1428">
        <v>47.01</v>
      </c>
      <c r="C1428">
        <v>47.01</v>
      </c>
      <c r="D1428">
        <v>46.66</v>
      </c>
      <c r="E1428" s="50">
        <v>46.89</v>
      </c>
      <c r="F1428">
        <v>1269100</v>
      </c>
    </row>
    <row r="1429" spans="1:6">
      <c r="A1429" s="49">
        <v>39381</v>
      </c>
      <c r="B1429">
        <v>47</v>
      </c>
      <c r="C1429">
        <v>47.07</v>
      </c>
      <c r="D1429">
        <v>46.53</v>
      </c>
      <c r="E1429" s="50">
        <v>47.01</v>
      </c>
      <c r="F1429">
        <v>1310200</v>
      </c>
    </row>
    <row r="1430" spans="1:6">
      <c r="A1430" s="49">
        <v>39380</v>
      </c>
      <c r="B1430">
        <v>46.51</v>
      </c>
      <c r="C1430">
        <v>46.97</v>
      </c>
      <c r="D1430">
        <v>46.19</v>
      </c>
      <c r="E1430" s="50">
        <v>46.72</v>
      </c>
      <c r="F1430">
        <v>1764000</v>
      </c>
    </row>
    <row r="1431" spans="1:6">
      <c r="A1431" s="49">
        <v>39379</v>
      </c>
      <c r="B1431">
        <v>46.2</v>
      </c>
      <c r="C1431">
        <v>46.51</v>
      </c>
      <c r="D1431">
        <v>45.91</v>
      </c>
      <c r="E1431" s="50">
        <v>46.36</v>
      </c>
      <c r="F1431">
        <v>2052900</v>
      </c>
    </row>
    <row r="1432" spans="1:6">
      <c r="A1432" s="49">
        <v>39378</v>
      </c>
      <c r="B1432">
        <v>46.47</v>
      </c>
      <c r="C1432">
        <v>46.5</v>
      </c>
      <c r="D1432">
        <v>45.9</v>
      </c>
      <c r="E1432" s="50">
        <v>46.1</v>
      </c>
      <c r="F1432">
        <v>1688700</v>
      </c>
    </row>
    <row r="1433" spans="1:6">
      <c r="A1433" s="49">
        <v>39377</v>
      </c>
      <c r="B1433">
        <v>45.82</v>
      </c>
      <c r="C1433">
        <v>46.42</v>
      </c>
      <c r="D1433">
        <v>45.74</v>
      </c>
      <c r="E1433" s="50">
        <v>46.37</v>
      </c>
      <c r="F1433">
        <v>2086400</v>
      </c>
    </row>
    <row r="1434" spans="1:6">
      <c r="A1434" s="49">
        <v>39374</v>
      </c>
      <c r="B1434">
        <v>46.19</v>
      </c>
      <c r="C1434">
        <v>46.52</v>
      </c>
      <c r="D1434">
        <v>45.76</v>
      </c>
      <c r="E1434" s="50">
        <v>46</v>
      </c>
      <c r="F1434">
        <v>2918600</v>
      </c>
    </row>
    <row r="1435" spans="1:6">
      <c r="A1435" s="49">
        <v>39373</v>
      </c>
      <c r="B1435">
        <v>46.34</v>
      </c>
      <c r="C1435">
        <v>46.67</v>
      </c>
      <c r="D1435">
        <v>46.07</v>
      </c>
      <c r="E1435" s="50">
        <v>46.07</v>
      </c>
      <c r="F1435">
        <v>1430723</v>
      </c>
    </row>
    <row r="1436" spans="1:6">
      <c r="A1436" s="49">
        <v>39372</v>
      </c>
      <c r="B1436">
        <v>45.97</v>
      </c>
      <c r="C1436">
        <v>46.56</v>
      </c>
      <c r="D1436">
        <v>45.74</v>
      </c>
      <c r="E1436" s="50">
        <v>46.35</v>
      </c>
      <c r="F1436">
        <v>3057800</v>
      </c>
    </row>
    <row r="1437" spans="1:6">
      <c r="A1437" s="49">
        <v>39371</v>
      </c>
      <c r="B1437">
        <v>45.83</v>
      </c>
      <c r="C1437">
        <v>45.9</v>
      </c>
      <c r="D1437">
        <v>45.54</v>
      </c>
      <c r="E1437" s="50">
        <v>45.72</v>
      </c>
      <c r="F1437">
        <v>1159300</v>
      </c>
    </row>
    <row r="1438" spans="1:6">
      <c r="A1438" s="49">
        <v>39370</v>
      </c>
      <c r="B1438">
        <v>45.86</v>
      </c>
      <c r="C1438">
        <v>46.02</v>
      </c>
      <c r="D1438">
        <v>45.62</v>
      </c>
      <c r="E1438" s="50">
        <v>45.79</v>
      </c>
      <c r="F1438">
        <v>1454401</v>
      </c>
    </row>
    <row r="1439" spans="1:6">
      <c r="A1439" s="49">
        <v>39367</v>
      </c>
      <c r="B1439">
        <v>45.71</v>
      </c>
      <c r="C1439">
        <v>46.02</v>
      </c>
      <c r="D1439">
        <v>45.71</v>
      </c>
      <c r="E1439" s="50">
        <v>45.86</v>
      </c>
      <c r="F1439">
        <v>997900</v>
      </c>
    </row>
    <row r="1440" spans="1:6">
      <c r="A1440" s="49">
        <v>39366</v>
      </c>
      <c r="B1440">
        <v>45.91</v>
      </c>
      <c r="C1440">
        <v>46.4</v>
      </c>
      <c r="D1440">
        <v>45.51</v>
      </c>
      <c r="E1440" s="50">
        <v>45.75</v>
      </c>
      <c r="F1440">
        <v>1576300</v>
      </c>
    </row>
    <row r="1441" spans="1:6">
      <c r="A1441" s="49">
        <v>39365</v>
      </c>
      <c r="B1441">
        <v>45.96</v>
      </c>
      <c r="C1441">
        <v>46.06</v>
      </c>
      <c r="D1441">
        <v>45.65</v>
      </c>
      <c r="E1441" s="50">
        <v>45.87</v>
      </c>
      <c r="F1441">
        <v>789600</v>
      </c>
    </row>
    <row r="1442" spans="1:6">
      <c r="A1442" s="49">
        <v>39364</v>
      </c>
      <c r="B1442">
        <v>45.82</v>
      </c>
      <c r="C1442">
        <v>46.02</v>
      </c>
      <c r="D1442">
        <v>45.63</v>
      </c>
      <c r="E1442" s="50">
        <v>45.96</v>
      </c>
      <c r="F1442">
        <v>1897700</v>
      </c>
    </row>
    <row r="1443" spans="1:6">
      <c r="A1443" s="49">
        <v>39363</v>
      </c>
      <c r="B1443">
        <v>46.1</v>
      </c>
      <c r="C1443">
        <v>46.17</v>
      </c>
      <c r="D1443">
        <v>45.55</v>
      </c>
      <c r="E1443" s="50">
        <v>45.8</v>
      </c>
      <c r="F1443">
        <v>997000</v>
      </c>
    </row>
    <row r="1444" spans="1:6">
      <c r="A1444" s="49">
        <v>39360</v>
      </c>
      <c r="B1444">
        <v>46.2</v>
      </c>
      <c r="C1444">
        <v>46.39</v>
      </c>
      <c r="D1444">
        <v>45.85</v>
      </c>
      <c r="E1444" s="50">
        <v>46.12</v>
      </c>
      <c r="F1444">
        <v>1215200</v>
      </c>
    </row>
    <row r="1445" spans="1:6">
      <c r="A1445" s="49">
        <v>39359</v>
      </c>
      <c r="B1445">
        <v>46.08</v>
      </c>
      <c r="C1445">
        <v>46.15</v>
      </c>
      <c r="D1445">
        <v>45.69</v>
      </c>
      <c r="E1445" s="50">
        <v>46.08</v>
      </c>
      <c r="F1445">
        <v>2438100</v>
      </c>
    </row>
    <row r="1446" spans="1:6">
      <c r="A1446" s="49">
        <v>39358</v>
      </c>
      <c r="B1446">
        <v>46.1</v>
      </c>
      <c r="C1446">
        <v>46.48</v>
      </c>
      <c r="D1446">
        <v>45.76</v>
      </c>
      <c r="E1446" s="50">
        <v>45.98</v>
      </c>
      <c r="F1446">
        <v>1237700</v>
      </c>
    </row>
    <row r="1447" spans="1:6">
      <c r="A1447" s="49">
        <v>39357</v>
      </c>
      <c r="B1447">
        <v>46.54</v>
      </c>
      <c r="C1447">
        <v>46.7</v>
      </c>
      <c r="D1447">
        <v>46.14</v>
      </c>
      <c r="E1447" s="50">
        <v>46.23</v>
      </c>
      <c r="F1447">
        <v>1740000</v>
      </c>
    </row>
    <row r="1448" spans="1:6">
      <c r="A1448" s="49">
        <v>39356</v>
      </c>
      <c r="B1448">
        <v>46.18</v>
      </c>
      <c r="C1448">
        <v>46.64</v>
      </c>
      <c r="D1448">
        <v>46.03</v>
      </c>
      <c r="E1448" s="50">
        <v>46.59</v>
      </c>
      <c r="F1448">
        <v>1608900</v>
      </c>
    </row>
    <row r="1449" spans="1:6">
      <c r="A1449" s="49">
        <v>39353</v>
      </c>
      <c r="B1449">
        <v>46.14</v>
      </c>
      <c r="C1449">
        <v>46.25</v>
      </c>
      <c r="D1449">
        <v>45.72</v>
      </c>
      <c r="E1449" s="50">
        <v>46.2</v>
      </c>
      <c r="F1449">
        <v>1216200</v>
      </c>
    </row>
    <row r="1450" spans="1:6">
      <c r="A1450" s="49">
        <v>39352</v>
      </c>
      <c r="B1450">
        <v>46.12</v>
      </c>
      <c r="C1450">
        <v>46.29</v>
      </c>
      <c r="D1450">
        <v>45.81</v>
      </c>
      <c r="E1450" s="50">
        <v>46.26</v>
      </c>
      <c r="F1450">
        <v>1010900</v>
      </c>
    </row>
    <row r="1451" spans="1:6">
      <c r="A1451" s="49">
        <v>39351</v>
      </c>
      <c r="B1451">
        <v>46.14</v>
      </c>
      <c r="C1451">
        <v>46.24</v>
      </c>
      <c r="D1451">
        <v>45.78</v>
      </c>
      <c r="E1451" s="50">
        <v>46.07</v>
      </c>
      <c r="F1451">
        <v>1778800</v>
      </c>
    </row>
    <row r="1452" spans="1:6">
      <c r="A1452" s="49">
        <v>39350</v>
      </c>
      <c r="B1452">
        <v>45.5</v>
      </c>
      <c r="C1452">
        <v>46.07</v>
      </c>
      <c r="D1452">
        <v>45.4</v>
      </c>
      <c r="E1452" s="50">
        <v>46.01</v>
      </c>
      <c r="F1452">
        <v>1853500</v>
      </c>
    </row>
    <row r="1453" spans="1:6">
      <c r="A1453" s="49">
        <v>39349</v>
      </c>
      <c r="B1453">
        <v>45.42</v>
      </c>
      <c r="C1453">
        <v>45.82</v>
      </c>
      <c r="D1453">
        <v>45.25</v>
      </c>
      <c r="E1453" s="50">
        <v>45.63</v>
      </c>
      <c r="F1453">
        <v>1087200</v>
      </c>
    </row>
    <row r="1454" spans="1:6">
      <c r="A1454" s="49">
        <v>39346</v>
      </c>
      <c r="B1454">
        <v>46.2</v>
      </c>
      <c r="C1454">
        <v>46.24</v>
      </c>
      <c r="D1454">
        <v>45.27</v>
      </c>
      <c r="E1454" s="50">
        <v>45.6</v>
      </c>
      <c r="F1454">
        <v>2821300</v>
      </c>
    </row>
    <row r="1455" spans="1:6">
      <c r="A1455" s="49">
        <v>39345</v>
      </c>
      <c r="B1455">
        <v>46.17</v>
      </c>
      <c r="C1455">
        <v>46.41</v>
      </c>
      <c r="D1455">
        <v>45.56</v>
      </c>
      <c r="E1455" s="50">
        <v>45.64</v>
      </c>
      <c r="F1455">
        <v>2194200</v>
      </c>
    </row>
    <row r="1456" spans="1:6">
      <c r="A1456" s="49">
        <v>39344</v>
      </c>
      <c r="B1456">
        <v>46.3</v>
      </c>
      <c r="C1456">
        <v>46.48</v>
      </c>
      <c r="D1456">
        <v>45.82</v>
      </c>
      <c r="E1456" s="50">
        <v>46.38</v>
      </c>
      <c r="F1456">
        <v>2276300</v>
      </c>
    </row>
    <row r="1457" spans="1:6">
      <c r="A1457" s="49">
        <v>39343</v>
      </c>
      <c r="B1457">
        <v>45.92</v>
      </c>
      <c r="C1457">
        <v>46.45</v>
      </c>
      <c r="D1457">
        <v>45.76</v>
      </c>
      <c r="E1457" s="50">
        <v>46.4</v>
      </c>
      <c r="F1457">
        <v>1643100</v>
      </c>
    </row>
    <row r="1458" spans="1:6">
      <c r="A1458" s="49">
        <v>39342</v>
      </c>
      <c r="B1458">
        <v>45.92</v>
      </c>
      <c r="C1458">
        <v>46.19</v>
      </c>
      <c r="D1458">
        <v>45.83</v>
      </c>
      <c r="E1458" s="50">
        <v>45.87</v>
      </c>
      <c r="F1458">
        <v>922500</v>
      </c>
    </row>
    <row r="1459" spans="1:6">
      <c r="A1459" s="49">
        <v>39339</v>
      </c>
      <c r="B1459">
        <v>46.02</v>
      </c>
      <c r="C1459">
        <v>46.4</v>
      </c>
      <c r="D1459">
        <v>45.93</v>
      </c>
      <c r="E1459" s="50">
        <v>46.12</v>
      </c>
      <c r="F1459">
        <v>1197900</v>
      </c>
    </row>
    <row r="1460" spans="1:6">
      <c r="A1460" s="49">
        <v>39338</v>
      </c>
      <c r="B1460">
        <v>46.21</v>
      </c>
      <c r="C1460">
        <v>46.47</v>
      </c>
      <c r="D1460">
        <v>46.07</v>
      </c>
      <c r="E1460" s="50">
        <v>46.33</v>
      </c>
      <c r="F1460">
        <v>1482500</v>
      </c>
    </row>
    <row r="1461" spans="1:6">
      <c r="A1461" s="49">
        <v>39337</v>
      </c>
      <c r="B1461">
        <v>45.51</v>
      </c>
      <c r="C1461">
        <v>46.11</v>
      </c>
      <c r="D1461">
        <v>45.47</v>
      </c>
      <c r="E1461" s="50">
        <v>45.97</v>
      </c>
      <c r="F1461">
        <v>1462500</v>
      </c>
    </row>
    <row r="1462" spans="1:6">
      <c r="A1462" s="49">
        <v>39336</v>
      </c>
      <c r="B1462">
        <v>45.3</v>
      </c>
      <c r="C1462">
        <v>45.79</v>
      </c>
      <c r="D1462">
        <v>45.2</v>
      </c>
      <c r="E1462" s="50">
        <v>45.76</v>
      </c>
      <c r="F1462">
        <v>1109700</v>
      </c>
    </row>
    <row r="1463" spans="1:6">
      <c r="A1463" s="49">
        <v>39335</v>
      </c>
      <c r="B1463">
        <v>45</v>
      </c>
      <c r="C1463">
        <v>45.38</v>
      </c>
      <c r="D1463">
        <v>44.95</v>
      </c>
      <c r="E1463" s="50">
        <v>45.08</v>
      </c>
      <c r="F1463">
        <v>1380200</v>
      </c>
    </row>
    <row r="1464" spans="1:6">
      <c r="A1464" s="49">
        <v>39332</v>
      </c>
      <c r="B1464">
        <v>45.09</v>
      </c>
      <c r="C1464">
        <v>45.44</v>
      </c>
      <c r="D1464">
        <v>44.72</v>
      </c>
      <c r="E1464" s="50">
        <v>44.86</v>
      </c>
      <c r="F1464">
        <v>2234900</v>
      </c>
    </row>
    <row r="1465" spans="1:6">
      <c r="A1465" s="49">
        <v>39331</v>
      </c>
      <c r="B1465">
        <v>44.84</v>
      </c>
      <c r="C1465">
        <v>45.62</v>
      </c>
      <c r="D1465">
        <v>44.84</v>
      </c>
      <c r="E1465" s="50">
        <v>45.55</v>
      </c>
      <c r="F1465">
        <v>1444900</v>
      </c>
    </row>
    <row r="1466" spans="1:6">
      <c r="A1466" s="49">
        <v>39330</v>
      </c>
      <c r="B1466">
        <v>45.06</v>
      </c>
      <c r="C1466">
        <v>45.26</v>
      </c>
      <c r="D1466">
        <v>44.9</v>
      </c>
      <c r="E1466" s="50">
        <v>45.08</v>
      </c>
      <c r="F1466">
        <v>2869100</v>
      </c>
    </row>
    <row r="1467" spans="1:6">
      <c r="A1467" s="49">
        <v>39329</v>
      </c>
      <c r="B1467">
        <v>45.05</v>
      </c>
      <c r="C1467">
        <v>45.46</v>
      </c>
      <c r="D1467">
        <v>44.83</v>
      </c>
      <c r="E1467" s="50">
        <v>45.46</v>
      </c>
      <c r="F1467">
        <v>1177100</v>
      </c>
    </row>
    <row r="1468" spans="1:6">
      <c r="A1468" s="49">
        <v>39325</v>
      </c>
      <c r="B1468">
        <v>45.04</v>
      </c>
      <c r="C1468">
        <v>45.44</v>
      </c>
      <c r="D1468">
        <v>44.83</v>
      </c>
      <c r="E1468" s="50">
        <v>45.09</v>
      </c>
      <c r="F1468">
        <v>1287600</v>
      </c>
    </row>
    <row r="1469" spans="1:6">
      <c r="A1469" s="49">
        <v>39324</v>
      </c>
      <c r="B1469">
        <v>44.46</v>
      </c>
      <c r="C1469">
        <v>44.9</v>
      </c>
      <c r="D1469">
        <v>44.37</v>
      </c>
      <c r="E1469" s="50">
        <v>44.79</v>
      </c>
      <c r="F1469">
        <v>1292300</v>
      </c>
    </row>
    <row r="1470" spans="1:6">
      <c r="A1470" s="49">
        <v>39323</v>
      </c>
      <c r="B1470">
        <v>44.5</v>
      </c>
      <c r="C1470">
        <v>44.84</v>
      </c>
      <c r="D1470">
        <v>44.09</v>
      </c>
      <c r="E1470" s="50">
        <v>44.83</v>
      </c>
      <c r="F1470">
        <v>1897700</v>
      </c>
    </row>
    <row r="1471" spans="1:6">
      <c r="A1471" s="49">
        <v>39322</v>
      </c>
      <c r="B1471">
        <v>45.43</v>
      </c>
      <c r="C1471">
        <v>45.47</v>
      </c>
      <c r="D1471">
        <v>44.25</v>
      </c>
      <c r="E1471" s="50">
        <v>44.27</v>
      </c>
      <c r="F1471">
        <v>1403500</v>
      </c>
    </row>
    <row r="1472" spans="1:6">
      <c r="A1472" s="49">
        <v>39321</v>
      </c>
      <c r="B1472">
        <v>45.37</v>
      </c>
      <c r="C1472">
        <v>45.84</v>
      </c>
      <c r="D1472">
        <v>45.06</v>
      </c>
      <c r="E1472" s="50">
        <v>45.54</v>
      </c>
      <c r="F1472">
        <v>1212400</v>
      </c>
    </row>
    <row r="1473" spans="1:6">
      <c r="A1473" s="49">
        <v>39318</v>
      </c>
      <c r="B1473">
        <v>45.22</v>
      </c>
      <c r="C1473">
        <v>46.21</v>
      </c>
      <c r="D1473">
        <v>44.52</v>
      </c>
      <c r="E1473" s="50">
        <v>45.43</v>
      </c>
      <c r="F1473">
        <v>1990500</v>
      </c>
    </row>
    <row r="1474" spans="1:6">
      <c r="A1474" s="49">
        <v>39317</v>
      </c>
      <c r="B1474">
        <v>45.16</v>
      </c>
      <c r="C1474">
        <v>45.38</v>
      </c>
      <c r="D1474">
        <v>44.6</v>
      </c>
      <c r="E1474" s="50">
        <v>45.22</v>
      </c>
      <c r="F1474">
        <v>1534006</v>
      </c>
    </row>
    <row r="1475" spans="1:6">
      <c r="A1475" s="49">
        <v>39316</v>
      </c>
      <c r="B1475">
        <v>44.72</v>
      </c>
      <c r="C1475">
        <v>45.17</v>
      </c>
      <c r="D1475">
        <v>44.47</v>
      </c>
      <c r="E1475" s="50">
        <v>45.14</v>
      </c>
      <c r="F1475">
        <v>1512600</v>
      </c>
    </row>
    <row r="1476" spans="1:6">
      <c r="A1476" s="49">
        <v>39315</v>
      </c>
      <c r="B1476">
        <v>44.19</v>
      </c>
      <c r="C1476">
        <v>44.78</v>
      </c>
      <c r="D1476">
        <v>44.11</v>
      </c>
      <c r="E1476" s="50">
        <v>44.48</v>
      </c>
      <c r="F1476">
        <v>1279200</v>
      </c>
    </row>
    <row r="1477" spans="1:6">
      <c r="A1477" s="49">
        <v>39314</v>
      </c>
      <c r="B1477">
        <v>45.31</v>
      </c>
      <c r="C1477">
        <v>45.39</v>
      </c>
      <c r="D1477">
        <v>43.99</v>
      </c>
      <c r="E1477" s="50">
        <v>44.44</v>
      </c>
      <c r="F1477">
        <v>2493000</v>
      </c>
    </row>
    <row r="1478" spans="1:6">
      <c r="A1478" s="49">
        <v>39311</v>
      </c>
      <c r="B1478">
        <v>44.71</v>
      </c>
      <c r="C1478">
        <v>45.44</v>
      </c>
      <c r="D1478">
        <v>44.25</v>
      </c>
      <c r="E1478" s="50">
        <v>45.19</v>
      </c>
      <c r="F1478">
        <v>2923600</v>
      </c>
    </row>
    <row r="1479" spans="1:6">
      <c r="A1479" s="49">
        <v>39310</v>
      </c>
      <c r="B1479">
        <v>43.67</v>
      </c>
      <c r="C1479">
        <v>44.63</v>
      </c>
      <c r="D1479">
        <v>43.25</v>
      </c>
      <c r="E1479" s="50">
        <v>44.63</v>
      </c>
      <c r="F1479">
        <v>3896200</v>
      </c>
    </row>
    <row r="1480" spans="1:6">
      <c r="A1480" s="49">
        <v>39309</v>
      </c>
      <c r="B1480">
        <v>44.05</v>
      </c>
      <c r="C1480">
        <v>45</v>
      </c>
      <c r="D1480">
        <v>43.42</v>
      </c>
      <c r="E1480" s="50">
        <v>43.75</v>
      </c>
      <c r="F1480">
        <v>4015859</v>
      </c>
    </row>
    <row r="1481" spans="1:6">
      <c r="A1481" s="49">
        <v>39308</v>
      </c>
      <c r="B1481">
        <v>43.29</v>
      </c>
      <c r="C1481">
        <v>43.53</v>
      </c>
      <c r="D1481">
        <v>42.55</v>
      </c>
      <c r="E1481" s="50">
        <v>42.57</v>
      </c>
      <c r="F1481">
        <v>1960572</v>
      </c>
    </row>
    <row r="1482" spans="1:6">
      <c r="A1482" s="49">
        <v>39307</v>
      </c>
      <c r="B1482">
        <v>42.57</v>
      </c>
      <c r="C1482">
        <v>44.04</v>
      </c>
      <c r="D1482">
        <v>42.31</v>
      </c>
      <c r="E1482" s="50">
        <v>43.15</v>
      </c>
      <c r="F1482">
        <v>2416600</v>
      </c>
    </row>
    <row r="1483" spans="1:6">
      <c r="A1483" s="49">
        <v>39304</v>
      </c>
      <c r="B1483">
        <v>42</v>
      </c>
      <c r="C1483">
        <v>43.02</v>
      </c>
      <c r="D1483">
        <v>41.82</v>
      </c>
      <c r="E1483" s="50">
        <v>42.16</v>
      </c>
      <c r="F1483">
        <v>2957766</v>
      </c>
    </row>
    <row r="1484" spans="1:6">
      <c r="A1484" s="49">
        <v>39303</v>
      </c>
      <c r="B1484">
        <v>43.92</v>
      </c>
      <c r="C1484">
        <v>43.92</v>
      </c>
      <c r="D1484">
        <v>41.91</v>
      </c>
      <c r="E1484" s="50">
        <v>42.1</v>
      </c>
      <c r="F1484">
        <v>4671900</v>
      </c>
    </row>
    <row r="1485" spans="1:6">
      <c r="A1485" s="49">
        <v>39302</v>
      </c>
      <c r="B1485">
        <v>43.86</v>
      </c>
      <c r="C1485">
        <v>44.06</v>
      </c>
      <c r="D1485">
        <v>42.46</v>
      </c>
      <c r="E1485" s="50">
        <v>43.81</v>
      </c>
      <c r="F1485">
        <v>2917082</v>
      </c>
    </row>
    <row r="1486" spans="1:6">
      <c r="A1486" s="49">
        <v>39301</v>
      </c>
      <c r="B1486">
        <v>43.6</v>
      </c>
      <c r="C1486">
        <v>44.06</v>
      </c>
      <c r="D1486">
        <v>43.02</v>
      </c>
      <c r="E1486" s="50">
        <v>43.86</v>
      </c>
      <c r="F1486">
        <v>2828494</v>
      </c>
    </row>
    <row r="1487" spans="1:6">
      <c r="A1487" s="49">
        <v>39300</v>
      </c>
      <c r="B1487">
        <v>43.09</v>
      </c>
      <c r="C1487">
        <v>43.99</v>
      </c>
      <c r="D1487">
        <v>43.09</v>
      </c>
      <c r="E1487" s="50">
        <v>43.99</v>
      </c>
      <c r="F1487">
        <v>1864528</v>
      </c>
    </row>
    <row r="1488" spans="1:6">
      <c r="A1488" s="49">
        <v>39297</v>
      </c>
      <c r="B1488">
        <v>43.03</v>
      </c>
      <c r="C1488">
        <v>44.01</v>
      </c>
      <c r="D1488">
        <v>42.99</v>
      </c>
      <c r="E1488" s="50">
        <v>42.99</v>
      </c>
      <c r="F1488">
        <v>2810643</v>
      </c>
    </row>
    <row r="1489" spans="1:6">
      <c r="A1489" s="49">
        <v>39296</v>
      </c>
      <c r="B1489">
        <v>43.66</v>
      </c>
      <c r="C1489">
        <v>44.21</v>
      </c>
      <c r="D1489">
        <v>43.55</v>
      </c>
      <c r="E1489" s="50">
        <v>43.8</v>
      </c>
      <c r="F1489">
        <v>2930400</v>
      </c>
    </row>
    <row r="1490" spans="1:6">
      <c r="A1490" s="49">
        <v>39295</v>
      </c>
      <c r="B1490">
        <v>43.7</v>
      </c>
      <c r="C1490">
        <v>44.5</v>
      </c>
      <c r="D1490">
        <v>43.15</v>
      </c>
      <c r="E1490" s="50">
        <v>43.48</v>
      </c>
      <c r="F1490">
        <v>6312906</v>
      </c>
    </row>
    <row r="1491" spans="1:6">
      <c r="A1491" s="49">
        <v>39294</v>
      </c>
      <c r="B1491">
        <v>44</v>
      </c>
      <c r="C1491">
        <v>44.67</v>
      </c>
      <c r="D1491">
        <v>43.25</v>
      </c>
      <c r="E1491" s="50">
        <v>43.76</v>
      </c>
      <c r="F1491">
        <v>3010999</v>
      </c>
    </row>
    <row r="1492" spans="1:6">
      <c r="A1492" s="49">
        <v>39293</v>
      </c>
      <c r="B1492">
        <v>42.84</v>
      </c>
      <c r="C1492">
        <v>44.09</v>
      </c>
      <c r="D1492">
        <v>42.84</v>
      </c>
      <c r="E1492" s="50">
        <v>44</v>
      </c>
      <c r="F1492">
        <v>2078396</v>
      </c>
    </row>
    <row r="1493" spans="1:6">
      <c r="A1493" s="49">
        <v>39290</v>
      </c>
      <c r="B1493">
        <v>43.47</v>
      </c>
      <c r="C1493">
        <v>44.68</v>
      </c>
      <c r="D1493">
        <v>43.35</v>
      </c>
      <c r="E1493" s="50">
        <v>43.6</v>
      </c>
      <c r="F1493">
        <v>2598066</v>
      </c>
    </row>
    <row r="1494" spans="1:6">
      <c r="A1494" s="49">
        <v>39289</v>
      </c>
      <c r="B1494">
        <v>45.36</v>
      </c>
      <c r="C1494">
        <v>45.79</v>
      </c>
      <c r="D1494">
        <v>43.82</v>
      </c>
      <c r="E1494" s="50">
        <v>44.24</v>
      </c>
      <c r="F1494">
        <v>3002995</v>
      </c>
    </row>
    <row r="1495" spans="1:6">
      <c r="A1495" s="49">
        <v>39288</v>
      </c>
      <c r="B1495">
        <v>45.27</v>
      </c>
      <c r="C1495">
        <v>45.87</v>
      </c>
      <c r="D1495">
        <v>44.73</v>
      </c>
      <c r="E1495" s="50">
        <v>45.32</v>
      </c>
      <c r="F1495">
        <v>2525521</v>
      </c>
    </row>
    <row r="1496" spans="1:6">
      <c r="A1496" s="49">
        <v>39287</v>
      </c>
      <c r="B1496">
        <v>45.92</v>
      </c>
      <c r="C1496">
        <v>46.1</v>
      </c>
      <c r="D1496">
        <v>45.16</v>
      </c>
      <c r="E1496" s="50">
        <v>45.27</v>
      </c>
      <c r="F1496">
        <v>2485200</v>
      </c>
    </row>
    <row r="1497" spans="1:6">
      <c r="A1497" s="49">
        <v>39286</v>
      </c>
      <c r="B1497">
        <v>46.23</v>
      </c>
      <c r="C1497">
        <v>46.7</v>
      </c>
      <c r="D1497">
        <v>46.1</v>
      </c>
      <c r="E1497" s="50">
        <v>46.17</v>
      </c>
      <c r="F1497">
        <v>1192300</v>
      </c>
    </row>
    <row r="1498" spans="1:6">
      <c r="A1498" s="49">
        <v>39283</v>
      </c>
      <c r="B1498">
        <v>46.5</v>
      </c>
      <c r="C1498">
        <v>46.55</v>
      </c>
      <c r="D1498">
        <v>45.99</v>
      </c>
      <c r="E1498" s="50">
        <v>46.05</v>
      </c>
      <c r="F1498">
        <v>1669964</v>
      </c>
    </row>
    <row r="1499" spans="1:6">
      <c r="A1499" s="49">
        <v>39282</v>
      </c>
      <c r="B1499">
        <v>46.42</v>
      </c>
      <c r="C1499">
        <v>46.8</v>
      </c>
      <c r="D1499">
        <v>46.14</v>
      </c>
      <c r="E1499" s="50">
        <v>46.5</v>
      </c>
      <c r="F1499">
        <v>1336000</v>
      </c>
    </row>
    <row r="1500" spans="1:6">
      <c r="A1500" s="49">
        <v>39281</v>
      </c>
      <c r="B1500">
        <v>46.11</v>
      </c>
      <c r="C1500">
        <v>46.53</v>
      </c>
      <c r="D1500">
        <v>45.85</v>
      </c>
      <c r="E1500" s="50">
        <v>46.21</v>
      </c>
      <c r="F1500">
        <v>2063600</v>
      </c>
    </row>
    <row r="1501" spans="1:6">
      <c r="A1501" s="49">
        <v>39280</v>
      </c>
      <c r="B1501">
        <v>46.47</v>
      </c>
      <c r="C1501">
        <v>46.91</v>
      </c>
      <c r="D1501">
        <v>46.31</v>
      </c>
      <c r="E1501" s="50">
        <v>46.31</v>
      </c>
      <c r="F1501">
        <v>1411900</v>
      </c>
    </row>
    <row r="1502" spans="1:6">
      <c r="A1502" s="49">
        <v>39279</v>
      </c>
      <c r="B1502">
        <v>47.08</v>
      </c>
      <c r="C1502">
        <v>47.3</v>
      </c>
      <c r="D1502">
        <v>46.45</v>
      </c>
      <c r="E1502" s="50">
        <v>46.59</v>
      </c>
      <c r="F1502">
        <v>1161500</v>
      </c>
    </row>
    <row r="1503" spans="1:6">
      <c r="A1503" s="49">
        <v>39276</v>
      </c>
      <c r="B1503">
        <v>47.08</v>
      </c>
      <c r="C1503">
        <v>47.43</v>
      </c>
      <c r="D1503">
        <v>46.87</v>
      </c>
      <c r="E1503" s="50">
        <v>47.3</v>
      </c>
      <c r="F1503">
        <v>1166800</v>
      </c>
    </row>
    <row r="1504" spans="1:6">
      <c r="A1504" s="49">
        <v>39275</v>
      </c>
      <c r="B1504">
        <v>46.74</v>
      </c>
      <c r="C1504">
        <v>47.24</v>
      </c>
      <c r="D1504">
        <v>46.64</v>
      </c>
      <c r="E1504" s="50">
        <v>47.2</v>
      </c>
      <c r="F1504">
        <v>1647900</v>
      </c>
    </row>
    <row r="1505" spans="1:6">
      <c r="A1505" s="49">
        <v>39274</v>
      </c>
      <c r="B1505">
        <v>46.75</v>
      </c>
      <c r="C1505">
        <v>47</v>
      </c>
      <c r="D1505">
        <v>46.53</v>
      </c>
      <c r="E1505" s="50">
        <v>46.64</v>
      </c>
      <c r="F1505">
        <v>2420900</v>
      </c>
    </row>
    <row r="1506" spans="1:6">
      <c r="A1506" s="49">
        <v>39273</v>
      </c>
      <c r="B1506">
        <v>47.08</v>
      </c>
      <c r="C1506">
        <v>47.17</v>
      </c>
      <c r="D1506">
        <v>46.61</v>
      </c>
      <c r="E1506" s="50">
        <v>46.75</v>
      </c>
      <c r="F1506">
        <v>1981400</v>
      </c>
    </row>
    <row r="1507" spans="1:6">
      <c r="A1507" s="49">
        <v>39272</v>
      </c>
      <c r="B1507">
        <v>47.3</v>
      </c>
      <c r="C1507">
        <v>47.58</v>
      </c>
      <c r="D1507">
        <v>47.02</v>
      </c>
      <c r="E1507" s="50">
        <v>47.19</v>
      </c>
      <c r="F1507">
        <v>1336800</v>
      </c>
    </row>
    <row r="1508" spans="1:6">
      <c r="A1508" s="49">
        <v>39269</v>
      </c>
      <c r="B1508">
        <v>47.15</v>
      </c>
      <c r="C1508">
        <v>47.37</v>
      </c>
      <c r="D1508">
        <v>46.94</v>
      </c>
      <c r="E1508" s="50">
        <v>47.3</v>
      </c>
      <c r="F1508">
        <v>854300</v>
      </c>
    </row>
    <row r="1509" spans="1:6">
      <c r="A1509" s="49">
        <v>39268</v>
      </c>
      <c r="B1509">
        <v>47.47</v>
      </c>
      <c r="C1509">
        <v>47.65</v>
      </c>
      <c r="D1509">
        <v>47.14</v>
      </c>
      <c r="E1509" s="50">
        <v>47.25</v>
      </c>
      <c r="F1509">
        <v>1223100</v>
      </c>
    </row>
    <row r="1510" spans="1:6">
      <c r="A1510" s="49">
        <v>39266</v>
      </c>
      <c r="B1510">
        <v>47.75</v>
      </c>
      <c r="C1510">
        <v>47.75</v>
      </c>
      <c r="D1510">
        <v>47.35</v>
      </c>
      <c r="E1510" s="50">
        <v>47.46</v>
      </c>
      <c r="F1510">
        <v>954600</v>
      </c>
    </row>
    <row r="1511" spans="1:6">
      <c r="A1511" s="49">
        <v>39265</v>
      </c>
      <c r="B1511">
        <v>47.77</v>
      </c>
      <c r="C1511">
        <v>47.9</v>
      </c>
      <c r="D1511">
        <v>47.56</v>
      </c>
      <c r="E1511" s="50">
        <v>47.75</v>
      </c>
      <c r="F1511">
        <v>1848600</v>
      </c>
    </row>
    <row r="1512" spans="1:6">
      <c r="A1512" s="49">
        <v>39262</v>
      </c>
      <c r="B1512">
        <v>47.45</v>
      </c>
      <c r="C1512">
        <v>47.89</v>
      </c>
      <c r="D1512">
        <v>47.29</v>
      </c>
      <c r="E1512" s="50">
        <v>47.47</v>
      </c>
      <c r="F1512">
        <v>2247282</v>
      </c>
    </row>
    <row r="1513" spans="1:6">
      <c r="A1513" s="49">
        <v>39261</v>
      </c>
      <c r="B1513">
        <v>47.03</v>
      </c>
      <c r="C1513">
        <v>47.67</v>
      </c>
      <c r="D1513">
        <v>46.73</v>
      </c>
      <c r="E1513" s="50">
        <v>47.39</v>
      </c>
      <c r="F1513">
        <v>1300000</v>
      </c>
    </row>
    <row r="1514" spans="1:6">
      <c r="A1514" s="49">
        <v>39260</v>
      </c>
      <c r="B1514">
        <v>46.27</v>
      </c>
      <c r="C1514">
        <v>47.26</v>
      </c>
      <c r="D1514">
        <v>46.27</v>
      </c>
      <c r="E1514" s="50">
        <v>47.19</v>
      </c>
      <c r="F1514">
        <v>1477100</v>
      </c>
    </row>
    <row r="1515" spans="1:6">
      <c r="A1515" s="49">
        <v>39259</v>
      </c>
      <c r="B1515">
        <v>46.79</v>
      </c>
      <c r="C1515">
        <v>47.21</v>
      </c>
      <c r="D1515">
        <v>46.61</v>
      </c>
      <c r="E1515" s="50">
        <v>46.65</v>
      </c>
      <c r="F1515">
        <v>1973200</v>
      </c>
    </row>
    <row r="1516" spans="1:6">
      <c r="A1516" s="49">
        <v>39258</v>
      </c>
      <c r="B1516">
        <v>46.69</v>
      </c>
      <c r="C1516">
        <v>47.33</v>
      </c>
      <c r="D1516">
        <v>46.62</v>
      </c>
      <c r="E1516" s="50">
        <v>46.79</v>
      </c>
      <c r="F1516">
        <v>1946300</v>
      </c>
    </row>
    <row r="1517" spans="1:6">
      <c r="A1517" s="49">
        <v>39255</v>
      </c>
      <c r="B1517">
        <v>46.61</v>
      </c>
      <c r="C1517">
        <v>47.4</v>
      </c>
      <c r="D1517">
        <v>46.21</v>
      </c>
      <c r="E1517" s="50">
        <v>46.68</v>
      </c>
      <c r="F1517">
        <v>2814603</v>
      </c>
    </row>
    <row r="1518" spans="1:6">
      <c r="A1518" s="49">
        <v>39254</v>
      </c>
      <c r="B1518">
        <v>45.58</v>
      </c>
      <c r="C1518">
        <v>46.62</v>
      </c>
      <c r="D1518">
        <v>45.44</v>
      </c>
      <c r="E1518" s="50">
        <v>46.61</v>
      </c>
      <c r="F1518">
        <v>2333200</v>
      </c>
    </row>
    <row r="1519" spans="1:6">
      <c r="A1519" s="49">
        <v>39253</v>
      </c>
      <c r="B1519">
        <v>46.75</v>
      </c>
      <c r="C1519">
        <v>47</v>
      </c>
      <c r="D1519">
        <v>45.95</v>
      </c>
      <c r="E1519" s="50">
        <v>45.95</v>
      </c>
      <c r="F1519">
        <v>1614400</v>
      </c>
    </row>
    <row r="1520" spans="1:6">
      <c r="A1520" s="49">
        <v>39252</v>
      </c>
      <c r="B1520">
        <v>46.98</v>
      </c>
      <c r="C1520">
        <v>47.04</v>
      </c>
      <c r="D1520">
        <v>46.59</v>
      </c>
      <c r="E1520" s="50">
        <v>46.75</v>
      </c>
      <c r="F1520">
        <v>1047300</v>
      </c>
    </row>
    <row r="1521" spans="1:6">
      <c r="A1521" s="49">
        <v>39251</v>
      </c>
      <c r="B1521">
        <v>47.34</v>
      </c>
      <c r="C1521">
        <v>47.45</v>
      </c>
      <c r="D1521">
        <v>47.1</v>
      </c>
      <c r="E1521" s="50">
        <v>47.1</v>
      </c>
      <c r="F1521">
        <v>819400</v>
      </c>
    </row>
    <row r="1522" spans="1:6">
      <c r="A1522" s="49">
        <v>39248</v>
      </c>
      <c r="B1522">
        <v>47.61</v>
      </c>
      <c r="C1522">
        <v>47.85</v>
      </c>
      <c r="D1522">
        <v>47.3</v>
      </c>
      <c r="E1522" s="50">
        <v>47.33</v>
      </c>
      <c r="F1522">
        <v>1719500</v>
      </c>
    </row>
    <row r="1523" spans="1:6">
      <c r="A1523" s="49">
        <v>39247</v>
      </c>
      <c r="B1523">
        <v>46.86</v>
      </c>
      <c r="C1523">
        <v>47.12</v>
      </c>
      <c r="D1523">
        <v>46.62</v>
      </c>
      <c r="E1523" s="50">
        <v>47.07</v>
      </c>
      <c r="F1523">
        <v>1339500</v>
      </c>
    </row>
    <row r="1524" spans="1:6">
      <c r="A1524" s="49">
        <v>39246</v>
      </c>
      <c r="B1524">
        <v>46.37</v>
      </c>
      <c r="C1524">
        <v>46.86</v>
      </c>
      <c r="D1524">
        <v>46.21</v>
      </c>
      <c r="E1524" s="50">
        <v>46.86</v>
      </c>
      <c r="F1524">
        <v>1543000</v>
      </c>
    </row>
    <row r="1525" spans="1:6">
      <c r="A1525" s="49">
        <v>39245</v>
      </c>
      <c r="B1525">
        <v>46.25</v>
      </c>
      <c r="C1525">
        <v>46.65</v>
      </c>
      <c r="D1525">
        <v>46.02</v>
      </c>
      <c r="E1525" s="50">
        <v>46.05</v>
      </c>
      <c r="F1525">
        <v>2079600</v>
      </c>
    </row>
    <row r="1526" spans="1:6">
      <c r="A1526" s="49">
        <v>39244</v>
      </c>
      <c r="B1526">
        <v>46.48</v>
      </c>
      <c r="C1526">
        <v>46.65</v>
      </c>
      <c r="D1526">
        <v>46.3</v>
      </c>
      <c r="E1526" s="50">
        <v>46.5</v>
      </c>
      <c r="F1526">
        <v>1015000</v>
      </c>
    </row>
    <row r="1527" spans="1:6">
      <c r="A1527" s="49">
        <v>39241</v>
      </c>
      <c r="B1527">
        <v>46.25</v>
      </c>
      <c r="C1527">
        <v>46.58</v>
      </c>
      <c r="D1527">
        <v>45.96</v>
      </c>
      <c r="E1527" s="50">
        <v>46.58</v>
      </c>
      <c r="F1527">
        <v>1286200</v>
      </c>
    </row>
    <row r="1528" spans="1:6">
      <c r="A1528" s="49">
        <v>39240</v>
      </c>
      <c r="B1528">
        <v>46.95</v>
      </c>
      <c r="C1528">
        <v>47.14</v>
      </c>
      <c r="D1528">
        <v>46.18</v>
      </c>
      <c r="E1528" s="50">
        <v>46.25</v>
      </c>
      <c r="F1528">
        <v>1614608</v>
      </c>
    </row>
    <row r="1529" spans="1:6">
      <c r="A1529" s="49">
        <v>39239</v>
      </c>
      <c r="B1529">
        <v>47.51</v>
      </c>
      <c r="C1529">
        <v>47.6</v>
      </c>
      <c r="D1529">
        <v>47</v>
      </c>
      <c r="E1529" s="50">
        <v>47.18</v>
      </c>
      <c r="F1529">
        <v>1177000</v>
      </c>
    </row>
    <row r="1530" spans="1:6">
      <c r="A1530" s="49">
        <v>39238</v>
      </c>
      <c r="B1530">
        <v>47.89</v>
      </c>
      <c r="C1530">
        <v>48.02</v>
      </c>
      <c r="D1530">
        <v>47.53</v>
      </c>
      <c r="E1530" s="50">
        <v>47.6</v>
      </c>
      <c r="F1530">
        <v>1407100</v>
      </c>
    </row>
    <row r="1531" spans="1:6">
      <c r="A1531" s="49">
        <v>39237</v>
      </c>
      <c r="B1531">
        <v>48.1</v>
      </c>
      <c r="C1531">
        <v>48.25</v>
      </c>
      <c r="D1531">
        <v>47.79</v>
      </c>
      <c r="E1531" s="50">
        <v>48.11</v>
      </c>
      <c r="F1531">
        <v>1570100</v>
      </c>
    </row>
    <row r="1532" spans="1:6">
      <c r="A1532" s="49">
        <v>39234</v>
      </c>
      <c r="B1532">
        <v>47.44</v>
      </c>
      <c r="C1532">
        <v>48.5</v>
      </c>
      <c r="D1532">
        <v>47.44</v>
      </c>
      <c r="E1532" s="50">
        <v>48.1</v>
      </c>
      <c r="F1532">
        <v>1842074</v>
      </c>
    </row>
    <row r="1533" spans="1:6">
      <c r="A1533" s="49">
        <v>39233</v>
      </c>
      <c r="B1533">
        <v>47.9</v>
      </c>
      <c r="C1533">
        <v>48.07</v>
      </c>
      <c r="D1533">
        <v>47.24</v>
      </c>
      <c r="E1533" s="50">
        <v>47.58</v>
      </c>
      <c r="F1533">
        <v>2351400</v>
      </c>
    </row>
    <row r="1534" spans="1:6">
      <c r="A1534" s="49">
        <v>39232</v>
      </c>
      <c r="B1534">
        <v>47.13</v>
      </c>
      <c r="C1534">
        <v>47.56</v>
      </c>
      <c r="D1534">
        <v>47.01</v>
      </c>
      <c r="E1534" s="50">
        <v>47.56</v>
      </c>
      <c r="F1534">
        <v>2246800</v>
      </c>
    </row>
    <row r="1535" spans="1:6">
      <c r="A1535" s="49">
        <v>39231</v>
      </c>
      <c r="B1535">
        <v>46.83</v>
      </c>
      <c r="C1535">
        <v>47.35</v>
      </c>
      <c r="D1535">
        <v>46.83</v>
      </c>
      <c r="E1535" s="50">
        <v>47.18</v>
      </c>
      <c r="F1535">
        <v>1539900</v>
      </c>
    </row>
    <row r="1536" spans="1:6">
      <c r="A1536" s="49">
        <v>39227</v>
      </c>
      <c r="B1536">
        <v>46.91</v>
      </c>
      <c r="C1536">
        <v>47.2</v>
      </c>
      <c r="D1536">
        <v>46.85</v>
      </c>
      <c r="E1536" s="50">
        <v>46.91</v>
      </c>
      <c r="F1536">
        <v>1884700</v>
      </c>
    </row>
    <row r="1537" spans="1:6">
      <c r="A1537" s="49">
        <v>39226</v>
      </c>
      <c r="B1537">
        <v>47.26</v>
      </c>
      <c r="C1537">
        <v>47.45</v>
      </c>
      <c r="D1537">
        <v>46.65</v>
      </c>
      <c r="E1537" s="50">
        <v>46.68</v>
      </c>
      <c r="F1537">
        <v>2441654</v>
      </c>
    </row>
    <row r="1538" spans="1:6">
      <c r="A1538" s="49">
        <v>39225</v>
      </c>
      <c r="B1538">
        <v>46.34</v>
      </c>
      <c r="C1538">
        <v>46.8</v>
      </c>
      <c r="D1538">
        <v>46.19</v>
      </c>
      <c r="E1538" s="50">
        <v>46.38</v>
      </c>
      <c r="F1538">
        <v>1635500</v>
      </c>
    </row>
    <row r="1539" spans="1:6">
      <c r="A1539" s="49">
        <v>39224</v>
      </c>
      <c r="B1539">
        <v>47.04</v>
      </c>
      <c r="C1539">
        <v>47.2</v>
      </c>
      <c r="D1539">
        <v>46.35</v>
      </c>
      <c r="E1539" s="50">
        <v>46.44</v>
      </c>
      <c r="F1539">
        <v>1655800</v>
      </c>
    </row>
    <row r="1540" spans="1:6">
      <c r="A1540" s="49">
        <v>39223</v>
      </c>
      <c r="B1540">
        <v>46.54</v>
      </c>
      <c r="C1540">
        <v>47.34</v>
      </c>
      <c r="D1540">
        <v>46.5</v>
      </c>
      <c r="E1540" s="50">
        <v>47.04</v>
      </c>
      <c r="F1540">
        <v>2384845</v>
      </c>
    </row>
    <row r="1541" spans="1:6">
      <c r="A1541" s="49">
        <v>39220</v>
      </c>
      <c r="B1541">
        <v>46.36</v>
      </c>
      <c r="C1541">
        <v>46.64</v>
      </c>
      <c r="D1541">
        <v>46.27</v>
      </c>
      <c r="E1541" s="50">
        <v>46.48</v>
      </c>
      <c r="F1541">
        <v>1667300</v>
      </c>
    </row>
    <row r="1542" spans="1:6">
      <c r="A1542" s="49">
        <v>39219</v>
      </c>
      <c r="B1542">
        <v>46.26</v>
      </c>
      <c r="C1542">
        <v>46.44</v>
      </c>
      <c r="D1542">
        <v>46.15</v>
      </c>
      <c r="E1542" s="50">
        <v>46.35</v>
      </c>
      <c r="F1542">
        <v>1622700</v>
      </c>
    </row>
    <row r="1543" spans="1:6">
      <c r="A1543" s="49">
        <v>39218</v>
      </c>
      <c r="B1543">
        <v>45.75</v>
      </c>
      <c r="C1543">
        <v>46.33</v>
      </c>
      <c r="D1543">
        <v>45.75</v>
      </c>
      <c r="E1543" s="50">
        <v>46.25</v>
      </c>
      <c r="F1543">
        <v>1589517</v>
      </c>
    </row>
    <row r="1544" spans="1:6">
      <c r="A1544" s="49">
        <v>39217</v>
      </c>
      <c r="B1544">
        <v>45.79</v>
      </c>
      <c r="C1544">
        <v>46.31</v>
      </c>
      <c r="D1544">
        <v>45.66</v>
      </c>
      <c r="E1544" s="50">
        <v>45.91</v>
      </c>
      <c r="F1544">
        <v>1576900</v>
      </c>
    </row>
    <row r="1545" spans="1:6">
      <c r="A1545" s="49">
        <v>39216</v>
      </c>
      <c r="B1545">
        <v>45.9</v>
      </c>
      <c r="C1545">
        <v>46.14</v>
      </c>
      <c r="D1545">
        <v>45.68</v>
      </c>
      <c r="E1545" s="50">
        <v>45.79</v>
      </c>
      <c r="F1545">
        <v>1256300</v>
      </c>
    </row>
    <row r="1546" spans="1:6">
      <c r="A1546" s="49">
        <v>39213</v>
      </c>
      <c r="B1546">
        <v>45.7</v>
      </c>
      <c r="C1546">
        <v>45.95</v>
      </c>
      <c r="D1546">
        <v>45.58</v>
      </c>
      <c r="E1546" s="50">
        <v>45.77</v>
      </c>
      <c r="F1546">
        <v>1882000</v>
      </c>
    </row>
    <row r="1547" spans="1:6">
      <c r="A1547" s="49">
        <v>39212</v>
      </c>
      <c r="B1547">
        <v>46.4</v>
      </c>
      <c r="C1547">
        <v>46.6</v>
      </c>
      <c r="D1547">
        <v>45.75</v>
      </c>
      <c r="E1547" s="50">
        <v>45.76</v>
      </c>
      <c r="F1547">
        <v>1646800</v>
      </c>
    </row>
    <row r="1548" spans="1:6">
      <c r="A1548" s="49">
        <v>39211</v>
      </c>
      <c r="B1548">
        <v>46.5</v>
      </c>
      <c r="C1548">
        <v>46.95</v>
      </c>
      <c r="D1548">
        <v>46.38</v>
      </c>
      <c r="E1548" s="50">
        <v>46.67</v>
      </c>
      <c r="F1548">
        <v>1465000</v>
      </c>
    </row>
    <row r="1549" spans="1:6">
      <c r="A1549" s="49">
        <v>39210</v>
      </c>
      <c r="B1549">
        <v>46.66</v>
      </c>
      <c r="C1549">
        <v>46.88</v>
      </c>
      <c r="D1549">
        <v>46.4</v>
      </c>
      <c r="E1549" s="50">
        <v>46.72</v>
      </c>
      <c r="F1549">
        <v>2186000</v>
      </c>
    </row>
    <row r="1550" spans="1:6">
      <c r="A1550" s="49">
        <v>39209</v>
      </c>
      <c r="B1550">
        <v>46.28</v>
      </c>
      <c r="C1550">
        <v>46.71</v>
      </c>
      <c r="D1550">
        <v>46.28</v>
      </c>
      <c r="E1550" s="50">
        <v>46.7</v>
      </c>
      <c r="F1550">
        <v>1419631</v>
      </c>
    </row>
    <row r="1551" spans="1:6">
      <c r="A1551" s="49">
        <v>39206</v>
      </c>
      <c r="B1551">
        <v>46.64</v>
      </c>
      <c r="C1551">
        <v>46.65</v>
      </c>
      <c r="D1551">
        <v>46.09</v>
      </c>
      <c r="E1551" s="50">
        <v>46.17</v>
      </c>
      <c r="F1551">
        <v>1689511</v>
      </c>
    </row>
    <row r="1552" spans="1:6">
      <c r="A1552" s="49">
        <v>39205</v>
      </c>
      <c r="B1552">
        <v>46.8</v>
      </c>
      <c r="C1552">
        <v>46.87</v>
      </c>
      <c r="D1552">
        <v>45.89</v>
      </c>
      <c r="E1552" s="50">
        <v>46.38</v>
      </c>
      <c r="F1552">
        <v>2020700</v>
      </c>
    </row>
    <row r="1553" spans="1:6">
      <c r="A1553" s="49">
        <v>39204</v>
      </c>
      <c r="B1553">
        <v>46.42</v>
      </c>
      <c r="C1553">
        <v>46.93</v>
      </c>
      <c r="D1553">
        <v>46.42</v>
      </c>
      <c r="E1553" s="50">
        <v>46.61</v>
      </c>
      <c r="F1553">
        <v>1646200</v>
      </c>
    </row>
    <row r="1554" spans="1:6">
      <c r="A1554" s="49">
        <v>39203</v>
      </c>
      <c r="B1554">
        <v>47.56</v>
      </c>
      <c r="C1554">
        <v>47.56</v>
      </c>
      <c r="D1554">
        <v>46.3</v>
      </c>
      <c r="E1554" s="50">
        <v>46.62</v>
      </c>
      <c r="F1554">
        <v>2422904</v>
      </c>
    </row>
    <row r="1555" spans="1:6">
      <c r="A1555" s="49">
        <v>39202</v>
      </c>
      <c r="B1555">
        <v>46.94</v>
      </c>
      <c r="C1555">
        <v>47.27</v>
      </c>
      <c r="D1555">
        <v>46.85</v>
      </c>
      <c r="E1555" s="50">
        <v>47.11</v>
      </c>
      <c r="F1555">
        <v>2247650</v>
      </c>
    </row>
    <row r="1556" spans="1:6">
      <c r="A1556" s="49">
        <v>39199</v>
      </c>
      <c r="B1556">
        <v>47</v>
      </c>
      <c r="C1556">
        <v>47.04</v>
      </c>
      <c r="D1556">
        <v>46.73</v>
      </c>
      <c r="E1556" s="50">
        <v>46.8</v>
      </c>
      <c r="F1556">
        <v>1597000</v>
      </c>
    </row>
    <row r="1557" spans="1:6">
      <c r="A1557" s="49">
        <v>39198</v>
      </c>
      <c r="B1557">
        <v>47.64</v>
      </c>
      <c r="C1557">
        <v>47.68</v>
      </c>
      <c r="D1557">
        <v>46.98</v>
      </c>
      <c r="E1557" s="50">
        <v>47.03</v>
      </c>
      <c r="F1557">
        <v>1870882</v>
      </c>
    </row>
    <row r="1558" spans="1:6">
      <c r="A1558" s="49">
        <v>39197</v>
      </c>
      <c r="B1558">
        <v>47.29</v>
      </c>
      <c r="C1558">
        <v>47.72</v>
      </c>
      <c r="D1558">
        <v>47.09</v>
      </c>
      <c r="E1558" s="50">
        <v>47.64</v>
      </c>
      <c r="F1558">
        <v>1438100</v>
      </c>
    </row>
    <row r="1559" spans="1:6">
      <c r="A1559" s="49">
        <v>39196</v>
      </c>
      <c r="B1559">
        <v>47.63</v>
      </c>
      <c r="C1559">
        <v>47.63</v>
      </c>
      <c r="D1559">
        <v>46.61</v>
      </c>
      <c r="E1559" s="50">
        <v>47.28</v>
      </c>
      <c r="F1559">
        <v>2324111</v>
      </c>
    </row>
    <row r="1560" spans="1:6">
      <c r="A1560" s="49">
        <v>39195</v>
      </c>
      <c r="B1560">
        <v>48.5</v>
      </c>
      <c r="C1560">
        <v>48.5</v>
      </c>
      <c r="D1560">
        <v>47.63</v>
      </c>
      <c r="E1560" s="50">
        <v>47.63</v>
      </c>
      <c r="F1560">
        <v>1893300</v>
      </c>
    </row>
    <row r="1561" spans="1:6">
      <c r="A1561" s="49">
        <v>39192</v>
      </c>
      <c r="B1561">
        <v>48.13</v>
      </c>
      <c r="C1561">
        <v>48.54</v>
      </c>
      <c r="D1561">
        <v>47.8</v>
      </c>
      <c r="E1561" s="50">
        <v>48.15</v>
      </c>
      <c r="F1561">
        <v>3504286</v>
      </c>
    </row>
    <row r="1562" spans="1:6">
      <c r="A1562" s="49">
        <v>39191</v>
      </c>
      <c r="B1562">
        <v>47.62</v>
      </c>
      <c r="C1562">
        <v>48.73</v>
      </c>
      <c r="D1562">
        <v>46.8</v>
      </c>
      <c r="E1562" s="50">
        <v>48.13</v>
      </c>
      <c r="F1562">
        <v>4637559</v>
      </c>
    </row>
    <row r="1563" spans="1:6">
      <c r="A1563" s="49">
        <v>39190</v>
      </c>
      <c r="B1563">
        <v>46.88</v>
      </c>
      <c r="C1563">
        <v>47.12</v>
      </c>
      <c r="D1563">
        <v>46.85</v>
      </c>
      <c r="E1563" s="50">
        <v>46.92</v>
      </c>
      <c r="F1563">
        <v>1355200</v>
      </c>
    </row>
    <row r="1564" spans="1:6">
      <c r="A1564" s="49">
        <v>39189</v>
      </c>
      <c r="B1564">
        <v>47.46</v>
      </c>
      <c r="C1564">
        <v>47.49</v>
      </c>
      <c r="D1564">
        <v>47.2</v>
      </c>
      <c r="E1564" s="50">
        <v>47.21</v>
      </c>
      <c r="F1564">
        <v>927500</v>
      </c>
    </row>
    <row r="1565" spans="1:6">
      <c r="A1565" s="49">
        <v>39188</v>
      </c>
      <c r="B1565">
        <v>47.36</v>
      </c>
      <c r="C1565">
        <v>47.46</v>
      </c>
      <c r="D1565">
        <v>47.02</v>
      </c>
      <c r="E1565" s="50">
        <v>47.46</v>
      </c>
      <c r="F1565">
        <v>1188150</v>
      </c>
    </row>
    <row r="1566" spans="1:6">
      <c r="A1566" s="49">
        <v>39185</v>
      </c>
      <c r="B1566">
        <v>47.12</v>
      </c>
      <c r="C1566">
        <v>47.3</v>
      </c>
      <c r="D1566">
        <v>46.88</v>
      </c>
      <c r="E1566" s="50">
        <v>47.26</v>
      </c>
      <c r="F1566">
        <v>745560</v>
      </c>
    </row>
    <row r="1567" spans="1:6">
      <c r="A1567" s="49">
        <v>39184</v>
      </c>
      <c r="B1567">
        <v>47.04</v>
      </c>
      <c r="C1567">
        <v>47.17</v>
      </c>
      <c r="D1567">
        <v>46.84</v>
      </c>
      <c r="E1567" s="50">
        <v>47.12</v>
      </c>
      <c r="F1567">
        <v>1326984</v>
      </c>
    </row>
    <row r="1568" spans="1:6">
      <c r="A1568" s="49">
        <v>39183</v>
      </c>
      <c r="B1568">
        <v>47.4</v>
      </c>
      <c r="C1568">
        <v>47.5</v>
      </c>
      <c r="D1568">
        <v>46.94</v>
      </c>
      <c r="E1568" s="50">
        <v>47.03</v>
      </c>
      <c r="F1568">
        <v>1900500</v>
      </c>
    </row>
    <row r="1569" spans="1:6">
      <c r="A1569" s="49">
        <v>39182</v>
      </c>
      <c r="B1569">
        <v>47.43</v>
      </c>
      <c r="C1569">
        <v>47.7</v>
      </c>
      <c r="D1569">
        <v>47.31</v>
      </c>
      <c r="E1569" s="50">
        <v>47.36</v>
      </c>
      <c r="F1569">
        <v>1091300</v>
      </c>
    </row>
    <row r="1570" spans="1:6">
      <c r="A1570" s="49">
        <v>39181</v>
      </c>
      <c r="B1570">
        <v>47.48</v>
      </c>
      <c r="C1570">
        <v>47.71</v>
      </c>
      <c r="D1570">
        <v>47.32</v>
      </c>
      <c r="E1570" s="50">
        <v>47.49</v>
      </c>
      <c r="F1570">
        <v>920800</v>
      </c>
    </row>
    <row r="1571" spans="1:6">
      <c r="A1571" s="49">
        <v>39177</v>
      </c>
      <c r="B1571">
        <v>47.61</v>
      </c>
      <c r="C1571">
        <v>47.67</v>
      </c>
      <c r="D1571">
        <v>47.38</v>
      </c>
      <c r="E1571" s="50">
        <v>47.48</v>
      </c>
      <c r="F1571">
        <v>1201200</v>
      </c>
    </row>
    <row r="1572" spans="1:6">
      <c r="A1572" s="49">
        <v>39176</v>
      </c>
      <c r="B1572">
        <v>47.62</v>
      </c>
      <c r="C1572">
        <v>47.97</v>
      </c>
      <c r="D1572">
        <v>47.41</v>
      </c>
      <c r="E1572" s="50">
        <v>47.84</v>
      </c>
      <c r="F1572">
        <v>1311183</v>
      </c>
    </row>
    <row r="1573" spans="1:6">
      <c r="A1573" s="49">
        <v>39175</v>
      </c>
      <c r="B1573">
        <v>47.07</v>
      </c>
      <c r="C1573">
        <v>47.76</v>
      </c>
      <c r="D1573">
        <v>47.04</v>
      </c>
      <c r="E1573" s="50">
        <v>47.56</v>
      </c>
      <c r="F1573">
        <v>1750400</v>
      </c>
    </row>
    <row r="1574" spans="1:6">
      <c r="A1574" s="49">
        <v>39174</v>
      </c>
      <c r="B1574">
        <v>47.25</v>
      </c>
      <c r="C1574">
        <v>47.3</v>
      </c>
      <c r="D1574">
        <v>46.9</v>
      </c>
      <c r="E1574" s="50">
        <v>47</v>
      </c>
      <c r="F1574">
        <v>1429800</v>
      </c>
    </row>
    <row r="1575" spans="1:6">
      <c r="A1575" s="49">
        <v>39171</v>
      </c>
      <c r="B1575">
        <v>46.97</v>
      </c>
      <c r="C1575">
        <v>47.22</v>
      </c>
      <c r="D1575">
        <v>46.67</v>
      </c>
      <c r="E1575" s="50">
        <v>47.12</v>
      </c>
      <c r="F1575">
        <v>1550340</v>
      </c>
    </row>
    <row r="1576" spans="1:6">
      <c r="A1576" s="49">
        <v>39170</v>
      </c>
      <c r="B1576">
        <v>47.3</v>
      </c>
      <c r="C1576">
        <v>47.45</v>
      </c>
      <c r="D1576">
        <v>46.92</v>
      </c>
      <c r="E1576" s="50">
        <v>47.02</v>
      </c>
      <c r="F1576">
        <v>2125840</v>
      </c>
    </row>
    <row r="1577" spans="1:6">
      <c r="A1577" s="49">
        <v>39169</v>
      </c>
      <c r="B1577">
        <v>46.84</v>
      </c>
      <c r="C1577">
        <v>47.39</v>
      </c>
      <c r="D1577">
        <v>46.63</v>
      </c>
      <c r="E1577" s="50">
        <v>47.24</v>
      </c>
      <c r="F1577">
        <v>2955000</v>
      </c>
    </row>
    <row r="1578" spans="1:6">
      <c r="A1578" s="49">
        <v>39168</v>
      </c>
      <c r="B1578">
        <v>46.89</v>
      </c>
      <c r="C1578">
        <v>47.14</v>
      </c>
      <c r="D1578">
        <v>46.55</v>
      </c>
      <c r="E1578" s="50">
        <v>46.92</v>
      </c>
      <c r="F1578">
        <v>1495400</v>
      </c>
    </row>
    <row r="1579" spans="1:6">
      <c r="A1579" s="49">
        <v>39167</v>
      </c>
      <c r="B1579">
        <v>47.03</v>
      </c>
      <c r="C1579">
        <v>47.08</v>
      </c>
      <c r="D1579">
        <v>46.51</v>
      </c>
      <c r="E1579" s="50">
        <v>46.89</v>
      </c>
      <c r="F1579">
        <v>694300</v>
      </c>
    </row>
    <row r="1580" spans="1:6">
      <c r="A1580" s="49">
        <v>39164</v>
      </c>
      <c r="B1580">
        <v>46.9</v>
      </c>
      <c r="C1580">
        <v>47.24</v>
      </c>
      <c r="D1580">
        <v>46.84</v>
      </c>
      <c r="E1580" s="50">
        <v>47.03</v>
      </c>
      <c r="F1580">
        <v>1174700</v>
      </c>
    </row>
    <row r="1581" spans="1:6">
      <c r="A1581" s="49">
        <v>39163</v>
      </c>
      <c r="B1581">
        <v>46.87</v>
      </c>
      <c r="C1581">
        <v>47.03</v>
      </c>
      <c r="D1581">
        <v>46.43</v>
      </c>
      <c r="E1581" s="50">
        <v>47.03</v>
      </c>
      <c r="F1581">
        <v>1515700</v>
      </c>
    </row>
    <row r="1582" spans="1:6">
      <c r="A1582" s="49">
        <v>39162</v>
      </c>
      <c r="B1582">
        <v>46.3</v>
      </c>
      <c r="C1582">
        <v>46.97</v>
      </c>
      <c r="D1582">
        <v>46.01</v>
      </c>
      <c r="E1582" s="50">
        <v>46.87</v>
      </c>
      <c r="F1582">
        <v>1948632</v>
      </c>
    </row>
    <row r="1583" spans="1:6">
      <c r="A1583" s="49">
        <v>39161</v>
      </c>
      <c r="B1583">
        <v>46.17</v>
      </c>
      <c r="C1583">
        <v>46.5</v>
      </c>
      <c r="D1583">
        <v>46.1</v>
      </c>
      <c r="E1583" s="50">
        <v>46.42</v>
      </c>
      <c r="F1583">
        <v>1335400</v>
      </c>
    </row>
    <row r="1584" spans="1:6">
      <c r="A1584" s="49">
        <v>39160</v>
      </c>
      <c r="B1584">
        <v>46.25</v>
      </c>
      <c r="C1584">
        <v>46.46</v>
      </c>
      <c r="D1584">
        <v>46.07</v>
      </c>
      <c r="E1584" s="50">
        <v>46.3</v>
      </c>
      <c r="F1584">
        <v>1847900</v>
      </c>
    </row>
    <row r="1585" spans="1:6">
      <c r="A1585" s="49">
        <v>39157</v>
      </c>
      <c r="B1585">
        <v>45.98</v>
      </c>
      <c r="C1585">
        <v>46.32</v>
      </c>
      <c r="D1585">
        <v>45.85</v>
      </c>
      <c r="E1585" s="50">
        <v>46.06</v>
      </c>
      <c r="F1585">
        <v>2400900</v>
      </c>
    </row>
    <row r="1586" spans="1:6">
      <c r="A1586" s="49">
        <v>39156</v>
      </c>
      <c r="B1586">
        <v>45.48</v>
      </c>
      <c r="C1586">
        <v>46</v>
      </c>
      <c r="D1586">
        <v>45.3</v>
      </c>
      <c r="E1586" s="50">
        <v>45.93</v>
      </c>
      <c r="F1586">
        <v>2284538</v>
      </c>
    </row>
    <row r="1587" spans="1:6">
      <c r="A1587" s="49">
        <v>39155</v>
      </c>
      <c r="B1587">
        <v>44.29</v>
      </c>
      <c r="C1587">
        <v>45.19</v>
      </c>
      <c r="D1587">
        <v>44.29</v>
      </c>
      <c r="E1587" s="50">
        <v>45.18</v>
      </c>
      <c r="F1587">
        <v>2372800</v>
      </c>
    </row>
    <row r="1588" spans="1:6">
      <c r="A1588" s="49">
        <v>39154</v>
      </c>
      <c r="B1588">
        <v>45.35</v>
      </c>
      <c r="C1588">
        <v>45.42</v>
      </c>
      <c r="D1588">
        <v>44.28</v>
      </c>
      <c r="E1588" s="50">
        <v>44.28</v>
      </c>
      <c r="F1588">
        <v>2704700</v>
      </c>
    </row>
    <row r="1589" spans="1:6">
      <c r="A1589" s="49">
        <v>39153</v>
      </c>
      <c r="B1589">
        <v>45.32</v>
      </c>
      <c r="C1589">
        <v>45.56</v>
      </c>
      <c r="D1589">
        <v>45.25</v>
      </c>
      <c r="E1589" s="50">
        <v>45.5</v>
      </c>
      <c r="F1589">
        <v>1025600</v>
      </c>
    </row>
    <row r="1590" spans="1:6">
      <c r="A1590" s="49">
        <v>39150</v>
      </c>
      <c r="B1590">
        <v>45.53</v>
      </c>
      <c r="C1590">
        <v>45.72</v>
      </c>
      <c r="D1590">
        <v>45.24</v>
      </c>
      <c r="E1590" s="50">
        <v>45.4</v>
      </c>
      <c r="F1590">
        <v>934305</v>
      </c>
    </row>
    <row r="1591" spans="1:6">
      <c r="A1591" s="49">
        <v>39149</v>
      </c>
      <c r="B1591">
        <v>45.2</v>
      </c>
      <c r="C1591">
        <v>45.42</v>
      </c>
      <c r="D1591">
        <v>45.12</v>
      </c>
      <c r="E1591" s="50">
        <v>45.33</v>
      </c>
      <c r="F1591">
        <v>2589000</v>
      </c>
    </row>
    <row r="1592" spans="1:6">
      <c r="A1592" s="49">
        <v>39148</v>
      </c>
      <c r="B1592">
        <v>45.28</v>
      </c>
      <c r="C1592">
        <v>45.22</v>
      </c>
      <c r="D1592">
        <v>44.76</v>
      </c>
      <c r="E1592" s="50">
        <v>44.91</v>
      </c>
      <c r="F1592">
        <v>1917300</v>
      </c>
    </row>
    <row r="1593" spans="1:6">
      <c r="A1593" s="49">
        <v>39147</v>
      </c>
      <c r="B1593">
        <v>45.28</v>
      </c>
      <c r="C1593">
        <v>45.5</v>
      </c>
      <c r="D1593">
        <v>45.16</v>
      </c>
      <c r="E1593" s="50">
        <v>45.28</v>
      </c>
      <c r="F1593">
        <v>2577000</v>
      </c>
    </row>
    <row r="1594" spans="1:6">
      <c r="A1594" s="49">
        <v>39146</v>
      </c>
      <c r="B1594">
        <v>45.2</v>
      </c>
      <c r="C1594">
        <v>45.79</v>
      </c>
      <c r="D1594">
        <v>45.12</v>
      </c>
      <c r="E1594" s="50">
        <v>45.28</v>
      </c>
      <c r="F1594">
        <v>1798200</v>
      </c>
    </row>
    <row r="1595" spans="1:6">
      <c r="A1595" s="49">
        <v>39143</v>
      </c>
      <c r="B1595">
        <v>45.67</v>
      </c>
      <c r="C1595">
        <v>45.87</v>
      </c>
      <c r="D1595">
        <v>45.15</v>
      </c>
      <c r="E1595" s="50">
        <v>45.22</v>
      </c>
      <c r="F1595">
        <v>1775200</v>
      </c>
    </row>
    <row r="1596" spans="1:6">
      <c r="A1596" s="49">
        <v>39142</v>
      </c>
      <c r="B1596">
        <v>45.87</v>
      </c>
      <c r="C1596">
        <v>46.17</v>
      </c>
      <c r="D1596">
        <v>45.16</v>
      </c>
      <c r="E1596" s="50">
        <v>45.67</v>
      </c>
      <c r="F1596">
        <v>2049077</v>
      </c>
    </row>
    <row r="1597" spans="1:6">
      <c r="A1597" s="49">
        <v>39141</v>
      </c>
      <c r="B1597">
        <v>45.59</v>
      </c>
      <c r="C1597">
        <v>46.38</v>
      </c>
      <c r="D1597">
        <v>45.57</v>
      </c>
      <c r="E1597" s="50">
        <v>45.83</v>
      </c>
      <c r="F1597">
        <v>2436800</v>
      </c>
    </row>
    <row r="1598" spans="1:6">
      <c r="A1598" s="49">
        <v>39140</v>
      </c>
      <c r="B1598">
        <v>47.02</v>
      </c>
      <c r="C1598">
        <v>47.15</v>
      </c>
      <c r="D1598">
        <v>45.51</v>
      </c>
      <c r="E1598" s="50">
        <v>45.86</v>
      </c>
      <c r="F1598">
        <v>2431900</v>
      </c>
    </row>
    <row r="1599" spans="1:6">
      <c r="A1599" s="49">
        <v>39139</v>
      </c>
      <c r="B1599">
        <v>47.21</v>
      </c>
      <c r="C1599">
        <v>47.33</v>
      </c>
      <c r="D1599">
        <v>46.76</v>
      </c>
      <c r="E1599" s="50">
        <v>47.01</v>
      </c>
      <c r="F1599">
        <v>2430898</v>
      </c>
    </row>
    <row r="1600" spans="1:6">
      <c r="A1600" s="49">
        <v>39136</v>
      </c>
      <c r="B1600">
        <v>47.83</v>
      </c>
      <c r="C1600">
        <v>47.83</v>
      </c>
      <c r="D1600">
        <v>46.97</v>
      </c>
      <c r="E1600" s="50">
        <v>47.21</v>
      </c>
      <c r="F1600">
        <v>1339800</v>
      </c>
    </row>
    <row r="1601" spans="1:6">
      <c r="A1601" s="49">
        <v>39135</v>
      </c>
      <c r="B1601">
        <v>47.73</v>
      </c>
      <c r="C1601">
        <v>47.89</v>
      </c>
      <c r="D1601">
        <v>47.38</v>
      </c>
      <c r="E1601" s="50">
        <v>47.56</v>
      </c>
      <c r="F1601">
        <v>1103700</v>
      </c>
    </row>
    <row r="1602" spans="1:6">
      <c r="A1602" s="49">
        <v>39134</v>
      </c>
      <c r="B1602">
        <v>47.7</v>
      </c>
      <c r="C1602">
        <v>47.9</v>
      </c>
      <c r="D1602">
        <v>47.42</v>
      </c>
      <c r="E1602" s="50">
        <v>47.63</v>
      </c>
      <c r="F1602">
        <v>1746900</v>
      </c>
    </row>
    <row r="1603" spans="1:6">
      <c r="A1603" s="49">
        <v>39133</v>
      </c>
      <c r="B1603">
        <v>47.24</v>
      </c>
      <c r="C1603">
        <v>47.95</v>
      </c>
      <c r="D1603">
        <v>47.1</v>
      </c>
      <c r="E1603" s="50">
        <v>47.69</v>
      </c>
      <c r="F1603">
        <v>948700</v>
      </c>
    </row>
    <row r="1604" spans="1:6">
      <c r="A1604" s="49">
        <v>39129</v>
      </c>
      <c r="B1604">
        <v>47.29</v>
      </c>
      <c r="C1604">
        <v>47.37</v>
      </c>
      <c r="D1604">
        <v>46.9</v>
      </c>
      <c r="E1604" s="50">
        <v>47.05</v>
      </c>
      <c r="F1604">
        <v>1132500</v>
      </c>
    </row>
    <row r="1605" spans="1:6">
      <c r="A1605" s="49">
        <v>39128</v>
      </c>
      <c r="B1605">
        <v>46.92</v>
      </c>
      <c r="C1605">
        <v>47.41</v>
      </c>
      <c r="D1605">
        <v>46.9</v>
      </c>
      <c r="E1605" s="50">
        <v>47.28</v>
      </c>
      <c r="F1605">
        <v>862100</v>
      </c>
    </row>
    <row r="1606" spans="1:6">
      <c r="A1606" s="49">
        <v>39127</v>
      </c>
      <c r="B1606">
        <v>46.61</v>
      </c>
      <c r="C1606">
        <v>47.28</v>
      </c>
      <c r="D1606">
        <v>46.49</v>
      </c>
      <c r="E1606" s="50">
        <v>46.92</v>
      </c>
      <c r="F1606">
        <v>1326629</v>
      </c>
    </row>
    <row r="1607" spans="1:6">
      <c r="A1607" s="49">
        <v>39126</v>
      </c>
      <c r="B1607">
        <v>46.39</v>
      </c>
      <c r="C1607">
        <v>46.6</v>
      </c>
      <c r="D1607">
        <v>46.37</v>
      </c>
      <c r="E1607" s="50">
        <v>46.59</v>
      </c>
      <c r="F1607">
        <v>1021780</v>
      </c>
    </row>
    <row r="1608" spans="1:6">
      <c r="A1608" s="49">
        <v>39125</v>
      </c>
      <c r="B1608">
        <v>46.77</v>
      </c>
      <c r="C1608">
        <v>46.85</v>
      </c>
      <c r="D1608">
        <v>46.37</v>
      </c>
      <c r="E1608" s="50">
        <v>46.39</v>
      </c>
      <c r="F1608">
        <v>1024765</v>
      </c>
    </row>
    <row r="1609" spans="1:6">
      <c r="A1609" s="49">
        <v>39122</v>
      </c>
      <c r="B1609">
        <v>46.8</v>
      </c>
      <c r="C1609">
        <v>46.89</v>
      </c>
      <c r="D1609">
        <v>46.54</v>
      </c>
      <c r="E1609" s="50">
        <v>46.66</v>
      </c>
      <c r="F1609">
        <v>687900</v>
      </c>
    </row>
    <row r="1610" spans="1:6">
      <c r="A1610" s="49">
        <v>39121</v>
      </c>
      <c r="B1610">
        <v>46.65</v>
      </c>
      <c r="C1610">
        <v>46.83</v>
      </c>
      <c r="D1610">
        <v>46.12</v>
      </c>
      <c r="E1610" s="50">
        <v>46.73</v>
      </c>
      <c r="F1610">
        <v>1026200</v>
      </c>
    </row>
    <row r="1611" spans="1:6">
      <c r="A1611" s="49">
        <v>39120</v>
      </c>
      <c r="B1611">
        <v>46.77</v>
      </c>
      <c r="C1611">
        <v>46.88</v>
      </c>
      <c r="D1611">
        <v>46.58</v>
      </c>
      <c r="E1611" s="50">
        <v>46.69</v>
      </c>
      <c r="F1611">
        <v>960900</v>
      </c>
    </row>
    <row r="1612" spans="1:6">
      <c r="A1612" s="49">
        <v>39119</v>
      </c>
      <c r="B1612">
        <v>46.85</v>
      </c>
      <c r="C1612">
        <v>46.95</v>
      </c>
      <c r="D1612">
        <v>46.61</v>
      </c>
      <c r="E1612" s="50">
        <v>46.74</v>
      </c>
      <c r="F1612">
        <v>971700</v>
      </c>
    </row>
    <row r="1613" spans="1:6">
      <c r="A1613" s="49">
        <v>39118</v>
      </c>
      <c r="B1613">
        <v>46.9</v>
      </c>
      <c r="C1613">
        <v>46.9</v>
      </c>
      <c r="D1613">
        <v>46.6</v>
      </c>
      <c r="E1613" s="50">
        <v>46.75</v>
      </c>
      <c r="F1613">
        <v>963500</v>
      </c>
    </row>
    <row r="1614" spans="1:6">
      <c r="A1614" s="49">
        <v>39115</v>
      </c>
      <c r="B1614">
        <v>47.1</v>
      </c>
      <c r="C1614">
        <v>47.12</v>
      </c>
      <c r="D1614">
        <v>46.91</v>
      </c>
      <c r="E1614" s="50">
        <v>46.93</v>
      </c>
      <c r="F1614">
        <v>670700</v>
      </c>
    </row>
    <row r="1615" spans="1:6">
      <c r="A1615" s="49">
        <v>39114</v>
      </c>
      <c r="B1615">
        <v>47.21</v>
      </c>
      <c r="C1615">
        <v>47.32</v>
      </c>
      <c r="D1615">
        <v>46.94</v>
      </c>
      <c r="E1615" s="50">
        <v>47.08</v>
      </c>
      <c r="F1615">
        <v>1208200</v>
      </c>
    </row>
    <row r="1616" spans="1:6">
      <c r="A1616" s="49">
        <v>39113</v>
      </c>
      <c r="B1616">
        <v>46.75</v>
      </c>
      <c r="C1616">
        <v>47.16</v>
      </c>
      <c r="D1616">
        <v>46.56</v>
      </c>
      <c r="E1616" s="50">
        <v>47.12</v>
      </c>
      <c r="F1616">
        <v>1187700</v>
      </c>
    </row>
    <row r="1617" spans="1:6">
      <c r="A1617" s="49">
        <v>39112</v>
      </c>
      <c r="B1617">
        <v>46.71</v>
      </c>
      <c r="C1617">
        <v>46.8</v>
      </c>
      <c r="D1617">
        <v>46.52</v>
      </c>
      <c r="E1617" s="50">
        <v>46.75</v>
      </c>
      <c r="F1617">
        <v>879700</v>
      </c>
    </row>
    <row r="1618" spans="1:6">
      <c r="A1618" s="49">
        <v>39111</v>
      </c>
      <c r="B1618">
        <v>46.39</v>
      </c>
      <c r="C1618">
        <v>46.82</v>
      </c>
      <c r="D1618">
        <v>46.35</v>
      </c>
      <c r="E1618" s="50">
        <v>46.61</v>
      </c>
      <c r="F1618">
        <v>1051400</v>
      </c>
    </row>
    <row r="1619" spans="1:6">
      <c r="A1619" s="49">
        <v>39108</v>
      </c>
      <c r="B1619">
        <v>46.42</v>
      </c>
      <c r="C1619">
        <v>46.7</v>
      </c>
      <c r="D1619">
        <v>46.23</v>
      </c>
      <c r="E1619" s="50">
        <v>46.39</v>
      </c>
      <c r="F1619">
        <v>1324100</v>
      </c>
    </row>
    <row r="1620" spans="1:6">
      <c r="A1620" s="49">
        <v>39107</v>
      </c>
      <c r="B1620">
        <v>46.76</v>
      </c>
      <c r="C1620">
        <v>46.79</v>
      </c>
      <c r="D1620">
        <v>46.34</v>
      </c>
      <c r="E1620" s="50">
        <v>46.43</v>
      </c>
      <c r="F1620">
        <v>1507400</v>
      </c>
    </row>
    <row r="1621" spans="1:6">
      <c r="A1621" s="49">
        <v>39106</v>
      </c>
      <c r="B1621">
        <v>46.82</v>
      </c>
      <c r="C1621">
        <v>46.91</v>
      </c>
      <c r="D1621">
        <v>46.46</v>
      </c>
      <c r="E1621" s="50">
        <v>46.84</v>
      </c>
      <c r="F1621">
        <v>1705900</v>
      </c>
    </row>
    <row r="1622" spans="1:6">
      <c r="A1622" s="49">
        <v>39105</v>
      </c>
      <c r="B1622">
        <v>46.83</v>
      </c>
      <c r="C1622">
        <v>47</v>
      </c>
      <c r="D1622">
        <v>46.64</v>
      </c>
      <c r="E1622" s="50">
        <v>46.91</v>
      </c>
      <c r="F1622">
        <v>1118800</v>
      </c>
    </row>
    <row r="1623" spans="1:6">
      <c r="A1623" s="49">
        <v>39104</v>
      </c>
      <c r="B1623">
        <v>46.75</v>
      </c>
      <c r="C1623">
        <v>47.04</v>
      </c>
      <c r="D1623">
        <v>46.58</v>
      </c>
      <c r="E1623" s="50">
        <v>46.81</v>
      </c>
      <c r="F1623">
        <v>2054000</v>
      </c>
    </row>
    <row r="1624" spans="1:6">
      <c r="A1624" s="49">
        <v>39101</v>
      </c>
      <c r="B1624">
        <v>46.8</v>
      </c>
      <c r="C1624">
        <v>46.84</v>
      </c>
      <c r="D1624">
        <v>46.36</v>
      </c>
      <c r="E1624" s="50">
        <v>46.74</v>
      </c>
      <c r="F1624">
        <v>1376900</v>
      </c>
    </row>
    <row r="1625" spans="1:6">
      <c r="A1625" s="49">
        <v>39100</v>
      </c>
      <c r="B1625">
        <v>46.47</v>
      </c>
      <c r="C1625">
        <v>46.85</v>
      </c>
      <c r="D1625">
        <v>46.3</v>
      </c>
      <c r="E1625" s="50">
        <v>46.65</v>
      </c>
      <c r="F1625">
        <v>2329500</v>
      </c>
    </row>
    <row r="1626" spans="1:6">
      <c r="A1626" s="49">
        <v>39099</v>
      </c>
      <c r="B1626">
        <v>46.41</v>
      </c>
      <c r="C1626">
        <v>46.57</v>
      </c>
      <c r="D1626">
        <v>46.25</v>
      </c>
      <c r="E1626" s="50">
        <v>46.55</v>
      </c>
      <c r="F1626">
        <v>1168700</v>
      </c>
    </row>
    <row r="1627" spans="1:6">
      <c r="A1627" s="49">
        <v>39098</v>
      </c>
      <c r="B1627">
        <v>46</v>
      </c>
      <c r="C1627">
        <v>46.54</v>
      </c>
      <c r="D1627">
        <v>45.86</v>
      </c>
      <c r="E1627" s="50">
        <v>46.52</v>
      </c>
      <c r="F1627">
        <v>1504700</v>
      </c>
    </row>
    <row r="1628" spans="1:6">
      <c r="A1628" s="49">
        <v>39094</v>
      </c>
      <c r="B1628">
        <v>46.22</v>
      </c>
      <c r="C1628">
        <v>46.31</v>
      </c>
      <c r="D1628">
        <v>46.02</v>
      </c>
      <c r="E1628" s="50">
        <v>46.06</v>
      </c>
      <c r="F1628">
        <v>1217000</v>
      </c>
    </row>
    <row r="1629" spans="1:6">
      <c r="A1629" s="49">
        <v>39093</v>
      </c>
      <c r="B1629">
        <v>46.15</v>
      </c>
      <c r="C1629">
        <v>46.39</v>
      </c>
      <c r="D1629">
        <v>46.08</v>
      </c>
      <c r="E1629" s="50">
        <v>46.22</v>
      </c>
      <c r="F1629">
        <v>1490600</v>
      </c>
    </row>
    <row r="1630" spans="1:6">
      <c r="A1630" s="49">
        <v>39092</v>
      </c>
      <c r="B1630">
        <v>45.5</v>
      </c>
      <c r="C1630">
        <v>46.25</v>
      </c>
      <c r="D1630">
        <v>45.38</v>
      </c>
      <c r="E1630" s="50">
        <v>46.05</v>
      </c>
      <c r="F1630">
        <v>3565500</v>
      </c>
    </row>
    <row r="1631" spans="1:6">
      <c r="A1631" s="49">
        <v>39091</v>
      </c>
      <c r="B1631">
        <v>45.46</v>
      </c>
      <c r="C1631">
        <v>45.84</v>
      </c>
      <c r="D1631">
        <v>45</v>
      </c>
      <c r="E1631" s="50">
        <v>45.75</v>
      </c>
      <c r="F1631">
        <v>1755500</v>
      </c>
    </row>
    <row r="1632" spans="1:6">
      <c r="A1632" s="49">
        <v>39090</v>
      </c>
      <c r="B1632">
        <v>45.14</v>
      </c>
      <c r="C1632">
        <v>45.53</v>
      </c>
      <c r="D1632">
        <v>44.9</v>
      </c>
      <c r="E1632" s="50">
        <v>45.46</v>
      </c>
      <c r="F1632">
        <v>1558000</v>
      </c>
    </row>
    <row r="1633" spans="1:6">
      <c r="A1633" s="49">
        <v>39087</v>
      </c>
      <c r="B1633">
        <v>45.36</v>
      </c>
      <c r="C1633">
        <v>45.36</v>
      </c>
      <c r="D1633">
        <v>45.03</v>
      </c>
      <c r="E1633" s="50">
        <v>45.23</v>
      </c>
      <c r="F1633">
        <v>1121400</v>
      </c>
    </row>
    <row r="1634" spans="1:6">
      <c r="A1634" s="49">
        <v>39086</v>
      </c>
      <c r="B1634">
        <v>45.6</v>
      </c>
      <c r="C1634">
        <v>45.6</v>
      </c>
      <c r="D1634">
        <v>45.05</v>
      </c>
      <c r="E1634" s="50">
        <v>45.36</v>
      </c>
      <c r="F1634">
        <v>1620400</v>
      </c>
    </row>
    <row r="1635" spans="1:6">
      <c r="A1635" s="49">
        <v>39085</v>
      </c>
      <c r="B1635">
        <v>45.01</v>
      </c>
      <c r="C1635">
        <v>45.76</v>
      </c>
      <c r="D1635">
        <v>45</v>
      </c>
      <c r="E1635" s="50">
        <v>45.75</v>
      </c>
      <c r="F1635">
        <v>2653400</v>
      </c>
    </row>
    <row r="1636" spans="1:6">
      <c r="A1636" s="49">
        <v>39080</v>
      </c>
      <c r="B1636">
        <v>45.11</v>
      </c>
      <c r="C1636">
        <v>45.24</v>
      </c>
      <c r="D1636">
        <v>44.9</v>
      </c>
      <c r="E1636" s="50">
        <v>45.01</v>
      </c>
      <c r="F1636">
        <v>1023000</v>
      </c>
    </row>
    <row r="1637" spans="1:6">
      <c r="A1637" s="49">
        <v>39079</v>
      </c>
      <c r="B1637">
        <v>45.14</v>
      </c>
      <c r="C1637">
        <v>45.29</v>
      </c>
      <c r="D1637">
        <v>45.05</v>
      </c>
      <c r="E1637" s="50">
        <v>45.12</v>
      </c>
      <c r="F1637">
        <v>741800</v>
      </c>
    </row>
    <row r="1638" spans="1:6">
      <c r="A1638" s="49">
        <v>39078</v>
      </c>
      <c r="B1638">
        <v>45.3</v>
      </c>
      <c r="C1638">
        <v>45.55</v>
      </c>
      <c r="D1638">
        <v>45.1</v>
      </c>
      <c r="E1638" s="50">
        <v>45.15</v>
      </c>
      <c r="F1638">
        <v>1104900</v>
      </c>
    </row>
    <row r="1639" spans="1:6">
      <c r="A1639" s="49">
        <v>39077</v>
      </c>
      <c r="B1639">
        <v>45.1</v>
      </c>
      <c r="C1639">
        <v>45.45</v>
      </c>
      <c r="D1639">
        <v>44.97</v>
      </c>
      <c r="E1639" s="50">
        <v>45.11</v>
      </c>
      <c r="F1639">
        <v>1232300</v>
      </c>
    </row>
    <row r="1640" spans="1:6">
      <c r="A1640" s="49">
        <v>39073</v>
      </c>
      <c r="B1640">
        <v>45.62</v>
      </c>
      <c r="C1640">
        <v>45.76</v>
      </c>
      <c r="D1640">
        <v>45.02</v>
      </c>
      <c r="E1640" s="50">
        <v>45.12</v>
      </c>
      <c r="F1640">
        <v>1426900</v>
      </c>
    </row>
    <row r="1641" spans="1:6">
      <c r="A1641" s="49">
        <v>39072</v>
      </c>
      <c r="B1641">
        <v>45.61</v>
      </c>
      <c r="C1641">
        <v>45.96</v>
      </c>
      <c r="D1641">
        <v>45.39</v>
      </c>
      <c r="E1641" s="50">
        <v>45.52</v>
      </c>
      <c r="F1641">
        <v>2201300</v>
      </c>
    </row>
    <row r="1642" spans="1:6">
      <c r="A1642" s="49">
        <v>39071</v>
      </c>
      <c r="B1642">
        <v>45.61</v>
      </c>
      <c r="C1642">
        <v>45.71</v>
      </c>
      <c r="D1642">
        <v>45.39</v>
      </c>
      <c r="E1642" s="50">
        <v>45.61</v>
      </c>
      <c r="F1642">
        <v>2362300</v>
      </c>
    </row>
    <row r="1643" spans="1:6">
      <c r="A1643" s="49">
        <v>39070</v>
      </c>
      <c r="B1643">
        <v>45.96</v>
      </c>
      <c r="C1643">
        <v>46.16</v>
      </c>
      <c r="D1643">
        <v>45.62</v>
      </c>
      <c r="E1643" s="50">
        <v>45.67</v>
      </c>
      <c r="F1643">
        <v>2046400</v>
      </c>
    </row>
    <row r="1644" spans="1:6">
      <c r="A1644" s="49">
        <v>39069</v>
      </c>
      <c r="B1644">
        <v>46.4</v>
      </c>
      <c r="C1644">
        <v>46.47</v>
      </c>
      <c r="D1644">
        <v>45.76</v>
      </c>
      <c r="E1644" s="50">
        <v>45.83</v>
      </c>
      <c r="F1644">
        <v>1754200</v>
      </c>
    </row>
    <row r="1645" spans="1:6">
      <c r="A1645" s="49">
        <v>39066</v>
      </c>
      <c r="B1645">
        <v>46.44</v>
      </c>
      <c r="C1645">
        <v>46.58</v>
      </c>
      <c r="D1645">
        <v>46.35</v>
      </c>
      <c r="E1645" s="50">
        <v>46.53</v>
      </c>
      <c r="F1645">
        <v>1803200</v>
      </c>
    </row>
    <row r="1646" spans="1:6">
      <c r="A1646" s="49">
        <v>39065</v>
      </c>
      <c r="B1646">
        <v>46.5</v>
      </c>
      <c r="C1646">
        <v>46.75</v>
      </c>
      <c r="D1646">
        <v>46.19</v>
      </c>
      <c r="E1646" s="50">
        <v>46.43</v>
      </c>
      <c r="F1646">
        <v>1952900</v>
      </c>
    </row>
    <row r="1647" spans="1:6">
      <c r="A1647" s="49">
        <v>39064</v>
      </c>
      <c r="B1647">
        <v>46.1</v>
      </c>
      <c r="C1647">
        <v>46.22</v>
      </c>
      <c r="D1647">
        <v>45.72</v>
      </c>
      <c r="E1647" s="50">
        <v>46.09</v>
      </c>
      <c r="F1647">
        <v>2001400</v>
      </c>
    </row>
    <row r="1648" spans="1:6">
      <c r="A1648" s="49">
        <v>39063</v>
      </c>
      <c r="B1648">
        <v>45.97</v>
      </c>
      <c r="C1648">
        <v>46.39</v>
      </c>
      <c r="D1648">
        <v>45.88</v>
      </c>
      <c r="E1648" s="50">
        <v>46.27</v>
      </c>
      <c r="F1648">
        <v>2136600</v>
      </c>
    </row>
    <row r="1649" spans="1:6">
      <c r="A1649" s="49">
        <v>39062</v>
      </c>
      <c r="B1649">
        <v>45.5</v>
      </c>
      <c r="C1649">
        <v>46.02</v>
      </c>
      <c r="D1649">
        <v>45.5</v>
      </c>
      <c r="E1649" s="50">
        <v>45.88</v>
      </c>
      <c r="F1649">
        <v>1821900</v>
      </c>
    </row>
    <row r="1650" spans="1:6">
      <c r="A1650" s="49">
        <v>39059</v>
      </c>
      <c r="B1650">
        <v>45.3</v>
      </c>
      <c r="C1650">
        <v>45.73</v>
      </c>
      <c r="D1650">
        <v>45.2</v>
      </c>
      <c r="E1650" s="50">
        <v>45.54</v>
      </c>
      <c r="F1650">
        <v>1754900</v>
      </c>
    </row>
    <row r="1651" spans="1:6">
      <c r="A1651" s="49">
        <v>39058</v>
      </c>
      <c r="B1651">
        <v>44.81</v>
      </c>
      <c r="C1651">
        <v>45.28</v>
      </c>
      <c r="D1651">
        <v>44.81</v>
      </c>
      <c r="E1651" s="50">
        <v>45.16</v>
      </c>
      <c r="F1651">
        <v>2915800</v>
      </c>
    </row>
    <row r="1652" spans="1:6">
      <c r="A1652" s="49">
        <v>39057</v>
      </c>
      <c r="B1652">
        <v>45.09</v>
      </c>
      <c r="C1652">
        <v>45.09</v>
      </c>
      <c r="D1652">
        <v>44.64</v>
      </c>
      <c r="E1652" s="50">
        <v>44.9</v>
      </c>
      <c r="F1652">
        <v>1615600</v>
      </c>
    </row>
    <row r="1653" spans="1:6">
      <c r="A1653" s="49">
        <v>39056</v>
      </c>
      <c r="B1653">
        <v>44.75</v>
      </c>
      <c r="C1653">
        <v>45.1</v>
      </c>
      <c r="D1653">
        <v>44.64</v>
      </c>
      <c r="E1653" s="50">
        <v>45.07</v>
      </c>
      <c r="F1653">
        <v>2017500</v>
      </c>
    </row>
    <row r="1654" spans="1:6">
      <c r="A1654" s="49">
        <v>39055</v>
      </c>
      <c r="B1654">
        <v>44.66</v>
      </c>
      <c r="C1654">
        <v>45</v>
      </c>
      <c r="D1654">
        <v>44.47</v>
      </c>
      <c r="E1654" s="50">
        <v>45</v>
      </c>
      <c r="F1654">
        <v>1573600</v>
      </c>
    </row>
    <row r="1655" spans="1:6">
      <c r="A1655" s="49">
        <v>39052</v>
      </c>
      <c r="B1655">
        <v>44.5</v>
      </c>
      <c r="C1655">
        <v>44.95</v>
      </c>
      <c r="D1655">
        <v>44.13</v>
      </c>
      <c r="E1655" s="50">
        <v>44.53</v>
      </c>
      <c r="F1655">
        <v>1934100</v>
      </c>
    </row>
    <row r="1656" spans="1:6">
      <c r="A1656" s="49">
        <v>39051</v>
      </c>
      <c r="B1656">
        <v>44.3</v>
      </c>
      <c r="C1656">
        <v>44.57</v>
      </c>
      <c r="D1656">
        <v>43.99</v>
      </c>
      <c r="E1656" s="50">
        <v>44.45</v>
      </c>
      <c r="F1656">
        <v>1985700</v>
      </c>
    </row>
    <row r="1657" spans="1:6">
      <c r="A1657" s="49">
        <v>39050</v>
      </c>
      <c r="B1657">
        <v>43.65</v>
      </c>
      <c r="C1657">
        <v>44.06</v>
      </c>
      <c r="D1657">
        <v>43.51</v>
      </c>
      <c r="E1657" s="50">
        <v>43.97</v>
      </c>
      <c r="F1657">
        <v>1565800</v>
      </c>
    </row>
    <row r="1658" spans="1:6">
      <c r="A1658" s="49">
        <v>39049</v>
      </c>
      <c r="B1658">
        <v>43.66</v>
      </c>
      <c r="C1658">
        <v>43.75</v>
      </c>
      <c r="D1658">
        <v>43.39</v>
      </c>
      <c r="E1658" s="50">
        <v>43.55</v>
      </c>
      <c r="F1658">
        <v>1599800</v>
      </c>
    </row>
    <row r="1659" spans="1:6">
      <c r="A1659" s="49">
        <v>39048</v>
      </c>
      <c r="B1659">
        <v>44.25</v>
      </c>
      <c r="C1659">
        <v>44.25</v>
      </c>
      <c r="D1659">
        <v>43.45</v>
      </c>
      <c r="E1659" s="50">
        <v>43.66</v>
      </c>
      <c r="F1659">
        <v>1551600</v>
      </c>
    </row>
    <row r="1660" spans="1:6">
      <c r="A1660" s="49">
        <v>39045</v>
      </c>
      <c r="B1660">
        <v>44.45</v>
      </c>
      <c r="C1660">
        <v>44.5</v>
      </c>
      <c r="D1660">
        <v>43.86</v>
      </c>
      <c r="E1660" s="50">
        <v>44.36</v>
      </c>
      <c r="F1660">
        <v>724600</v>
      </c>
    </row>
    <row r="1661" spans="1:6">
      <c r="A1661" s="49">
        <v>39043</v>
      </c>
      <c r="B1661">
        <v>43.81</v>
      </c>
      <c r="C1661">
        <v>44.75</v>
      </c>
      <c r="D1661">
        <v>43.7</v>
      </c>
      <c r="E1661" s="50">
        <v>44.47</v>
      </c>
      <c r="F1661">
        <v>1710200</v>
      </c>
    </row>
    <row r="1662" spans="1:6">
      <c r="A1662" s="49">
        <v>39042</v>
      </c>
      <c r="B1662">
        <v>43.5</v>
      </c>
      <c r="C1662">
        <v>43.95</v>
      </c>
      <c r="D1662">
        <v>43.48</v>
      </c>
      <c r="E1662" s="50">
        <v>43.87</v>
      </c>
      <c r="F1662">
        <v>864900</v>
      </c>
    </row>
    <row r="1663" spans="1:6">
      <c r="A1663" s="49">
        <v>39041</v>
      </c>
      <c r="B1663">
        <v>43.15</v>
      </c>
      <c r="C1663">
        <v>44.02</v>
      </c>
      <c r="D1663">
        <v>43.15</v>
      </c>
      <c r="E1663" s="50">
        <v>43.5</v>
      </c>
      <c r="F1663">
        <v>1230200</v>
      </c>
    </row>
    <row r="1664" spans="1:6">
      <c r="A1664" s="49">
        <v>39038</v>
      </c>
      <c r="B1664">
        <v>43.81</v>
      </c>
      <c r="C1664">
        <v>44.02</v>
      </c>
      <c r="D1664">
        <v>43.45</v>
      </c>
      <c r="E1664" s="50">
        <v>43.94</v>
      </c>
      <c r="F1664">
        <v>1539500</v>
      </c>
    </row>
    <row r="1665" spans="1:6">
      <c r="A1665" s="49">
        <v>39037</v>
      </c>
      <c r="B1665">
        <v>43.87</v>
      </c>
      <c r="C1665">
        <v>44.05</v>
      </c>
      <c r="D1665">
        <v>43.56</v>
      </c>
      <c r="E1665" s="50">
        <v>43.95</v>
      </c>
      <c r="F1665">
        <v>1018700</v>
      </c>
    </row>
    <row r="1666" spans="1:6">
      <c r="A1666" s="49">
        <v>39036</v>
      </c>
      <c r="B1666">
        <v>43.5</v>
      </c>
      <c r="C1666">
        <v>44</v>
      </c>
      <c r="D1666">
        <v>43.33</v>
      </c>
      <c r="E1666" s="50">
        <v>43.79</v>
      </c>
      <c r="F1666">
        <v>1784500</v>
      </c>
    </row>
    <row r="1667" spans="1:6">
      <c r="A1667" s="49">
        <v>39035</v>
      </c>
      <c r="B1667">
        <v>43.31</v>
      </c>
      <c r="C1667">
        <v>43.5</v>
      </c>
      <c r="D1667">
        <v>42.98</v>
      </c>
      <c r="E1667" s="50">
        <v>43.5</v>
      </c>
      <c r="F1667">
        <v>1921400</v>
      </c>
    </row>
    <row r="1668" spans="1:6">
      <c r="A1668" s="49">
        <v>39034</v>
      </c>
      <c r="B1668">
        <v>43</v>
      </c>
      <c r="C1668">
        <v>43.32</v>
      </c>
      <c r="D1668">
        <v>42.93</v>
      </c>
      <c r="E1668" s="50">
        <v>43.29</v>
      </c>
      <c r="F1668">
        <v>1295300</v>
      </c>
    </row>
    <row r="1669" spans="1:6">
      <c r="A1669" s="49">
        <v>39031</v>
      </c>
      <c r="B1669">
        <v>43</v>
      </c>
      <c r="C1669">
        <v>43.08</v>
      </c>
      <c r="D1669">
        <v>42.79</v>
      </c>
      <c r="E1669" s="50">
        <v>42.87</v>
      </c>
      <c r="F1669">
        <v>1079700</v>
      </c>
    </row>
    <row r="1670" spans="1:6">
      <c r="A1670" s="49">
        <v>39030</v>
      </c>
      <c r="B1670">
        <v>43.18</v>
      </c>
      <c r="C1670">
        <v>43.18</v>
      </c>
      <c r="D1670">
        <v>42.7</v>
      </c>
      <c r="E1670" s="50">
        <v>42.85</v>
      </c>
      <c r="F1670">
        <v>1496400</v>
      </c>
    </row>
    <row r="1671" spans="1:6">
      <c r="A1671" s="49">
        <v>39029</v>
      </c>
      <c r="B1671">
        <v>42.43</v>
      </c>
      <c r="C1671">
        <v>43.31</v>
      </c>
      <c r="D1671">
        <v>42.41</v>
      </c>
      <c r="E1671" s="50">
        <v>43.2</v>
      </c>
      <c r="F1671">
        <v>2120400</v>
      </c>
    </row>
    <row r="1672" spans="1:6">
      <c r="A1672" s="49">
        <v>39028</v>
      </c>
      <c r="B1672">
        <v>42</v>
      </c>
      <c r="C1672">
        <v>42.33</v>
      </c>
      <c r="D1672">
        <v>41.91</v>
      </c>
      <c r="E1672" s="50">
        <v>42.31</v>
      </c>
      <c r="F1672">
        <v>1758800</v>
      </c>
    </row>
    <row r="1673" spans="1:6">
      <c r="A1673" s="49">
        <v>39027</v>
      </c>
      <c r="B1673">
        <v>41.85</v>
      </c>
      <c r="C1673">
        <v>42.46</v>
      </c>
      <c r="D1673">
        <v>41.84</v>
      </c>
      <c r="E1673" s="50">
        <v>42.24</v>
      </c>
      <c r="F1673">
        <v>1889800</v>
      </c>
    </row>
    <row r="1674" spans="1:6">
      <c r="A1674" s="49">
        <v>39024</v>
      </c>
      <c r="B1674">
        <v>42.25</v>
      </c>
      <c r="C1674">
        <v>42.31</v>
      </c>
      <c r="D1674">
        <v>41.78</v>
      </c>
      <c r="E1674" s="50">
        <v>42.04</v>
      </c>
      <c r="F1674">
        <v>1851700</v>
      </c>
    </row>
    <row r="1675" spans="1:6">
      <c r="A1675" s="49">
        <v>39023</v>
      </c>
      <c r="B1675">
        <v>41.99</v>
      </c>
      <c r="C1675">
        <v>42.27</v>
      </c>
      <c r="D1675">
        <v>41.93</v>
      </c>
      <c r="E1675" s="50">
        <v>42.25</v>
      </c>
      <c r="F1675">
        <v>2440700</v>
      </c>
    </row>
    <row r="1676" spans="1:6">
      <c r="A1676" s="49">
        <v>39022</v>
      </c>
      <c r="B1676">
        <v>42.4</v>
      </c>
      <c r="C1676">
        <v>42.5</v>
      </c>
      <c r="D1676">
        <v>41.98</v>
      </c>
      <c r="E1676" s="50">
        <v>41.98</v>
      </c>
      <c r="F1676">
        <v>1709400</v>
      </c>
    </row>
    <row r="1677" spans="1:6">
      <c r="A1677" s="49">
        <v>39021</v>
      </c>
      <c r="B1677">
        <v>42.01</v>
      </c>
      <c r="C1677">
        <v>42.21</v>
      </c>
      <c r="D1677">
        <v>41.94</v>
      </c>
      <c r="E1677" s="50">
        <v>42.16</v>
      </c>
      <c r="F1677">
        <v>1498800</v>
      </c>
    </row>
    <row r="1678" spans="1:6">
      <c r="A1678" s="49">
        <v>39020</v>
      </c>
      <c r="B1678">
        <v>42.1</v>
      </c>
      <c r="C1678">
        <v>42.1</v>
      </c>
      <c r="D1678">
        <v>41.87</v>
      </c>
      <c r="E1678" s="50">
        <v>42.01</v>
      </c>
      <c r="F1678">
        <v>841700</v>
      </c>
    </row>
    <row r="1679" spans="1:6">
      <c r="A1679" s="49">
        <v>39017</v>
      </c>
      <c r="B1679">
        <v>41.8</v>
      </c>
      <c r="C1679">
        <v>42.16</v>
      </c>
      <c r="D1679">
        <v>41.69</v>
      </c>
      <c r="E1679" s="50">
        <v>42</v>
      </c>
      <c r="F1679">
        <v>956700</v>
      </c>
    </row>
    <row r="1680" spans="1:6">
      <c r="A1680" s="49">
        <v>39016</v>
      </c>
      <c r="B1680">
        <v>41.8</v>
      </c>
      <c r="C1680">
        <v>42.23</v>
      </c>
      <c r="D1680">
        <v>41.7</v>
      </c>
      <c r="E1680" s="50">
        <v>41.97</v>
      </c>
      <c r="F1680">
        <v>1128100</v>
      </c>
    </row>
    <row r="1681" spans="1:6">
      <c r="A1681" s="49">
        <v>39015</v>
      </c>
      <c r="B1681">
        <v>41.11</v>
      </c>
      <c r="C1681">
        <v>41.9</v>
      </c>
      <c r="D1681">
        <v>41.11</v>
      </c>
      <c r="E1681" s="50">
        <v>41.8</v>
      </c>
      <c r="F1681">
        <v>1431300</v>
      </c>
    </row>
    <row r="1682" spans="1:6">
      <c r="A1682" s="49">
        <v>39014</v>
      </c>
      <c r="B1682">
        <v>41.17</v>
      </c>
      <c r="C1682">
        <v>41.34</v>
      </c>
      <c r="D1682">
        <v>41.05</v>
      </c>
      <c r="E1682" s="50">
        <v>41.2</v>
      </c>
      <c r="F1682">
        <v>1732400</v>
      </c>
    </row>
    <row r="1683" spans="1:6">
      <c r="A1683" s="49">
        <v>39013</v>
      </c>
      <c r="B1683">
        <v>41.44</v>
      </c>
      <c r="C1683">
        <v>41.55</v>
      </c>
      <c r="D1683">
        <v>41.24</v>
      </c>
      <c r="E1683" s="50">
        <v>41.31</v>
      </c>
      <c r="F1683">
        <v>1708500</v>
      </c>
    </row>
    <row r="1684" spans="1:6">
      <c r="A1684" s="49">
        <v>39010</v>
      </c>
      <c r="B1684">
        <v>41.91</v>
      </c>
      <c r="C1684">
        <v>41.91</v>
      </c>
      <c r="D1684">
        <v>41.32</v>
      </c>
      <c r="E1684" s="50">
        <v>41.59</v>
      </c>
      <c r="F1684">
        <v>1696400</v>
      </c>
    </row>
    <row r="1685" spans="1:6">
      <c r="A1685" s="49">
        <v>39009</v>
      </c>
      <c r="B1685">
        <v>41.78</v>
      </c>
      <c r="C1685">
        <v>41.95</v>
      </c>
      <c r="D1685">
        <v>41.49</v>
      </c>
      <c r="E1685" s="50">
        <v>41.77</v>
      </c>
      <c r="F1685">
        <v>1130200</v>
      </c>
    </row>
    <row r="1686" spans="1:6">
      <c r="A1686" s="49">
        <v>39008</v>
      </c>
      <c r="B1686">
        <v>41.63</v>
      </c>
      <c r="C1686">
        <v>42.14</v>
      </c>
      <c r="D1686">
        <v>41.63</v>
      </c>
      <c r="E1686" s="50">
        <v>41.86</v>
      </c>
      <c r="F1686">
        <v>1306300</v>
      </c>
    </row>
    <row r="1687" spans="1:6">
      <c r="A1687" s="49">
        <v>39007</v>
      </c>
      <c r="B1687">
        <v>41.6</v>
      </c>
      <c r="C1687">
        <v>41.67</v>
      </c>
      <c r="D1687">
        <v>41.3</v>
      </c>
      <c r="E1687" s="50">
        <v>41.6</v>
      </c>
      <c r="F1687">
        <v>1357300</v>
      </c>
    </row>
    <row r="1688" spans="1:6">
      <c r="A1688" s="49">
        <v>39006</v>
      </c>
      <c r="B1688">
        <v>41.68</v>
      </c>
      <c r="C1688">
        <v>41.68</v>
      </c>
      <c r="D1688">
        <v>41.39</v>
      </c>
      <c r="E1688" s="50">
        <v>41.6</v>
      </c>
      <c r="F1688">
        <v>1186400</v>
      </c>
    </row>
    <row r="1689" spans="1:6">
      <c r="A1689" s="49">
        <v>39003</v>
      </c>
      <c r="B1689">
        <v>41.8</v>
      </c>
      <c r="C1689">
        <v>41.85</v>
      </c>
      <c r="D1689">
        <v>41.6</v>
      </c>
      <c r="E1689" s="50">
        <v>41.68</v>
      </c>
      <c r="F1689">
        <v>1042900</v>
      </c>
    </row>
    <row r="1690" spans="1:6">
      <c r="A1690" s="49">
        <v>39002</v>
      </c>
      <c r="B1690">
        <v>42.04</v>
      </c>
      <c r="C1690">
        <v>42.19</v>
      </c>
      <c r="D1690">
        <v>41.76</v>
      </c>
      <c r="E1690" s="50">
        <v>41.76</v>
      </c>
      <c r="F1690">
        <v>1235100</v>
      </c>
    </row>
    <row r="1691" spans="1:6">
      <c r="A1691" s="49">
        <v>39001</v>
      </c>
      <c r="B1691">
        <v>42.2</v>
      </c>
      <c r="C1691">
        <v>42.4</v>
      </c>
      <c r="D1691">
        <v>41.88</v>
      </c>
      <c r="E1691" s="50">
        <v>42.06</v>
      </c>
      <c r="F1691">
        <v>1038900</v>
      </c>
    </row>
    <row r="1692" spans="1:6">
      <c r="A1692" s="49">
        <v>39000</v>
      </c>
      <c r="B1692">
        <v>42.28</v>
      </c>
      <c r="C1692">
        <v>42.31</v>
      </c>
      <c r="D1692">
        <v>42.01</v>
      </c>
      <c r="E1692" s="50">
        <v>42.31</v>
      </c>
      <c r="F1692">
        <v>2616800</v>
      </c>
    </row>
    <row r="1693" spans="1:6">
      <c r="A1693" s="49">
        <v>38999</v>
      </c>
      <c r="B1693">
        <v>41.8</v>
      </c>
      <c r="C1693">
        <v>42.14</v>
      </c>
      <c r="D1693">
        <v>41.71</v>
      </c>
      <c r="E1693" s="50">
        <v>42.13</v>
      </c>
      <c r="F1693">
        <v>1088600</v>
      </c>
    </row>
    <row r="1694" spans="1:6">
      <c r="A1694" s="49">
        <v>38996</v>
      </c>
      <c r="B1694">
        <v>42.08</v>
      </c>
      <c r="C1694">
        <v>42.12</v>
      </c>
      <c r="D1694">
        <v>41.61</v>
      </c>
      <c r="E1694" s="50">
        <v>41.77</v>
      </c>
      <c r="F1694">
        <v>1550100</v>
      </c>
    </row>
    <row r="1695" spans="1:6">
      <c r="A1695" s="49">
        <v>38995</v>
      </c>
      <c r="B1695">
        <v>42</v>
      </c>
      <c r="C1695">
        <v>42.19</v>
      </c>
      <c r="D1695">
        <v>41.9</v>
      </c>
      <c r="E1695" s="50">
        <v>42.18</v>
      </c>
      <c r="F1695">
        <v>1099700</v>
      </c>
    </row>
    <row r="1696" spans="1:6">
      <c r="A1696" s="49">
        <v>38994</v>
      </c>
      <c r="B1696">
        <v>41.43</v>
      </c>
      <c r="C1696">
        <v>42.16</v>
      </c>
      <c r="D1696">
        <v>41.24</v>
      </c>
      <c r="E1696" s="50">
        <v>42</v>
      </c>
      <c r="F1696">
        <v>2022000</v>
      </c>
    </row>
    <row r="1697" spans="1:6">
      <c r="A1697" s="49">
        <v>38993</v>
      </c>
      <c r="B1697">
        <v>41.9</v>
      </c>
      <c r="C1697">
        <v>42.06</v>
      </c>
      <c r="D1697">
        <v>41.52</v>
      </c>
      <c r="E1697" s="50">
        <v>41.58</v>
      </c>
      <c r="F1697">
        <v>1232900</v>
      </c>
    </row>
    <row r="1698" spans="1:6">
      <c r="A1698" s="49">
        <v>38992</v>
      </c>
      <c r="B1698">
        <v>42.03</v>
      </c>
      <c r="C1698">
        <v>42.03</v>
      </c>
      <c r="D1698">
        <v>41.81</v>
      </c>
      <c r="E1698" s="50">
        <v>41.94</v>
      </c>
      <c r="F1698">
        <v>830700</v>
      </c>
    </row>
    <row r="1699" spans="1:6">
      <c r="A1699" s="49">
        <v>38989</v>
      </c>
      <c r="B1699">
        <v>42.1</v>
      </c>
      <c r="C1699">
        <v>42.36</v>
      </c>
      <c r="D1699">
        <v>41.88</v>
      </c>
      <c r="E1699" s="50">
        <v>41.93</v>
      </c>
      <c r="F1699">
        <v>892600</v>
      </c>
    </row>
    <row r="1700" spans="1:6">
      <c r="A1700" s="49">
        <v>38988</v>
      </c>
      <c r="B1700">
        <v>42.28</v>
      </c>
      <c r="C1700">
        <v>42.34</v>
      </c>
      <c r="D1700">
        <v>41.97</v>
      </c>
      <c r="E1700" s="50">
        <v>42.21</v>
      </c>
      <c r="F1700">
        <v>1511900</v>
      </c>
    </row>
    <row r="1701" spans="1:6">
      <c r="A1701" s="49">
        <v>38987</v>
      </c>
      <c r="B1701">
        <v>42.18</v>
      </c>
      <c r="C1701">
        <v>42.32</v>
      </c>
      <c r="D1701">
        <v>42.01</v>
      </c>
      <c r="E1701" s="50">
        <v>42.2</v>
      </c>
      <c r="F1701">
        <v>1283600</v>
      </c>
    </row>
    <row r="1702" spans="1:6">
      <c r="A1702" s="49">
        <v>38986</v>
      </c>
      <c r="B1702">
        <v>41.87</v>
      </c>
      <c r="C1702">
        <v>42.44</v>
      </c>
      <c r="D1702">
        <v>41.81</v>
      </c>
      <c r="E1702" s="50">
        <v>42.4</v>
      </c>
      <c r="F1702">
        <v>1473200</v>
      </c>
    </row>
    <row r="1703" spans="1:6">
      <c r="A1703" s="49">
        <v>38985</v>
      </c>
      <c r="B1703">
        <v>41.71</v>
      </c>
      <c r="C1703">
        <v>42.22</v>
      </c>
      <c r="D1703">
        <v>41.71</v>
      </c>
      <c r="E1703" s="50">
        <v>42.12</v>
      </c>
      <c r="F1703">
        <v>1923700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6"/>
  <sheetViews>
    <sheetView showGridLines="0" workbookViewId="0"/>
  </sheetViews>
  <sheetFormatPr defaultRowHeight="15"/>
  <cols>
    <col min="1" max="1" width="40.85546875" customWidth="1"/>
    <col min="2" max="3" width="11.140625" bestFit="1" customWidth="1"/>
  </cols>
  <sheetData>
    <row r="1" spans="1:3">
      <c r="A1" s="3" t="s">
        <v>82</v>
      </c>
      <c r="B1" s="7" t="s">
        <v>0</v>
      </c>
      <c r="C1" s="7" t="s">
        <v>1</v>
      </c>
    </row>
    <row r="2" spans="1:3">
      <c r="A2" s="20" t="s">
        <v>9</v>
      </c>
      <c r="B2" s="21">
        <v>3.25</v>
      </c>
      <c r="C2" s="21">
        <v>3.44</v>
      </c>
    </row>
    <row r="3" spans="1:3">
      <c r="A3" s="20" t="s">
        <v>2</v>
      </c>
      <c r="B3" s="21">
        <v>2.3199999999999998</v>
      </c>
      <c r="C3" s="21">
        <v>2.57</v>
      </c>
    </row>
    <row r="4" spans="1:3">
      <c r="A4" s="20" t="s">
        <v>3</v>
      </c>
      <c r="B4" s="21">
        <v>3.27</v>
      </c>
      <c r="C4" s="21">
        <v>3.24</v>
      </c>
    </row>
    <row r="5" spans="1:3">
      <c r="A5" s="20" t="s">
        <v>4</v>
      </c>
      <c r="B5" s="21">
        <v>1.41</v>
      </c>
      <c r="C5" s="21">
        <v>1.42</v>
      </c>
    </row>
    <row r="6" spans="1:3">
      <c r="A6" s="20" t="s">
        <v>5</v>
      </c>
      <c r="B6" s="21">
        <v>0.47</v>
      </c>
      <c r="C6" s="21">
        <v>0.97899999999999998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8"/>
  <sheetViews>
    <sheetView showGridLines="0" workbookViewId="0"/>
  </sheetViews>
  <sheetFormatPr defaultRowHeight="15"/>
  <cols>
    <col min="1" max="1" width="14.7109375" customWidth="1"/>
    <col min="3" max="3" width="14.7109375" customWidth="1"/>
    <col min="5" max="5" width="14.7109375" customWidth="1"/>
  </cols>
  <sheetData>
    <row r="1" spans="1:6">
      <c r="A1" s="7" t="s">
        <v>6</v>
      </c>
      <c r="B1" s="7"/>
      <c r="C1" s="7"/>
      <c r="D1" s="7"/>
      <c r="E1" s="7"/>
      <c r="F1" s="7"/>
    </row>
    <row r="2" spans="1:6">
      <c r="A2" s="3" t="s">
        <v>7</v>
      </c>
      <c r="B2" s="7"/>
      <c r="C2" s="7" t="s">
        <v>8</v>
      </c>
      <c r="D2" s="7" t="s">
        <v>8</v>
      </c>
      <c r="E2" s="7" t="s">
        <v>8</v>
      </c>
      <c r="F2" s="7" t="s">
        <v>8</v>
      </c>
    </row>
    <row r="3" spans="1:6">
      <c r="A3" s="2" t="s">
        <v>9</v>
      </c>
      <c r="B3" s="1">
        <v>9.9000000000000005E-2</v>
      </c>
      <c r="C3" s="2" t="s">
        <v>10</v>
      </c>
      <c r="D3" s="1">
        <v>4.9000000000000002E-2</v>
      </c>
      <c r="E3" s="2" t="s">
        <v>11</v>
      </c>
      <c r="F3" s="1">
        <v>3.2000000000000001E-2</v>
      </c>
    </row>
    <row r="4" spans="1:6">
      <c r="A4" s="2" t="s">
        <v>12</v>
      </c>
      <c r="B4" s="1">
        <v>8.5999999999999993E-2</v>
      </c>
      <c r="C4" s="2" t="s">
        <v>13</v>
      </c>
      <c r="D4" s="1">
        <v>4.4000000000000004E-2</v>
      </c>
      <c r="E4" s="2" t="s">
        <v>14</v>
      </c>
      <c r="F4" s="1">
        <v>0.03</v>
      </c>
    </row>
    <row r="5" spans="1:6">
      <c r="A5" s="2" t="s">
        <v>15</v>
      </c>
      <c r="B5" s="1">
        <v>0.08</v>
      </c>
      <c r="C5" s="2" t="s">
        <v>16</v>
      </c>
      <c r="D5" s="1">
        <v>4.4000000000000004E-2</v>
      </c>
      <c r="E5" s="2" t="s">
        <v>17</v>
      </c>
      <c r="F5" s="1">
        <v>2.8999999999999998E-2</v>
      </c>
    </row>
    <row r="6" spans="1:6">
      <c r="A6" s="2" t="s">
        <v>18</v>
      </c>
      <c r="B6" s="1">
        <v>7.2999999999999995E-2</v>
      </c>
      <c r="C6" s="2" t="s">
        <v>19</v>
      </c>
      <c r="D6" s="1">
        <v>4.2000000000000003E-2</v>
      </c>
      <c r="E6" s="2" t="s">
        <v>20</v>
      </c>
      <c r="F6" s="1">
        <v>2.4E-2</v>
      </c>
    </row>
    <row r="7" spans="1:6">
      <c r="A7" s="2" t="s">
        <v>21</v>
      </c>
      <c r="B7" s="1">
        <v>5.0999999999999997E-2</v>
      </c>
      <c r="C7" s="2" t="s">
        <v>22</v>
      </c>
      <c r="D7" s="1">
        <v>0.04</v>
      </c>
      <c r="E7" s="2" t="s">
        <v>23</v>
      </c>
      <c r="F7" s="1">
        <v>0.02</v>
      </c>
    </row>
    <row r="8" spans="1:6">
      <c r="A8" s="2" t="s">
        <v>24</v>
      </c>
      <c r="B8" s="1">
        <v>4.9533333333333339E-2</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2"/>
  <sheetViews>
    <sheetView showGridLines="0" workbookViewId="0">
      <selection activeCell="B18" sqref="B18"/>
    </sheetView>
  </sheetViews>
  <sheetFormatPr defaultRowHeight="15"/>
  <cols>
    <col min="1" max="1" width="20.42578125" customWidth="1"/>
    <col min="3" max="3" width="4.7109375" customWidth="1"/>
    <col min="4" max="4" width="20.140625" bestFit="1" customWidth="1"/>
    <col min="5" max="5" width="14.140625" customWidth="1"/>
    <col min="8" max="8" width="20.140625" bestFit="1" customWidth="1"/>
  </cols>
  <sheetData>
    <row r="1" spans="1:10" ht="15.75">
      <c r="A1" s="7" t="s">
        <v>42</v>
      </c>
      <c r="B1" s="6" t="s">
        <v>41</v>
      </c>
      <c r="C1" s="10"/>
      <c r="D1" s="7" t="s">
        <v>192</v>
      </c>
      <c r="E1" s="6" t="s">
        <v>27</v>
      </c>
      <c r="F1" s="8"/>
      <c r="G1" s="8"/>
      <c r="H1" s="8"/>
      <c r="I1" s="8"/>
      <c r="J1" s="8"/>
    </row>
    <row r="2" spans="1:10">
      <c r="A2" s="8" t="s">
        <v>28</v>
      </c>
      <c r="B2" s="4">
        <v>0.84821199999999997</v>
      </c>
      <c r="C2" s="8"/>
      <c r="D2" s="8" t="s">
        <v>181</v>
      </c>
      <c r="E2" s="5">
        <v>1.7999999999999999E-2</v>
      </c>
      <c r="F2" s="8"/>
      <c r="G2" s="8"/>
      <c r="H2" s="8"/>
      <c r="I2" s="8"/>
      <c r="J2" s="8"/>
    </row>
    <row r="3" spans="1:10">
      <c r="A3" s="8" t="s">
        <v>29</v>
      </c>
      <c r="B3" s="4">
        <v>0.67654029999999998</v>
      </c>
      <c r="C3" s="8"/>
      <c r="D3" s="8" t="s">
        <v>190</v>
      </c>
      <c r="E3" s="5">
        <v>0.06</v>
      </c>
      <c r="F3" s="8"/>
      <c r="G3" s="8"/>
      <c r="H3" s="8"/>
      <c r="I3" s="8"/>
      <c r="J3" s="8"/>
    </row>
    <row r="4" spans="1:10">
      <c r="A4" s="8" t="s">
        <v>30</v>
      </c>
      <c r="B4" s="4">
        <v>0.68782310000000002</v>
      </c>
      <c r="C4" s="8"/>
      <c r="D4" s="8"/>
      <c r="E4" s="8"/>
      <c r="F4" s="8"/>
      <c r="G4" s="8"/>
      <c r="H4" s="8"/>
      <c r="I4" s="8"/>
      <c r="J4" s="8"/>
    </row>
    <row r="5" spans="1:10">
      <c r="A5" s="8" t="s">
        <v>31</v>
      </c>
      <c r="B5" s="4">
        <v>0.73552529999999994</v>
      </c>
      <c r="C5" s="8"/>
      <c r="D5" s="8"/>
      <c r="E5" s="8"/>
      <c r="F5" s="8"/>
      <c r="G5" s="8"/>
      <c r="H5" s="8"/>
      <c r="I5" s="8"/>
      <c r="J5" s="8"/>
    </row>
    <row r="6" spans="1:10">
      <c r="A6" s="8" t="s">
        <v>32</v>
      </c>
      <c r="B6" s="4">
        <v>0.78043390000000001</v>
      </c>
      <c r="C6" s="8"/>
      <c r="D6" s="8"/>
      <c r="E6" s="8"/>
      <c r="F6" s="8"/>
      <c r="G6" s="8"/>
      <c r="H6" s="8"/>
      <c r="I6" s="8"/>
      <c r="J6" s="8"/>
    </row>
    <row r="7" spans="1:10">
      <c r="A7" s="8" t="s">
        <v>33</v>
      </c>
      <c r="B7" s="4">
        <v>0.66504940000000001</v>
      </c>
      <c r="C7" s="8"/>
      <c r="D7" s="8"/>
      <c r="E7" s="8"/>
      <c r="F7" s="8"/>
      <c r="G7" s="8"/>
      <c r="H7" s="8"/>
      <c r="I7" s="8"/>
      <c r="J7" s="8"/>
    </row>
    <row r="8" spans="1:10">
      <c r="A8" s="8" t="s">
        <v>34</v>
      </c>
      <c r="B8" s="4">
        <v>0.89700000000000002</v>
      </c>
      <c r="C8" s="8"/>
      <c r="D8" s="8"/>
      <c r="E8" s="8"/>
      <c r="F8" s="8"/>
      <c r="G8" s="8"/>
      <c r="H8" s="8"/>
      <c r="I8" s="8"/>
      <c r="J8" s="8"/>
    </row>
    <row r="9" spans="1:10">
      <c r="A9" s="8" t="s">
        <v>26</v>
      </c>
      <c r="B9" s="4">
        <v>1.0298669999999999</v>
      </c>
      <c r="C9" s="8"/>
      <c r="D9" s="8"/>
      <c r="E9" s="8"/>
      <c r="F9" s="8"/>
      <c r="G9" s="8"/>
      <c r="H9" s="8"/>
      <c r="I9" s="8"/>
      <c r="J9" s="8"/>
    </row>
    <row r="10" spans="1:10">
      <c r="A10" s="8" t="s">
        <v>35</v>
      </c>
      <c r="B10" s="4">
        <v>0.8212045</v>
      </c>
      <c r="C10" s="8"/>
      <c r="D10" s="8"/>
      <c r="E10" s="8"/>
      <c r="F10" s="8"/>
      <c r="G10" s="8"/>
      <c r="H10" s="8"/>
      <c r="I10" s="8"/>
      <c r="J10" s="8"/>
    </row>
    <row r="11" spans="1:10">
      <c r="A11" s="8" t="s">
        <v>36</v>
      </c>
      <c r="B11" s="4">
        <v>0.65656910000000002</v>
      </c>
      <c r="C11" s="8"/>
      <c r="D11" s="8"/>
      <c r="E11" s="8"/>
      <c r="F11" s="8"/>
      <c r="G11" s="8"/>
      <c r="H11" s="8"/>
      <c r="I11" s="8"/>
      <c r="J11" s="8"/>
    </row>
    <row r="12" spans="1:10">
      <c r="A12" s="8" t="s">
        <v>37</v>
      </c>
      <c r="B12" s="4">
        <v>0.77225739999999998</v>
      </c>
      <c r="C12" s="8"/>
      <c r="D12" s="8"/>
      <c r="E12" s="8"/>
      <c r="F12" s="8"/>
      <c r="G12" s="8"/>
      <c r="H12" s="8"/>
      <c r="I12" s="8"/>
      <c r="J12" s="8"/>
    </row>
    <row r="13" spans="1:10">
      <c r="A13" s="8" t="s">
        <v>38</v>
      </c>
      <c r="B13" s="4">
        <v>0.81727369999999999</v>
      </c>
      <c r="C13" s="8"/>
      <c r="D13" s="8"/>
      <c r="E13" s="8"/>
      <c r="F13" s="8"/>
      <c r="G13" s="8"/>
      <c r="H13" s="8"/>
      <c r="I13" s="8"/>
      <c r="J13" s="8"/>
    </row>
    <row r="14" spans="1:10">
      <c r="A14" s="8"/>
      <c r="B14" s="9"/>
      <c r="C14" s="8"/>
      <c r="D14" s="8"/>
      <c r="E14" s="8"/>
      <c r="F14" s="8"/>
      <c r="G14" s="8"/>
      <c r="H14" s="8"/>
      <c r="I14" s="8"/>
      <c r="J14" s="8"/>
    </row>
    <row r="15" spans="1:10">
      <c r="A15" s="8" t="s">
        <v>39</v>
      </c>
      <c r="B15" s="4">
        <v>0.78231297500000008</v>
      </c>
      <c r="C15" s="8"/>
      <c r="D15" s="8"/>
      <c r="E15" s="8"/>
      <c r="F15" s="8"/>
      <c r="G15" s="8"/>
      <c r="H15" s="8"/>
      <c r="I15" s="8"/>
      <c r="J15" s="8"/>
    </row>
    <row r="16" spans="1:10">
      <c r="A16" s="8" t="s">
        <v>40</v>
      </c>
      <c r="B16" s="4">
        <v>0.77634565</v>
      </c>
      <c r="C16" s="8"/>
      <c r="D16" s="8"/>
      <c r="E16" s="8"/>
      <c r="F16" s="8"/>
      <c r="G16" s="8"/>
      <c r="H16" s="8"/>
      <c r="I16" s="8"/>
      <c r="J16" s="8"/>
    </row>
    <row r="17" spans="1:10">
      <c r="A17" s="8"/>
      <c r="B17" s="9"/>
      <c r="C17" s="8"/>
      <c r="D17" s="8"/>
      <c r="E17" s="8"/>
      <c r="F17" s="8"/>
      <c r="G17" s="8"/>
      <c r="H17" s="8"/>
      <c r="I17" s="8"/>
      <c r="J17" s="8"/>
    </row>
    <row r="18" spans="1:10">
      <c r="A18" s="8" t="s">
        <v>25</v>
      </c>
      <c r="B18" s="4">
        <v>0.65100000000000002</v>
      </c>
      <c r="C18" s="8"/>
      <c r="D18" s="8"/>
      <c r="E18" s="8"/>
      <c r="F18" s="8"/>
      <c r="G18" s="8"/>
      <c r="H18" s="8"/>
      <c r="I18" s="8"/>
      <c r="J18" s="8"/>
    </row>
    <row r="19" spans="1:10">
      <c r="F19" s="8"/>
      <c r="G19" s="8"/>
      <c r="H19" s="8"/>
      <c r="I19" s="8"/>
      <c r="J19" s="8"/>
    </row>
    <row r="20" spans="1:10">
      <c r="A20" s="8" t="s">
        <v>182</v>
      </c>
      <c r="F20" s="8"/>
      <c r="G20" s="8"/>
      <c r="H20" s="8"/>
      <c r="I20" s="8"/>
      <c r="J20" s="8"/>
    </row>
    <row r="21" spans="1:10">
      <c r="F21" s="8"/>
      <c r="G21" s="8"/>
      <c r="H21" s="8"/>
      <c r="I21" s="8"/>
      <c r="J21" s="8"/>
    </row>
    <row r="22" spans="1:10">
      <c r="F22" s="8"/>
      <c r="G22" s="8"/>
      <c r="H22" s="8"/>
      <c r="I22" s="8"/>
      <c r="J22"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5"/>
  <sheetViews>
    <sheetView showGridLines="0" workbookViewId="0">
      <selection activeCell="B25" sqref="B25"/>
    </sheetView>
  </sheetViews>
  <sheetFormatPr defaultRowHeight="15"/>
  <cols>
    <col min="1" max="1" width="65" bestFit="1" customWidth="1"/>
    <col min="2" max="2" width="10" bestFit="1" customWidth="1"/>
  </cols>
  <sheetData>
    <row r="1" spans="1:3">
      <c r="A1" s="11"/>
      <c r="B1" s="222">
        <v>2013</v>
      </c>
      <c r="C1" s="222">
        <v>2012</v>
      </c>
    </row>
    <row r="2" spans="1:3">
      <c r="A2" s="11" t="s">
        <v>191</v>
      </c>
      <c r="B2" s="222"/>
      <c r="C2" s="222"/>
    </row>
    <row r="3" spans="1:3">
      <c r="A3" s="2" t="s">
        <v>43</v>
      </c>
      <c r="B3" s="12" t="s">
        <v>44</v>
      </c>
      <c r="C3" s="13">
        <v>186869</v>
      </c>
    </row>
    <row r="4" spans="1:3">
      <c r="A4" s="2" t="s">
        <v>45</v>
      </c>
      <c r="B4" s="13">
        <v>25688</v>
      </c>
      <c r="C4" s="13">
        <v>43164</v>
      </c>
    </row>
    <row r="5" spans="1:3">
      <c r="A5" s="2" t="s">
        <v>46</v>
      </c>
      <c r="B5" s="13">
        <v>56293</v>
      </c>
      <c r="C5" s="13">
        <v>64060</v>
      </c>
    </row>
    <row r="6" spans="1:3">
      <c r="A6" s="2" t="s">
        <v>47</v>
      </c>
      <c r="B6" s="13">
        <v>499993</v>
      </c>
      <c r="C6" s="13">
        <v>499958</v>
      </c>
    </row>
    <row r="7" spans="1:3">
      <c r="A7" s="2" t="s">
        <v>48</v>
      </c>
      <c r="B7" s="13">
        <v>350000</v>
      </c>
      <c r="C7" s="13">
        <v>350000</v>
      </c>
    </row>
    <row r="8" spans="1:3">
      <c r="A8" s="2" t="s">
        <v>49</v>
      </c>
      <c r="B8" s="13">
        <v>163182</v>
      </c>
      <c r="C8" s="13">
        <v>199327</v>
      </c>
    </row>
    <row r="9" spans="1:3">
      <c r="A9" s="2" t="s">
        <v>50</v>
      </c>
      <c r="B9" s="13">
        <v>500000</v>
      </c>
      <c r="C9" s="13">
        <v>500000</v>
      </c>
    </row>
    <row r="10" spans="1:3">
      <c r="A10" s="2" t="s">
        <v>51</v>
      </c>
      <c r="B10" s="13">
        <v>152983</v>
      </c>
      <c r="C10" s="12" t="s">
        <v>44</v>
      </c>
    </row>
    <row r="11" spans="1:3">
      <c r="A11" s="2" t="s">
        <v>52</v>
      </c>
      <c r="B11" s="13">
        <v>100000</v>
      </c>
      <c r="C11" s="13">
        <v>100000</v>
      </c>
    </row>
    <row r="12" spans="1:3">
      <c r="A12" s="2" t="s">
        <v>53</v>
      </c>
      <c r="B12" s="13">
        <v>299933</v>
      </c>
      <c r="C12" s="13">
        <v>299913</v>
      </c>
    </row>
    <row r="13" spans="1:3">
      <c r="A13" s="2" t="s">
        <v>54</v>
      </c>
      <c r="B13" s="13">
        <v>299648</v>
      </c>
      <c r="C13" s="13">
        <v>299556</v>
      </c>
    </row>
    <row r="14" spans="1:3">
      <c r="A14" s="2" t="s">
        <v>55</v>
      </c>
      <c r="B14" s="13">
        <v>119000</v>
      </c>
      <c r="C14" s="13">
        <v>119000</v>
      </c>
    </row>
    <row r="15" spans="1:3">
      <c r="A15" s="2" t="s">
        <v>56</v>
      </c>
      <c r="B15" s="13">
        <v>395772</v>
      </c>
      <c r="C15" s="13">
        <v>395268</v>
      </c>
    </row>
    <row r="16" spans="1:3">
      <c r="A16" s="2" t="s">
        <v>57</v>
      </c>
      <c r="B16" s="13">
        <v>299565</v>
      </c>
      <c r="C16" s="13">
        <v>299516</v>
      </c>
    </row>
    <row r="17" spans="1:3">
      <c r="A17" s="2" t="s">
        <v>58</v>
      </c>
      <c r="B17" s="13">
        <v>231396</v>
      </c>
      <c r="C17" s="13">
        <v>231137</v>
      </c>
    </row>
    <row r="18" spans="1:3">
      <c r="A18" s="2" t="s">
        <v>59</v>
      </c>
      <c r="B18" s="13">
        <v>192376</v>
      </c>
      <c r="C18" s="13">
        <v>202158</v>
      </c>
    </row>
    <row r="19" spans="1:3">
      <c r="A19" s="2" t="s">
        <v>60</v>
      </c>
      <c r="B19" s="13">
        <v>435185</v>
      </c>
      <c r="C19" s="13">
        <v>435112</v>
      </c>
    </row>
    <row r="20" spans="1:3">
      <c r="A20" s="2" t="s">
        <v>61</v>
      </c>
      <c r="B20" s="14">
        <v>628082</v>
      </c>
      <c r="C20" s="14">
        <v>626747</v>
      </c>
    </row>
    <row r="21" spans="1:3">
      <c r="A21" s="2" t="s">
        <v>62</v>
      </c>
      <c r="B21" s="13">
        <v>4749096</v>
      </c>
      <c r="C21" s="13">
        <v>4851785</v>
      </c>
    </row>
    <row r="22" spans="1:3">
      <c r="A22" s="2" t="s">
        <v>63</v>
      </c>
      <c r="B22" s="13">
        <v>122455</v>
      </c>
      <c r="C22" s="13">
        <v>128444</v>
      </c>
    </row>
    <row r="23" spans="1:3">
      <c r="A23" s="2" t="s">
        <v>64</v>
      </c>
      <c r="B23" s="13">
        <v>-1023212</v>
      </c>
      <c r="C23" s="13">
        <v>-200248</v>
      </c>
    </row>
    <row r="24" spans="1:3">
      <c r="A24" s="2" t="s">
        <v>62</v>
      </c>
      <c r="B24" s="14">
        <v>3848339</v>
      </c>
      <c r="C24" s="14">
        <v>4779981</v>
      </c>
    </row>
    <row r="25" spans="1:3">
      <c r="A25" s="2" t="s">
        <v>65</v>
      </c>
      <c r="B25" s="15">
        <v>4.7E-2</v>
      </c>
      <c r="C25" s="15">
        <v>4.2799999999999998E-2</v>
      </c>
    </row>
  </sheetData>
  <mergeCells count="2">
    <mergeCell ref="B1:B2"/>
    <mergeCell ref="C1: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4"/>
  <sheetViews>
    <sheetView showGridLines="0" workbookViewId="0">
      <selection activeCell="G4" sqref="G4"/>
    </sheetView>
  </sheetViews>
  <sheetFormatPr defaultRowHeight="15"/>
  <sheetData>
    <row r="1" spans="1:6">
      <c r="A1" s="46"/>
      <c r="B1" s="46"/>
      <c r="C1" s="46"/>
      <c r="D1" s="46"/>
      <c r="E1" s="46"/>
      <c r="F1" s="46"/>
    </row>
    <row r="2" spans="1:6">
      <c r="A2" s="46" t="s">
        <v>66</v>
      </c>
      <c r="B2" s="16"/>
      <c r="C2" s="16"/>
      <c r="D2" s="16">
        <v>2011</v>
      </c>
      <c r="E2" s="16">
        <v>2012</v>
      </c>
      <c r="F2" s="16">
        <v>2013</v>
      </c>
    </row>
    <row r="3" spans="1:6">
      <c r="A3" s="2" t="s">
        <v>67</v>
      </c>
      <c r="B3" s="17"/>
      <c r="C3" s="8"/>
      <c r="D3" s="18">
        <v>0.35</v>
      </c>
      <c r="E3" s="18">
        <v>0.35</v>
      </c>
      <c r="F3" s="18">
        <v>0.35</v>
      </c>
    </row>
    <row r="4" spans="1:6">
      <c r="A4" s="2" t="s">
        <v>68</v>
      </c>
      <c r="B4" s="17"/>
      <c r="C4" s="8"/>
      <c r="D4" s="18">
        <v>0.26200000000000001</v>
      </c>
      <c r="E4" s="18">
        <v>0.19800000000000001</v>
      </c>
      <c r="F4" s="18">
        <v>0.18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7"/>
  <sheetViews>
    <sheetView showGridLines="0" workbookViewId="0">
      <selection activeCell="B7" sqref="B7"/>
    </sheetView>
  </sheetViews>
  <sheetFormatPr defaultRowHeight="15"/>
  <cols>
    <col min="1" max="1" width="26.5703125" bestFit="1" customWidth="1"/>
  </cols>
  <sheetData>
    <row r="1" spans="1:7">
      <c r="A1" s="19" t="s">
        <v>69</v>
      </c>
      <c r="B1" s="19" t="s">
        <v>8</v>
      </c>
      <c r="C1" s="19"/>
      <c r="D1" s="19"/>
      <c r="E1" s="19"/>
      <c r="F1" s="19"/>
      <c r="G1" s="19"/>
    </row>
    <row r="2" spans="1:7">
      <c r="A2" s="19" t="s">
        <v>70</v>
      </c>
      <c r="B2" s="19" t="s">
        <v>71</v>
      </c>
      <c r="C2" s="19" t="s">
        <v>72</v>
      </c>
      <c r="D2" s="19" t="s">
        <v>73</v>
      </c>
      <c r="E2" s="19" t="s">
        <v>74</v>
      </c>
      <c r="F2" s="19" t="s">
        <v>75</v>
      </c>
      <c r="G2" s="19" t="s">
        <v>76</v>
      </c>
    </row>
    <row r="3" spans="1:7">
      <c r="A3" s="19" t="s">
        <v>77</v>
      </c>
      <c r="B3" s="7"/>
      <c r="C3" s="19"/>
      <c r="D3" s="19"/>
      <c r="E3" s="19"/>
      <c r="F3" s="19"/>
      <c r="G3" s="19"/>
    </row>
    <row r="4" spans="1:7">
      <c r="A4" s="2" t="s">
        <v>78</v>
      </c>
      <c r="B4" s="13">
        <v>11675</v>
      </c>
      <c r="C4" s="13">
        <v>12141</v>
      </c>
      <c r="D4" s="13">
        <v>12657</v>
      </c>
      <c r="E4" s="13">
        <v>13112</v>
      </c>
      <c r="F4" s="13">
        <v>13744</v>
      </c>
      <c r="G4" s="13">
        <v>14446</v>
      </c>
    </row>
    <row r="5" spans="1:7">
      <c r="A5" s="2" t="s">
        <v>79</v>
      </c>
      <c r="B5" s="13">
        <v>2057</v>
      </c>
      <c r="C5" s="13">
        <v>2195</v>
      </c>
      <c r="D5" s="13">
        <v>2340</v>
      </c>
      <c r="E5" s="13">
        <v>2453</v>
      </c>
      <c r="F5" s="13">
        <v>2613</v>
      </c>
      <c r="G5" s="13">
        <v>2789</v>
      </c>
    </row>
    <row r="6" spans="1:7">
      <c r="A6" s="2" t="s">
        <v>80</v>
      </c>
      <c r="B6" s="13">
        <v>1705</v>
      </c>
      <c r="C6" s="13">
        <v>1834</v>
      </c>
      <c r="D6" s="13">
        <v>1965</v>
      </c>
      <c r="E6" s="13">
        <v>2061</v>
      </c>
      <c r="F6" s="13">
        <v>2202</v>
      </c>
      <c r="G6" s="13">
        <v>2355</v>
      </c>
    </row>
    <row r="7" spans="1:7">
      <c r="A7" s="2" t="s">
        <v>81</v>
      </c>
      <c r="B7" s="22">
        <v>3.58</v>
      </c>
      <c r="C7" s="22">
        <v>3.78</v>
      </c>
      <c r="D7" s="22">
        <v>3.83</v>
      </c>
      <c r="E7" s="22">
        <v>4</v>
      </c>
      <c r="F7" s="22">
        <v>4.29</v>
      </c>
      <c r="G7" s="22">
        <v>4.5999999999999996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20"/>
  <sheetViews>
    <sheetView showGridLines="0" workbookViewId="0">
      <selection activeCell="B19" sqref="B19"/>
    </sheetView>
  </sheetViews>
  <sheetFormatPr defaultRowHeight="15"/>
  <cols>
    <col min="1" max="1" width="57" customWidth="1"/>
    <col min="2" max="4" width="11.5703125" bestFit="1" customWidth="1"/>
  </cols>
  <sheetData>
    <row r="1" spans="1:4">
      <c r="A1" s="16" t="s">
        <v>83</v>
      </c>
      <c r="B1" s="223" t="s">
        <v>84</v>
      </c>
      <c r="C1" s="223"/>
      <c r="D1" s="223"/>
    </row>
    <row r="2" spans="1:4">
      <c r="A2" s="16" t="s">
        <v>279</v>
      </c>
      <c r="B2" s="57" t="s">
        <v>196</v>
      </c>
      <c r="C2" s="57" t="s">
        <v>197</v>
      </c>
      <c r="D2" s="57" t="s">
        <v>198</v>
      </c>
    </row>
    <row r="3" spans="1:4">
      <c r="A3" s="23" t="s">
        <v>85</v>
      </c>
      <c r="B3" s="26">
        <v>11675</v>
      </c>
      <c r="C3" s="26">
        <v>11507.572</v>
      </c>
      <c r="D3" s="26">
        <v>10558.636</v>
      </c>
    </row>
    <row r="4" spans="1:4" ht="15.75" thickBot="1">
      <c r="A4" s="30" t="s">
        <v>86</v>
      </c>
      <c r="B4" s="27">
        <v>7333.4160000000002</v>
      </c>
      <c r="C4" s="27">
        <v>7512.7830000000004</v>
      </c>
      <c r="D4" s="27">
        <v>6614.259</v>
      </c>
    </row>
    <row r="5" spans="1:4">
      <c r="A5" s="24" t="s">
        <v>87</v>
      </c>
      <c r="B5" s="55">
        <v>4195.47</v>
      </c>
      <c r="C5" s="55">
        <v>3994.7890000000002</v>
      </c>
      <c r="D5" s="55">
        <v>3944.377</v>
      </c>
    </row>
    <row r="6" spans="1:4" ht="15.75" thickBot="1">
      <c r="A6" s="25" t="s">
        <v>280</v>
      </c>
      <c r="B6" s="27">
        <v>2533.819</v>
      </c>
      <c r="C6" s="27">
        <v>2492.482</v>
      </c>
      <c r="D6" s="27">
        <v>2256.739</v>
      </c>
    </row>
    <row r="7" spans="1:4">
      <c r="A7" s="24" t="s">
        <v>88</v>
      </c>
      <c r="B7" s="55">
        <v>1661.6510000000001</v>
      </c>
      <c r="C7" s="55">
        <v>1502.307</v>
      </c>
      <c r="D7" s="55">
        <v>1687.6379999999999</v>
      </c>
    </row>
    <row r="8" spans="1:4">
      <c r="A8" s="24" t="s">
        <v>89</v>
      </c>
      <c r="B8" s="27">
        <v>27.795000000000002</v>
      </c>
      <c r="C8" s="27">
        <v>34.546999999999997</v>
      </c>
      <c r="D8" s="27">
        <v>22.547999999999998</v>
      </c>
    </row>
    <row r="9" spans="1:4">
      <c r="A9" s="24" t="s">
        <v>90</v>
      </c>
      <c r="B9" s="27">
        <v>283.60700000000003</v>
      </c>
      <c r="C9" s="27">
        <v>293.00900000000001</v>
      </c>
      <c r="D9" s="27">
        <v>272.66000000000003</v>
      </c>
    </row>
    <row r="10" spans="1:4" ht="15.75" thickBot="1">
      <c r="A10" s="24" t="s">
        <v>91</v>
      </c>
      <c r="B10" s="52">
        <v>-62.195999999999998</v>
      </c>
      <c r="C10" s="52">
        <v>-7.7560000000000002</v>
      </c>
      <c r="D10" s="52">
        <v>-21.204000000000001</v>
      </c>
    </row>
    <row r="11" spans="1:4">
      <c r="A11" s="54" t="s">
        <v>92</v>
      </c>
      <c r="B11" s="55">
        <v>1343.643</v>
      </c>
      <c r="C11" s="55">
        <v>1236.0889999999999</v>
      </c>
      <c r="D11" s="55">
        <v>1416.3219999999999</v>
      </c>
    </row>
    <row r="12" spans="1:4" ht="15.75" thickBot="1">
      <c r="A12" s="25" t="s">
        <v>93</v>
      </c>
      <c r="B12" s="53">
        <v>241.59800000000001</v>
      </c>
      <c r="C12" s="53">
        <v>244.96600000000001</v>
      </c>
      <c r="D12" s="53">
        <v>370.81700000000001</v>
      </c>
    </row>
    <row r="13" spans="1:4">
      <c r="A13" s="24" t="s">
        <v>94</v>
      </c>
      <c r="B13" s="55">
        <v>1102.0450000000001</v>
      </c>
      <c r="C13" s="55">
        <v>991.12300000000005</v>
      </c>
      <c r="D13" s="55">
        <v>1045.5050000000001</v>
      </c>
    </row>
    <row r="14" spans="1:4" ht="15.75" thickBot="1">
      <c r="A14" s="24" t="s">
        <v>97</v>
      </c>
      <c r="B14" s="27">
        <v>-74.712000000000003</v>
      </c>
      <c r="C14" s="27">
        <v>-51.215000000000003</v>
      </c>
      <c r="D14" s="27">
        <v>-39.557000000000002</v>
      </c>
    </row>
    <row r="15" spans="1:4">
      <c r="A15" s="24" t="s">
        <v>95</v>
      </c>
      <c r="B15" s="55">
        <v>1027.3330000000001</v>
      </c>
      <c r="C15" s="55">
        <v>939.90800000000002</v>
      </c>
      <c r="D15" s="55">
        <v>1005.948</v>
      </c>
    </row>
    <row r="16" spans="1:4" ht="15.75" thickBot="1">
      <c r="A16" s="25" t="s">
        <v>283</v>
      </c>
      <c r="B16" s="27">
        <v>14.43</v>
      </c>
      <c r="C16" s="27">
        <v>16.748999999999999</v>
      </c>
      <c r="D16" s="27">
        <v>16.437999999999999</v>
      </c>
    </row>
    <row r="17" spans="1:4">
      <c r="A17" s="24" t="s">
        <v>96</v>
      </c>
      <c r="B17" s="55">
        <v>1012.903</v>
      </c>
      <c r="C17" s="55">
        <v>923.15899999999999</v>
      </c>
      <c r="D17" s="55">
        <v>989.51</v>
      </c>
    </row>
    <row r="18" spans="1:4">
      <c r="A18" s="25" t="s">
        <v>199</v>
      </c>
      <c r="B18" s="27">
        <v>320.66199999999998</v>
      </c>
      <c r="C18" s="27">
        <v>320.68599999999998</v>
      </c>
      <c r="D18" s="27">
        <v>320.11799999999999</v>
      </c>
    </row>
    <row r="19" spans="1:4">
      <c r="A19" s="24" t="s">
        <v>200</v>
      </c>
      <c r="B19" s="27">
        <v>323.17200000000003</v>
      </c>
      <c r="C19" s="27">
        <v>323.32100000000003</v>
      </c>
      <c r="D19" s="27">
        <v>323.04199999999997</v>
      </c>
    </row>
    <row r="20" spans="1:4">
      <c r="A20" s="24" t="s">
        <v>255</v>
      </c>
      <c r="B20" s="27">
        <v>2057</v>
      </c>
      <c r="C20" s="27">
        <v>1947</v>
      </c>
      <c r="D20" s="27">
        <v>1862</v>
      </c>
    </row>
  </sheetData>
  <mergeCells count="1">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31"/>
  <sheetViews>
    <sheetView showGridLines="0" workbookViewId="0">
      <selection activeCell="B28" sqref="B28"/>
    </sheetView>
  </sheetViews>
  <sheetFormatPr defaultRowHeight="15"/>
  <cols>
    <col min="1" max="1" width="52.85546875" customWidth="1"/>
    <col min="2" max="3" width="11.5703125" bestFit="1" customWidth="1"/>
  </cols>
  <sheetData>
    <row r="1" spans="1:5">
      <c r="A1" s="16" t="s">
        <v>98</v>
      </c>
      <c r="B1" s="19"/>
      <c r="C1" s="19"/>
    </row>
    <row r="2" spans="1:5">
      <c r="A2" s="16" t="s">
        <v>281</v>
      </c>
      <c r="B2" s="57" t="s">
        <v>196</v>
      </c>
      <c r="C2" s="57" t="s">
        <v>197</v>
      </c>
    </row>
    <row r="3" spans="1:5">
      <c r="A3" s="23" t="s">
        <v>99</v>
      </c>
      <c r="B3" s="26">
        <v>2476.6990000000001</v>
      </c>
      <c r="C3" s="26">
        <v>1330.441</v>
      </c>
    </row>
    <row r="4" spans="1:5">
      <c r="A4" s="30" t="s">
        <v>194</v>
      </c>
      <c r="B4" s="27">
        <v>1073.8520000000001</v>
      </c>
      <c r="C4" s="27">
        <v>993.51</v>
      </c>
      <c r="D4" s="56"/>
      <c r="E4" s="56"/>
    </row>
    <row r="5" spans="1:5">
      <c r="A5" s="25" t="s">
        <v>100</v>
      </c>
      <c r="B5" s="27">
        <v>1332.6969999999999</v>
      </c>
      <c r="C5" s="27">
        <v>1329.3510000000001</v>
      </c>
    </row>
    <row r="6" spans="1:5" ht="15.75" thickBot="1">
      <c r="A6" s="24" t="s">
        <v>101</v>
      </c>
      <c r="B6" s="27">
        <v>252.31399999999999</v>
      </c>
      <c r="C6" s="27">
        <v>228.934</v>
      </c>
    </row>
    <row r="7" spans="1:5">
      <c r="A7" s="24" t="s">
        <v>102</v>
      </c>
      <c r="B7" s="55">
        <v>5135.5619999999999</v>
      </c>
      <c r="C7" s="55">
        <v>3882.2359999999999</v>
      </c>
    </row>
    <row r="8" spans="1:5">
      <c r="A8" s="24" t="s">
        <v>103</v>
      </c>
      <c r="B8" s="27">
        <v>2458.8009999999999</v>
      </c>
      <c r="C8" s="27">
        <v>2484.1379999999999</v>
      </c>
    </row>
    <row r="9" spans="1:5">
      <c r="A9" s="24" t="s">
        <v>193</v>
      </c>
      <c r="B9" s="27">
        <v>4494.7199999999993</v>
      </c>
      <c r="C9" s="27">
        <v>4684.2209999999995</v>
      </c>
      <c r="D9" s="56"/>
      <c r="E9" s="56"/>
    </row>
    <row r="10" spans="1:5" ht="15.75" thickBot="1">
      <c r="A10" s="24" t="s">
        <v>104</v>
      </c>
      <c r="B10" s="27">
        <v>849.92399999999998</v>
      </c>
      <c r="C10" s="27">
        <v>932.69799999999998</v>
      </c>
    </row>
    <row r="11" spans="1:5">
      <c r="A11" s="24" t="s">
        <v>105</v>
      </c>
      <c r="B11" s="55">
        <v>12939.007</v>
      </c>
      <c r="C11" s="55">
        <v>11983.293</v>
      </c>
    </row>
    <row r="12" spans="1:5">
      <c r="A12" s="24"/>
      <c r="B12" s="27"/>
      <c r="C12" s="27"/>
    </row>
    <row r="13" spans="1:5">
      <c r="A13" s="25" t="s">
        <v>195</v>
      </c>
      <c r="B13" s="27">
        <v>2160.393</v>
      </c>
      <c r="C13" s="27">
        <v>246.708</v>
      </c>
      <c r="D13" s="56"/>
      <c r="E13" s="56"/>
    </row>
    <row r="14" spans="1:5">
      <c r="A14" s="24" t="s">
        <v>106</v>
      </c>
      <c r="B14" s="27">
        <v>1492.837</v>
      </c>
      <c r="C14" s="27">
        <v>1348.8119999999999</v>
      </c>
    </row>
    <row r="15" spans="1:5">
      <c r="A15" s="24" t="s">
        <v>107</v>
      </c>
      <c r="B15" s="27">
        <v>1019.412</v>
      </c>
      <c r="C15" s="27">
        <v>950.90099999999995</v>
      </c>
    </row>
    <row r="16" spans="1:5" ht="15.75" thickBot="1">
      <c r="A16" s="25" t="s">
        <v>108</v>
      </c>
      <c r="B16" s="27">
        <v>114.23</v>
      </c>
      <c r="C16" s="27">
        <v>101.54</v>
      </c>
    </row>
    <row r="17" spans="1:3">
      <c r="A17" s="24" t="s">
        <v>109</v>
      </c>
      <c r="B17" s="55">
        <v>4786.8720000000003</v>
      </c>
      <c r="C17" s="55">
        <v>2647.9609999999998</v>
      </c>
    </row>
    <row r="18" spans="1:3">
      <c r="A18" s="24" t="s">
        <v>110</v>
      </c>
      <c r="B18" s="27">
        <v>3848.3389999999999</v>
      </c>
      <c r="C18" s="27">
        <v>4779.9809999999998</v>
      </c>
    </row>
    <row r="19" spans="1:3">
      <c r="A19" s="25" t="s">
        <v>111</v>
      </c>
      <c r="B19" s="27">
        <v>678.56500000000005</v>
      </c>
      <c r="C19" s="27">
        <v>817.928</v>
      </c>
    </row>
    <row r="20" spans="1:3">
      <c r="A20" s="24" t="s">
        <v>112</v>
      </c>
      <c r="B20" s="27">
        <v>240.31899999999999</v>
      </c>
      <c r="C20" s="27">
        <v>231.452</v>
      </c>
    </row>
    <row r="21" spans="1:3" ht="15.75" thickBot="1">
      <c r="A21" s="24" t="s">
        <v>113</v>
      </c>
      <c r="B21" s="27">
        <v>506.56200000000001</v>
      </c>
      <c r="C21" s="27">
        <v>581.39</v>
      </c>
    </row>
    <row r="22" spans="1:3">
      <c r="A22" s="24" t="s">
        <v>114</v>
      </c>
      <c r="B22" s="55">
        <v>5273.7849999999999</v>
      </c>
      <c r="C22" s="55">
        <v>6410.7510000000002</v>
      </c>
    </row>
    <row r="23" spans="1:3">
      <c r="A23" s="24"/>
      <c r="B23" s="27"/>
      <c r="C23" s="27"/>
    </row>
    <row r="24" spans="1:3">
      <c r="A24" s="25" t="s">
        <v>282</v>
      </c>
      <c r="B24" s="27">
        <v>76.819000000000003</v>
      </c>
      <c r="C24" s="27">
        <v>165.99199999999999</v>
      </c>
    </row>
    <row r="25" spans="1:3">
      <c r="A25" s="24" t="s">
        <v>115</v>
      </c>
      <c r="B25" s="27">
        <v>107.774</v>
      </c>
      <c r="C25" s="27">
        <v>107.83499999999999</v>
      </c>
    </row>
    <row r="26" spans="1:3">
      <c r="A26" s="24" t="s">
        <v>116</v>
      </c>
      <c r="B26" s="27">
        <v>608.50400000000002</v>
      </c>
      <c r="C26" s="27">
        <v>594.60799999999995</v>
      </c>
    </row>
    <row r="27" spans="1:3">
      <c r="A27" s="24" t="s">
        <v>117</v>
      </c>
      <c r="B27" s="27">
        <v>7907.0330000000004</v>
      </c>
      <c r="C27" s="27">
        <v>7567.2780000000002</v>
      </c>
    </row>
    <row r="28" spans="1:3">
      <c r="A28" s="25" t="s">
        <v>118</v>
      </c>
      <c r="B28" s="27">
        <v>-4647.2420000000002</v>
      </c>
      <c r="C28" s="27">
        <v>-4666.4040000000005</v>
      </c>
    </row>
    <row r="29" spans="1:3" ht="15.75" thickBot="1">
      <c r="A29" s="24" t="s">
        <v>119</v>
      </c>
      <c r="B29" s="27">
        <v>-1174.538</v>
      </c>
      <c r="C29" s="27">
        <v>-844.72799999999995</v>
      </c>
    </row>
    <row r="30" spans="1:3" ht="15.75" thickBot="1">
      <c r="A30" s="24" t="s">
        <v>120</v>
      </c>
      <c r="B30" s="55">
        <v>2848.8209999999999</v>
      </c>
      <c r="C30" s="55">
        <v>2810.8220000000001</v>
      </c>
    </row>
    <row r="31" spans="1:3">
      <c r="A31" s="24" t="s">
        <v>121</v>
      </c>
      <c r="B31" s="55">
        <v>12939.007</v>
      </c>
      <c r="C31" s="55">
        <v>11983.293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40"/>
  <sheetViews>
    <sheetView showGridLines="0" topLeftCell="A7" workbookViewId="0"/>
  </sheetViews>
  <sheetFormatPr defaultRowHeight="15"/>
  <cols>
    <col min="1" max="1" width="55.28515625" customWidth="1"/>
    <col min="2" max="4" width="11.5703125" bestFit="1" customWidth="1"/>
  </cols>
  <sheetData>
    <row r="1" spans="1:4">
      <c r="A1" s="16" t="s">
        <v>122</v>
      </c>
      <c r="B1" s="223" t="s">
        <v>84</v>
      </c>
      <c r="C1" s="223"/>
      <c r="D1" s="223"/>
    </row>
    <row r="2" spans="1:4">
      <c r="A2" s="16" t="s">
        <v>281</v>
      </c>
      <c r="B2" s="57" t="s">
        <v>196</v>
      </c>
      <c r="C2" s="57" t="s">
        <v>197</v>
      </c>
      <c r="D2" s="57" t="s">
        <v>198</v>
      </c>
    </row>
    <row r="3" spans="1:4">
      <c r="A3" s="23" t="s">
        <v>123</v>
      </c>
      <c r="B3" s="23"/>
      <c r="C3" s="23"/>
      <c r="D3" s="23"/>
    </row>
    <row r="4" spans="1:4">
      <c r="A4" s="30" t="s">
        <v>95</v>
      </c>
      <c r="B4" s="26">
        <v>1027.3330000000001</v>
      </c>
      <c r="C4" s="26">
        <v>939.90800000000002</v>
      </c>
      <c r="D4" s="26">
        <v>1005.948</v>
      </c>
    </row>
    <row r="5" spans="1:4">
      <c r="A5" s="24" t="s">
        <v>124</v>
      </c>
      <c r="B5" s="27"/>
      <c r="C5" s="27"/>
      <c r="D5" s="27"/>
    </row>
    <row r="6" spans="1:4">
      <c r="A6" s="25" t="s">
        <v>125</v>
      </c>
      <c r="B6" s="27">
        <v>302.05700000000002</v>
      </c>
      <c r="C6" s="27">
        <v>295.71800000000002</v>
      </c>
      <c r="D6" s="27">
        <v>255.227</v>
      </c>
    </row>
    <row r="7" spans="1:4">
      <c r="A7" s="24" t="s">
        <v>126</v>
      </c>
      <c r="B7" s="27">
        <v>46.853000000000002</v>
      </c>
      <c r="C7" s="27">
        <v>47.075000000000003</v>
      </c>
      <c r="D7" s="27">
        <v>43.433</v>
      </c>
    </row>
    <row r="8" spans="1:4">
      <c r="A8" s="24" t="s">
        <v>127</v>
      </c>
      <c r="B8" s="27">
        <v>-87.265000000000001</v>
      </c>
      <c r="C8" s="27">
        <v>-94.816000000000003</v>
      </c>
      <c r="D8" s="27">
        <v>153.72499999999999</v>
      </c>
    </row>
    <row r="9" spans="1:4">
      <c r="A9" s="24" t="s">
        <v>128</v>
      </c>
      <c r="B9" s="27">
        <v>-69.388000000000005</v>
      </c>
      <c r="C9" s="27">
        <v>-23.469000000000001</v>
      </c>
      <c r="D9" s="27">
        <v>-22.411000000000001</v>
      </c>
    </row>
    <row r="10" spans="1:4">
      <c r="A10" s="24" t="s">
        <v>129</v>
      </c>
      <c r="B10" s="27">
        <v>55.531999999999996</v>
      </c>
      <c r="C10" s="27">
        <v>58.735999999999997</v>
      </c>
      <c r="D10" s="27">
        <v>0</v>
      </c>
    </row>
    <row r="11" spans="1:4">
      <c r="A11" s="24" t="s">
        <v>130</v>
      </c>
      <c r="B11" s="27">
        <v>84.834000000000003</v>
      </c>
      <c r="C11" s="27">
        <v>75.375</v>
      </c>
      <c r="D11" s="27">
        <v>98.171999999999997</v>
      </c>
    </row>
    <row r="12" spans="1:4">
      <c r="A12" s="25" t="s">
        <v>131</v>
      </c>
      <c r="B12" s="27"/>
      <c r="C12" s="27"/>
      <c r="D12" s="27"/>
    </row>
    <row r="13" spans="1:4">
      <c r="A13" s="24" t="s">
        <v>132</v>
      </c>
      <c r="B13" s="27">
        <v>-166.239</v>
      </c>
      <c r="C13" s="27">
        <v>171.83199999999999</v>
      </c>
      <c r="D13" s="27">
        <v>-91.057000000000002</v>
      </c>
    </row>
    <row r="14" spans="1:4">
      <c r="A14" s="24" t="s">
        <v>100</v>
      </c>
      <c r="B14" s="27">
        <v>-49.468000000000004</v>
      </c>
      <c r="C14" s="27">
        <v>60.918999999999997</v>
      </c>
      <c r="D14" s="27">
        <v>-80.840999999999994</v>
      </c>
    </row>
    <row r="15" spans="1:4">
      <c r="A15" s="24" t="s">
        <v>133</v>
      </c>
      <c r="B15" s="27">
        <v>14.111000000000001</v>
      </c>
      <c r="C15" s="27">
        <v>-11.584</v>
      </c>
      <c r="D15" s="27">
        <v>-1.6819999999999999</v>
      </c>
    </row>
    <row r="16" spans="1:4">
      <c r="A16" s="25" t="s">
        <v>134</v>
      </c>
      <c r="B16" s="27">
        <v>168.898</v>
      </c>
      <c r="C16" s="27">
        <v>-72.352000000000004</v>
      </c>
      <c r="D16" s="27">
        <v>233.339</v>
      </c>
    </row>
    <row r="17" spans="1:4">
      <c r="A17" s="24" t="s">
        <v>107</v>
      </c>
      <c r="B17" s="27">
        <v>71.846000000000004</v>
      </c>
      <c r="C17" s="27">
        <v>-20.007999999999999</v>
      </c>
      <c r="D17" s="27">
        <v>-60.862000000000002</v>
      </c>
    </row>
    <row r="18" spans="1:4" ht="15.75" thickBot="1">
      <c r="A18" s="24" t="s">
        <v>108</v>
      </c>
      <c r="B18" s="52">
        <v>-9.141</v>
      </c>
      <c r="C18" s="52">
        <v>65.783000000000001</v>
      </c>
      <c r="D18" s="52">
        <v>50.652000000000001</v>
      </c>
    </row>
    <row r="19" spans="1:4">
      <c r="A19" s="24" t="s">
        <v>135</v>
      </c>
      <c r="B19" s="55">
        <v>1389.963</v>
      </c>
      <c r="C19" s="55">
        <v>1493.117</v>
      </c>
      <c r="D19" s="55">
        <v>1583.643</v>
      </c>
    </row>
    <row r="20" spans="1:4">
      <c r="A20" s="25" t="s">
        <v>136</v>
      </c>
      <c r="B20" s="25"/>
      <c r="C20" s="25"/>
      <c r="D20" s="25"/>
    </row>
    <row r="21" spans="1:4">
      <c r="A21" s="24" t="s">
        <v>137</v>
      </c>
      <c r="B21" s="27">
        <v>-399.09800000000001</v>
      </c>
      <c r="C21" s="27">
        <v>-418.73399999999998</v>
      </c>
      <c r="D21" s="27">
        <v>-335.64600000000002</v>
      </c>
    </row>
    <row r="22" spans="1:4">
      <c r="A22" s="24" t="s">
        <v>138</v>
      </c>
      <c r="B22" s="27">
        <v>18.986000000000001</v>
      </c>
      <c r="C22" s="27">
        <v>6.5670000000000002</v>
      </c>
      <c r="D22" s="27">
        <v>-605.14400000000001</v>
      </c>
    </row>
    <row r="23" spans="1:4">
      <c r="A23" s="25" t="s">
        <v>139</v>
      </c>
      <c r="B23" s="27">
        <v>16.786999999999999</v>
      </c>
      <c r="C23" s="27">
        <v>3.8279999999999998</v>
      </c>
      <c r="D23" s="27">
        <v>1.9390000000000001</v>
      </c>
    </row>
    <row r="24" spans="1:4">
      <c r="A24" s="24" t="s">
        <v>140</v>
      </c>
      <c r="B24" s="27">
        <v>0</v>
      </c>
      <c r="C24" s="27">
        <v>56.78</v>
      </c>
      <c r="D24" s="27">
        <v>0</v>
      </c>
    </row>
    <row r="25" spans="1:4">
      <c r="A25" s="24" t="s">
        <v>141</v>
      </c>
      <c r="B25" s="27">
        <v>3.9940000000000002</v>
      </c>
      <c r="C25" s="27">
        <v>-39.052</v>
      </c>
      <c r="D25" s="27">
        <v>-5</v>
      </c>
    </row>
    <row r="26" spans="1:4" ht="15.75" thickBot="1">
      <c r="A26" s="24" t="s">
        <v>130</v>
      </c>
      <c r="B26" s="52">
        <v>-13.789</v>
      </c>
      <c r="C26" s="52">
        <v>-11.394</v>
      </c>
      <c r="D26" s="52">
        <v>-5.7809999999999997</v>
      </c>
    </row>
    <row r="27" spans="1:4">
      <c r="A27" s="25" t="s">
        <v>142</v>
      </c>
      <c r="B27" s="55">
        <v>-373.12</v>
      </c>
      <c r="C27" s="55">
        <v>-402.005</v>
      </c>
      <c r="D27" s="55">
        <v>-949.63199999999995</v>
      </c>
    </row>
    <row r="28" spans="1:4">
      <c r="A28" s="24" t="s">
        <v>143</v>
      </c>
      <c r="B28" s="27"/>
      <c r="C28" s="27"/>
      <c r="D28" s="27"/>
    </row>
    <row r="29" spans="1:4">
      <c r="A29" s="25" t="s">
        <v>285</v>
      </c>
      <c r="B29" s="27">
        <v>1089.8820000000001</v>
      </c>
      <c r="C29" s="27">
        <v>-42.542999999999999</v>
      </c>
      <c r="D29" s="27">
        <v>-193.2</v>
      </c>
    </row>
    <row r="30" spans="1:4">
      <c r="A30" s="24" t="s">
        <v>144</v>
      </c>
      <c r="B30" s="27">
        <v>-665.69100000000003</v>
      </c>
      <c r="C30" s="27">
        <v>-619.10400000000004</v>
      </c>
      <c r="D30" s="27">
        <v>-579.61800000000005</v>
      </c>
    </row>
    <row r="31" spans="1:4">
      <c r="A31" s="24" t="s">
        <v>145</v>
      </c>
      <c r="B31" s="27">
        <v>-139.06899999999999</v>
      </c>
      <c r="C31" s="27">
        <v>-201.904</v>
      </c>
      <c r="D31" s="27">
        <v>-70.003</v>
      </c>
    </row>
    <row r="32" spans="1:4">
      <c r="A32" s="24" t="s">
        <v>146</v>
      </c>
      <c r="B32" s="27">
        <v>113.477</v>
      </c>
      <c r="C32" s="27">
        <v>82.713999999999999</v>
      </c>
      <c r="D32" s="27">
        <v>154.774</v>
      </c>
    </row>
    <row r="33" spans="1:4">
      <c r="A33" s="25" t="s">
        <v>284</v>
      </c>
      <c r="B33" s="27">
        <v>-80.132000000000005</v>
      </c>
      <c r="C33" s="27">
        <v>-54.823999999999998</v>
      </c>
      <c r="D33" s="27">
        <v>-6.3380000000000001</v>
      </c>
    </row>
    <row r="34" spans="1:4">
      <c r="A34" s="24" t="s">
        <v>147</v>
      </c>
      <c r="B34" s="27">
        <v>-44.546999999999997</v>
      </c>
      <c r="C34" s="27">
        <v>0</v>
      </c>
      <c r="D34" s="27">
        <v>0</v>
      </c>
    </row>
    <row r="35" spans="1:4" ht="15.75" thickBot="1">
      <c r="A35" s="24" t="s">
        <v>130</v>
      </c>
      <c r="B35" s="52">
        <v>1.736</v>
      </c>
      <c r="C35" s="52">
        <v>1.321</v>
      </c>
      <c r="D35" s="52">
        <v>27.791</v>
      </c>
    </row>
    <row r="36" spans="1:4">
      <c r="A36" s="24" t="s">
        <v>148</v>
      </c>
      <c r="B36" s="55">
        <v>256.92700000000002</v>
      </c>
      <c r="C36" s="55">
        <v>-362.83499999999998</v>
      </c>
      <c r="D36" s="55">
        <v>-482.50900000000001</v>
      </c>
    </row>
    <row r="37" spans="1:4">
      <c r="A37" s="25" t="s">
        <v>149</v>
      </c>
      <c r="B37" s="27">
        <v>-127.512</v>
      </c>
      <c r="C37" s="27">
        <v>-122.14700000000001</v>
      </c>
      <c r="D37" s="27">
        <v>89.555999999999997</v>
      </c>
    </row>
    <row r="38" spans="1:4">
      <c r="A38" s="24" t="s">
        <v>150</v>
      </c>
      <c r="B38" s="27">
        <v>1146.258</v>
      </c>
      <c r="C38" s="27">
        <v>606.13</v>
      </c>
      <c r="D38" s="27">
        <v>241.05799999999999</v>
      </c>
    </row>
    <row r="39" spans="1:4" ht="15.75" thickBot="1">
      <c r="A39" s="24" t="s">
        <v>151</v>
      </c>
      <c r="B39" s="52">
        <v>1330.441</v>
      </c>
      <c r="C39" s="52">
        <v>724.31100000000004</v>
      </c>
      <c r="D39" s="52">
        <v>483.25299999999999</v>
      </c>
    </row>
    <row r="40" spans="1:4">
      <c r="A40" s="24" t="s">
        <v>152</v>
      </c>
      <c r="B40" s="55">
        <v>2476.6990000000001</v>
      </c>
      <c r="C40" s="55">
        <v>1330.441</v>
      </c>
      <c r="D40" s="55">
        <v>724.31100000000004</v>
      </c>
    </row>
  </sheetData>
  <mergeCells count="1">
    <mergeCell ref="B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election activeCell="A3" sqref="A3:A26"/>
    </sheetView>
  </sheetViews>
  <sheetFormatPr defaultRowHeight="15"/>
  <cols>
    <col min="1" max="1" width="13.28515625" bestFit="1" customWidth="1"/>
    <col min="2" max="2" width="28.7109375" bestFit="1" customWidth="1"/>
    <col min="3" max="3" width="24.42578125" bestFit="1" customWidth="1"/>
    <col min="4" max="4" width="6" bestFit="1" customWidth="1"/>
    <col min="5" max="5" width="7.140625" bestFit="1" customWidth="1"/>
  </cols>
  <sheetData>
    <row r="1" spans="1:12">
      <c r="A1" s="51" t="s">
        <v>201</v>
      </c>
      <c r="B1" s="222" t="s">
        <v>202</v>
      </c>
      <c r="C1" s="222" t="s">
        <v>203</v>
      </c>
      <c r="D1" s="6" t="s">
        <v>204</v>
      </c>
      <c r="E1" s="6" t="s">
        <v>205</v>
      </c>
      <c r="F1" s="51"/>
      <c r="G1" s="51"/>
      <c r="H1" s="51"/>
      <c r="I1" s="51"/>
      <c r="J1" s="51"/>
      <c r="K1" s="51"/>
      <c r="L1" s="51"/>
    </row>
    <row r="2" spans="1:12">
      <c r="A2" s="51" t="s">
        <v>183</v>
      </c>
      <c r="B2" s="222"/>
      <c r="C2" s="222"/>
      <c r="D2" s="6" t="s">
        <v>272</v>
      </c>
      <c r="E2" s="6" t="s">
        <v>206</v>
      </c>
      <c r="F2" s="6" t="s">
        <v>78</v>
      </c>
      <c r="G2" s="6" t="s">
        <v>206</v>
      </c>
      <c r="H2" s="6" t="s">
        <v>207</v>
      </c>
      <c r="I2" s="58" t="s">
        <v>208</v>
      </c>
      <c r="J2" s="6" t="s">
        <v>209</v>
      </c>
      <c r="K2" s="6" t="s">
        <v>210</v>
      </c>
      <c r="L2" s="6" t="s">
        <v>211</v>
      </c>
    </row>
    <row r="3" spans="1:12">
      <c r="A3" s="82" t="s">
        <v>212</v>
      </c>
      <c r="B3" s="2" t="s">
        <v>213</v>
      </c>
      <c r="C3" s="2" t="s">
        <v>214</v>
      </c>
      <c r="D3" s="59">
        <v>1.45</v>
      </c>
      <c r="E3" s="60">
        <v>9.3000000000000007</v>
      </c>
      <c r="F3" s="13">
        <v>1626.26</v>
      </c>
      <c r="G3" s="13">
        <v>155.91397849462362</v>
      </c>
      <c r="H3" s="61" t="s">
        <v>189</v>
      </c>
      <c r="I3" s="62" t="s">
        <v>189</v>
      </c>
      <c r="J3" s="12" t="s">
        <v>189</v>
      </c>
      <c r="K3" s="12" t="s">
        <v>189</v>
      </c>
      <c r="L3" s="12" t="s">
        <v>189</v>
      </c>
    </row>
    <row r="4" spans="1:12">
      <c r="A4" s="82" t="s">
        <v>215</v>
      </c>
      <c r="B4" s="2" t="s">
        <v>216</v>
      </c>
      <c r="C4" s="2" t="s">
        <v>217</v>
      </c>
      <c r="D4" s="59">
        <v>6.7750000000000004</v>
      </c>
      <c r="E4" s="60">
        <v>12.1</v>
      </c>
      <c r="F4" s="13">
        <v>4322.2</v>
      </c>
      <c r="G4" s="13">
        <v>559.91735537190095</v>
      </c>
      <c r="H4" s="63">
        <v>73.400000000000006</v>
      </c>
      <c r="I4" s="62" t="s">
        <v>189</v>
      </c>
      <c r="J4" s="13">
        <v>352.4</v>
      </c>
      <c r="K4" s="13">
        <v>2021.5</v>
      </c>
      <c r="L4" s="13">
        <v>4538.8</v>
      </c>
    </row>
    <row r="5" spans="1:12">
      <c r="A5" s="82" t="s">
        <v>260</v>
      </c>
      <c r="B5" s="2" t="s">
        <v>261</v>
      </c>
      <c r="C5" s="2" t="s">
        <v>262</v>
      </c>
      <c r="D5" s="59">
        <v>0.95299999999999996</v>
      </c>
      <c r="E5" s="60">
        <v>23.2</v>
      </c>
      <c r="F5" s="13">
        <v>383</v>
      </c>
      <c r="G5" s="13">
        <v>40.36</v>
      </c>
      <c r="H5" s="63">
        <v>14.56</v>
      </c>
      <c r="I5" s="62" t="s">
        <v>189</v>
      </c>
      <c r="J5" s="13">
        <v>32.43</v>
      </c>
      <c r="K5" s="13" t="s">
        <v>189</v>
      </c>
      <c r="L5" s="13">
        <v>229.87</v>
      </c>
    </row>
    <row r="6" spans="1:12">
      <c r="A6" s="82" t="s">
        <v>218</v>
      </c>
      <c r="B6" s="2" t="s">
        <v>219</v>
      </c>
      <c r="C6" s="2" t="s">
        <v>220</v>
      </c>
      <c r="D6" s="59">
        <v>2.6949999999999998</v>
      </c>
      <c r="E6" s="60">
        <v>11.1</v>
      </c>
      <c r="F6" s="13">
        <v>1455.7</v>
      </c>
      <c r="G6" s="13">
        <v>242.7927927927928</v>
      </c>
      <c r="H6" s="63">
        <v>152.80000000000001</v>
      </c>
      <c r="I6" s="64">
        <v>-41.2</v>
      </c>
      <c r="J6" s="13" t="s">
        <v>189</v>
      </c>
      <c r="K6" s="13" t="s">
        <v>189</v>
      </c>
      <c r="L6" s="13">
        <v>580.70000000000005</v>
      </c>
    </row>
    <row r="7" spans="1:12">
      <c r="A7" s="82" t="s">
        <v>269</v>
      </c>
      <c r="B7" s="2" t="s">
        <v>270</v>
      </c>
      <c r="C7" s="2" t="s">
        <v>271</v>
      </c>
      <c r="D7" s="59">
        <v>0.86699999999999999</v>
      </c>
      <c r="E7" s="60">
        <v>3.7</v>
      </c>
      <c r="F7" s="13">
        <v>5807.93</v>
      </c>
      <c r="G7" s="13">
        <v>300.07</v>
      </c>
      <c r="H7" s="63">
        <v>248.05</v>
      </c>
      <c r="I7" s="62" t="s">
        <v>189</v>
      </c>
      <c r="J7" s="13">
        <v>20.41</v>
      </c>
      <c r="K7" s="13" t="s">
        <v>189</v>
      </c>
      <c r="L7" s="13">
        <v>912.69</v>
      </c>
    </row>
    <row r="8" spans="1:12">
      <c r="A8" s="82" t="s">
        <v>263</v>
      </c>
      <c r="B8" s="2" t="s">
        <v>264</v>
      </c>
      <c r="C8" s="2" t="s">
        <v>265</v>
      </c>
      <c r="D8" s="59">
        <v>1.8280000000000001</v>
      </c>
      <c r="E8" s="60">
        <v>8.1</v>
      </c>
      <c r="F8" s="13">
        <v>2295.66</v>
      </c>
      <c r="G8" s="13">
        <v>224.46</v>
      </c>
      <c r="H8" s="63">
        <v>92.54</v>
      </c>
      <c r="I8" s="62" t="s">
        <v>189</v>
      </c>
      <c r="J8" s="13">
        <v>303.79000000000002</v>
      </c>
      <c r="K8" s="13" t="s">
        <v>189</v>
      </c>
      <c r="L8" s="13">
        <v>2162.3200000000002</v>
      </c>
    </row>
    <row r="9" spans="1:12">
      <c r="A9" s="82" t="s">
        <v>266</v>
      </c>
      <c r="B9" s="2" t="s">
        <v>267</v>
      </c>
      <c r="C9" s="2" t="s">
        <v>268</v>
      </c>
      <c r="D9" s="59">
        <v>13.12</v>
      </c>
      <c r="E9" s="60">
        <v>-122.9</v>
      </c>
      <c r="F9" s="13">
        <v>4547.46</v>
      </c>
      <c r="G9" s="13">
        <v>-106.81</v>
      </c>
      <c r="H9" s="63">
        <v>-554.16</v>
      </c>
      <c r="I9" s="62" t="s">
        <v>189</v>
      </c>
      <c r="J9" s="13">
        <v>238.48</v>
      </c>
      <c r="K9" s="13">
        <f>337.36+289.03+1990.73+2113.51</f>
        <v>4730.63</v>
      </c>
      <c r="L9" s="13">
        <v>6907.6</v>
      </c>
    </row>
    <row r="10" spans="1:12">
      <c r="A10" s="82" t="s">
        <v>256</v>
      </c>
      <c r="B10" s="2" t="s">
        <v>257</v>
      </c>
      <c r="C10" s="2" t="s">
        <v>273</v>
      </c>
      <c r="D10" s="59">
        <v>5.3</v>
      </c>
      <c r="E10" s="60">
        <v>8.8000000000000007</v>
      </c>
      <c r="F10" s="13">
        <v>3712.7</v>
      </c>
      <c r="G10" s="13">
        <v>602.9</v>
      </c>
      <c r="H10" s="63"/>
      <c r="I10" s="62"/>
      <c r="J10" s="13"/>
      <c r="K10" s="13"/>
      <c r="L10" s="13"/>
    </row>
    <row r="11" spans="1:12">
      <c r="A11" s="82" t="s">
        <v>275</v>
      </c>
      <c r="B11" s="2" t="s">
        <v>221</v>
      </c>
      <c r="C11" s="2" t="s">
        <v>216</v>
      </c>
      <c r="D11" s="59">
        <v>1.256</v>
      </c>
      <c r="E11" s="60">
        <v>8.3000000000000007</v>
      </c>
      <c r="F11" s="13">
        <v>589.5</v>
      </c>
      <c r="G11" s="13">
        <v>151.32530120481925</v>
      </c>
      <c r="H11" s="63">
        <v>80</v>
      </c>
      <c r="I11" s="64">
        <v>-11</v>
      </c>
      <c r="J11" s="13">
        <v>35.700000000000003</v>
      </c>
      <c r="K11" s="13">
        <v>45</v>
      </c>
      <c r="L11" s="13">
        <v>507.6</v>
      </c>
    </row>
    <row r="12" spans="1:12">
      <c r="A12" s="82" t="s">
        <v>222</v>
      </c>
      <c r="B12" s="2" t="s">
        <v>223</v>
      </c>
      <c r="C12" s="2" t="s">
        <v>224</v>
      </c>
      <c r="D12" s="59">
        <v>3.7</v>
      </c>
      <c r="E12" s="60">
        <v>12.5</v>
      </c>
      <c r="F12" s="13">
        <v>2100</v>
      </c>
      <c r="G12" s="13">
        <v>296.00000000000006</v>
      </c>
      <c r="H12" s="61" t="s">
        <v>189</v>
      </c>
      <c r="I12" s="62" t="s">
        <v>189</v>
      </c>
      <c r="J12" s="12" t="s">
        <v>189</v>
      </c>
      <c r="K12" s="12" t="s">
        <v>189</v>
      </c>
      <c r="L12" s="12" t="s">
        <v>189</v>
      </c>
    </row>
    <row r="13" spans="1:12">
      <c r="A13" s="82" t="s">
        <v>225</v>
      </c>
      <c r="B13" s="2" t="s">
        <v>226</v>
      </c>
      <c r="C13" s="2" t="s">
        <v>227</v>
      </c>
      <c r="D13" s="59">
        <v>1.371</v>
      </c>
      <c r="E13" s="60">
        <v>9.5</v>
      </c>
      <c r="F13" s="13">
        <v>921.3</v>
      </c>
      <c r="G13" s="13">
        <v>144.31578947368419</v>
      </c>
      <c r="H13" s="63">
        <v>52.2</v>
      </c>
      <c r="I13" s="64">
        <v>-21.2</v>
      </c>
      <c r="J13" s="13">
        <v>44.4</v>
      </c>
      <c r="K13" s="13">
        <v>750</v>
      </c>
      <c r="L13" s="13">
        <v>747.1</v>
      </c>
    </row>
    <row r="14" spans="1:12">
      <c r="A14" s="82" t="s">
        <v>228</v>
      </c>
      <c r="B14" s="2" t="s">
        <v>229</v>
      </c>
      <c r="C14" s="2" t="s">
        <v>230</v>
      </c>
      <c r="D14" s="59">
        <v>21.395</v>
      </c>
      <c r="E14" s="60">
        <v>13.3</v>
      </c>
      <c r="F14" s="13">
        <v>5975</v>
      </c>
      <c r="G14" s="13">
        <v>1608.6466165413533</v>
      </c>
      <c r="H14" s="63">
        <v>509</v>
      </c>
      <c r="I14" s="64">
        <v>-408</v>
      </c>
      <c r="J14" s="13">
        <v>313</v>
      </c>
      <c r="K14" s="13">
        <v>1618</v>
      </c>
      <c r="L14" s="13">
        <v>8129</v>
      </c>
    </row>
    <row r="15" spans="1:12">
      <c r="A15" s="82" t="s">
        <v>278</v>
      </c>
      <c r="B15" s="2" t="s">
        <v>258</v>
      </c>
      <c r="C15" s="2" t="s">
        <v>259</v>
      </c>
      <c r="D15" s="59">
        <v>11.5</v>
      </c>
      <c r="E15" s="60">
        <v>11.9</v>
      </c>
      <c r="F15" s="13">
        <v>1991.39</v>
      </c>
      <c r="G15" s="13">
        <v>970.84</v>
      </c>
      <c r="H15" s="63">
        <v>559.70000000000005</v>
      </c>
      <c r="I15" s="64" t="s">
        <v>189</v>
      </c>
      <c r="J15" s="13">
        <v>47.53</v>
      </c>
      <c r="K15" s="13">
        <f>140+240+900</f>
        <v>1280</v>
      </c>
      <c r="L15" s="13">
        <v>1416.91</v>
      </c>
    </row>
    <row r="16" spans="1:12">
      <c r="A16" s="82" t="s">
        <v>277</v>
      </c>
      <c r="B16" s="2" t="s">
        <v>231</v>
      </c>
      <c r="C16" s="2" t="s">
        <v>232</v>
      </c>
      <c r="D16" s="59">
        <v>3.3980000000000001</v>
      </c>
      <c r="E16" s="60">
        <v>8.8000000000000007</v>
      </c>
      <c r="F16" s="13">
        <v>1754.2</v>
      </c>
      <c r="G16" s="13">
        <v>386.13636363636363</v>
      </c>
      <c r="H16" s="63">
        <v>227</v>
      </c>
      <c r="I16" s="64">
        <v>-23.2</v>
      </c>
      <c r="J16" s="12" t="s">
        <v>189</v>
      </c>
      <c r="K16" s="13">
        <v>7.8</v>
      </c>
      <c r="L16" s="13">
        <v>629</v>
      </c>
    </row>
    <row r="17" spans="1:12">
      <c r="A17" s="82" t="s">
        <v>233</v>
      </c>
      <c r="B17" s="2" t="s">
        <v>234</v>
      </c>
      <c r="C17" s="2" t="s">
        <v>235</v>
      </c>
      <c r="D17" s="59">
        <v>23.016999999999999</v>
      </c>
      <c r="E17" s="60">
        <v>18.399999999999999</v>
      </c>
      <c r="F17" s="13">
        <v>5780.1</v>
      </c>
      <c r="G17" s="13">
        <v>1250.9239130434785</v>
      </c>
      <c r="H17" s="63">
        <v>681.9</v>
      </c>
      <c r="I17" s="64">
        <v>-239.9</v>
      </c>
      <c r="J17" s="13">
        <v>383.4</v>
      </c>
      <c r="K17" s="13">
        <v>1130</v>
      </c>
      <c r="L17" s="13">
        <v>5517.4</v>
      </c>
    </row>
    <row r="18" spans="1:12">
      <c r="A18" s="82" t="s">
        <v>236</v>
      </c>
      <c r="B18" s="2" t="s">
        <v>237</v>
      </c>
      <c r="C18" s="2" t="s">
        <v>216</v>
      </c>
      <c r="D18" s="59">
        <v>2.6419999999999999</v>
      </c>
      <c r="E18" s="60">
        <v>11.3</v>
      </c>
      <c r="F18" s="13">
        <v>1103</v>
      </c>
      <c r="G18" s="13">
        <v>233.80530973451326</v>
      </c>
      <c r="H18" s="63">
        <v>117</v>
      </c>
      <c r="I18" s="64">
        <v>-21</v>
      </c>
      <c r="J18" s="12" t="s">
        <v>189</v>
      </c>
      <c r="K18" s="12" t="s">
        <v>189</v>
      </c>
      <c r="L18" s="13">
        <v>919</v>
      </c>
    </row>
    <row r="19" spans="1:12">
      <c r="A19" s="82" t="s">
        <v>238</v>
      </c>
      <c r="B19" s="2" t="s">
        <v>227</v>
      </c>
      <c r="C19" s="2" t="s">
        <v>239</v>
      </c>
      <c r="D19" s="59">
        <v>2.1419999999999999</v>
      </c>
      <c r="E19" s="60">
        <v>8.9</v>
      </c>
      <c r="F19" s="13">
        <v>1809</v>
      </c>
      <c r="G19" s="13">
        <v>240.67415730337078</v>
      </c>
      <c r="H19" s="63">
        <v>-108.5</v>
      </c>
      <c r="I19" s="62" t="s">
        <v>189</v>
      </c>
      <c r="J19" s="12" t="s">
        <v>189</v>
      </c>
      <c r="K19" s="12" t="s">
        <v>189</v>
      </c>
      <c r="L19" s="13">
        <v>1765</v>
      </c>
    </row>
    <row r="20" spans="1:12">
      <c r="A20" s="82" t="s">
        <v>240</v>
      </c>
      <c r="B20" s="2" t="s">
        <v>241</v>
      </c>
      <c r="C20" s="2" t="s">
        <v>242</v>
      </c>
      <c r="D20" s="59">
        <v>2.1989999999999998</v>
      </c>
      <c r="E20" s="60">
        <v>9.9</v>
      </c>
      <c r="F20" s="13">
        <v>15200</v>
      </c>
      <c r="G20" s="13">
        <v>222.1212121212121</v>
      </c>
      <c r="H20" s="61" t="s">
        <v>189</v>
      </c>
      <c r="I20" s="62" t="s">
        <v>189</v>
      </c>
      <c r="J20" s="12" t="s">
        <v>189</v>
      </c>
      <c r="K20" s="12" t="s">
        <v>189</v>
      </c>
      <c r="L20" s="12" t="s">
        <v>189</v>
      </c>
    </row>
    <row r="21" spans="1:12">
      <c r="A21" s="82" t="s">
        <v>240</v>
      </c>
      <c r="B21" s="2" t="s">
        <v>243</v>
      </c>
      <c r="C21" s="2" t="s">
        <v>224</v>
      </c>
      <c r="D21" s="59">
        <v>2.6</v>
      </c>
      <c r="E21" s="60">
        <v>14.5</v>
      </c>
      <c r="F21" s="13">
        <v>21.6</v>
      </c>
      <c r="G21" s="13">
        <v>179.31034482758619</v>
      </c>
      <c r="H21" s="61" t="s">
        <v>189</v>
      </c>
      <c r="I21" s="62" t="s">
        <v>189</v>
      </c>
      <c r="J21" s="12" t="s">
        <v>189</v>
      </c>
      <c r="K21" s="12" t="s">
        <v>189</v>
      </c>
      <c r="L21" s="12" t="s">
        <v>189</v>
      </c>
    </row>
    <row r="22" spans="1:12">
      <c r="A22" s="82" t="s">
        <v>244</v>
      </c>
      <c r="B22" s="2" t="s">
        <v>245</v>
      </c>
      <c r="C22" s="2" t="s">
        <v>246</v>
      </c>
      <c r="D22" s="59">
        <v>10.396000000000001</v>
      </c>
      <c r="E22" s="60">
        <v>10.1</v>
      </c>
      <c r="F22" s="13">
        <v>6067</v>
      </c>
      <c r="G22" s="13">
        <v>1005</v>
      </c>
      <c r="H22" s="63">
        <v>-114</v>
      </c>
      <c r="I22" s="64">
        <v>-156</v>
      </c>
      <c r="J22" s="13">
        <v>51</v>
      </c>
      <c r="K22" s="13">
        <v>230</v>
      </c>
      <c r="L22" s="13">
        <v>9262</v>
      </c>
    </row>
    <row r="23" spans="1:12">
      <c r="A23" s="82" t="s">
        <v>247</v>
      </c>
      <c r="B23" s="2" t="s">
        <v>248</v>
      </c>
      <c r="C23" s="2" t="s">
        <v>249</v>
      </c>
      <c r="D23" s="59">
        <v>14.01</v>
      </c>
      <c r="E23" s="60">
        <v>15.6</v>
      </c>
      <c r="F23" s="13">
        <v>5096</v>
      </c>
      <c r="G23" s="13">
        <v>928</v>
      </c>
      <c r="H23" s="63">
        <v>468</v>
      </c>
      <c r="I23" s="64">
        <v>-269</v>
      </c>
      <c r="J23" s="13">
        <v>161</v>
      </c>
      <c r="K23" s="13">
        <v>774</v>
      </c>
      <c r="L23" s="13">
        <v>2494</v>
      </c>
    </row>
    <row r="24" spans="1:12">
      <c r="A24" s="82" t="s">
        <v>250</v>
      </c>
      <c r="B24" s="2" t="s">
        <v>251</v>
      </c>
      <c r="C24" s="2" t="s">
        <v>220</v>
      </c>
      <c r="D24" s="59">
        <v>4.4690000000000003</v>
      </c>
      <c r="E24" s="60">
        <v>10.7</v>
      </c>
      <c r="F24" s="13">
        <v>2757</v>
      </c>
      <c r="G24" s="13">
        <v>449</v>
      </c>
      <c r="H24" s="63">
        <v>176</v>
      </c>
      <c r="I24" s="64">
        <v>-93</v>
      </c>
      <c r="J24" s="13">
        <v>34</v>
      </c>
      <c r="K24" s="13">
        <v>583</v>
      </c>
      <c r="L24" s="13">
        <v>1773</v>
      </c>
    </row>
    <row r="25" spans="1:12">
      <c r="A25" s="82" t="s">
        <v>276</v>
      </c>
      <c r="B25" s="2" t="s">
        <v>252</v>
      </c>
      <c r="C25" s="2" t="s">
        <v>253</v>
      </c>
      <c r="D25" s="59">
        <v>19.016999999999999</v>
      </c>
      <c r="E25" s="60">
        <v>13.7</v>
      </c>
      <c r="F25" s="13">
        <v>8913</v>
      </c>
      <c r="G25" s="13">
        <v>1394</v>
      </c>
      <c r="H25" s="63">
        <v>378</v>
      </c>
      <c r="I25" s="64">
        <v>-222</v>
      </c>
      <c r="J25" s="13">
        <v>140</v>
      </c>
      <c r="K25" s="13">
        <v>4014</v>
      </c>
      <c r="L25" s="13">
        <v>11610</v>
      </c>
    </row>
    <row r="26" spans="1:12">
      <c r="A26" s="81" t="s">
        <v>276</v>
      </c>
      <c r="B26" s="77" t="s">
        <v>254</v>
      </c>
      <c r="C26" s="77" t="s">
        <v>217</v>
      </c>
      <c r="D26" s="78">
        <v>2.9089999999999998</v>
      </c>
      <c r="E26" s="79">
        <v>8.5</v>
      </c>
      <c r="F26" s="14">
        <v>2210</v>
      </c>
      <c r="G26" s="14">
        <v>342</v>
      </c>
      <c r="H26" s="80">
        <v>1000</v>
      </c>
      <c r="I26" s="14">
        <v>-44</v>
      </c>
      <c r="J26" s="14">
        <v>14</v>
      </c>
      <c r="K26" s="14">
        <v>1150</v>
      </c>
      <c r="L26" s="14">
        <v>1527</v>
      </c>
    </row>
    <row r="28" spans="1:12">
      <c r="A28" s="2" t="s">
        <v>274</v>
      </c>
    </row>
  </sheetData>
  <mergeCells count="2">
    <mergeCell ref="B1:B2"/>
    <mergeCell ref="C1:C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sheetData>
    <row r="1" spans="1:14">
      <c r="A1" s="16" t="s">
        <v>153</v>
      </c>
      <c r="B1" s="16"/>
      <c r="C1" s="28" t="s">
        <v>154</v>
      </c>
      <c r="D1" s="28"/>
      <c r="E1" s="28"/>
      <c r="F1" s="28"/>
      <c r="G1" s="28" t="s">
        <v>155</v>
      </c>
      <c r="H1" s="28"/>
      <c r="I1" s="28"/>
      <c r="J1" s="28"/>
      <c r="K1" s="28" t="s">
        <v>156</v>
      </c>
      <c r="L1" s="28"/>
      <c r="M1" s="28"/>
      <c r="N1" s="29"/>
    </row>
    <row r="2" spans="1:14">
      <c r="A2" s="16"/>
      <c r="B2" s="16"/>
      <c r="C2" s="6">
        <v>2011</v>
      </c>
      <c r="D2" s="6">
        <v>2012</v>
      </c>
      <c r="E2" s="6" t="s">
        <v>157</v>
      </c>
      <c r="F2" s="6" t="s">
        <v>158</v>
      </c>
      <c r="G2" s="6">
        <v>2011</v>
      </c>
      <c r="H2" s="6">
        <v>2012</v>
      </c>
      <c r="I2" s="6" t="s">
        <v>157</v>
      </c>
      <c r="J2" s="6" t="s">
        <v>158</v>
      </c>
      <c r="K2" s="6">
        <v>2011</v>
      </c>
      <c r="L2" s="6">
        <v>2012</v>
      </c>
      <c r="M2" s="6" t="s">
        <v>157</v>
      </c>
      <c r="N2" s="6" t="s">
        <v>158</v>
      </c>
    </row>
    <row r="3" spans="1:14">
      <c r="A3" s="2" t="s">
        <v>28</v>
      </c>
      <c r="B3" s="2"/>
      <c r="C3" s="31">
        <v>-1.5546055188495611E-3</v>
      </c>
      <c r="D3" s="31">
        <v>4.4764499805371782E-2</v>
      </c>
      <c r="E3" s="31">
        <v>5.1443368107302545E-2</v>
      </c>
      <c r="F3" s="65">
        <v>2.1256116364536615E-2</v>
      </c>
      <c r="G3" s="31">
        <v>-7.7639751552795011E-2</v>
      </c>
      <c r="H3" s="31">
        <v>9.8653198653198659E-2</v>
      </c>
      <c r="I3" s="31">
        <v>1.4429053018694349E-2</v>
      </c>
      <c r="J3" s="65">
        <v>3.3170779455010457E-2</v>
      </c>
      <c r="K3" s="31">
        <v>-4.3307086614173151E-2</v>
      </c>
      <c r="L3" s="31">
        <v>8.6419753086419693E-2</v>
      </c>
      <c r="M3" s="31">
        <v>-1.685946969696972E-2</v>
      </c>
      <c r="N3" s="31">
        <v>5.5352532526600884E-2</v>
      </c>
    </row>
    <row r="4" spans="1:14">
      <c r="A4" s="2" t="s">
        <v>29</v>
      </c>
      <c r="B4" s="2"/>
      <c r="C4" s="31">
        <v>7.7988474449528944E-2</v>
      </c>
      <c r="D4" s="31">
        <v>0.16805151327793966</v>
      </c>
      <c r="E4" s="31">
        <v>0.13354119059607261</v>
      </c>
      <c r="F4" s="65">
        <v>2.6582931571159651E-3</v>
      </c>
      <c r="G4" s="31">
        <v>2.9571514785757369E-2</v>
      </c>
      <c r="H4" s="31">
        <v>0.18968347010551012</v>
      </c>
      <c r="I4" s="31">
        <v>0.18047595585337017</v>
      </c>
      <c r="J4" s="65">
        <v>5.5868498355937213E-2</v>
      </c>
      <c r="K4" s="31">
        <v>5.1428571428571379E-2</v>
      </c>
      <c r="L4" s="31">
        <v>0.17391304347826098</v>
      </c>
      <c r="M4" s="31">
        <v>7.7373611111110963E-2</v>
      </c>
      <c r="N4" s="31">
        <v>0.10924973153592399</v>
      </c>
    </row>
    <row r="5" spans="1:14">
      <c r="A5" s="2" t="s">
        <v>30</v>
      </c>
      <c r="B5" s="2"/>
      <c r="C5" s="31">
        <v>0.1194674802758029</v>
      </c>
      <c r="D5" s="31">
        <v>6.700724581129669E-2</v>
      </c>
      <c r="E5" s="31">
        <v>3.1934668984646031E-2</v>
      </c>
      <c r="F5" s="65">
        <v>3.6548936822139444E-2</v>
      </c>
      <c r="G5" s="31">
        <v>5.3237729623401897E-2</v>
      </c>
      <c r="H5" s="31">
        <v>4.4070247311503996E-2</v>
      </c>
      <c r="I5" s="31">
        <v>5.3203981534910572E-2</v>
      </c>
      <c r="J5" s="65">
        <v>5.1626874278333457E-2</v>
      </c>
      <c r="K5" s="31">
        <v>3.2258064516129004E-2</v>
      </c>
      <c r="L5" s="31">
        <v>5.078125E-2</v>
      </c>
      <c r="M5" s="31">
        <v>8.1818959107806677E-2</v>
      </c>
      <c r="N5" s="31">
        <v>7.8250420175575153E-2</v>
      </c>
    </row>
    <row r="6" spans="1:14">
      <c r="A6" s="2" t="s">
        <v>31</v>
      </c>
      <c r="B6" s="2"/>
      <c r="C6" s="31">
        <v>0.13568489124044669</v>
      </c>
      <c r="D6" s="31">
        <v>8.0287814473547936E-2</v>
      </c>
      <c r="E6" s="31">
        <v>3.284680626766967E-2</v>
      </c>
      <c r="F6" s="65">
        <v>4.5384532589048954E-2</v>
      </c>
      <c r="G6" s="31">
        <v>9.7099621689785698E-2</v>
      </c>
      <c r="H6" s="31">
        <v>4.2528735632183956E-2</v>
      </c>
      <c r="I6" s="31">
        <v>-2.5420066152149867E-2</v>
      </c>
      <c r="J6" s="65">
        <v>7.1884644276107856E-2</v>
      </c>
      <c r="K6" s="31">
        <v>6.607251875310105E-2</v>
      </c>
      <c r="L6" s="31">
        <v>4.1522491349480939E-2</v>
      </c>
      <c r="M6" s="31">
        <v>-4.1580730897010088E-2</v>
      </c>
      <c r="N6" s="31">
        <v>6.9364284075176252E-2</v>
      </c>
    </row>
    <row r="7" spans="1:14">
      <c r="A7" s="2" t="s">
        <v>32</v>
      </c>
      <c r="B7" s="2"/>
      <c r="C7" s="31">
        <v>7.2258860871098562E-2</v>
      </c>
      <c r="D7" s="31">
        <v>9.2664099013613388E-2</v>
      </c>
      <c r="E7" s="31">
        <v>6.6970688941565992E-2</v>
      </c>
      <c r="F7" s="65">
        <v>6.2458916495749861E-2</v>
      </c>
      <c r="G7" s="31">
        <v>8.4880680777365214E-2</v>
      </c>
      <c r="H7" s="31">
        <v>0.10433487858041945</v>
      </c>
      <c r="I7" s="31">
        <v>9.8834493974396365E-2</v>
      </c>
      <c r="J7" s="65">
        <v>8.580144193580419E-2</v>
      </c>
      <c r="K7" s="31">
        <v>0.10588235294117632</v>
      </c>
      <c r="L7" s="31">
        <v>0.14893617021276606</v>
      </c>
      <c r="M7" s="31">
        <v>0.14648672839506149</v>
      </c>
      <c r="N7" s="31">
        <v>0.10719543899142248</v>
      </c>
    </row>
    <row r="8" spans="1:14">
      <c r="A8" s="2" t="s">
        <v>33</v>
      </c>
      <c r="B8" s="2"/>
      <c r="C8" s="31">
        <v>6.4612406227313013E-2</v>
      </c>
      <c r="D8" s="31">
        <v>7.5693286861645781E-2</v>
      </c>
      <c r="E8" s="31">
        <v>4.4896456997957301E-2</v>
      </c>
      <c r="F8" s="65">
        <v>2.6991663630367091E-2</v>
      </c>
      <c r="G8" s="31">
        <v>-1.5533165407220828E-2</v>
      </c>
      <c r="H8" s="31">
        <v>4.96162046908315E-2</v>
      </c>
      <c r="I8" s="31">
        <v>7.498811627765245E-2</v>
      </c>
      <c r="J8" s="65">
        <v>4.7699062935339764E-2</v>
      </c>
      <c r="K8" s="31">
        <v>2.4242424242424176E-2</v>
      </c>
      <c r="L8" s="31">
        <v>-2.9585798816567088E-3</v>
      </c>
      <c r="M8" s="31">
        <v>0.11766231454005927</v>
      </c>
      <c r="N8" s="31">
        <v>7.5521927125342669E-2</v>
      </c>
    </row>
    <row r="9" spans="1:14">
      <c r="A9" s="2" t="s">
        <v>34</v>
      </c>
      <c r="B9" s="2"/>
      <c r="C9" s="32" t="s">
        <v>159</v>
      </c>
      <c r="D9" s="32" t="s">
        <v>159</v>
      </c>
      <c r="E9" s="33">
        <v>-3.8835269098642655E-3</v>
      </c>
      <c r="F9" s="66">
        <v>2.378723632537727E-2</v>
      </c>
      <c r="G9" s="32" t="s">
        <v>159</v>
      </c>
      <c r="H9" s="32" t="s">
        <v>159</v>
      </c>
      <c r="I9" s="33">
        <v>9.8046481601032909E-2</v>
      </c>
      <c r="J9" s="66">
        <v>0.1231219949273139</v>
      </c>
      <c r="K9" s="32" t="s">
        <v>159</v>
      </c>
      <c r="L9" s="32" t="s">
        <v>159</v>
      </c>
      <c r="M9" s="33">
        <v>1.7277818181818283E-2</v>
      </c>
      <c r="N9" s="33">
        <v>0.13994639526379493</v>
      </c>
    </row>
    <row r="10" spans="1:14">
      <c r="A10" s="2" t="s">
        <v>26</v>
      </c>
      <c r="B10" s="2"/>
      <c r="C10" s="31">
        <v>0.10482248460584875</v>
      </c>
      <c r="D10" s="31">
        <v>-0.35592752690149909</v>
      </c>
      <c r="E10" s="31">
        <v>1.2315007853777038E-2</v>
      </c>
      <c r="F10" s="65">
        <v>4.2652514895104465E-2</v>
      </c>
      <c r="G10" s="31">
        <v>9.2907832568879245E-2</v>
      </c>
      <c r="H10" s="31">
        <v>-0.37593294293259849</v>
      </c>
      <c r="I10" s="31">
        <v>-1.4285188592456644E-3</v>
      </c>
      <c r="J10" s="65">
        <v>0.10231064210216778</v>
      </c>
      <c r="K10" s="31">
        <v>0.13366336633663356</v>
      </c>
      <c r="L10" s="31">
        <v>-0.39301310043668114</v>
      </c>
      <c r="M10" s="31">
        <v>0.12033741007194232</v>
      </c>
      <c r="N10" s="31">
        <v>9.2636532288255857E-2</v>
      </c>
    </row>
    <row r="11" spans="1:14">
      <c r="A11" s="2" t="s">
        <v>35</v>
      </c>
      <c r="B11" s="2"/>
      <c r="C11" s="31">
        <v>-0.23769162064125704</v>
      </c>
      <c r="D11" s="31">
        <v>0.1021496377418043</v>
      </c>
      <c r="E11" s="31">
        <v>1.6897902067559034E-2</v>
      </c>
      <c r="F11" s="65">
        <v>4.2704393626241899E-2</v>
      </c>
      <c r="G11" s="31">
        <v>-9.2915214866434392E-2</v>
      </c>
      <c r="H11" s="31">
        <v>9.8719590268885993E-2</v>
      </c>
      <c r="I11" s="31">
        <v>2.7477566717165836E-2</v>
      </c>
      <c r="J11" s="65">
        <v>5.7799413278196043E-2</v>
      </c>
      <c r="K11" s="31">
        <v>-4.8079069767442029E-2</v>
      </c>
      <c r="L11" s="31">
        <v>9.6397492463220269E-2</v>
      </c>
      <c r="M11" s="31">
        <v>1.7790592653332826E-2</v>
      </c>
      <c r="N11" s="31">
        <v>6.7432900310325339E-2</v>
      </c>
    </row>
    <row r="12" spans="1:14">
      <c r="A12" s="2" t="s">
        <v>36</v>
      </c>
      <c r="B12" s="2"/>
      <c r="C12" s="31">
        <v>0.14983229018984057</v>
      </c>
      <c r="D12" s="31">
        <v>-1.5217129796703976E-2</v>
      </c>
      <c r="E12" s="31">
        <v>1.4372442435717225E-2</v>
      </c>
      <c r="F12" s="65">
        <v>4.17594916282924E-2</v>
      </c>
      <c r="G12" s="31">
        <v>8.3057851239669356E-2</v>
      </c>
      <c r="H12" s="31">
        <v>-5.6009156810377769E-2</v>
      </c>
      <c r="I12" s="31">
        <v>3.5151806644571959E-2</v>
      </c>
      <c r="J12" s="65">
        <v>6.7727883704518765E-2</v>
      </c>
      <c r="K12" s="31">
        <v>6.5375302663438273E-2</v>
      </c>
      <c r="L12" s="31">
        <v>-6.8181818181818121E-2</v>
      </c>
      <c r="M12" s="31">
        <v>5.635536585365819E-2</v>
      </c>
      <c r="N12" s="31">
        <v>8.4726430522618301E-2</v>
      </c>
    </row>
    <row r="13" spans="1:14">
      <c r="A13" s="2" t="s">
        <v>37</v>
      </c>
      <c r="B13" s="2"/>
      <c r="C13" s="31">
        <v>1.5853416398855957E-2</v>
      </c>
      <c r="D13" s="31">
        <v>0.12175693373783592</v>
      </c>
      <c r="E13" s="31">
        <v>1.2331394876266444E-2</v>
      </c>
      <c r="F13" s="65">
        <v>1.5981626837173746E-2</v>
      </c>
      <c r="G13" s="31">
        <v>-1.9901932885938556E-2</v>
      </c>
      <c r="H13" s="31">
        <v>0.12432328009402438</v>
      </c>
      <c r="I13" s="31">
        <v>4.5674600350346317E-2</v>
      </c>
      <c r="J13" s="65">
        <v>3.6901227461857422E-2</v>
      </c>
      <c r="K13" s="31">
        <v>-6.1415019043852492E-2</v>
      </c>
      <c r="L13" s="31">
        <v>0.12563062472065245</v>
      </c>
      <c r="M13" s="31">
        <v>1.2460607186177919E-2</v>
      </c>
      <c r="N13" s="31">
        <v>5.6604566733543527E-2</v>
      </c>
    </row>
    <row r="14" spans="1:14">
      <c r="A14" s="2" t="s">
        <v>38</v>
      </c>
      <c r="B14" s="2"/>
      <c r="C14" s="31">
        <v>0.14506376224164574</v>
      </c>
      <c r="D14" s="31">
        <v>6.7297286536923462E-2</v>
      </c>
      <c r="E14" s="31">
        <v>-4.6442226988716584E-3</v>
      </c>
      <c r="F14" s="65">
        <v>2.9792377168984086E-2</v>
      </c>
      <c r="G14" s="31">
        <v>1.4668483197093574E-2</v>
      </c>
      <c r="H14" s="31">
        <v>8.4903549210043394E-2</v>
      </c>
      <c r="I14" s="31">
        <v>4.380693069306929E-2</v>
      </c>
      <c r="J14" s="65">
        <v>4.6639222065712138E-2</v>
      </c>
      <c r="K14" s="31">
        <v>8.5287846481876262E-3</v>
      </c>
      <c r="L14" s="31">
        <v>0.13530655391120505</v>
      </c>
      <c r="M14" s="31">
        <v>8.5854003724394889E-2</v>
      </c>
      <c r="N14" s="31">
        <v>8.5493898511345146E-2</v>
      </c>
    </row>
    <row r="15" spans="1:14">
      <c r="A15" s="2"/>
      <c r="B15" s="2"/>
      <c r="C15" s="34"/>
      <c r="D15" s="34"/>
      <c r="E15" s="34"/>
      <c r="F15" s="67"/>
      <c r="G15" s="34"/>
      <c r="H15" s="34"/>
      <c r="I15" s="34"/>
      <c r="J15" s="67"/>
      <c r="K15" s="34"/>
      <c r="L15" s="34"/>
      <c r="M15" s="34"/>
      <c r="N15" s="34"/>
    </row>
    <row r="16" spans="1:14">
      <c r="A16" s="2" t="s">
        <v>39</v>
      </c>
      <c r="B16" s="2"/>
      <c r="C16" s="47">
        <v>5.8757985485479503E-2</v>
      </c>
      <c r="D16" s="47">
        <v>4.0775241869252347E-2</v>
      </c>
      <c r="E16" s="47">
        <v>3.4085181459983162E-2</v>
      </c>
      <c r="F16" s="68">
        <v>3.2664674961677652E-2</v>
      </c>
      <c r="G16" s="47">
        <v>2.2675786288142142E-2</v>
      </c>
      <c r="H16" s="47">
        <v>3.6808277709420474E-2</v>
      </c>
      <c r="I16" s="47">
        <v>5.3770033471151224E-2</v>
      </c>
      <c r="J16" s="68">
        <v>6.5045973731358245E-2</v>
      </c>
      <c r="K16" s="47">
        <v>3.042274637310852E-2</v>
      </c>
      <c r="L16" s="47">
        <v>3.5886716429259044E-2</v>
      </c>
      <c r="M16" s="47">
        <v>5.6248100852615251E-2</v>
      </c>
      <c r="N16" s="47">
        <v>8.5147921504993715E-2</v>
      </c>
    </row>
    <row r="17" spans="1:14">
      <c r="A17" s="2" t="s">
        <v>40</v>
      </c>
      <c r="B17" s="2"/>
      <c r="C17" s="47">
        <v>7.7988474449528944E-2</v>
      </c>
      <c r="D17" s="47">
        <v>7.5693286861645781E-2</v>
      </c>
      <c r="E17" s="47">
        <v>2.4416285526102532E-2</v>
      </c>
      <c r="F17" s="68">
        <v>3.3170656995561765E-2</v>
      </c>
      <c r="G17" s="47">
        <v>2.9571514785757369E-2</v>
      </c>
      <c r="H17" s="47">
        <v>8.4903549210043394E-2</v>
      </c>
      <c r="I17" s="47">
        <v>4.4740765521707804E-2</v>
      </c>
      <c r="J17" s="68">
        <v>5.6833955817066628E-2</v>
      </c>
      <c r="K17" s="47">
        <v>3.2258064516129004E-2</v>
      </c>
      <c r="L17" s="47">
        <v>8.6419753086419693E-2</v>
      </c>
      <c r="M17" s="47">
        <v>6.6864488482384576E-2</v>
      </c>
      <c r="N17" s="47">
        <v>8.1488425349096727E-2</v>
      </c>
    </row>
    <row r="18" spans="1:14">
      <c r="A18" s="2"/>
      <c r="B18" s="2"/>
      <c r="C18" s="35"/>
      <c r="D18" s="35"/>
      <c r="E18" s="35"/>
      <c r="F18" s="69"/>
      <c r="G18" s="35"/>
      <c r="H18" s="35"/>
      <c r="I18" s="35"/>
      <c r="J18" s="69"/>
      <c r="K18" s="35"/>
      <c r="L18" s="35"/>
      <c r="M18" s="35"/>
      <c r="N18" s="35"/>
    </row>
    <row r="19" spans="1:14">
      <c r="A19" s="2" t="s">
        <v>25</v>
      </c>
      <c r="B19" s="2"/>
      <c r="C19" s="31">
        <v>8.5999999999999993E-2</v>
      </c>
      <c r="D19" s="31">
        <v>8.8030635595199205E-2</v>
      </c>
      <c r="E19" s="31">
        <v>1.9E-2</v>
      </c>
      <c r="F19" s="65">
        <v>4.3999999999999997E-2</v>
      </c>
      <c r="G19" s="31">
        <v>2.9116445352400433E-2</v>
      </c>
      <c r="H19" s="31">
        <v>1.7000000000000001E-2</v>
      </c>
      <c r="I19" s="31">
        <v>7.3999999999999996E-2</v>
      </c>
      <c r="J19" s="65">
        <v>6.4000000000000001E-2</v>
      </c>
      <c r="K19" s="31">
        <v>9.4771241830065467E-2</v>
      </c>
      <c r="L19" s="31">
        <v>8.0597014925373189E-2</v>
      </c>
      <c r="M19" s="31">
        <v>0.04</v>
      </c>
      <c r="N19" s="31">
        <v>5.1999999999999998E-2</v>
      </c>
    </row>
    <row r="20" spans="1:14">
      <c r="A20" s="2"/>
      <c r="B20" s="2"/>
      <c r="C20" s="2"/>
      <c r="D20" s="2"/>
      <c r="E20" s="2"/>
      <c r="F20" s="2"/>
      <c r="G20" s="2"/>
      <c r="H20" s="2"/>
      <c r="I20" s="2"/>
      <c r="J20" s="2"/>
      <c r="K20" s="2"/>
      <c r="L20" s="2"/>
      <c r="M20" s="2"/>
      <c r="N20" s="2"/>
    </row>
    <row r="21" spans="1:14">
      <c r="A21" s="2" t="s">
        <v>274</v>
      </c>
      <c r="B21" s="2"/>
      <c r="C21" s="2"/>
      <c r="D21" s="2"/>
      <c r="E21" s="2"/>
      <c r="F21" s="2"/>
      <c r="G21" s="2"/>
      <c r="H21" s="2"/>
      <c r="I21" s="2"/>
      <c r="J21" s="2"/>
      <c r="K21" s="2"/>
      <c r="L21" s="2"/>
      <c r="M21" s="2"/>
      <c r="N21"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sheetData>
    <row r="1" spans="1:14">
      <c r="A1" s="16" t="s">
        <v>160</v>
      </c>
      <c r="B1" s="16"/>
      <c r="C1" s="28" t="s">
        <v>161</v>
      </c>
      <c r="D1" s="28"/>
      <c r="E1" s="28"/>
      <c r="F1" s="28"/>
      <c r="G1" s="28" t="s">
        <v>162</v>
      </c>
      <c r="H1" s="28"/>
      <c r="I1" s="28"/>
      <c r="J1" s="28"/>
      <c r="K1" s="28" t="s">
        <v>163</v>
      </c>
      <c r="L1" s="28"/>
      <c r="M1" s="28"/>
      <c r="N1" s="28"/>
    </row>
    <row r="2" spans="1:14">
      <c r="A2" s="16"/>
      <c r="B2" s="16"/>
      <c r="C2" s="6">
        <v>2011</v>
      </c>
      <c r="D2" s="6">
        <v>2012</v>
      </c>
      <c r="E2" s="6" t="s">
        <v>157</v>
      </c>
      <c r="F2" s="6" t="s">
        <v>158</v>
      </c>
      <c r="G2" s="6">
        <v>2011</v>
      </c>
      <c r="H2" s="6">
        <v>2012</v>
      </c>
      <c r="I2" s="6" t="s">
        <v>157</v>
      </c>
      <c r="J2" s="6" t="s">
        <v>158</v>
      </c>
      <c r="K2" s="6">
        <v>2011</v>
      </c>
      <c r="L2" s="6">
        <v>2012</v>
      </c>
      <c r="M2" s="6" t="s">
        <v>157</v>
      </c>
      <c r="N2" s="6" t="s">
        <v>158</v>
      </c>
    </row>
    <row r="3" spans="1:14">
      <c r="A3" s="2" t="s">
        <v>28</v>
      </c>
      <c r="B3" s="2"/>
      <c r="C3" s="31">
        <v>0.38821850265991953</v>
      </c>
      <c r="D3" s="31">
        <v>0.37295081967213117</v>
      </c>
      <c r="E3" s="31">
        <v>0.37489709105194741</v>
      </c>
      <c r="F3" s="65">
        <v>0.37581089269354873</v>
      </c>
      <c r="G3" s="31">
        <v>0.19268197742312185</v>
      </c>
      <c r="H3" s="31">
        <v>0.20262046696472927</v>
      </c>
      <c r="I3" s="31">
        <v>0.19548755040914353</v>
      </c>
      <c r="J3" s="65">
        <v>0.19776824010508223</v>
      </c>
      <c r="K3" s="31">
        <v>0.10042818217205138</v>
      </c>
      <c r="L3" s="31">
        <v>0.10382513661202186</v>
      </c>
      <c r="M3" s="31">
        <v>9.593015633183255E-2</v>
      </c>
      <c r="N3" s="31">
        <v>9.8376161683406821E-2</v>
      </c>
    </row>
    <row r="4" spans="1:14">
      <c r="A4" s="2" t="s">
        <v>29</v>
      </c>
      <c r="B4" s="2"/>
      <c r="C4" s="31">
        <v>0.22190219112391235</v>
      </c>
      <c r="D4" s="31">
        <v>0.22896574873800946</v>
      </c>
      <c r="E4" s="31">
        <v>0.22256086796574517</v>
      </c>
      <c r="F4" s="65">
        <v>0.22933868807655217</v>
      </c>
      <c r="G4" s="31">
        <v>0.12863239485470421</v>
      </c>
      <c r="H4" s="31">
        <v>0.1310146274707257</v>
      </c>
      <c r="I4" s="31">
        <v>0.13643934501661151</v>
      </c>
      <c r="J4" s="65">
        <v>0.14368006261210145</v>
      </c>
      <c r="K4" s="31">
        <v>5.803326647866934E-2</v>
      </c>
      <c r="L4" s="31">
        <v>4.9956750196883434E-2</v>
      </c>
      <c r="M4" s="31">
        <v>5.6364163383663228E-2</v>
      </c>
      <c r="N4" s="31">
        <v>6.2654982557895172E-2</v>
      </c>
    </row>
    <row r="5" spans="1:14">
      <c r="A5" s="2" t="s">
        <v>30</v>
      </c>
      <c r="B5" s="2"/>
      <c r="C5" s="31">
        <v>0.36913416457056408</v>
      </c>
      <c r="D5" s="31">
        <v>0.36119972319273547</v>
      </c>
      <c r="E5" s="31">
        <v>0.3620293309620532</v>
      </c>
      <c r="F5" s="65">
        <v>0.3648292559257062</v>
      </c>
      <c r="G5" s="31">
        <v>0.19928682486988156</v>
      </c>
      <c r="H5" s="31">
        <v>0.19500284121277586</v>
      </c>
      <c r="I5" s="31">
        <v>0.1990220650092058</v>
      </c>
      <c r="J5" s="65">
        <v>0.20191709691943227</v>
      </c>
      <c r="K5" s="31">
        <v>9.4087490019750392E-2</v>
      </c>
      <c r="L5" s="31">
        <v>0.10437659290765776</v>
      </c>
      <c r="M5" s="31">
        <v>0.10299999291232935</v>
      </c>
      <c r="N5" s="31">
        <v>0.1049299708395925</v>
      </c>
    </row>
    <row r="6" spans="1:14">
      <c r="A6" s="2" t="s">
        <v>31</v>
      </c>
      <c r="B6" s="2"/>
      <c r="C6" s="31">
        <v>0.52500258825965418</v>
      </c>
      <c r="D6" s="31">
        <v>0.50778666922229143</v>
      </c>
      <c r="E6" s="31">
        <v>0.49783734054359002</v>
      </c>
      <c r="F6" s="65">
        <v>0.49775948043556212</v>
      </c>
      <c r="G6" s="31">
        <v>0.18014287193291231</v>
      </c>
      <c r="H6" s="31">
        <v>0.17384637500598973</v>
      </c>
      <c r="I6" s="31">
        <v>0.16403903040110457</v>
      </c>
      <c r="J6" s="65">
        <v>0.16819735921806156</v>
      </c>
      <c r="K6" s="31">
        <v>8.6512061289988618E-2</v>
      </c>
      <c r="L6" s="31">
        <v>8.0135128659734545E-2</v>
      </c>
      <c r="M6" s="31">
        <v>7.2108257772862075E-2</v>
      </c>
      <c r="N6" s="31">
        <v>7.9371376380658873E-2</v>
      </c>
    </row>
    <row r="7" spans="1:14">
      <c r="A7" s="2" t="s">
        <v>32</v>
      </c>
      <c r="B7" s="2"/>
      <c r="C7" s="31">
        <v>0.42379431586079419</v>
      </c>
      <c r="D7" s="31">
        <v>0.43782217707039922</v>
      </c>
      <c r="E7" s="31">
        <v>0.46239840208090588</v>
      </c>
      <c r="F7" s="65">
        <v>0.47025101549985693</v>
      </c>
      <c r="G7" s="31">
        <v>0.21426856423024679</v>
      </c>
      <c r="H7" s="31">
        <v>0.21655717349587991</v>
      </c>
      <c r="I7" s="31">
        <v>0.22302439478532193</v>
      </c>
      <c r="J7" s="65">
        <v>0.22792430435189567</v>
      </c>
      <c r="K7" s="31">
        <v>0.10343442782011518</v>
      </c>
      <c r="L7" s="31">
        <v>9.9474131768070143E-2</v>
      </c>
      <c r="M7" s="31">
        <v>0.11818714893881133</v>
      </c>
      <c r="N7" s="31">
        <v>0.12268137102936071</v>
      </c>
    </row>
    <row r="8" spans="1:14">
      <c r="A8" s="2" t="s">
        <v>33</v>
      </c>
      <c r="B8" s="2"/>
      <c r="C8" s="31">
        <v>0.4127898166388847</v>
      </c>
      <c r="D8" s="31">
        <v>0.40096499260407126</v>
      </c>
      <c r="E8" s="31">
        <v>0.38574731224293274</v>
      </c>
      <c r="F8" s="65">
        <v>0.39202536298474544</v>
      </c>
      <c r="G8" s="31">
        <v>0.17767843612668585</v>
      </c>
      <c r="H8" s="31">
        <v>0.17337113474677748</v>
      </c>
      <c r="I8" s="31">
        <v>0.17836399799250324</v>
      </c>
      <c r="J8" s="65">
        <v>0.18196038018221439</v>
      </c>
      <c r="K8" s="31">
        <v>9.3271707834520379E-2</v>
      </c>
      <c r="L8" s="31">
        <v>6.7690357117700925E-2</v>
      </c>
      <c r="M8" s="31">
        <v>9.2431272053899061E-2</v>
      </c>
      <c r="N8" s="31">
        <v>9.5611494735736602E-2</v>
      </c>
    </row>
    <row r="9" spans="1:14">
      <c r="A9" s="2" t="s">
        <v>34</v>
      </c>
      <c r="B9" s="2"/>
      <c r="C9" s="32" t="s">
        <v>159</v>
      </c>
      <c r="D9" s="45">
        <v>0.31844702546485631</v>
      </c>
      <c r="E9" s="33">
        <v>0.32833945887239724</v>
      </c>
      <c r="F9" s="66">
        <v>0.32785237339538625</v>
      </c>
      <c r="G9" s="32" t="s">
        <v>159</v>
      </c>
      <c r="H9" s="45">
        <v>0.16892960357707618</v>
      </c>
      <c r="I9" s="33">
        <v>0.18621573064707372</v>
      </c>
      <c r="J9" s="66">
        <v>0.20428363967678875</v>
      </c>
      <c r="K9" s="32" t="s">
        <v>159</v>
      </c>
      <c r="L9" s="45">
        <v>8.9535961611865417E-2</v>
      </c>
      <c r="M9" s="33">
        <v>9.1572758156710898E-2</v>
      </c>
      <c r="N9" s="33">
        <v>0.10203295633910658</v>
      </c>
    </row>
    <row r="10" spans="1:14">
      <c r="A10" s="2" t="s">
        <v>26</v>
      </c>
      <c r="B10" s="2"/>
      <c r="C10" s="31">
        <v>0.35138416260461697</v>
      </c>
      <c r="D10" s="31">
        <v>0.37423961159503072</v>
      </c>
      <c r="E10" s="31">
        <v>0.37466600801608974</v>
      </c>
      <c r="F10" s="65">
        <v>0.382332090844546</v>
      </c>
      <c r="G10" s="31">
        <v>0.16019497838682975</v>
      </c>
      <c r="H10" s="31">
        <v>0.15521919177495358</v>
      </c>
      <c r="I10" s="31">
        <v>0.15311188417605154</v>
      </c>
      <c r="J10" s="65">
        <v>0.16187258645470759</v>
      </c>
      <c r="K10" s="31">
        <v>7.4641405315920173E-2</v>
      </c>
      <c r="L10" s="31">
        <v>8.6477224046837067E-2</v>
      </c>
      <c r="M10" s="31">
        <v>7.8881888924090898E-2</v>
      </c>
      <c r="N10" s="31">
        <v>8.0125347420645227E-2</v>
      </c>
    </row>
    <row r="11" spans="1:14">
      <c r="A11" s="2" t="s">
        <v>35</v>
      </c>
      <c r="B11" s="2"/>
      <c r="C11" s="31">
        <v>0.47396045049137991</v>
      </c>
      <c r="D11" s="31">
        <v>0.47649317683813158</v>
      </c>
      <c r="E11" s="31">
        <v>0.47903044202946865</v>
      </c>
      <c r="F11" s="65">
        <v>0.47988961709523215</v>
      </c>
      <c r="G11" s="31">
        <v>0.18674828435474999</v>
      </c>
      <c r="H11" s="31">
        <v>0.18616709695615385</v>
      </c>
      <c r="I11" s="31">
        <v>0.18810395359690646</v>
      </c>
      <c r="J11" s="65">
        <v>0.19082709631454747</v>
      </c>
      <c r="K11" s="31">
        <v>0.11342387795605079</v>
      </c>
      <c r="L11" s="31">
        <v>0.11510424576399887</v>
      </c>
      <c r="M11" s="31">
        <v>0.11385977198479899</v>
      </c>
      <c r="N11" s="31">
        <v>0.11666711680826689</v>
      </c>
    </row>
    <row r="12" spans="1:14">
      <c r="A12" s="2" t="s">
        <v>36</v>
      </c>
      <c r="B12" s="2"/>
      <c r="C12" s="31">
        <v>0.52025442078671957</v>
      </c>
      <c r="D12" s="31">
        <v>0.5218347279056984</v>
      </c>
      <c r="E12" s="31">
        <v>0.52957177486946305</v>
      </c>
      <c r="F12" s="65">
        <v>0.53318643210634686</v>
      </c>
      <c r="G12" s="31">
        <v>0.19705581619150728</v>
      </c>
      <c r="H12" s="31">
        <v>0.18889329994503146</v>
      </c>
      <c r="I12" s="31">
        <v>0.1927627689013699</v>
      </c>
      <c r="J12" s="65">
        <v>0.19756785030524149</v>
      </c>
      <c r="K12" s="31">
        <v>0.1057831107903284</v>
      </c>
      <c r="L12" s="31">
        <v>9.8546387345019235E-2</v>
      </c>
      <c r="M12" s="31">
        <v>0.10135746722124815</v>
      </c>
      <c r="N12" s="31">
        <v>0.1043526062926706</v>
      </c>
    </row>
    <row r="13" spans="1:14">
      <c r="A13" s="2" t="s">
        <v>37</v>
      </c>
      <c r="B13" s="2"/>
      <c r="C13" s="31">
        <v>0.39892723926990598</v>
      </c>
      <c r="D13" s="31">
        <v>0.41234320000000002</v>
      </c>
      <c r="E13" s="31">
        <v>0.42805121933736845</v>
      </c>
      <c r="F13" s="65">
        <v>0.42830907260831119</v>
      </c>
      <c r="G13" s="31">
        <v>0.16055995424479039</v>
      </c>
      <c r="H13" s="31">
        <v>0.16092728199747286</v>
      </c>
      <c r="I13" s="31">
        <v>0.16622775124814032</v>
      </c>
      <c r="J13" s="65">
        <v>0.16965046882195686</v>
      </c>
      <c r="K13" s="31">
        <v>9.1505910047910352E-2</v>
      </c>
      <c r="L13" s="31">
        <v>8.8349646422475267E-2</v>
      </c>
      <c r="M13" s="31">
        <v>9.1275156419913545E-2</v>
      </c>
      <c r="N13" s="31">
        <v>9.4255348651081677E-2</v>
      </c>
    </row>
    <row r="14" spans="1:14">
      <c r="A14" s="2" t="s">
        <v>38</v>
      </c>
      <c r="B14" s="2"/>
      <c r="C14" s="31">
        <v>0.34167122107648151</v>
      </c>
      <c r="D14" s="31">
        <v>0.34573092672505146</v>
      </c>
      <c r="E14" s="31">
        <v>0.36406820140845553</v>
      </c>
      <c r="F14" s="65">
        <v>0.3673418140727383</v>
      </c>
      <c r="G14" s="31">
        <v>0.20217055329745307</v>
      </c>
      <c r="H14" s="31">
        <v>0.20550558273210515</v>
      </c>
      <c r="I14" s="31">
        <v>0.21550902345040934</v>
      </c>
      <c r="J14" s="65">
        <v>0.21903463421662558</v>
      </c>
      <c r="K14" s="31">
        <v>8.3199837850945937E-2</v>
      </c>
      <c r="L14" s="31">
        <v>9.2276415182318383E-2</v>
      </c>
      <c r="M14" s="31">
        <v>0.10397070998558837</v>
      </c>
      <c r="N14" s="31">
        <v>0.10803502113843678</v>
      </c>
    </row>
    <row r="15" spans="1:14">
      <c r="A15" s="2"/>
      <c r="B15" s="2"/>
      <c r="C15" s="34"/>
      <c r="D15" s="34"/>
      <c r="E15" s="34"/>
      <c r="F15" s="67"/>
      <c r="G15" s="34"/>
      <c r="H15" s="34"/>
      <c r="I15" s="34"/>
      <c r="J15" s="67"/>
      <c r="K15" s="34"/>
      <c r="L15" s="34"/>
      <c r="M15" s="34"/>
      <c r="N15" s="34"/>
    </row>
    <row r="16" spans="1:14">
      <c r="A16" s="2" t="s">
        <v>39</v>
      </c>
      <c r="B16" s="2"/>
      <c r="C16" s="47">
        <v>0.40245809757662115</v>
      </c>
      <c r="D16" s="47">
        <v>0.39656489991903393</v>
      </c>
      <c r="E16" s="47">
        <v>0.40076645411503481</v>
      </c>
      <c r="F16" s="68">
        <v>0.40407717464487769</v>
      </c>
      <c r="G16" s="47">
        <v>0.18176551417389844</v>
      </c>
      <c r="H16" s="47">
        <v>0.17983788965663927</v>
      </c>
      <c r="I16" s="47">
        <v>0.18319229130282019</v>
      </c>
      <c r="J16" s="68">
        <v>0.18872364326488797</v>
      </c>
      <c r="K16" s="47">
        <v>9.1301934325113715E-2</v>
      </c>
      <c r="L16" s="47">
        <v>8.96456648028819E-2</v>
      </c>
      <c r="M16" s="47">
        <v>9.3244895340479042E-2</v>
      </c>
      <c r="N16" s="47">
        <v>9.7424479489738217E-2</v>
      </c>
    </row>
    <row r="17" spans="1:14">
      <c r="A17" s="2" t="s">
        <v>40</v>
      </c>
      <c r="B17" s="2"/>
      <c r="C17" s="47">
        <v>0.39892723926990598</v>
      </c>
      <c r="D17" s="47">
        <v>0.38760230209955099</v>
      </c>
      <c r="E17" s="47">
        <v>0.38032220164744007</v>
      </c>
      <c r="F17" s="68">
        <v>0.38717872691464572</v>
      </c>
      <c r="G17" s="47">
        <v>0.18674828435474999</v>
      </c>
      <c r="H17" s="47">
        <v>0.18000673598107181</v>
      </c>
      <c r="I17" s="47">
        <v>0.18715984212199011</v>
      </c>
      <c r="J17" s="68">
        <v>0.19419747330989448</v>
      </c>
      <c r="K17" s="47">
        <v>9.3271707834520379E-2</v>
      </c>
      <c r="L17" s="47">
        <v>9.09061883970919E-2</v>
      </c>
      <c r="M17" s="47">
        <v>9.4180714192865805E-2</v>
      </c>
      <c r="N17" s="47">
        <v>0.1002045590112567</v>
      </c>
    </row>
    <row r="18" spans="1:14">
      <c r="A18" s="2"/>
      <c r="B18" s="2"/>
      <c r="C18" s="35"/>
      <c r="D18" s="35"/>
      <c r="E18" s="35"/>
      <c r="F18" s="69"/>
      <c r="G18" s="35"/>
      <c r="H18" s="35"/>
      <c r="I18" s="35"/>
      <c r="J18" s="69"/>
      <c r="K18" s="35"/>
      <c r="L18" s="35"/>
      <c r="M18" s="35"/>
      <c r="N18" s="35"/>
    </row>
    <row r="19" spans="1:14">
      <c r="A19" s="2" t="s">
        <v>25</v>
      </c>
      <c r="B19" s="2"/>
      <c r="C19" s="31">
        <v>0.35534380633530782</v>
      </c>
      <c r="D19" s="31">
        <v>0.34300000000000003</v>
      </c>
      <c r="E19" s="31">
        <v>0.35799999999999998</v>
      </c>
      <c r="F19" s="65">
        <v>0.36</v>
      </c>
      <c r="G19" s="31">
        <v>0.17297707957764616</v>
      </c>
      <c r="H19" s="31">
        <v>0.17299999999999999</v>
      </c>
      <c r="I19" s="31">
        <v>0.17899999999999999</v>
      </c>
      <c r="J19" s="65">
        <v>0.182</v>
      </c>
      <c r="K19" s="31">
        <v>7.9247918276246887E-2</v>
      </c>
      <c r="L19" s="31">
        <v>9.5000000000000001E-2</v>
      </c>
      <c r="M19" s="31">
        <v>9.6000000000000002E-2</v>
      </c>
      <c r="N19" s="31">
        <v>9.7000000000000003E-2</v>
      </c>
    </row>
    <row r="20" spans="1:14">
      <c r="A20" s="2"/>
      <c r="B20" s="2"/>
      <c r="C20" s="2"/>
      <c r="D20" s="2"/>
      <c r="E20" s="2"/>
      <c r="F20" s="2"/>
      <c r="G20" s="2"/>
      <c r="H20" s="2"/>
      <c r="I20" s="2"/>
      <c r="J20" s="2"/>
      <c r="K20" s="2"/>
      <c r="L20" s="2"/>
      <c r="M20" s="2"/>
      <c r="N20" s="2"/>
    </row>
    <row r="21" spans="1:14">
      <c r="A21" s="2" t="s">
        <v>274</v>
      </c>
      <c r="B21" s="2"/>
      <c r="C21" s="2"/>
      <c r="D21" s="2"/>
      <c r="E21" s="2"/>
      <c r="F21" s="2"/>
      <c r="G21" s="2"/>
      <c r="H21" s="2"/>
      <c r="I21" s="2"/>
      <c r="J21" s="2"/>
      <c r="K21" s="2"/>
      <c r="L21" s="2"/>
      <c r="M21" s="2"/>
      <c r="N21"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sheetData>
    <row r="1" spans="1:14">
      <c r="A1" s="16" t="s">
        <v>164</v>
      </c>
      <c r="B1" s="16"/>
      <c r="C1" s="28" t="s">
        <v>165</v>
      </c>
      <c r="D1" s="28"/>
      <c r="E1" s="28"/>
      <c r="F1" s="28"/>
      <c r="G1" s="28" t="s">
        <v>166</v>
      </c>
      <c r="H1" s="28"/>
      <c r="I1" s="28"/>
      <c r="J1" s="28"/>
      <c r="K1" s="28" t="s">
        <v>167</v>
      </c>
      <c r="L1" s="28"/>
      <c r="M1" s="28"/>
      <c r="N1" s="28"/>
    </row>
    <row r="2" spans="1:14">
      <c r="A2" s="16"/>
      <c r="B2" s="16"/>
      <c r="C2" s="6">
        <v>2011</v>
      </c>
      <c r="D2" s="6">
        <v>2012</v>
      </c>
      <c r="E2" s="6" t="s">
        <v>157</v>
      </c>
      <c r="F2" s="6" t="s">
        <v>158</v>
      </c>
      <c r="G2" s="6">
        <v>2011</v>
      </c>
      <c r="H2" s="6">
        <v>2012</v>
      </c>
      <c r="I2" s="6" t="s">
        <v>157</v>
      </c>
      <c r="J2" s="6" t="s">
        <v>158</v>
      </c>
      <c r="K2" s="6">
        <v>2011</v>
      </c>
      <c r="L2" s="6">
        <v>2012</v>
      </c>
      <c r="M2" s="6" t="s">
        <v>157</v>
      </c>
      <c r="N2" s="6" t="s">
        <v>158</v>
      </c>
    </row>
    <row r="3" spans="1:14">
      <c r="A3" s="2" t="s">
        <v>28</v>
      </c>
      <c r="B3" s="2"/>
      <c r="C3" s="31">
        <v>0.11517000223197679</v>
      </c>
      <c r="D3" s="31">
        <v>0.11219970473761912</v>
      </c>
      <c r="E3" s="31">
        <v>9.718537132600405E-2</v>
      </c>
      <c r="F3" s="65">
        <v>0.10058127207958259</v>
      </c>
      <c r="G3" s="31">
        <v>0.67357941318527348</v>
      </c>
      <c r="H3" s="31">
        <v>0.69315180936666987</v>
      </c>
      <c r="I3" s="31">
        <v>0.6038927506414119</v>
      </c>
      <c r="J3" s="65">
        <v>0.51943399412339286</v>
      </c>
      <c r="K3" s="31">
        <v>1.1599999999999999</v>
      </c>
      <c r="L3" s="31">
        <v>1.1599999999999999</v>
      </c>
      <c r="M3" s="31">
        <v>1.2517200000000002</v>
      </c>
      <c r="N3" s="31">
        <v>1.338857</v>
      </c>
    </row>
    <row r="4" spans="1:14">
      <c r="A4" s="2" t="s">
        <v>29</v>
      </c>
      <c r="B4" s="2"/>
      <c r="C4" s="31">
        <v>6.7364404183624355E-2</v>
      </c>
      <c r="D4" s="31">
        <v>4.8600895213543445E-2</v>
      </c>
      <c r="E4" s="31">
        <v>4.573510711051143E-2</v>
      </c>
      <c r="F4" s="65">
        <v>4.8113615919313069E-2</v>
      </c>
      <c r="G4" s="31">
        <v>0.1665055705786912</v>
      </c>
      <c r="H4" s="31">
        <v>0.15635922820486919</v>
      </c>
      <c r="I4" s="31">
        <v>0.15864079229147798</v>
      </c>
      <c r="J4" s="65">
        <v>0.14539820362892183</v>
      </c>
      <c r="K4" s="31">
        <v>0.95000000000000007</v>
      </c>
      <c r="L4" s="31">
        <v>0.99</v>
      </c>
      <c r="M4" s="31">
        <v>1.00125</v>
      </c>
      <c r="N4" s="31">
        <v>1.017144</v>
      </c>
    </row>
    <row r="5" spans="1:14">
      <c r="A5" s="2" t="s">
        <v>30</v>
      </c>
      <c r="B5" s="2"/>
      <c r="C5" s="31">
        <v>7.8814241174695779E-2</v>
      </c>
      <c r="D5" s="31">
        <v>8.4799451491258143E-2</v>
      </c>
      <c r="E5" s="31">
        <v>8.265886279942955E-2</v>
      </c>
      <c r="F5" s="65">
        <v>8.6104013480127681E-2</v>
      </c>
      <c r="G5" s="31">
        <v>0.23852680439828028</v>
      </c>
      <c r="H5" s="31">
        <v>0.26010515247108307</v>
      </c>
      <c r="I5" s="31">
        <v>0.2466893486764544</v>
      </c>
      <c r="J5" s="65">
        <v>0.24583483185383123</v>
      </c>
      <c r="K5" s="31">
        <v>1.22</v>
      </c>
      <c r="L5" s="31">
        <v>1.32</v>
      </c>
      <c r="M5" s="31">
        <v>1.516988</v>
      </c>
      <c r="N5" s="31">
        <v>1.714213</v>
      </c>
    </row>
    <row r="6" spans="1:14">
      <c r="A6" s="2" t="s">
        <v>31</v>
      </c>
      <c r="B6" s="2"/>
      <c r="C6" s="31">
        <v>5.9458863292715471E-2</v>
      </c>
      <c r="D6" s="31">
        <v>5.7525067505976649E-2</v>
      </c>
      <c r="E6" s="31">
        <v>5.1938092906087571E-2</v>
      </c>
      <c r="F6" s="65">
        <v>5.8321129108470364E-2</v>
      </c>
      <c r="G6" s="31">
        <v>0.13563856013277845</v>
      </c>
      <c r="H6" s="31">
        <v>0.135733620112412</v>
      </c>
      <c r="I6" s="31">
        <v>0.12354675633486181</v>
      </c>
      <c r="J6" s="65">
        <v>0.13655352074730828</v>
      </c>
      <c r="K6" s="31">
        <v>1.3900000000000001</v>
      </c>
      <c r="L6" s="31">
        <v>1.45</v>
      </c>
      <c r="M6" s="31">
        <v>1.452969</v>
      </c>
      <c r="N6" s="31">
        <v>1.5499159999999998</v>
      </c>
    </row>
    <row r="7" spans="1:14">
      <c r="A7" s="2" t="s">
        <v>32</v>
      </c>
      <c r="B7" s="2"/>
      <c r="C7" s="31">
        <v>0.14483868739205527</v>
      </c>
      <c r="D7" s="31">
        <v>0.14419788371331951</v>
      </c>
      <c r="E7" s="31">
        <v>0.16553551530382421</v>
      </c>
      <c r="F7" s="65">
        <v>0.16592089622455175</v>
      </c>
      <c r="G7" s="31">
        <v>0.69467840328075892</v>
      </c>
      <c r="H7" s="31">
        <v>0.68811140031233742</v>
      </c>
      <c r="I7" s="31">
        <v>0.64224316645529533</v>
      </c>
      <c r="J7" s="65">
        <v>0.53615863398704566</v>
      </c>
      <c r="K7" s="31">
        <v>1.3800000000000001</v>
      </c>
      <c r="L7" s="31">
        <v>1.5442500000000001</v>
      </c>
      <c r="M7" s="31">
        <v>1.8103</v>
      </c>
      <c r="N7" s="31">
        <v>2.028864</v>
      </c>
    </row>
    <row r="8" spans="1:14">
      <c r="A8" s="2" t="s">
        <v>33</v>
      </c>
      <c r="B8" s="2"/>
      <c r="C8" s="31">
        <v>0.10367188815900287</v>
      </c>
      <c r="D8" s="31">
        <v>7.0807544945475975E-2</v>
      </c>
      <c r="E8" s="31">
        <v>8.9030298963289664E-2</v>
      </c>
      <c r="F8" s="65">
        <v>9.2456261267063911E-2</v>
      </c>
      <c r="G8" s="31">
        <v>0.62806122448979596</v>
      </c>
      <c r="H8" s="31">
        <v>0.45636946456132021</v>
      </c>
      <c r="I8" s="31">
        <v>0.46120453333028366</v>
      </c>
      <c r="J8" s="65">
        <v>0.39645692726298337</v>
      </c>
      <c r="K8" s="31">
        <v>1.67</v>
      </c>
      <c r="L8" s="31">
        <v>1.74</v>
      </c>
      <c r="M8" s="31">
        <v>1.7885119999999999</v>
      </c>
      <c r="N8" s="31">
        <v>1.887667</v>
      </c>
    </row>
    <row r="9" spans="1:14">
      <c r="A9" s="2" t="s">
        <v>34</v>
      </c>
      <c r="B9" s="2"/>
      <c r="C9" s="32" t="s">
        <v>159</v>
      </c>
      <c r="D9" s="45">
        <v>7.0384499978567452E-2</v>
      </c>
      <c r="E9" s="33">
        <v>7.2157658629167926E-2</v>
      </c>
      <c r="F9" s="66">
        <v>8.2343856530106757E-2</v>
      </c>
      <c r="G9" s="32" t="s">
        <v>159</v>
      </c>
      <c r="H9" s="45">
        <v>0.4596864501679731</v>
      </c>
      <c r="I9" s="33">
        <v>0.45039348793917972</v>
      </c>
      <c r="J9" s="66">
        <v>0.47039348793918001</v>
      </c>
      <c r="K9" s="32" t="s">
        <v>159</v>
      </c>
      <c r="L9" s="45">
        <v>0.5</v>
      </c>
      <c r="M9" s="33">
        <v>2.0267919999999999</v>
      </c>
      <c r="N9" s="33">
        <v>2.117292</v>
      </c>
    </row>
    <row r="10" spans="1:14">
      <c r="A10" s="2" t="s">
        <v>26</v>
      </c>
      <c r="B10" s="2"/>
      <c r="C10" s="31">
        <v>4.2911921153093703E-2</v>
      </c>
      <c r="D10" s="31">
        <v>3.5886237781879701E-2</v>
      </c>
      <c r="E10" s="31">
        <v>3.7373874415161039E-2</v>
      </c>
      <c r="F10" s="65">
        <v>3.9647065911555611E-2</v>
      </c>
      <c r="G10" s="31">
        <v>0.11404626064472612</v>
      </c>
      <c r="H10" s="31">
        <v>8.8457830621366598E-2</v>
      </c>
      <c r="I10" s="31">
        <v>7.774587717850652E-2</v>
      </c>
      <c r="J10" s="65">
        <v>7.4921082212890941E-2</v>
      </c>
      <c r="K10" s="31">
        <v>1.1599999999999999</v>
      </c>
      <c r="L10" s="31">
        <v>0.52</v>
      </c>
      <c r="M10" s="31">
        <v>0.53751000000000004</v>
      </c>
      <c r="N10" s="31">
        <v>0.57556399999999996</v>
      </c>
    </row>
    <row r="11" spans="1:14">
      <c r="A11" s="2" t="s">
        <v>35</v>
      </c>
      <c r="B11" s="2"/>
      <c r="C11" s="31">
        <v>8.4055428561302784E-2</v>
      </c>
      <c r="D11" s="31">
        <v>8.8307256990679095E-2</v>
      </c>
      <c r="E11" s="31">
        <v>8.3426719315168249E-2</v>
      </c>
      <c r="F11" s="65">
        <v>8.6419986324501846E-2</v>
      </c>
      <c r="G11" s="31">
        <v>0.15926891087479964</v>
      </c>
      <c r="H11" s="31">
        <v>0.1795251491284503</v>
      </c>
      <c r="I11" s="31">
        <v>0.16966973141639635</v>
      </c>
      <c r="J11" s="65">
        <v>0.17015435306960033</v>
      </c>
      <c r="K11" s="31">
        <v>1.95</v>
      </c>
      <c r="L11" s="31">
        <v>2.0499999999999998</v>
      </c>
      <c r="M11" s="31">
        <v>2.1320900000000003</v>
      </c>
      <c r="N11" s="31">
        <v>2.2500400000000003</v>
      </c>
    </row>
    <row r="12" spans="1:14">
      <c r="A12" s="2" t="s">
        <v>36</v>
      </c>
      <c r="B12" s="2"/>
      <c r="C12" s="31">
        <v>9.9762470308788598E-2</v>
      </c>
      <c r="D12" s="31">
        <v>8.7499999999999994E-2</v>
      </c>
      <c r="E12" s="31">
        <v>8.9379224385555997E-2</v>
      </c>
      <c r="F12" s="65">
        <v>9.4450812093185066E-2</v>
      </c>
      <c r="G12" s="31">
        <v>0.33203539823008849</v>
      </c>
      <c r="H12" s="31">
        <v>0.29812000554298118</v>
      </c>
      <c r="I12" s="31">
        <v>0.29803789216872018</v>
      </c>
      <c r="J12" s="65">
        <v>0.3089905244679399</v>
      </c>
      <c r="K12" s="31">
        <v>2.0300000000000002</v>
      </c>
      <c r="L12" s="31">
        <v>2.1274999999999999</v>
      </c>
      <c r="M12" s="31">
        <v>2.2358150000000001</v>
      </c>
      <c r="N12" s="31">
        <v>2.4018649999999999</v>
      </c>
    </row>
    <row r="13" spans="1:14">
      <c r="A13" s="2" t="s">
        <v>37</v>
      </c>
      <c r="B13" s="2"/>
      <c r="C13" s="31">
        <v>0.10409717044479122</v>
      </c>
      <c r="D13" s="31">
        <v>0.10175680537081594</v>
      </c>
      <c r="E13" s="31">
        <v>0.10202018182982632</v>
      </c>
      <c r="F13" s="65">
        <v>0.10003685995854054</v>
      </c>
      <c r="G13" s="31">
        <v>0.29061432683402733</v>
      </c>
      <c r="H13" s="31">
        <v>0.29991458923693948</v>
      </c>
      <c r="I13" s="31">
        <v>0.28644731639757565</v>
      </c>
      <c r="J13" s="65">
        <v>0.28078222353108362</v>
      </c>
      <c r="K13" s="31">
        <v>1.168334</v>
      </c>
      <c r="L13" s="31">
        <v>1.2741</v>
      </c>
      <c r="M13" s="31">
        <v>1.433972</v>
      </c>
      <c r="N13" s="31">
        <v>1.5024300000000002</v>
      </c>
    </row>
    <row r="14" spans="1:14">
      <c r="A14" s="2" t="s">
        <v>38</v>
      </c>
      <c r="B14" s="2"/>
      <c r="C14" s="31">
        <v>5.2722935779816515E-2</v>
      </c>
      <c r="D14" s="31">
        <v>5.9978398633382932E-2</v>
      </c>
      <c r="E14" s="31">
        <v>6.6733283128619286E-2</v>
      </c>
      <c r="F14" s="65">
        <v>6.9894562227763565E-2</v>
      </c>
      <c r="G14" s="31">
        <v>8.817829606045495E-2</v>
      </c>
      <c r="H14" s="31">
        <v>0.10555067446348393</v>
      </c>
      <c r="I14" s="31">
        <v>0.11821512210437546</v>
      </c>
      <c r="J14" s="65">
        <v>0.12588633606574046</v>
      </c>
      <c r="K14" s="31">
        <v>1.8900000000000001</v>
      </c>
      <c r="L14" s="31">
        <v>2.0499999999999998</v>
      </c>
      <c r="M14" s="31">
        <v>2.3090000000000002</v>
      </c>
      <c r="N14" s="31">
        <v>2.5419549999999997</v>
      </c>
    </row>
    <row r="15" spans="1:14">
      <c r="A15" s="2"/>
      <c r="B15" s="2"/>
      <c r="C15" s="34"/>
      <c r="D15" s="34"/>
      <c r="E15" s="34"/>
      <c r="F15" s="67"/>
      <c r="G15" s="34"/>
      <c r="H15" s="34"/>
      <c r="I15" s="34"/>
      <c r="J15" s="67"/>
      <c r="K15" s="34"/>
      <c r="L15" s="34"/>
      <c r="M15" s="34"/>
      <c r="N15" s="34"/>
    </row>
    <row r="16" spans="1:14">
      <c r="A16" s="2" t="s">
        <v>39</v>
      </c>
      <c r="B16" s="2"/>
      <c r="C16" s="47">
        <v>8.6624364789260305E-2</v>
      </c>
      <c r="D16" s="47">
        <v>8.0161978863543176E-2</v>
      </c>
      <c r="E16" s="47">
        <v>8.1931182509387093E-2</v>
      </c>
      <c r="F16" s="68">
        <v>8.535752759373022E-2</v>
      </c>
      <c r="G16" s="47">
        <v>0.32010301533724311</v>
      </c>
      <c r="H16" s="47">
        <v>0.31842378118249054</v>
      </c>
      <c r="I16" s="47">
        <v>0.30306056457787828</v>
      </c>
      <c r="J16" s="68">
        <v>0.28424700990749324</v>
      </c>
      <c r="K16" s="47">
        <v>1.4516667272727273</v>
      </c>
      <c r="L16" s="47">
        <v>1.3938208333333331</v>
      </c>
      <c r="M16" s="47">
        <v>1.6247431666666667</v>
      </c>
      <c r="N16" s="47">
        <v>1.74381725</v>
      </c>
    </row>
    <row r="17" spans="1:14">
      <c r="A17" s="2" t="s">
        <v>40</v>
      </c>
      <c r="B17" s="2"/>
      <c r="C17" s="47">
        <v>8.4055428561302784E-2</v>
      </c>
      <c r="D17" s="47">
        <v>7.7803498218367059E-2</v>
      </c>
      <c r="E17" s="47">
        <v>8.3042791057298893E-2</v>
      </c>
      <c r="F17" s="68">
        <v>8.6261999902314757E-2</v>
      </c>
      <c r="G17" s="47">
        <v>0.23852680439828028</v>
      </c>
      <c r="H17" s="47">
        <v>0.27911257900703212</v>
      </c>
      <c r="I17" s="47">
        <v>0.26656833253701501</v>
      </c>
      <c r="J17" s="68">
        <v>0.26330852769245744</v>
      </c>
      <c r="K17" s="47">
        <v>1.3800000000000001</v>
      </c>
      <c r="L17" s="47">
        <v>1.385</v>
      </c>
      <c r="M17" s="47">
        <v>1.6527499999999999</v>
      </c>
      <c r="N17" s="47">
        <v>1.80094</v>
      </c>
    </row>
    <row r="18" spans="1:14">
      <c r="A18" s="2"/>
      <c r="B18" s="2"/>
      <c r="C18" s="35"/>
      <c r="D18" s="35"/>
      <c r="E18" s="35"/>
      <c r="F18" s="69"/>
      <c r="G18" s="35"/>
      <c r="H18" s="35"/>
      <c r="I18" s="35"/>
      <c r="J18" s="69"/>
      <c r="K18" s="35"/>
      <c r="L18" s="35"/>
      <c r="M18" s="35"/>
      <c r="N18" s="35"/>
    </row>
    <row r="19" spans="1:14">
      <c r="A19" s="2" t="s">
        <v>25</v>
      </c>
      <c r="B19" s="2"/>
      <c r="C19" s="31">
        <v>7.614467470873286E-2</v>
      </c>
      <c r="D19" s="31">
        <v>7.5999999999999998E-2</v>
      </c>
      <c r="E19" s="31">
        <v>9.5000000000000001E-2</v>
      </c>
      <c r="F19" s="65">
        <v>9.9000000000000005E-2</v>
      </c>
      <c r="G19" s="31">
        <v>0.29387263308935707</v>
      </c>
      <c r="H19" s="31">
        <v>0.315</v>
      </c>
      <c r="I19" s="31">
        <v>0.39200000000000002</v>
      </c>
      <c r="J19" s="65">
        <v>0.374</v>
      </c>
      <c r="K19" s="31">
        <v>1.92</v>
      </c>
      <c r="L19" s="31">
        <v>2.0640000000000001</v>
      </c>
      <c r="M19" s="31">
        <v>2.2187999999999999</v>
      </c>
      <c r="N19" s="31">
        <v>2.3852099999999998</v>
      </c>
    </row>
    <row r="20" spans="1:14">
      <c r="A20" s="2"/>
      <c r="B20" s="2"/>
      <c r="C20" s="2"/>
      <c r="D20" s="2"/>
      <c r="E20" s="2"/>
      <c r="F20" s="2"/>
      <c r="G20" s="2"/>
      <c r="H20" s="2"/>
      <c r="I20" s="2"/>
      <c r="J20" s="2"/>
      <c r="K20" s="2"/>
      <c r="L20" s="2"/>
      <c r="M20" s="2"/>
      <c r="N20" s="2"/>
    </row>
    <row r="21" spans="1:14">
      <c r="A21" s="2" t="s">
        <v>274</v>
      </c>
      <c r="B21" s="2"/>
      <c r="C21" s="2"/>
      <c r="D21" s="2"/>
      <c r="E21" s="2"/>
      <c r="F21" s="2"/>
      <c r="G21" s="2"/>
      <c r="H21" s="2"/>
      <c r="I21" s="2"/>
      <c r="J21" s="2"/>
      <c r="K21" s="2"/>
      <c r="L21" s="2"/>
      <c r="M21" s="2"/>
      <c r="N21"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sheetData>
    <row r="1" spans="1:14">
      <c r="A1" s="16" t="s">
        <v>168</v>
      </c>
      <c r="B1" s="16"/>
      <c r="C1" s="28" t="s">
        <v>169</v>
      </c>
      <c r="D1" s="28"/>
      <c r="E1" s="28"/>
      <c r="F1" s="28"/>
      <c r="G1" s="28" t="s">
        <v>170</v>
      </c>
      <c r="H1" s="28"/>
      <c r="I1" s="28"/>
      <c r="J1" s="28"/>
      <c r="K1" s="28" t="s">
        <v>171</v>
      </c>
      <c r="L1" s="28"/>
      <c r="M1" s="28"/>
      <c r="N1" s="28"/>
    </row>
    <row r="2" spans="1:14">
      <c r="A2" s="16"/>
      <c r="B2" s="16"/>
      <c r="C2" s="6">
        <v>2011</v>
      </c>
      <c r="D2" s="6">
        <v>2012</v>
      </c>
      <c r="E2" s="6" t="s">
        <v>157</v>
      </c>
      <c r="F2" s="6" t="s">
        <v>158</v>
      </c>
      <c r="G2" s="6">
        <v>2011</v>
      </c>
      <c r="H2" s="6">
        <v>2012</v>
      </c>
      <c r="I2" s="6" t="s">
        <v>157</v>
      </c>
      <c r="J2" s="6" t="s">
        <v>158</v>
      </c>
      <c r="K2" s="6">
        <v>2011</v>
      </c>
      <c r="L2" s="6">
        <v>2012</v>
      </c>
      <c r="M2" s="6" t="s">
        <v>157</v>
      </c>
      <c r="N2" s="6" t="s">
        <v>158</v>
      </c>
    </row>
    <row r="3" spans="1:14">
      <c r="A3" s="2" t="s">
        <v>28</v>
      </c>
      <c r="B3" s="2"/>
      <c r="C3" s="39">
        <v>0.58753709198813053</v>
      </c>
      <c r="D3" s="39">
        <v>0.49627376425855513</v>
      </c>
      <c r="E3" s="39">
        <v>0.42698195987862142</v>
      </c>
      <c r="F3" s="70">
        <v>0.4784169048809469</v>
      </c>
      <c r="G3" s="39">
        <v>0.40739442707547552</v>
      </c>
      <c r="H3" s="39">
        <v>0.51058716457388265</v>
      </c>
      <c r="I3" s="39">
        <v>0.55911362055059866</v>
      </c>
      <c r="J3" s="70">
        <v>0.54323489999999997</v>
      </c>
      <c r="K3" s="39">
        <v>5.4726037082941676</v>
      </c>
      <c r="L3" s="39">
        <v>6.878512396694215</v>
      </c>
      <c r="M3" s="39">
        <v>5.6703107039004061</v>
      </c>
      <c r="N3" s="39">
        <v>4.7472496866731655</v>
      </c>
    </row>
    <row r="4" spans="1:14">
      <c r="A4" s="2" t="s">
        <v>29</v>
      </c>
      <c r="B4" s="2"/>
      <c r="C4" s="39">
        <v>0.67228215358849319</v>
      </c>
      <c r="D4" s="39">
        <v>0.33218083691698347</v>
      </c>
      <c r="E4" s="39">
        <v>0.26755172583802483</v>
      </c>
      <c r="F4" s="70">
        <v>0.3113114613486932</v>
      </c>
      <c r="G4" s="39">
        <v>0.83669241487562618</v>
      </c>
      <c r="H4" s="39">
        <v>1.0401089612455043</v>
      </c>
      <c r="I4" s="39">
        <v>1.3039141012232278</v>
      </c>
      <c r="J4" s="70">
        <v>1.2038212260329462</v>
      </c>
      <c r="K4" s="39">
        <v>2.5224867724867726</v>
      </c>
      <c r="L4" s="39">
        <v>3.8048014171172855</v>
      </c>
      <c r="M4" s="39">
        <v>3.2153395191084115</v>
      </c>
      <c r="N4" s="39">
        <v>2.8512667160924283</v>
      </c>
    </row>
    <row r="5" spans="1:14">
      <c r="A5" s="2" t="s">
        <v>30</v>
      </c>
      <c r="B5" s="2"/>
      <c r="C5" s="39">
        <v>0.50209097440163353</v>
      </c>
      <c r="D5" s="39">
        <v>0.48865078246158183</v>
      </c>
      <c r="E5" s="39">
        <v>0.50325285857268509</v>
      </c>
      <c r="F5" s="70">
        <v>0.54847527330438128</v>
      </c>
      <c r="G5" s="39">
        <v>1.058338095735269</v>
      </c>
      <c r="H5" s="39">
        <v>1.2689252325321116</v>
      </c>
      <c r="I5" s="39">
        <v>1.3872370889452648</v>
      </c>
      <c r="J5" s="70">
        <v>1.813332133861101</v>
      </c>
      <c r="K5" s="39">
        <v>3.1712889891018414</v>
      </c>
      <c r="L5" s="39">
        <v>2.9764203612479476</v>
      </c>
      <c r="M5" s="39">
        <v>2.9923388124218175</v>
      </c>
      <c r="N5" s="39">
        <v>2.7310778794276334</v>
      </c>
    </row>
    <row r="6" spans="1:14">
      <c r="A6" s="2" t="s">
        <v>31</v>
      </c>
      <c r="B6" s="2"/>
      <c r="C6" s="39">
        <v>0.49917521336871551</v>
      </c>
      <c r="D6" s="39">
        <v>0.5382986986539936</v>
      </c>
      <c r="E6" s="39">
        <v>0.50038727277178763</v>
      </c>
      <c r="F6" s="70">
        <v>0.52272274162336496</v>
      </c>
      <c r="G6" s="39">
        <v>1.6971152484699841</v>
      </c>
      <c r="H6" s="39">
        <v>1.9241740515434023</v>
      </c>
      <c r="I6" s="39">
        <v>2.6767311428651661</v>
      </c>
      <c r="J6" s="70">
        <v>2.0791420462753911</v>
      </c>
      <c r="K6" s="39">
        <v>2.3359464314878329</v>
      </c>
      <c r="L6" s="39">
        <v>2.3828808841918439</v>
      </c>
      <c r="M6" s="39">
        <v>2.3747014518948206</v>
      </c>
      <c r="N6" s="39">
        <v>2.3097593524251181</v>
      </c>
    </row>
    <row r="7" spans="1:14">
      <c r="A7" s="2" t="s">
        <v>32</v>
      </c>
      <c r="B7" s="2"/>
      <c r="C7" s="39">
        <v>1.2195839961659842</v>
      </c>
      <c r="D7" s="39">
        <v>1.212692793931732</v>
      </c>
      <c r="E7" s="39">
        <v>1.469162864603176</v>
      </c>
      <c r="F7" s="70">
        <v>1.8313512763891999</v>
      </c>
      <c r="G7" s="39">
        <v>1.603911274580311</v>
      </c>
      <c r="H7" s="39">
        <v>2.091812353019479</v>
      </c>
      <c r="I7" s="39">
        <v>6.0758119114167579</v>
      </c>
      <c r="J7" s="71" t="s">
        <v>172</v>
      </c>
      <c r="K7" s="39">
        <v>5.0538373424971361</v>
      </c>
      <c r="L7" s="39">
        <v>4.5372137404580153</v>
      </c>
      <c r="M7" s="39">
        <v>3.4384630314428262</v>
      </c>
      <c r="N7" s="39">
        <v>3.0599975500165186</v>
      </c>
    </row>
    <row r="8" spans="1:14">
      <c r="A8" s="2" t="s">
        <v>33</v>
      </c>
      <c r="B8" s="2"/>
      <c r="C8" s="39">
        <v>0.42512690355329952</v>
      </c>
      <c r="D8" s="39">
        <v>0.37312968998711438</v>
      </c>
      <c r="E8" s="39">
        <v>0.35842320028252056</v>
      </c>
      <c r="F8" s="70">
        <v>0.39668230592974313</v>
      </c>
      <c r="G8" s="39">
        <v>0.48948473478539267</v>
      </c>
      <c r="H8" s="39">
        <v>0.56366190418420503</v>
      </c>
      <c r="I8" s="39">
        <v>0.59512822422112344</v>
      </c>
      <c r="J8" s="70">
        <v>0.64860813704496789</v>
      </c>
      <c r="K8" s="39">
        <v>6.7542565266742338</v>
      </c>
      <c r="L8" s="39">
        <v>6.2229026331904471</v>
      </c>
      <c r="M8" s="39">
        <v>4.4499142572123471</v>
      </c>
      <c r="N8" s="39">
        <v>4.1411093404616253</v>
      </c>
    </row>
    <row r="9" spans="1:14">
      <c r="A9" s="2" t="s">
        <v>34</v>
      </c>
      <c r="B9" s="2"/>
      <c r="C9" s="40" t="s">
        <v>172</v>
      </c>
      <c r="D9" s="44">
        <v>0.3554382744378155</v>
      </c>
      <c r="E9" s="41">
        <v>0.38741758509582291</v>
      </c>
      <c r="F9" s="71">
        <v>0.43708993623971321</v>
      </c>
      <c r="G9" s="44">
        <v>0.43598035260929613</v>
      </c>
      <c r="H9" s="44">
        <v>0.46155511668116478</v>
      </c>
      <c r="I9" s="41">
        <v>0.49244708000561616</v>
      </c>
      <c r="J9" s="71" t="s">
        <v>172</v>
      </c>
      <c r="K9" s="40" t="s">
        <v>172</v>
      </c>
      <c r="L9" s="44">
        <v>6.531075027995521</v>
      </c>
      <c r="M9" s="41">
        <v>5.9738470127782808</v>
      </c>
      <c r="N9" s="41">
        <v>5.8478320420878145</v>
      </c>
    </row>
    <row r="10" spans="1:14">
      <c r="A10" s="2" t="s">
        <v>26</v>
      </c>
      <c r="B10" s="2"/>
      <c r="C10" s="39">
        <v>0.34019531250000001</v>
      </c>
      <c r="D10" s="39">
        <v>0.26688469206367915</v>
      </c>
      <c r="E10" s="39">
        <v>0.36048778046391972</v>
      </c>
      <c r="F10" s="70">
        <v>0.41419227314188978</v>
      </c>
      <c r="G10" s="39">
        <v>2.7056383829813173</v>
      </c>
      <c r="H10" s="39">
        <v>2.7669031716233641</v>
      </c>
      <c r="I10" s="39">
        <v>2.9246534132611757</v>
      </c>
      <c r="J10" s="70">
        <v>2.0664970410817918</v>
      </c>
      <c r="K10" s="39">
        <v>2.6561650815217392</v>
      </c>
      <c r="L10" s="39">
        <v>2.2610762358906258</v>
      </c>
      <c r="M10" s="39">
        <v>1.9257514443491555</v>
      </c>
      <c r="N10" s="39">
        <v>1.85495895924939</v>
      </c>
    </row>
    <row r="11" spans="1:14">
      <c r="A11" s="2" t="s">
        <v>35</v>
      </c>
      <c r="B11" s="2"/>
      <c r="C11" s="39">
        <v>1.7190337313597095</v>
      </c>
      <c r="D11" s="39">
        <v>1.057066305318592</v>
      </c>
      <c r="E11" s="39">
        <v>1.0421140716045092</v>
      </c>
      <c r="F11" s="70">
        <v>1.2593313771484054</v>
      </c>
      <c r="G11" s="39">
        <v>4.134482147422176</v>
      </c>
      <c r="H11" s="39">
        <v>4.9644565987827223</v>
      </c>
      <c r="I11" s="39">
        <v>6.5430819707114081</v>
      </c>
      <c r="J11" s="70">
        <v>4.6720280448732421</v>
      </c>
      <c r="K11" s="39">
        <v>1.9923391050530999</v>
      </c>
      <c r="L11" s="39">
        <v>2.0711273729633946</v>
      </c>
      <c r="M11" s="39">
        <v>1.998647750590453</v>
      </c>
      <c r="N11" s="39">
        <v>1.9410481454120689</v>
      </c>
    </row>
    <row r="12" spans="1:14">
      <c r="A12" s="2" t="s">
        <v>36</v>
      </c>
      <c r="B12" s="2"/>
      <c r="C12" s="39">
        <v>0.64202351310073347</v>
      </c>
      <c r="D12" s="39">
        <v>0.5526715511079342</v>
      </c>
      <c r="E12" s="39">
        <v>0.59142243559102459</v>
      </c>
      <c r="F12" s="70">
        <v>0.64464812959932893</v>
      </c>
      <c r="G12" s="39">
        <v>1.0726483173518238</v>
      </c>
      <c r="H12" s="39">
        <v>1.1313567505568465</v>
      </c>
      <c r="I12" s="39">
        <v>1.0589081634010655</v>
      </c>
      <c r="J12" s="70">
        <v>0.85523869973251121</v>
      </c>
      <c r="K12" s="39">
        <v>3.4873438920522513</v>
      </c>
      <c r="L12" s="39">
        <v>3.3322023304611812</v>
      </c>
      <c r="M12" s="39">
        <v>3.3368222274592205</v>
      </c>
      <c r="N12" s="39">
        <v>3.2092648003449216</v>
      </c>
    </row>
    <row r="13" spans="1:14">
      <c r="A13" s="2" t="s">
        <v>37</v>
      </c>
      <c r="B13" s="2"/>
      <c r="C13" s="39">
        <v>0.9519859389193428</v>
      </c>
      <c r="D13" s="39">
        <v>1.012137827662859</v>
      </c>
      <c r="E13" s="39">
        <v>1.0853058334712213</v>
      </c>
      <c r="F13" s="70">
        <v>1.1062731065717226</v>
      </c>
      <c r="G13" s="39">
        <v>2.0563930753116142</v>
      </c>
      <c r="H13" s="39">
        <v>2.3264543398974467</v>
      </c>
      <c r="I13" s="39">
        <v>2.4463808560035929</v>
      </c>
      <c r="J13" s="70">
        <v>3.9207850062246026</v>
      </c>
      <c r="K13" s="39">
        <v>3.209196740395809</v>
      </c>
      <c r="L13" s="39">
        <v>2.7194123247388649</v>
      </c>
      <c r="M13" s="39">
        <v>2.8920148541285018</v>
      </c>
      <c r="N13" s="39">
        <v>2.7286879507235571</v>
      </c>
    </row>
    <row r="14" spans="1:14">
      <c r="A14" s="2" t="s">
        <v>38</v>
      </c>
      <c r="B14" s="2"/>
      <c r="C14" s="39">
        <v>0.80567662520909988</v>
      </c>
      <c r="D14" s="39">
        <v>0.68239689092769662</v>
      </c>
      <c r="E14" s="39">
        <v>0.72708473902183623</v>
      </c>
      <c r="F14" s="70">
        <v>0.79175427995851366</v>
      </c>
      <c r="G14" s="39">
        <v>3.012083971646391</v>
      </c>
      <c r="H14" s="39">
        <v>3.1973641969158559</v>
      </c>
      <c r="I14" s="39">
        <v>3.5727793887525121</v>
      </c>
      <c r="J14" s="70">
        <v>2.5012071463061325</v>
      </c>
      <c r="K14" s="39">
        <v>1.7654464458648074</v>
      </c>
      <c r="L14" s="39">
        <v>1.754161082949756</v>
      </c>
      <c r="M14" s="39">
        <v>1.7886586627075696</v>
      </c>
      <c r="N14" s="39">
        <v>1.8134670925263925</v>
      </c>
    </row>
    <row r="15" spans="1:14">
      <c r="A15" s="2"/>
      <c r="B15" s="2"/>
      <c r="C15" s="42"/>
      <c r="D15" s="42"/>
      <c r="E15" s="42"/>
      <c r="F15" s="72"/>
      <c r="G15" s="42"/>
      <c r="H15" s="42"/>
      <c r="I15" s="42"/>
      <c r="J15" s="72"/>
      <c r="K15" s="42"/>
      <c r="L15" s="42"/>
      <c r="M15" s="42"/>
      <c r="N15" s="42"/>
    </row>
    <row r="16" spans="1:14">
      <c r="A16" s="2" t="s">
        <v>39</v>
      </c>
      <c r="B16" s="2"/>
      <c r="C16" s="43">
        <f>AVERAGE(C3:C14)</f>
        <v>0.76042831401410382</v>
      </c>
      <c r="D16" s="43">
        <f t="shared" ref="D16:N16" si="0">AVERAGE(D3:D14)</f>
        <v>0.61398517564404476</v>
      </c>
      <c r="E16" s="43">
        <f t="shared" si="0"/>
        <v>0.64329936059959569</v>
      </c>
      <c r="F16" s="73">
        <f t="shared" si="0"/>
        <v>0.72852075551132522</v>
      </c>
      <c r="G16" s="43">
        <f t="shared" si="0"/>
        <v>1.6258468702370565</v>
      </c>
      <c r="H16" s="43">
        <f t="shared" si="0"/>
        <v>1.8539466534629987</v>
      </c>
      <c r="I16" s="43">
        <f t="shared" si="0"/>
        <v>2.4696822467797923</v>
      </c>
      <c r="J16" s="73">
        <f t="shared" si="0"/>
        <v>2.0303894381432688</v>
      </c>
      <c r="K16" s="43">
        <f t="shared" si="0"/>
        <v>3.4928100941299722</v>
      </c>
      <c r="L16" s="43">
        <f t="shared" si="0"/>
        <v>3.7893154839915915</v>
      </c>
      <c r="M16" s="43">
        <f t="shared" si="0"/>
        <v>3.3380674773328178</v>
      </c>
      <c r="N16" s="43">
        <f t="shared" si="0"/>
        <v>3.1029766262867198</v>
      </c>
    </row>
    <row r="17" spans="1:14">
      <c r="A17" s="2" t="s">
        <v>40</v>
      </c>
      <c r="B17" s="2"/>
      <c r="C17" s="43">
        <f>MEDIAN(C3:C14)</f>
        <v>0.64202351310073347</v>
      </c>
      <c r="D17" s="43">
        <f t="shared" ref="D17:N17" si="1">MEDIAN(D3:D14)</f>
        <v>0.51728623145627439</v>
      </c>
      <c r="E17" s="43">
        <f t="shared" si="1"/>
        <v>0.50182006567223636</v>
      </c>
      <c r="F17" s="73">
        <f t="shared" si="1"/>
        <v>0.53559900746387312</v>
      </c>
      <c r="G17" s="43">
        <f t="shared" si="1"/>
        <v>1.3382797959660673</v>
      </c>
      <c r="H17" s="43">
        <f t="shared" si="1"/>
        <v>1.596549642037757</v>
      </c>
      <c r="I17" s="43">
        <f t="shared" si="1"/>
        <v>1.9168089724744288</v>
      </c>
      <c r="J17" s="73">
        <f t="shared" si="1"/>
        <v>1.9399145874714465</v>
      </c>
      <c r="K17" s="43">
        <f t="shared" si="1"/>
        <v>3.1712889891018414</v>
      </c>
      <c r="L17" s="43">
        <f t="shared" si="1"/>
        <v>3.1543113458545644</v>
      </c>
      <c r="M17" s="43">
        <f t="shared" si="1"/>
        <v>3.1038391657651143</v>
      </c>
      <c r="N17" s="43">
        <f t="shared" si="1"/>
        <v>2.7911722977600308</v>
      </c>
    </row>
    <row r="18" spans="1:14">
      <c r="A18" s="2"/>
      <c r="B18" s="2"/>
      <c r="C18" s="42"/>
      <c r="D18" s="42"/>
      <c r="E18" s="42"/>
      <c r="F18" s="72"/>
      <c r="G18" s="42"/>
      <c r="H18" s="42"/>
      <c r="I18" s="42"/>
      <c r="J18" s="72"/>
      <c r="K18" s="42"/>
      <c r="L18" s="42"/>
      <c r="M18" s="42"/>
      <c r="N18" s="42"/>
    </row>
    <row r="19" spans="1:14">
      <c r="A19" s="2" t="s">
        <v>25</v>
      </c>
      <c r="B19" s="2"/>
      <c r="C19" s="39">
        <v>0.5195457156062121</v>
      </c>
      <c r="D19" s="39">
        <v>0.51</v>
      </c>
      <c r="E19" s="39">
        <v>0.6</v>
      </c>
      <c r="F19" s="70">
        <v>0.7</v>
      </c>
      <c r="G19" s="39">
        <v>1.8</v>
      </c>
      <c r="H19" s="39">
        <v>1.82</v>
      </c>
      <c r="I19" s="39">
        <v>1.5529999999999999</v>
      </c>
      <c r="J19" s="70">
        <v>1.33</v>
      </c>
      <c r="K19" s="39">
        <v>3.9499425621721223</v>
      </c>
      <c r="L19" s="39">
        <v>4.3</v>
      </c>
      <c r="M19" s="39">
        <v>3.9</v>
      </c>
      <c r="N19" s="39">
        <v>3.6</v>
      </c>
    </row>
    <row r="20" spans="1:14">
      <c r="A20" s="2"/>
      <c r="B20" s="2"/>
      <c r="C20" s="2"/>
      <c r="D20" s="2"/>
      <c r="E20" s="2"/>
      <c r="F20" s="2"/>
      <c r="G20" s="2"/>
      <c r="H20" s="2"/>
      <c r="I20" s="2"/>
      <c r="J20" s="2"/>
      <c r="K20" s="2"/>
      <c r="L20" s="2"/>
      <c r="M20" s="2"/>
      <c r="N20" s="2"/>
    </row>
    <row r="21" spans="1:14">
      <c r="A21" s="2" t="s">
        <v>274</v>
      </c>
      <c r="B21" s="2"/>
      <c r="C21" s="2"/>
      <c r="D21" s="2"/>
      <c r="E21" s="2"/>
      <c r="F21" s="2"/>
      <c r="G21" s="2"/>
      <c r="H21" s="2"/>
      <c r="I21" s="2"/>
      <c r="J21" s="2"/>
      <c r="K21" s="2"/>
      <c r="L21" s="2"/>
      <c r="M21" s="2"/>
      <c r="N21"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sheetData>
    <row r="1" spans="1:14">
      <c r="A1" s="16" t="s">
        <v>173</v>
      </c>
      <c r="B1" s="16"/>
      <c r="C1" s="28" t="s">
        <v>174</v>
      </c>
      <c r="D1" s="28"/>
      <c r="E1" s="28"/>
      <c r="F1" s="28"/>
      <c r="G1" s="28" t="s">
        <v>175</v>
      </c>
      <c r="H1" s="28"/>
      <c r="I1" s="28"/>
      <c r="J1" s="28"/>
      <c r="K1" s="28" t="s">
        <v>176</v>
      </c>
      <c r="L1" s="28"/>
      <c r="M1" s="28"/>
      <c r="N1" s="28"/>
    </row>
    <row r="2" spans="1:14">
      <c r="A2" s="16"/>
      <c r="B2" s="16"/>
      <c r="C2" s="6">
        <v>2011</v>
      </c>
      <c r="D2" s="6">
        <v>2012</v>
      </c>
      <c r="E2" s="6" t="s">
        <v>157</v>
      </c>
      <c r="F2" s="6" t="s">
        <v>158</v>
      </c>
      <c r="G2" s="6">
        <v>2011</v>
      </c>
      <c r="H2" s="6">
        <v>2012</v>
      </c>
      <c r="I2" s="6" t="s">
        <v>157</v>
      </c>
      <c r="J2" s="6" t="s">
        <v>158</v>
      </c>
      <c r="K2" s="6">
        <v>2011</v>
      </c>
      <c r="L2" s="6">
        <v>2012</v>
      </c>
      <c r="M2" s="6" t="s">
        <v>157</v>
      </c>
      <c r="N2" s="6" t="s">
        <v>158</v>
      </c>
    </row>
    <row r="3" spans="1:14">
      <c r="A3" s="2" t="s">
        <v>28</v>
      </c>
      <c r="B3" s="2"/>
      <c r="C3" s="36">
        <v>9.7885904312133807</v>
      </c>
      <c r="D3" s="36">
        <v>9.0222158432006854</v>
      </c>
      <c r="E3" s="36">
        <v>11.613046646118161</v>
      </c>
      <c r="F3" s="74">
        <v>8.5230865478515625</v>
      </c>
      <c r="G3" s="36">
        <v>1.374390244483948</v>
      </c>
      <c r="H3" s="36">
        <v>1.3575658798217769</v>
      </c>
      <c r="I3" s="36">
        <v>1.8200676441192629</v>
      </c>
      <c r="J3" s="74">
        <v>1.570881724357605</v>
      </c>
      <c r="K3" s="36">
        <v>9.7885904312133807</v>
      </c>
      <c r="L3" s="36">
        <v>9.0222158432006854</v>
      </c>
      <c r="M3" s="36">
        <v>11.613046646118161</v>
      </c>
      <c r="N3" s="36">
        <v>8.5230865478515625</v>
      </c>
    </row>
    <row r="4" spans="1:14">
      <c r="A4" s="2" t="s">
        <v>29</v>
      </c>
      <c r="B4" s="2"/>
      <c r="C4" s="36">
        <v>2.2750859260559082</v>
      </c>
      <c r="D4" s="36">
        <v>2.146966934204102</v>
      </c>
      <c r="E4" s="36">
        <v>2.621300220489502</v>
      </c>
      <c r="F4" s="74">
        <v>2.3601605892181401</v>
      </c>
      <c r="G4" s="36">
        <v>0.8451608419418335</v>
      </c>
      <c r="H4" s="36">
        <v>0.78765898942947388</v>
      </c>
      <c r="I4" s="36">
        <v>0.9064508080482484</v>
      </c>
      <c r="J4" s="74">
        <v>0.79282033443450928</v>
      </c>
      <c r="K4" s="36">
        <v>2.2750859260559082</v>
      </c>
      <c r="L4" s="36">
        <v>2.146966934204102</v>
      </c>
      <c r="M4" s="36">
        <v>2.621300220489502</v>
      </c>
      <c r="N4" s="36">
        <v>2.3601605892181401</v>
      </c>
    </row>
    <row r="5" spans="1:14">
      <c r="A5" s="2" t="s">
        <v>30</v>
      </c>
      <c r="B5" s="2"/>
      <c r="C5" s="36">
        <v>3.988594770431519</v>
      </c>
      <c r="D5" s="36">
        <v>3.489930152893066</v>
      </c>
      <c r="E5" s="36">
        <v>4.6965875625610352</v>
      </c>
      <c r="F5" s="74">
        <v>4.6605486869812012</v>
      </c>
      <c r="G5" s="36">
        <v>1.706251740455627</v>
      </c>
      <c r="H5" s="36">
        <v>1.487521648406982</v>
      </c>
      <c r="I5" s="36">
        <v>1.7075691223144529</v>
      </c>
      <c r="J5" s="74">
        <v>1.7743188142776489</v>
      </c>
      <c r="K5" s="36">
        <v>3.988594770431519</v>
      </c>
      <c r="L5" s="36">
        <v>3.489930152893066</v>
      </c>
      <c r="M5" s="36">
        <v>4.6965875625610352</v>
      </c>
      <c r="N5" s="36">
        <v>4.6605486869812012</v>
      </c>
    </row>
    <row r="6" spans="1:14">
      <c r="A6" s="2" t="s">
        <v>31</v>
      </c>
      <c r="B6" s="2"/>
      <c r="C6" s="36">
        <v>2.143195629119873</v>
      </c>
      <c r="D6" s="36">
        <v>2.402023553848267</v>
      </c>
      <c r="E6" s="36">
        <v>2.425681352615356</v>
      </c>
      <c r="F6" s="74">
        <v>2.667190790176392</v>
      </c>
      <c r="G6" s="36">
        <v>1.7910221815109251</v>
      </c>
      <c r="H6" s="36">
        <v>1.6147593259811399</v>
      </c>
      <c r="I6" s="36">
        <v>1.538022994995117</v>
      </c>
      <c r="J6" s="74">
        <v>1.611055850982666</v>
      </c>
      <c r="K6" s="36">
        <v>2.143195629119873</v>
      </c>
      <c r="L6" s="36">
        <v>2.402023553848267</v>
      </c>
      <c r="M6" s="36">
        <v>2.425681352615356</v>
      </c>
      <c r="N6" s="36">
        <v>2.667190790176392</v>
      </c>
    </row>
    <row r="7" spans="1:14">
      <c r="A7" s="2" t="s">
        <v>32</v>
      </c>
      <c r="B7" s="2"/>
      <c r="C7" s="36">
        <v>11.49601936340332</v>
      </c>
      <c r="D7" s="36">
        <v>16.15163421630859</v>
      </c>
      <c r="E7" s="36">
        <v>15.730161666870121</v>
      </c>
      <c r="F7" s="74">
        <v>16.490970611572269</v>
      </c>
      <c r="G7" s="36">
        <v>1.8911916017532351</v>
      </c>
      <c r="H7" s="36">
        <v>2.2871930599212651</v>
      </c>
      <c r="I7" s="36">
        <v>2.426092147827148</v>
      </c>
      <c r="J7" s="74">
        <v>3.1086044311523442</v>
      </c>
      <c r="K7" s="36">
        <v>11.49601936340332</v>
      </c>
      <c r="L7" s="36">
        <v>16.15163421630859</v>
      </c>
      <c r="M7" s="36">
        <v>15.730161666870121</v>
      </c>
      <c r="N7" s="36">
        <v>16.490970611572269</v>
      </c>
    </row>
    <row r="8" spans="1:14">
      <c r="A8" s="2" t="s">
        <v>33</v>
      </c>
      <c r="B8" s="2"/>
      <c r="C8" s="36">
        <v>8.7018747329711914</v>
      </c>
      <c r="D8" s="36">
        <v>10.312673568725589</v>
      </c>
      <c r="E8" s="36">
        <v>8.3048324584960973</v>
      </c>
      <c r="F8" s="74">
        <v>6.3196120262145996</v>
      </c>
      <c r="G8" s="36">
        <v>1.5171711444854741</v>
      </c>
      <c r="H8" s="36">
        <v>1.376133799552917</v>
      </c>
      <c r="I8" s="36">
        <v>1.4099950790405269</v>
      </c>
      <c r="J8" s="74">
        <v>1.5286873579025271</v>
      </c>
      <c r="K8" s="36">
        <v>8.7018747329711914</v>
      </c>
      <c r="L8" s="36">
        <v>10.312673568725589</v>
      </c>
      <c r="M8" s="36">
        <v>8.3048324584960973</v>
      </c>
      <c r="N8" s="36">
        <v>6.3196120262145996</v>
      </c>
    </row>
    <row r="9" spans="1:14">
      <c r="A9" s="2" t="s">
        <v>34</v>
      </c>
      <c r="B9" s="2"/>
      <c r="C9" s="32" t="s">
        <v>172</v>
      </c>
      <c r="D9" s="32" t="s">
        <v>172</v>
      </c>
      <c r="E9" s="37">
        <v>7.5868310928344744</v>
      </c>
      <c r="F9" s="75">
        <v>8.6365804672241211</v>
      </c>
      <c r="G9" s="32" t="s">
        <v>172</v>
      </c>
      <c r="H9" s="32" t="s">
        <v>172</v>
      </c>
      <c r="I9" s="37">
        <v>1.4691575765609739</v>
      </c>
      <c r="J9" s="75">
        <v>1.7304239273071289</v>
      </c>
      <c r="K9" s="32" t="s">
        <v>172</v>
      </c>
      <c r="L9" s="32" t="s">
        <v>172</v>
      </c>
      <c r="M9" s="37">
        <v>7.5868310928344744</v>
      </c>
      <c r="N9" s="37">
        <v>8.6365804672241211</v>
      </c>
    </row>
    <row r="10" spans="1:14">
      <c r="A10" s="2" t="s">
        <v>26</v>
      </c>
      <c r="B10" s="2"/>
      <c r="C10" s="36">
        <v>0.98642933368682861</v>
      </c>
      <c r="D10" s="36">
        <v>1.188732862472534</v>
      </c>
      <c r="E10" s="36">
        <v>1.408596515655518</v>
      </c>
      <c r="F10" s="74">
        <v>1.7749813795089719</v>
      </c>
      <c r="G10" s="36">
        <v>1.118557333946228</v>
      </c>
      <c r="H10" s="36">
        <v>1.21412193775177</v>
      </c>
      <c r="I10" s="36">
        <v>1.291805624961853</v>
      </c>
      <c r="J10" s="74">
        <v>1.6847068071365361</v>
      </c>
      <c r="K10" s="36">
        <v>0.98642933368682861</v>
      </c>
      <c r="L10" s="36">
        <v>1.188732862472534</v>
      </c>
      <c r="M10" s="36">
        <v>1.408596515655518</v>
      </c>
      <c r="N10" s="36">
        <v>1.7749813795089719</v>
      </c>
    </row>
    <row r="11" spans="1:14">
      <c r="A11" s="2" t="s">
        <v>35</v>
      </c>
      <c r="B11" s="2"/>
      <c r="C11" s="36">
        <v>2.9755434989929199</v>
      </c>
      <c r="D11" s="36">
        <v>3.0360791683197021</v>
      </c>
      <c r="E11" s="36">
        <v>3.1187858581542969</v>
      </c>
      <c r="F11" s="74">
        <v>3.356163501739502</v>
      </c>
      <c r="G11" s="36">
        <v>1.7289948463439939</v>
      </c>
      <c r="H11" s="36">
        <v>2.130508661270142</v>
      </c>
      <c r="I11" s="36">
        <v>2.0848944187164311</v>
      </c>
      <c r="J11" s="74">
        <v>2.3013708591461182</v>
      </c>
      <c r="K11" s="36">
        <v>2.9755434989929199</v>
      </c>
      <c r="L11" s="36">
        <v>3.0360791683197021</v>
      </c>
      <c r="M11" s="36">
        <v>3.1187858581542969</v>
      </c>
      <c r="N11" s="36">
        <v>3.356163501739502</v>
      </c>
    </row>
    <row r="12" spans="1:14">
      <c r="A12" s="2" t="s">
        <v>36</v>
      </c>
      <c r="B12" s="2"/>
      <c r="C12" s="36">
        <v>4.9060359001159686</v>
      </c>
      <c r="D12" s="36">
        <v>5.0726299285888672</v>
      </c>
      <c r="E12" s="36">
        <v>4.8124055862426776</v>
      </c>
      <c r="F12" s="74">
        <v>5.7059669494628924</v>
      </c>
      <c r="G12" s="36">
        <v>1.7901320457458501</v>
      </c>
      <c r="H12" s="36">
        <v>1.559789657592773</v>
      </c>
      <c r="I12" s="36">
        <v>1.6162465810775759</v>
      </c>
      <c r="J12" s="74">
        <v>1.985986590385437</v>
      </c>
      <c r="K12" s="36">
        <v>4.9060359001159686</v>
      </c>
      <c r="L12" s="36">
        <v>5.0726299285888672</v>
      </c>
      <c r="M12" s="36">
        <v>4.8124055862426776</v>
      </c>
      <c r="N12" s="36">
        <v>5.7059669494628924</v>
      </c>
    </row>
    <row r="13" spans="1:14">
      <c r="A13" s="2" t="s">
        <v>37</v>
      </c>
      <c r="B13" s="2"/>
      <c r="C13" s="36">
        <v>4.4720044136047363</v>
      </c>
      <c r="D13" s="36">
        <v>5.0439300537109384</v>
      </c>
      <c r="E13" s="36">
        <v>5.5307316780090332</v>
      </c>
      <c r="F13" s="74">
        <v>5.5234079360961914</v>
      </c>
      <c r="G13" s="36">
        <v>1.5669451951980591</v>
      </c>
      <c r="H13" s="36">
        <v>1.6957253217697139</v>
      </c>
      <c r="I13" s="36">
        <v>1.6928596496582029</v>
      </c>
      <c r="J13" s="74">
        <v>1.715228796005249</v>
      </c>
      <c r="K13" s="36">
        <v>4.4720044136047363</v>
      </c>
      <c r="L13" s="36">
        <v>5.0439300537109384</v>
      </c>
      <c r="M13" s="36">
        <v>5.5307316780090332</v>
      </c>
      <c r="N13" s="36">
        <v>5.5234079360961914</v>
      </c>
    </row>
    <row r="14" spans="1:14">
      <c r="A14" s="2" t="s">
        <v>38</v>
      </c>
      <c r="B14" s="2"/>
      <c r="C14" s="48" t="s">
        <v>172</v>
      </c>
      <c r="D14" s="48" t="s">
        <v>172</v>
      </c>
      <c r="E14" s="36">
        <v>2.1824109554290771</v>
      </c>
      <c r="F14" s="74">
        <v>2.187606573104858</v>
      </c>
      <c r="G14" s="36">
        <v>1.804328083992004</v>
      </c>
      <c r="H14" s="36">
        <v>1.6142648458480831</v>
      </c>
      <c r="I14" s="36">
        <v>1.8773995637893679</v>
      </c>
      <c r="J14" s="74">
        <v>1.958265542984009</v>
      </c>
      <c r="K14" s="48" t="s">
        <v>172</v>
      </c>
      <c r="L14" s="48" t="s">
        <v>172</v>
      </c>
      <c r="M14" s="36">
        <v>2.1824109554290771</v>
      </c>
      <c r="N14" s="36">
        <v>2.187606573104858</v>
      </c>
    </row>
    <row r="15" spans="1:14">
      <c r="A15" s="2"/>
      <c r="B15" s="2"/>
      <c r="C15" s="35"/>
      <c r="D15" s="35"/>
      <c r="E15" s="35"/>
      <c r="F15" s="69"/>
      <c r="G15" s="35"/>
      <c r="H15" s="35"/>
      <c r="I15" s="35"/>
      <c r="J15" s="69"/>
      <c r="K15" s="35"/>
      <c r="L15" s="35"/>
      <c r="M15" s="35"/>
      <c r="N15" s="35"/>
    </row>
    <row r="16" spans="1:14">
      <c r="A16" s="2" t="s">
        <v>39</v>
      </c>
      <c r="B16" s="2"/>
      <c r="C16" s="38">
        <f>AVERAGE(C3:C14)</f>
        <v>5.1733373999595642</v>
      </c>
      <c r="D16" s="38">
        <f t="shared" ref="D16:N16" si="0">AVERAGE(D3:D14)</f>
        <v>5.7866816282272335</v>
      </c>
      <c r="E16" s="38">
        <f t="shared" si="0"/>
        <v>5.8359476327896118</v>
      </c>
      <c r="F16" s="76">
        <f t="shared" si="0"/>
        <v>5.683856338262558</v>
      </c>
      <c r="G16" s="38">
        <f t="shared" si="0"/>
        <v>1.5576495690779253</v>
      </c>
      <c r="H16" s="38">
        <f t="shared" si="0"/>
        <v>1.5568402843041853</v>
      </c>
      <c r="I16" s="38">
        <f t="shared" si="0"/>
        <v>1.6533801009257634</v>
      </c>
      <c r="J16" s="76">
        <f t="shared" si="0"/>
        <v>1.8135292530059814</v>
      </c>
      <c r="K16" s="38">
        <f t="shared" si="0"/>
        <v>5.1733373999595642</v>
      </c>
      <c r="L16" s="38">
        <f t="shared" si="0"/>
        <v>5.7866816282272335</v>
      </c>
      <c r="M16" s="38">
        <f t="shared" si="0"/>
        <v>5.8359476327896118</v>
      </c>
      <c r="N16" s="38">
        <f t="shared" si="0"/>
        <v>5.683856338262558</v>
      </c>
    </row>
    <row r="17" spans="1:14">
      <c r="A17" s="2" t="s">
        <v>40</v>
      </c>
      <c r="B17" s="2"/>
      <c r="C17" s="38">
        <f>MEDIAN(C3:C14)</f>
        <v>4.2302995920181274</v>
      </c>
      <c r="D17" s="38">
        <f t="shared" ref="D17:N17" si="1">MEDIAN(D3:D14)</f>
        <v>4.266930103302002</v>
      </c>
      <c r="E17" s="38">
        <f t="shared" si="1"/>
        <v>4.7544965744018564</v>
      </c>
      <c r="F17" s="76">
        <f t="shared" si="1"/>
        <v>5.0919783115386963</v>
      </c>
      <c r="G17" s="38">
        <f t="shared" si="1"/>
        <v>1.706251740455627</v>
      </c>
      <c r="H17" s="38">
        <f t="shared" si="1"/>
        <v>1.559789657592773</v>
      </c>
      <c r="I17" s="38">
        <f t="shared" si="1"/>
        <v>1.6545531153678894</v>
      </c>
      <c r="J17" s="76">
        <f t="shared" si="1"/>
        <v>1.722826361656189</v>
      </c>
      <c r="K17" s="38">
        <f t="shared" si="1"/>
        <v>4.2302995920181274</v>
      </c>
      <c r="L17" s="38">
        <f t="shared" si="1"/>
        <v>4.266930103302002</v>
      </c>
      <c r="M17" s="38">
        <f t="shared" si="1"/>
        <v>4.7544965744018564</v>
      </c>
      <c r="N17" s="38">
        <f t="shared" si="1"/>
        <v>5.0919783115386963</v>
      </c>
    </row>
    <row r="18" spans="1:14">
      <c r="A18" s="2"/>
      <c r="B18" s="2"/>
      <c r="C18" s="35"/>
      <c r="D18" s="35"/>
      <c r="E18" s="35"/>
      <c r="F18" s="69"/>
      <c r="G18" s="35"/>
      <c r="H18" s="35"/>
      <c r="I18" s="35"/>
      <c r="J18" s="69"/>
      <c r="K18" s="35"/>
      <c r="L18" s="35"/>
      <c r="M18" s="35"/>
      <c r="N18" s="35"/>
    </row>
    <row r="19" spans="1:14">
      <c r="A19" s="2" t="s">
        <v>25</v>
      </c>
      <c r="B19" s="2"/>
      <c r="C19" s="36">
        <v>5.1182398796081543</v>
      </c>
      <c r="D19" s="36">
        <v>5.5380511283874512</v>
      </c>
      <c r="E19" s="36">
        <v>7.6</v>
      </c>
      <c r="F19" s="74">
        <v>6.9</v>
      </c>
      <c r="G19" s="36">
        <v>1.5398954153060911</v>
      </c>
      <c r="H19" s="36">
        <v>1.463935852050781</v>
      </c>
      <c r="I19" s="36">
        <v>2.0088403224945068</v>
      </c>
      <c r="J19" s="74">
        <v>1.9</v>
      </c>
      <c r="K19" s="36">
        <v>5.1182398796081543</v>
      </c>
      <c r="L19" s="36">
        <v>5.5380511283874512</v>
      </c>
      <c r="M19" s="36">
        <v>5.6</v>
      </c>
      <c r="N19" s="36">
        <v>5.5</v>
      </c>
    </row>
    <row r="20" spans="1:14">
      <c r="A20" s="2"/>
      <c r="B20" s="2"/>
      <c r="C20" s="2"/>
      <c r="D20" s="2"/>
      <c r="E20" s="2"/>
      <c r="F20" s="2"/>
      <c r="G20" s="2"/>
      <c r="H20" s="2"/>
      <c r="I20" s="2"/>
      <c r="J20" s="2"/>
      <c r="K20" s="2"/>
      <c r="L20" s="2"/>
      <c r="M20" s="2"/>
      <c r="N20" s="2"/>
    </row>
    <row r="21" spans="1:14">
      <c r="A21" s="2" t="s">
        <v>274</v>
      </c>
      <c r="B21" s="2"/>
      <c r="C21" s="2"/>
      <c r="D21" s="2"/>
      <c r="E21" s="2"/>
      <c r="F21" s="2"/>
      <c r="G21" s="2"/>
      <c r="H21" s="2"/>
      <c r="I21" s="2"/>
      <c r="J21" s="2"/>
      <c r="K21" s="2"/>
      <c r="L21" s="2"/>
      <c r="M21" s="2"/>
      <c r="N21"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sheetData>
    <row r="1" spans="1:14">
      <c r="A1" s="16" t="s">
        <v>177</v>
      </c>
      <c r="B1" s="16"/>
      <c r="C1" s="28" t="s">
        <v>178</v>
      </c>
      <c r="D1" s="28"/>
      <c r="E1" s="28"/>
      <c r="F1" s="28"/>
      <c r="G1" s="28" t="s">
        <v>179</v>
      </c>
      <c r="H1" s="28"/>
      <c r="I1" s="28"/>
      <c r="J1" s="28"/>
      <c r="K1" s="28" t="s">
        <v>180</v>
      </c>
      <c r="L1" s="28"/>
      <c r="M1" s="28"/>
      <c r="N1" s="28"/>
    </row>
    <row r="2" spans="1:14">
      <c r="A2" s="16"/>
      <c r="B2" s="16"/>
      <c r="C2" s="16">
        <v>2011</v>
      </c>
      <c r="D2" s="16">
        <v>2012</v>
      </c>
      <c r="E2" s="16" t="s">
        <v>157</v>
      </c>
      <c r="F2" s="16" t="s">
        <v>158</v>
      </c>
      <c r="G2" s="16">
        <v>2011</v>
      </c>
      <c r="H2" s="16">
        <v>2012</v>
      </c>
      <c r="I2" s="16" t="s">
        <v>157</v>
      </c>
      <c r="J2" s="16" t="s">
        <v>158</v>
      </c>
      <c r="K2" s="16">
        <v>2011</v>
      </c>
      <c r="L2" s="16">
        <v>2012</v>
      </c>
      <c r="M2" s="16" t="s">
        <v>157</v>
      </c>
      <c r="N2" s="16" t="s">
        <v>158</v>
      </c>
    </row>
    <row r="3" spans="1:14">
      <c r="A3" s="2" t="s">
        <v>28</v>
      </c>
      <c r="B3" s="2"/>
      <c r="C3" s="36">
        <v>13.01181125640869</v>
      </c>
      <c r="D3" s="36">
        <v>13.625514030456539</v>
      </c>
      <c r="E3" s="36">
        <v>17.72727203369141</v>
      </c>
      <c r="F3" s="74">
        <v>16.343729019165039</v>
      </c>
      <c r="G3" s="36">
        <v>8.2042970657348633</v>
      </c>
      <c r="H3" s="36">
        <v>8.6988277435302734</v>
      </c>
      <c r="I3" s="36">
        <v>11.5079288482666</v>
      </c>
      <c r="J3" s="74">
        <v>10.230386734008791</v>
      </c>
      <c r="K3" s="36">
        <v>15.28809928894043</v>
      </c>
      <c r="L3" s="36">
        <v>18.375192642211911</v>
      </c>
      <c r="M3" s="36">
        <v>47.412086486816413</v>
      </c>
      <c r="N3" s="36">
        <v>21.22795486450195</v>
      </c>
    </row>
    <row r="4" spans="1:14">
      <c r="A4" s="2" t="s">
        <v>29</v>
      </c>
      <c r="B4" s="2"/>
      <c r="C4" s="36">
        <v>14.53142833709717</v>
      </c>
      <c r="D4" s="36">
        <v>13.668478012084959</v>
      </c>
      <c r="E4" s="36">
        <v>15.597221374511721</v>
      </c>
      <c r="F4" s="74">
        <v>14.180575370788571</v>
      </c>
      <c r="G4" s="36">
        <v>7.6400108337402344</v>
      </c>
      <c r="H4" s="36">
        <v>7.7727174758911133</v>
      </c>
      <c r="I4" s="36">
        <v>11.55311107635498</v>
      </c>
      <c r="J4" s="74">
        <v>9.3600978851318359</v>
      </c>
      <c r="K4" s="36">
        <v>14.28837203979492</v>
      </c>
      <c r="L4" s="36">
        <v>18.55879020690918</v>
      </c>
      <c r="M4" s="36">
        <v>24.57881927490234</v>
      </c>
      <c r="N4" s="36">
        <v>22.421318054199219</v>
      </c>
    </row>
    <row r="5" spans="1:14">
      <c r="A5" s="2" t="s">
        <v>30</v>
      </c>
      <c r="B5" s="2"/>
      <c r="C5" s="36">
        <v>16.03629112243652</v>
      </c>
      <c r="D5" s="36">
        <v>14.953125</v>
      </c>
      <c r="E5" s="36">
        <v>17.501859664916989</v>
      </c>
      <c r="F5" s="74">
        <v>17.63173866271973</v>
      </c>
      <c r="G5" s="36">
        <v>10.043107032775881</v>
      </c>
      <c r="H5" s="36">
        <v>9.5601978302001971</v>
      </c>
      <c r="I5" s="36">
        <v>10.842037200927731</v>
      </c>
      <c r="J5" s="74">
        <v>10.909275054931641</v>
      </c>
      <c r="K5" s="36">
        <v>36.053379058837891</v>
      </c>
      <c r="L5" s="36">
        <v>18.387594223022461</v>
      </c>
      <c r="M5" s="36">
        <v>16.253677368164059</v>
      </c>
      <c r="N5" s="36">
        <v>20.329898834228519</v>
      </c>
    </row>
    <row r="6" spans="1:14">
      <c r="A6" s="2" t="s">
        <v>31</v>
      </c>
      <c r="B6" s="2"/>
      <c r="C6" s="36">
        <v>17.344890594482418</v>
      </c>
      <c r="D6" s="36">
        <v>16.806228637695309</v>
      </c>
      <c r="E6" s="36">
        <v>16.57973480224609</v>
      </c>
      <c r="F6" s="74">
        <v>19.075567245483398</v>
      </c>
      <c r="G6" s="36">
        <v>11.834579467773439</v>
      </c>
      <c r="H6" s="36">
        <v>10.937619209289551</v>
      </c>
      <c r="I6" s="36">
        <v>10.669102668762211</v>
      </c>
      <c r="J6" s="74">
        <v>11.94847393035889</v>
      </c>
      <c r="K6" s="36">
        <v>22.262653350830082</v>
      </c>
      <c r="L6" s="36">
        <v>20.591245651245121</v>
      </c>
      <c r="M6" s="36">
        <v>19.1431770324707</v>
      </c>
      <c r="N6" s="36">
        <v>30.960199356079102</v>
      </c>
    </row>
    <row r="7" spans="1:14">
      <c r="A7" s="2" t="s">
        <v>32</v>
      </c>
      <c r="B7" s="2"/>
      <c r="C7" s="36">
        <v>18.49019622802734</v>
      </c>
      <c r="D7" s="36">
        <v>21.90780067443848</v>
      </c>
      <c r="E7" s="36">
        <v>22.29012298583984</v>
      </c>
      <c r="F7" s="74">
        <v>26.533018112182621</v>
      </c>
      <c r="G7" s="36">
        <v>9.7150754928588885</v>
      </c>
      <c r="H7" s="36">
        <v>11.590824127197269</v>
      </c>
      <c r="I7" s="36">
        <v>12.022409439086911</v>
      </c>
      <c r="J7" s="74">
        <v>14.554025650024411</v>
      </c>
      <c r="K7" s="36">
        <v>17.69160079956055</v>
      </c>
      <c r="L7" s="36">
        <v>38.088062286376953</v>
      </c>
      <c r="M7" s="36">
        <v>20.11461067199707</v>
      </c>
      <c r="N7" s="36">
        <v>36.817470550537109</v>
      </c>
    </row>
    <row r="8" spans="1:14">
      <c r="A8" s="2" t="s">
        <v>33</v>
      </c>
      <c r="B8" s="2"/>
      <c r="C8" s="36">
        <v>15.47878837585449</v>
      </c>
      <c r="D8" s="36">
        <v>14.961538314819339</v>
      </c>
      <c r="E8" s="36">
        <v>16.572700500488281</v>
      </c>
      <c r="F8" s="74">
        <v>16.622762680053711</v>
      </c>
      <c r="G8" s="36">
        <v>10.18823337554932</v>
      </c>
      <c r="H8" s="36">
        <v>10.12120151519775</v>
      </c>
      <c r="I8" s="36">
        <v>11.229081153869631</v>
      </c>
      <c r="J8" s="74">
        <v>11.27031803131104</v>
      </c>
      <c r="K8" s="36">
        <v>20.724483489990231</v>
      </c>
      <c r="L8" s="36">
        <v>23.710506439208981</v>
      </c>
      <c r="M8" s="36">
        <v>22.562204360961911</v>
      </c>
      <c r="N8" s="36">
        <v>32.468067169189453</v>
      </c>
    </row>
    <row r="9" spans="1:14">
      <c r="A9" s="2" t="s">
        <v>34</v>
      </c>
      <c r="B9" s="2"/>
      <c r="C9" s="32" t="s">
        <v>172</v>
      </c>
      <c r="D9" s="32" t="s">
        <v>172</v>
      </c>
      <c r="E9" s="37">
        <v>16.5345458984375</v>
      </c>
      <c r="F9" s="75">
        <v>18.963264465332031</v>
      </c>
      <c r="G9" s="32" t="s">
        <v>172</v>
      </c>
      <c r="H9" s="32" t="s">
        <v>172</v>
      </c>
      <c r="I9" s="37">
        <v>11.51029109954834</v>
      </c>
      <c r="J9" s="75">
        <v>11.89275550842285</v>
      </c>
      <c r="K9" s="32" t="s">
        <v>172</v>
      </c>
      <c r="L9" s="32" t="s">
        <v>172</v>
      </c>
      <c r="M9" s="37">
        <v>13.74138069152832</v>
      </c>
      <c r="N9" s="37">
        <v>39.884475708007812</v>
      </c>
    </row>
    <row r="10" spans="1:14">
      <c r="A10" s="2" t="s">
        <v>26</v>
      </c>
      <c r="B10" s="2"/>
      <c r="C10" s="36">
        <v>10.206125259399411</v>
      </c>
      <c r="D10" s="36">
        <v>10.674198150634769</v>
      </c>
      <c r="E10" s="36">
        <v>18.311655044555661</v>
      </c>
      <c r="F10" s="74">
        <v>21.865201950073239</v>
      </c>
      <c r="G10" s="36">
        <v>10.200454711914061</v>
      </c>
      <c r="H10" s="36">
        <v>10.44468307495117</v>
      </c>
      <c r="I10" s="36">
        <v>11.224429130554199</v>
      </c>
      <c r="J10" s="74">
        <v>13.645029067993161</v>
      </c>
      <c r="K10" s="36">
        <v>38.947700500488281</v>
      </c>
      <c r="L10" s="36">
        <v>33.089393615722663</v>
      </c>
      <c r="M10" s="36">
        <v>36.838630676269531</v>
      </c>
      <c r="N10" s="36">
        <v>35.292999267578118</v>
      </c>
    </row>
    <row r="11" spans="1:14">
      <c r="A11" s="2" t="s">
        <v>35</v>
      </c>
      <c r="B11" s="2"/>
      <c r="C11" s="36">
        <v>16.97674560546875</v>
      </c>
      <c r="D11" s="36">
        <v>17.58989143371582</v>
      </c>
      <c r="E11" s="36">
        <v>17.707107543945309</v>
      </c>
      <c r="F11" s="74">
        <v>19.528507232666019</v>
      </c>
      <c r="G11" s="36">
        <v>11.240578651428221</v>
      </c>
      <c r="H11" s="36">
        <v>12.325160026550289</v>
      </c>
      <c r="I11" s="36">
        <v>12.256734848022459</v>
      </c>
      <c r="J11" s="74">
        <v>13.12434673309326</v>
      </c>
      <c r="K11" s="36">
        <v>23.234037399291989</v>
      </c>
      <c r="L11" s="36">
        <v>37.793289184570313</v>
      </c>
      <c r="M11" s="36">
        <v>20.907472610473629</v>
      </c>
      <c r="N11" s="36">
        <v>28.412618637084961</v>
      </c>
    </row>
    <row r="12" spans="1:14">
      <c r="A12" s="2" t="s">
        <v>36</v>
      </c>
      <c r="B12" s="2"/>
      <c r="C12" s="36">
        <v>15.81840229034424</v>
      </c>
      <c r="D12" s="36">
        <v>15.079545021057131</v>
      </c>
      <c r="E12" s="36">
        <v>16.690244674682621</v>
      </c>
      <c r="F12" s="74">
        <v>19.863510131835941</v>
      </c>
      <c r="G12" s="36">
        <v>10.054191589355471</v>
      </c>
      <c r="H12" s="36">
        <v>9.6480922698974609</v>
      </c>
      <c r="I12" s="36">
        <v>10.33976364135742</v>
      </c>
      <c r="J12" s="74">
        <v>11.9616231918335</v>
      </c>
      <c r="K12" s="36">
        <v>23.417848587036129</v>
      </c>
      <c r="L12" s="36">
        <v>22.5581169128418</v>
      </c>
      <c r="M12" s="36">
        <v>22.187894821166989</v>
      </c>
      <c r="N12" s="36">
        <v>29.519180297851559</v>
      </c>
    </row>
    <row r="13" spans="1:14">
      <c r="A13" s="2" t="s">
        <v>37</v>
      </c>
      <c r="B13" s="2"/>
      <c r="C13" s="36">
        <v>15.77875328063965</v>
      </c>
      <c r="D13" s="36">
        <v>18.248443603515621</v>
      </c>
      <c r="E13" s="36">
        <v>18.726701736450199</v>
      </c>
      <c r="F13" s="74">
        <v>19.098100662231449</v>
      </c>
      <c r="G13" s="36">
        <v>10.321272850036619</v>
      </c>
      <c r="H13" s="36">
        <v>11.738284111022949</v>
      </c>
      <c r="I13" s="36">
        <v>11.448604583740231</v>
      </c>
      <c r="J13" s="74">
        <v>11.27273559570312</v>
      </c>
      <c r="K13" s="36">
        <v>22.13277435302734</v>
      </c>
      <c r="L13" s="36">
        <v>28.480112075805661</v>
      </c>
      <c r="M13" s="36">
        <v>22.010923385620121</v>
      </c>
      <c r="N13" s="36">
        <v>24.970888137817379</v>
      </c>
    </row>
    <row r="14" spans="1:14">
      <c r="A14" s="2" t="s">
        <v>38</v>
      </c>
      <c r="B14" s="2"/>
      <c r="C14" s="36">
        <v>16.00639724731445</v>
      </c>
      <c r="D14" s="36">
        <v>16.8350944519043</v>
      </c>
      <c r="E14" s="36">
        <v>19.223464965820309</v>
      </c>
      <c r="F14" s="74">
        <v>18.75309944152832</v>
      </c>
      <c r="G14" s="36">
        <v>8.8005590438842773</v>
      </c>
      <c r="H14" s="36">
        <v>9.587855339050293</v>
      </c>
      <c r="I14" s="36">
        <v>10.588638305664061</v>
      </c>
      <c r="J14" s="74">
        <v>10.445271492004389</v>
      </c>
      <c r="K14" s="36">
        <v>45.921401977539063</v>
      </c>
      <c r="L14" s="36">
        <v>14.281431198120121</v>
      </c>
      <c r="M14" s="36">
        <v>19.774160385131839</v>
      </c>
      <c r="N14" s="36">
        <v>20.829524993896481</v>
      </c>
    </row>
    <row r="15" spans="1:14">
      <c r="A15" s="2"/>
      <c r="B15" s="2"/>
      <c r="C15" s="35"/>
      <c r="D15" s="35"/>
      <c r="E15" s="35"/>
      <c r="F15" s="69"/>
      <c r="G15" s="35"/>
      <c r="H15" s="35"/>
      <c r="I15" s="35"/>
      <c r="J15" s="69"/>
      <c r="K15" s="35"/>
      <c r="L15" s="35"/>
      <c r="M15" s="35"/>
      <c r="N15" s="35"/>
    </row>
    <row r="16" spans="1:14">
      <c r="A16" s="2" t="s">
        <v>39</v>
      </c>
      <c r="B16" s="2"/>
      <c r="C16" s="38">
        <f>AVERAGE(C3:C14)</f>
        <v>15.42543905431574</v>
      </c>
      <c r="D16" s="38">
        <f t="shared" ref="D16:N16" si="0">AVERAGE(D3:D14)</f>
        <v>15.849987030029297</v>
      </c>
      <c r="E16" s="38">
        <f t="shared" si="0"/>
        <v>17.78855260213216</v>
      </c>
      <c r="F16" s="76">
        <f t="shared" si="0"/>
        <v>19.038256247838337</v>
      </c>
      <c r="G16" s="38">
        <f t="shared" si="0"/>
        <v>9.8402145559137519</v>
      </c>
      <c r="H16" s="38">
        <f t="shared" si="0"/>
        <v>10.220496611161666</v>
      </c>
      <c r="I16" s="38">
        <f t="shared" si="0"/>
        <v>11.266010999679565</v>
      </c>
      <c r="J16" s="76">
        <f t="shared" si="0"/>
        <v>11.717861572901407</v>
      </c>
      <c r="K16" s="38">
        <f t="shared" si="0"/>
        <v>25.451122804121539</v>
      </c>
      <c r="L16" s="38">
        <f t="shared" si="0"/>
        <v>24.901248585094105</v>
      </c>
      <c r="M16" s="38">
        <f t="shared" si="0"/>
        <v>23.793753147125244</v>
      </c>
      <c r="N16" s="38">
        <f t="shared" si="0"/>
        <v>28.594549655914307</v>
      </c>
    </row>
    <row r="17" spans="1:14">
      <c r="A17" s="2" t="s">
        <v>40</v>
      </c>
      <c r="B17" s="2"/>
      <c r="C17" s="38">
        <f>MEDIAN(C3:C14)</f>
        <v>15.81840229034424</v>
      </c>
      <c r="D17" s="38">
        <f t="shared" ref="D17:N17" si="1">MEDIAN(D3:D14)</f>
        <v>15.079545021057131</v>
      </c>
      <c r="E17" s="38">
        <f t="shared" si="1"/>
        <v>17.604483604431149</v>
      </c>
      <c r="F17" s="76">
        <f t="shared" si="1"/>
        <v>19.019415855407715</v>
      </c>
      <c r="G17" s="38">
        <f t="shared" si="1"/>
        <v>10.054191589355471</v>
      </c>
      <c r="H17" s="38">
        <f t="shared" si="1"/>
        <v>10.12120151519775</v>
      </c>
      <c r="I17" s="38">
        <f t="shared" si="1"/>
        <v>11.338842868804932</v>
      </c>
      <c r="J17" s="76">
        <f t="shared" si="1"/>
        <v>11.582745552062985</v>
      </c>
      <c r="K17" s="38">
        <f t="shared" si="1"/>
        <v>22.262653350830082</v>
      </c>
      <c r="L17" s="38">
        <f t="shared" si="1"/>
        <v>22.5581169128418</v>
      </c>
      <c r="M17" s="38">
        <f t="shared" si="1"/>
        <v>21.459197998046875</v>
      </c>
      <c r="N17" s="38">
        <f t="shared" si="1"/>
        <v>28.965899467468262</v>
      </c>
    </row>
    <row r="18" spans="1:14">
      <c r="A18" s="2"/>
      <c r="B18" s="2"/>
      <c r="C18" s="35"/>
      <c r="D18" s="35"/>
      <c r="E18" s="35"/>
      <c r="F18" s="69"/>
      <c r="G18" s="35"/>
      <c r="H18" s="35"/>
      <c r="I18" s="35"/>
      <c r="J18" s="69"/>
      <c r="K18" s="35"/>
      <c r="L18" s="35"/>
      <c r="M18" s="35"/>
      <c r="N18" s="35"/>
    </row>
    <row r="19" spans="1:14">
      <c r="A19" s="2" t="s">
        <v>25</v>
      </c>
      <c r="B19" s="2"/>
      <c r="C19" s="36">
        <v>16.741830825805661</v>
      </c>
      <c r="D19" s="36">
        <v>15.6</v>
      </c>
      <c r="E19" s="36">
        <v>20.5</v>
      </c>
      <c r="F19" s="74">
        <v>19.2</v>
      </c>
      <c r="G19" s="36">
        <v>10.40634918212891</v>
      </c>
      <c r="H19" s="36">
        <v>10.382809638977051</v>
      </c>
      <c r="I19" s="36">
        <v>12.8</v>
      </c>
      <c r="J19" s="74">
        <v>12</v>
      </c>
      <c r="K19" s="36">
        <v>16.95144081115723</v>
      </c>
      <c r="L19" s="36">
        <v>20.194463729858398</v>
      </c>
      <c r="M19" s="36">
        <v>24.7</v>
      </c>
      <c r="N19" s="36">
        <v>22.2</v>
      </c>
    </row>
    <row r="20" spans="1:14">
      <c r="A20" s="2"/>
      <c r="B20" s="2"/>
      <c r="C20" s="2"/>
      <c r="D20" s="2"/>
      <c r="E20" s="2"/>
      <c r="F20" s="2"/>
      <c r="G20" s="2"/>
      <c r="H20" s="2"/>
      <c r="I20" s="2"/>
      <c r="J20" s="2"/>
      <c r="K20" s="2"/>
      <c r="L20" s="2"/>
      <c r="M20" s="2"/>
      <c r="N20" s="2"/>
    </row>
    <row r="21" spans="1:14">
      <c r="A21" s="2" t="s">
        <v>274</v>
      </c>
      <c r="B21" s="2"/>
      <c r="C21" s="2"/>
      <c r="D21" s="2"/>
      <c r="E21" s="2"/>
      <c r="F21" s="2"/>
      <c r="G21" s="2"/>
      <c r="H21" s="2"/>
      <c r="I21" s="2"/>
      <c r="J21" s="2"/>
      <c r="K21" s="2"/>
      <c r="L21" s="2"/>
      <c r="M21" s="2"/>
      <c r="N21"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O64"/>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RowHeight="12.75"/>
  <cols>
    <col min="1" max="1" width="23.85546875" style="84" customWidth="1"/>
    <col min="2" max="2" width="10.140625" style="84" customWidth="1"/>
    <col min="3" max="3" width="9.85546875" style="84" customWidth="1"/>
    <col min="4" max="9" width="12.7109375" style="84" bestFit="1" customWidth="1"/>
    <col min="10" max="10" width="9.5703125" style="84" customWidth="1"/>
    <col min="11" max="11" width="17" style="84" customWidth="1"/>
    <col min="12" max="12" width="12.28515625" style="84" customWidth="1"/>
    <col min="13" max="13" width="6.42578125" style="84" customWidth="1"/>
    <col min="14" max="15" width="13.28515625" style="84" customWidth="1"/>
    <col min="16" max="16384" width="9.140625" style="84"/>
  </cols>
  <sheetData>
    <row r="1" spans="1:14">
      <c r="A1" s="83" t="s">
        <v>69</v>
      </c>
      <c r="B1" s="83" t="s">
        <v>8</v>
      </c>
      <c r="C1" s="83" t="s">
        <v>8</v>
      </c>
      <c r="D1" s="83" t="s">
        <v>8</v>
      </c>
      <c r="E1" s="83"/>
      <c r="F1" s="83"/>
      <c r="G1" s="83"/>
      <c r="H1" s="83"/>
      <c r="I1" s="83"/>
    </row>
    <row r="2" spans="1:14">
      <c r="A2" s="83" t="s">
        <v>70</v>
      </c>
      <c r="B2" s="83">
        <v>2011</v>
      </c>
      <c r="C2" s="83">
        <v>2012</v>
      </c>
      <c r="D2" s="83" t="s">
        <v>71</v>
      </c>
      <c r="E2" s="83" t="s">
        <v>72</v>
      </c>
      <c r="F2" s="83" t="s">
        <v>73</v>
      </c>
      <c r="G2" s="83" t="s">
        <v>74</v>
      </c>
      <c r="H2" s="83" t="s">
        <v>75</v>
      </c>
      <c r="I2" s="83" t="s">
        <v>76</v>
      </c>
    </row>
    <row r="3" spans="1:14">
      <c r="A3" s="83" t="s">
        <v>77</v>
      </c>
      <c r="B3" s="85"/>
      <c r="C3" s="85"/>
      <c r="D3" s="86">
        <v>41394</v>
      </c>
      <c r="E3" s="87">
        <v>41759</v>
      </c>
      <c r="F3" s="86">
        <v>42124</v>
      </c>
      <c r="G3" s="87">
        <v>42490</v>
      </c>
      <c r="H3" s="86">
        <v>42855</v>
      </c>
      <c r="I3" s="87">
        <v>43220</v>
      </c>
    </row>
    <row r="4" spans="1:14">
      <c r="A4" s="88" t="s">
        <v>78</v>
      </c>
      <c r="B4" s="89">
        <v>10558.636</v>
      </c>
      <c r="C4" s="89">
        <v>11507.572</v>
      </c>
      <c r="D4" s="89">
        <v>11675</v>
      </c>
      <c r="E4" s="90"/>
      <c r="F4" s="90"/>
      <c r="G4" s="90"/>
      <c r="H4" s="90"/>
      <c r="I4" s="90"/>
      <c r="K4" s="91" t="s">
        <v>286</v>
      </c>
      <c r="L4" s="92"/>
      <c r="M4" s="92"/>
      <c r="N4" s="93"/>
    </row>
    <row r="5" spans="1:14" s="98" customFormat="1">
      <c r="A5" s="94" t="s">
        <v>287</v>
      </c>
      <c r="B5" s="95"/>
      <c r="C5" s="96">
        <f t="shared" ref="C5:D5" si="0">C4/B4-1</f>
        <v>8.9872972228609793E-2</v>
      </c>
      <c r="D5" s="96">
        <f t="shared" si="0"/>
        <v>1.4549376706050499E-2</v>
      </c>
      <c r="E5" s="97">
        <f>E4/D4-1</f>
        <v>-1</v>
      </c>
      <c r="F5" s="97" t="e">
        <f t="shared" ref="F5:I5" si="1">F4/E4-1</f>
        <v>#DIV/0!</v>
      </c>
      <c r="G5" s="97" t="e">
        <f t="shared" si="1"/>
        <v>#DIV/0!</v>
      </c>
      <c r="H5" s="97" t="e">
        <f t="shared" si="1"/>
        <v>#DIV/0!</v>
      </c>
      <c r="I5" s="97" t="e">
        <f t="shared" si="1"/>
        <v>#DIV/0!</v>
      </c>
      <c r="K5" s="99" t="s">
        <v>288</v>
      </c>
      <c r="L5" s="100"/>
      <c r="M5" s="100"/>
      <c r="N5" s="101"/>
    </row>
    <row r="6" spans="1:14">
      <c r="A6" s="88" t="s">
        <v>79</v>
      </c>
      <c r="B6" s="89"/>
      <c r="C6" s="89"/>
      <c r="D6" s="89">
        <v>2057</v>
      </c>
      <c r="E6" s="90"/>
      <c r="F6" s="90"/>
      <c r="G6" s="90"/>
      <c r="H6" s="90"/>
      <c r="I6" s="90"/>
      <c r="K6" s="99" t="s">
        <v>289</v>
      </c>
      <c r="L6" s="102"/>
      <c r="M6" s="102"/>
      <c r="N6" s="103"/>
    </row>
    <row r="7" spans="1:14">
      <c r="A7" s="88" t="s">
        <v>80</v>
      </c>
      <c r="B7" s="89"/>
      <c r="C7" s="89"/>
      <c r="D7" s="89">
        <v>1705</v>
      </c>
      <c r="E7" s="90"/>
      <c r="F7" s="90"/>
      <c r="G7" s="90"/>
      <c r="H7" s="90"/>
      <c r="I7" s="90"/>
      <c r="K7" s="104" t="s">
        <v>290</v>
      </c>
      <c r="L7" s="105"/>
      <c r="M7" s="105"/>
      <c r="N7" s="106"/>
    </row>
    <row r="8" spans="1:14">
      <c r="A8" s="88" t="s">
        <v>81</v>
      </c>
      <c r="B8" s="107"/>
      <c r="C8" s="107"/>
      <c r="D8" s="107">
        <v>3.58</v>
      </c>
      <c r="E8" s="108"/>
      <c r="F8" s="108"/>
      <c r="G8" s="108"/>
      <c r="H8" s="108"/>
      <c r="I8" s="108"/>
      <c r="K8" s="109"/>
      <c r="L8" s="102"/>
      <c r="M8" s="102"/>
      <c r="N8" s="110"/>
    </row>
    <row r="9" spans="1:14">
      <c r="B9" s="111"/>
      <c r="C9" s="111"/>
      <c r="D9" s="111"/>
      <c r="E9" s="88"/>
      <c r="F9" s="88"/>
      <c r="G9" s="88"/>
      <c r="H9" s="88"/>
      <c r="I9" s="88"/>
      <c r="K9" s="99" t="s">
        <v>291</v>
      </c>
      <c r="L9" s="102"/>
      <c r="M9" s="102"/>
      <c r="N9" s="103"/>
    </row>
    <row r="10" spans="1:14">
      <c r="A10" s="88" t="s">
        <v>67</v>
      </c>
      <c r="B10" s="112">
        <v>0.35</v>
      </c>
      <c r="C10" s="112">
        <v>0.35</v>
      </c>
      <c r="D10" s="112">
        <v>0.35</v>
      </c>
      <c r="E10" s="113">
        <v>0.35</v>
      </c>
      <c r="F10" s="113">
        <v>0.35</v>
      </c>
      <c r="G10" s="113">
        <v>0.35</v>
      </c>
      <c r="H10" s="113">
        <v>0.35</v>
      </c>
      <c r="I10" s="113">
        <v>0.35</v>
      </c>
      <c r="K10" s="99" t="s">
        <v>292</v>
      </c>
      <c r="L10" s="102"/>
      <c r="M10" s="102"/>
      <c r="N10" s="103"/>
    </row>
    <row r="11" spans="1:14">
      <c r="A11" s="88"/>
      <c r="B11" s="112"/>
      <c r="C11" s="112"/>
      <c r="D11" s="112"/>
      <c r="E11" s="114"/>
      <c r="F11" s="114"/>
      <c r="G11" s="114"/>
      <c r="H11" s="114"/>
      <c r="I11" s="114"/>
      <c r="K11" s="99" t="s">
        <v>293</v>
      </c>
      <c r="L11" s="102"/>
      <c r="M11" s="102"/>
      <c r="N11" s="115"/>
    </row>
    <row r="12" spans="1:14">
      <c r="A12" s="84" t="s">
        <v>294</v>
      </c>
      <c r="B12" s="111"/>
      <c r="C12" s="111"/>
      <c r="D12" s="116"/>
      <c r="E12" s="117">
        <f>E7*(1-E10)</f>
        <v>0</v>
      </c>
      <c r="F12" s="117">
        <f>F7*(1-F10)</f>
        <v>0</v>
      </c>
      <c r="G12" s="117">
        <f>G7*(1-G10)</f>
        <v>0</v>
      </c>
      <c r="H12" s="117">
        <f>H7*(1-H10)</f>
        <v>0</v>
      </c>
      <c r="I12" s="117">
        <f>I7*(1-I10)</f>
        <v>0</v>
      </c>
      <c r="K12" s="104" t="s">
        <v>295</v>
      </c>
      <c r="L12" s="102"/>
      <c r="M12" s="102"/>
      <c r="N12" s="118"/>
    </row>
    <row r="13" spans="1:14">
      <c r="A13" s="84" t="s">
        <v>296</v>
      </c>
      <c r="B13" s="111"/>
      <c r="C13" s="111"/>
      <c r="D13" s="119"/>
      <c r="E13" s="120"/>
      <c r="F13" s="120"/>
      <c r="G13" s="120"/>
      <c r="H13" s="120"/>
      <c r="I13" s="120"/>
      <c r="K13" s="109"/>
      <c r="L13" s="105"/>
      <c r="M13" s="105"/>
      <c r="N13" s="110"/>
    </row>
    <row r="14" spans="1:14">
      <c r="A14" s="84" t="s">
        <v>208</v>
      </c>
      <c r="B14" s="89">
        <v>335.64600000000002</v>
      </c>
      <c r="C14" s="89">
        <v>418.73399999999998</v>
      </c>
      <c r="D14" s="89">
        <v>399.09800000000001</v>
      </c>
      <c r="E14" s="120"/>
      <c r="F14" s="120"/>
      <c r="G14" s="120"/>
      <c r="H14" s="120"/>
      <c r="I14" s="120"/>
      <c r="K14" s="99" t="s">
        <v>297</v>
      </c>
      <c r="L14" s="102"/>
      <c r="M14" s="102"/>
      <c r="N14" s="121"/>
    </row>
    <row r="15" spans="1:14">
      <c r="A15" s="122" t="s">
        <v>298</v>
      </c>
      <c r="B15" s="123">
        <f>B14/(B4)</f>
        <v>3.178876513973964E-2</v>
      </c>
      <c r="C15" s="123">
        <f>C14/(C4)</f>
        <v>3.6387693251017678E-2</v>
      </c>
      <c r="D15" s="123">
        <f>D14/(D4)</f>
        <v>3.4183982869379015E-2</v>
      </c>
      <c r="E15" s="124">
        <f>AVERAGE(B15:D15)</f>
        <v>3.4120147086712106E-2</v>
      </c>
      <c r="F15" s="124">
        <f>E15</f>
        <v>3.4120147086712106E-2</v>
      </c>
      <c r="G15" s="124">
        <f t="shared" ref="G15:I15" si="2">F15</f>
        <v>3.4120147086712106E-2</v>
      </c>
      <c r="H15" s="124">
        <f t="shared" si="2"/>
        <v>3.4120147086712106E-2</v>
      </c>
      <c r="I15" s="124">
        <f t="shared" si="2"/>
        <v>3.4120147086712106E-2</v>
      </c>
      <c r="K15" s="109"/>
      <c r="L15" s="102"/>
      <c r="M15" s="102"/>
      <c r="N15" s="110"/>
    </row>
    <row r="16" spans="1:14">
      <c r="A16" s="125" t="s">
        <v>299</v>
      </c>
      <c r="B16" s="126"/>
      <c r="C16" s="126"/>
      <c r="D16" s="126">
        <f t="shared" ref="D16" si="3">D6-D7</f>
        <v>352</v>
      </c>
      <c r="E16" s="127"/>
      <c r="F16" s="127"/>
      <c r="G16" s="127"/>
      <c r="H16" s="127"/>
      <c r="I16" s="127"/>
      <c r="K16" s="128" t="s">
        <v>300</v>
      </c>
      <c r="L16" s="129"/>
      <c r="M16" s="129"/>
      <c r="N16" s="130"/>
    </row>
    <row r="17" spans="1:15" ht="13.5" thickBot="1">
      <c r="A17" s="131" t="s">
        <v>301</v>
      </c>
      <c r="B17" s="131"/>
      <c r="C17" s="131"/>
      <c r="D17" s="132">
        <v>0</v>
      </c>
      <c r="E17" s="132">
        <f>E12+E16-E13-E14</f>
        <v>0</v>
      </c>
      <c r="F17" s="132">
        <f>F12+F16-F13-F14</f>
        <v>0</v>
      </c>
      <c r="G17" s="132">
        <f>G12+G16-G13-G14</f>
        <v>0</v>
      </c>
      <c r="H17" s="132">
        <f>H12+H16-H13-H14</f>
        <v>0</v>
      </c>
      <c r="I17" s="132">
        <f>I12+I16-I13-I14</f>
        <v>0</v>
      </c>
    </row>
    <row r="18" spans="1:15" ht="13.5" thickTop="1">
      <c r="L18" s="133"/>
      <c r="M18" s="133"/>
      <c r="N18" s="133"/>
    </row>
    <row r="20" spans="1:15">
      <c r="A20" s="134" t="s">
        <v>302</v>
      </c>
      <c r="B20" s="129"/>
      <c r="C20" s="129"/>
      <c r="D20" s="129"/>
      <c r="E20" s="129"/>
      <c r="F20" s="129"/>
      <c r="G20" s="129"/>
      <c r="H20" s="129"/>
      <c r="I20" s="129"/>
    </row>
    <row r="21" spans="1:15" s="138" customFormat="1">
      <c r="A21" s="135" t="s">
        <v>303</v>
      </c>
      <c r="B21" s="84"/>
      <c r="C21" s="136">
        <v>815.6</v>
      </c>
      <c r="D21" s="136">
        <v>872.86400000000003</v>
      </c>
      <c r="E21" s="137"/>
      <c r="F21" s="137"/>
      <c r="G21" s="137"/>
      <c r="H21" s="137"/>
      <c r="I21" s="137"/>
      <c r="K21" s="139" t="s">
        <v>304</v>
      </c>
      <c r="L21" s="140">
        <f>D3</f>
        <v>41394</v>
      </c>
      <c r="M21" s="84"/>
      <c r="N21" s="84"/>
      <c r="O21" s="84"/>
    </row>
    <row r="22" spans="1:15" s="145" customFormat="1" ht="15">
      <c r="A22" s="141" t="s">
        <v>305</v>
      </c>
      <c r="B22" s="142"/>
      <c r="C22" s="143">
        <f>C21/(C4/365)</f>
        <v>25.869401468876319</v>
      </c>
      <c r="D22" s="143">
        <f>D21/(D4/365)</f>
        <v>27.288681798715203</v>
      </c>
      <c r="E22" s="144">
        <f>AVERAGE(C22:D22)</f>
        <v>26.579041633795761</v>
      </c>
      <c r="F22" s="144">
        <f t="shared" ref="F22:I22" si="4">E22</f>
        <v>26.579041633795761</v>
      </c>
      <c r="G22" s="144">
        <f t="shared" si="4"/>
        <v>26.579041633795761</v>
      </c>
      <c r="H22" s="144">
        <f t="shared" si="4"/>
        <v>26.579041633795761</v>
      </c>
      <c r="I22" s="144">
        <f t="shared" si="4"/>
        <v>26.579041633795761</v>
      </c>
      <c r="K22" s="98"/>
      <c r="L22" s="98"/>
      <c r="M22" s="98"/>
      <c r="N22" s="98"/>
      <c r="O22" s="98"/>
    </row>
    <row r="23" spans="1:15" s="138" customFormat="1">
      <c r="A23" s="146" t="s">
        <v>306</v>
      </c>
      <c r="B23" s="84"/>
      <c r="C23" s="136">
        <v>177.91</v>
      </c>
      <c r="D23" s="136">
        <v>200.988</v>
      </c>
      <c r="E23" s="146"/>
      <c r="F23" s="146"/>
      <c r="G23" s="146"/>
      <c r="H23" s="146"/>
      <c r="I23" s="146"/>
      <c r="K23" s="147" t="s">
        <v>307</v>
      </c>
      <c r="L23" s="148"/>
      <c r="M23" s="149"/>
      <c r="N23" s="147" t="s">
        <v>308</v>
      </c>
      <c r="O23" s="148"/>
    </row>
    <row r="24" spans="1:15" s="145" customFormat="1" ht="15">
      <c r="A24" s="141" t="s">
        <v>309</v>
      </c>
      <c r="B24" s="142"/>
      <c r="C24" s="143">
        <f>C23/(C4/365)</f>
        <v>5.6429931526824246</v>
      </c>
      <c r="D24" s="143">
        <f>D23/(D4/365)</f>
        <v>6.2835648822269805</v>
      </c>
      <c r="E24" s="144">
        <f>AVERAGE(C24:D24)</f>
        <v>5.9632790174547026</v>
      </c>
      <c r="F24" s="144">
        <f t="shared" ref="F24:I24" si="5">E24</f>
        <v>5.9632790174547026</v>
      </c>
      <c r="G24" s="144">
        <f t="shared" si="5"/>
        <v>5.9632790174547026</v>
      </c>
      <c r="H24" s="144">
        <f t="shared" si="5"/>
        <v>5.9632790174547026</v>
      </c>
      <c r="I24" s="144">
        <f t="shared" si="5"/>
        <v>5.9632790174547026</v>
      </c>
      <c r="K24" s="150" t="s">
        <v>310</v>
      </c>
      <c r="L24" s="151">
        <v>0.01</v>
      </c>
      <c r="M24" s="152"/>
      <c r="N24" s="150" t="s">
        <v>311</v>
      </c>
      <c r="O24" s="153">
        <v>11</v>
      </c>
    </row>
    <row r="25" spans="1:15" s="138" customFormat="1">
      <c r="A25" s="154" t="s">
        <v>100</v>
      </c>
      <c r="B25" s="84"/>
      <c r="C25" s="136">
        <v>1329.3510000000001</v>
      </c>
      <c r="D25" s="136">
        <v>1332.6970000000001</v>
      </c>
      <c r="E25" s="146"/>
      <c r="F25" s="146"/>
      <c r="G25" s="146"/>
      <c r="H25" s="146"/>
      <c r="I25" s="146"/>
      <c r="K25" s="150" t="s">
        <v>312</v>
      </c>
      <c r="L25" s="155">
        <v>6.5000000000000002E-2</v>
      </c>
      <c r="M25" s="156"/>
      <c r="N25" s="150" t="s">
        <v>312</v>
      </c>
      <c r="O25" s="151">
        <v>6.5000000000000002E-2</v>
      </c>
    </row>
    <row r="26" spans="1:15" s="145" customFormat="1" ht="15">
      <c r="A26" s="141" t="s">
        <v>313</v>
      </c>
      <c r="B26" s="142"/>
      <c r="C26" s="143">
        <f>C25/(63.8%*C4/365)</f>
        <v>66.088843400193497</v>
      </c>
      <c r="D26" s="143">
        <f>D25/(63.8%*D4/365)</f>
        <v>65.305042524484307</v>
      </c>
      <c r="E26" s="144">
        <f>AVERAGE(C26:D26)</f>
        <v>65.696942962338909</v>
      </c>
      <c r="F26" s="144">
        <f t="shared" ref="F26:I26" si="6">E26</f>
        <v>65.696942962338909</v>
      </c>
      <c r="G26" s="144">
        <f t="shared" si="6"/>
        <v>65.696942962338909</v>
      </c>
      <c r="H26" s="144">
        <f t="shared" si="6"/>
        <v>65.696942962338909</v>
      </c>
      <c r="I26" s="144">
        <f t="shared" si="6"/>
        <v>65.696942962338909</v>
      </c>
      <c r="K26" s="150"/>
      <c r="L26" s="150"/>
      <c r="M26" s="157"/>
      <c r="N26" s="150"/>
      <c r="O26" s="150"/>
    </row>
    <row r="27" spans="1:15" s="138" customFormat="1">
      <c r="A27" s="146" t="s">
        <v>101</v>
      </c>
      <c r="B27" s="84"/>
      <c r="C27" s="136">
        <v>228.934</v>
      </c>
      <c r="D27" s="136">
        <v>252.31399999999999</v>
      </c>
      <c r="E27" s="146"/>
      <c r="F27" s="146"/>
      <c r="G27" s="146"/>
      <c r="H27" s="146"/>
      <c r="I27" s="146"/>
      <c r="K27" s="150" t="s">
        <v>314</v>
      </c>
      <c r="L27" s="158"/>
      <c r="M27" s="159"/>
      <c r="N27" s="150" t="s">
        <v>314</v>
      </c>
      <c r="O27" s="158">
        <f>L27</f>
        <v>0</v>
      </c>
    </row>
    <row r="28" spans="1:15" s="145" customFormat="1" ht="15">
      <c r="A28" s="141" t="s">
        <v>309</v>
      </c>
      <c r="B28" s="142"/>
      <c r="C28" s="143">
        <f>C27/(C4/365)</f>
        <v>7.261384938543074</v>
      </c>
      <c r="D28" s="143">
        <f>D27/(D4/365)</f>
        <v>7.8881892933618838</v>
      </c>
      <c r="E28" s="144">
        <f>AVERAGE(C28:D28)</f>
        <v>7.5747871159524784</v>
      </c>
      <c r="F28" s="144">
        <f t="shared" ref="F28:I28" si="7">E28</f>
        <v>7.5747871159524784</v>
      </c>
      <c r="G28" s="144">
        <f t="shared" si="7"/>
        <v>7.5747871159524784</v>
      </c>
      <c r="H28" s="144">
        <f t="shared" si="7"/>
        <v>7.5747871159524784</v>
      </c>
      <c r="I28" s="144">
        <f t="shared" si="7"/>
        <v>7.5747871159524784</v>
      </c>
      <c r="K28" s="150" t="s">
        <v>315</v>
      </c>
      <c r="L28" s="158"/>
      <c r="M28" s="160"/>
      <c r="N28" s="150" t="s">
        <v>315</v>
      </c>
      <c r="O28" s="158">
        <f>(O24*I6)/(1+O25)^5</f>
        <v>0</v>
      </c>
    </row>
    <row r="29" spans="1:15">
      <c r="C29" s="111"/>
      <c r="D29" s="111"/>
      <c r="K29" s="161" t="s">
        <v>316</v>
      </c>
      <c r="L29" s="162"/>
      <c r="M29" s="160"/>
      <c r="N29" s="161" t="s">
        <v>316</v>
      </c>
      <c r="O29" s="162">
        <f>SUM(O27:O28)</f>
        <v>0</v>
      </c>
    </row>
    <row r="30" spans="1:15">
      <c r="A30" s="163" t="s">
        <v>106</v>
      </c>
      <c r="C30" s="136">
        <v>1348.8120000000001</v>
      </c>
      <c r="D30" s="136">
        <v>1492.837</v>
      </c>
      <c r="E30" s="137"/>
      <c r="F30" s="137"/>
      <c r="G30" s="137"/>
      <c r="H30" s="137"/>
      <c r="I30" s="137"/>
      <c r="K30" s="164" t="s">
        <v>317</v>
      </c>
      <c r="L30" s="165"/>
      <c r="M30" s="166"/>
      <c r="N30" s="164" t="s">
        <v>317</v>
      </c>
      <c r="O30" s="158">
        <f>L30</f>
        <v>0</v>
      </c>
    </row>
    <row r="31" spans="1:15">
      <c r="A31" s="167" t="s">
        <v>309</v>
      </c>
      <c r="C31" s="143">
        <f>C30/(C4*63.8%/365)</f>
        <v>67.056349334601464</v>
      </c>
      <c r="D31" s="143">
        <f>D30/(D4*63.8%/365)</f>
        <v>73.152249736529441</v>
      </c>
      <c r="E31" s="144">
        <f>AVERAGE(C31:D31)</f>
        <v>70.104299535565445</v>
      </c>
      <c r="F31" s="144">
        <f t="shared" ref="F31:I31" si="8">E31</f>
        <v>70.104299535565445</v>
      </c>
      <c r="G31" s="144">
        <f t="shared" si="8"/>
        <v>70.104299535565445</v>
      </c>
      <c r="H31" s="144">
        <f t="shared" si="8"/>
        <v>70.104299535565445</v>
      </c>
      <c r="I31" s="144">
        <f t="shared" si="8"/>
        <v>70.104299535565445</v>
      </c>
      <c r="K31" s="150" t="s">
        <v>318</v>
      </c>
      <c r="L31" s="168"/>
      <c r="M31" s="169"/>
      <c r="N31" s="150" t="s">
        <v>318</v>
      </c>
      <c r="O31" s="168">
        <f>SUM(O29:O30)</f>
        <v>0</v>
      </c>
    </row>
    <row r="32" spans="1:15">
      <c r="A32" s="163" t="s">
        <v>107</v>
      </c>
      <c r="C32" s="136">
        <v>950.90100000000007</v>
      </c>
      <c r="D32" s="136">
        <v>1019.412</v>
      </c>
      <c r="E32" s="146"/>
      <c r="F32" s="146"/>
      <c r="G32" s="146"/>
      <c r="H32" s="146"/>
      <c r="I32" s="146"/>
      <c r="K32" s="150" t="s">
        <v>319</v>
      </c>
      <c r="L32" s="170"/>
      <c r="M32" s="169"/>
      <c r="N32" s="150" t="s">
        <v>320</v>
      </c>
      <c r="O32" s="165">
        <f>L32</f>
        <v>0</v>
      </c>
    </row>
    <row r="33" spans="1:15">
      <c r="A33" s="167" t="s">
        <v>309</v>
      </c>
      <c r="C33" s="143">
        <f>C32/(C4*63.8%/365)</f>
        <v>47.274156545628202</v>
      </c>
      <c r="D33" s="143">
        <f>D32/(D4*63.8%/365)</f>
        <v>49.953398266800022</v>
      </c>
      <c r="E33" s="144">
        <f>AVERAGE(C33:D33)</f>
        <v>48.613777406214112</v>
      </c>
      <c r="F33" s="144">
        <f t="shared" ref="F33:I33" si="9">E33</f>
        <v>48.613777406214112</v>
      </c>
      <c r="G33" s="144">
        <f t="shared" si="9"/>
        <v>48.613777406214112</v>
      </c>
      <c r="H33" s="144">
        <f t="shared" si="9"/>
        <v>48.613777406214112</v>
      </c>
      <c r="I33" s="144">
        <f t="shared" si="9"/>
        <v>48.613777406214112</v>
      </c>
      <c r="K33" s="171" t="s">
        <v>321</v>
      </c>
      <c r="L33" s="172"/>
      <c r="M33" s="173"/>
      <c r="N33" s="171" t="s">
        <v>321</v>
      </c>
      <c r="O33" s="172"/>
    </row>
    <row r="34" spans="1:15">
      <c r="C34" s="111"/>
      <c r="D34" s="111"/>
      <c r="K34" s="171" t="s">
        <v>322</v>
      </c>
      <c r="L34" s="174"/>
      <c r="M34" s="175"/>
      <c r="N34" s="171" t="s">
        <v>322</v>
      </c>
      <c r="O34" s="174"/>
    </row>
    <row r="35" spans="1:15">
      <c r="A35" s="84" t="s">
        <v>323</v>
      </c>
      <c r="C35" s="176">
        <f>C21+C23+C25+C27-C30-C32</f>
        <v>252.08199999999988</v>
      </c>
      <c r="D35" s="176">
        <f t="shared" ref="D35" si="10">D21+D23+D25+D27-D30-D32</f>
        <v>146.61399999999981</v>
      </c>
      <c r="E35" s="177"/>
      <c r="F35" s="177"/>
      <c r="G35" s="177"/>
      <c r="H35" s="177"/>
      <c r="I35" s="177"/>
    </row>
    <row r="36" spans="1:15">
      <c r="A36" s="84" t="s">
        <v>324</v>
      </c>
      <c r="C36" s="111"/>
      <c r="D36" s="176">
        <f>D35-C35</f>
        <v>-105.46800000000007</v>
      </c>
      <c r="E36" s="178"/>
      <c r="F36" s="178"/>
      <c r="G36" s="178"/>
      <c r="H36" s="178"/>
      <c r="I36" s="178"/>
    </row>
    <row r="37" spans="1:15">
      <c r="A37" s="129"/>
      <c r="B37" s="129"/>
      <c r="C37" s="179"/>
      <c r="D37" s="179"/>
      <c r="E37" s="129"/>
      <c r="F37" s="129"/>
      <c r="G37" s="129"/>
      <c r="H37" s="129"/>
      <c r="I37" s="129"/>
    </row>
    <row r="38" spans="1:15">
      <c r="C38" s="111"/>
      <c r="D38" s="111"/>
    </row>
    <row r="39" spans="1:15">
      <c r="C39" s="111"/>
      <c r="D39" s="111"/>
    </row>
    <row r="41" spans="1:15">
      <c r="A41" s="138"/>
      <c r="B41" s="138"/>
      <c r="C41" s="138"/>
      <c r="E41" s="180" t="s">
        <v>325</v>
      </c>
      <c r="F41" s="180"/>
      <c r="G41" s="181"/>
      <c r="H41" s="181"/>
      <c r="I41" s="181"/>
      <c r="J41" s="182"/>
      <c r="K41" s="180" t="s">
        <v>325</v>
      </c>
      <c r="L41" s="180"/>
      <c r="M41" s="181"/>
      <c r="N41" s="181"/>
      <c r="O41" s="181"/>
    </row>
    <row r="42" spans="1:15">
      <c r="A42" s="138"/>
      <c r="B42" s="138"/>
      <c r="C42" s="138"/>
      <c r="E42" s="173"/>
      <c r="F42" s="173"/>
      <c r="G42" s="183" t="s">
        <v>326</v>
      </c>
      <c r="H42" s="183"/>
      <c r="I42" s="183"/>
      <c r="J42" s="156"/>
      <c r="K42" s="173"/>
      <c r="L42" s="173"/>
      <c r="M42" s="183" t="s">
        <v>327</v>
      </c>
      <c r="N42" s="183"/>
      <c r="O42" s="183"/>
    </row>
    <row r="43" spans="1:15">
      <c r="A43" s="138"/>
      <c r="B43" s="138"/>
      <c r="C43" s="138"/>
      <c r="E43" s="150"/>
      <c r="F43" s="184">
        <f>L33</f>
        <v>0</v>
      </c>
      <c r="G43" s="185">
        <v>7.4999999999999997E-3</v>
      </c>
      <c r="H43" s="185">
        <f>G43+0.0025</f>
        <v>0.01</v>
      </c>
      <c r="I43" s="185">
        <f>H43+0.0025</f>
        <v>1.2500000000000001E-2</v>
      </c>
      <c r="J43" s="156"/>
      <c r="K43" s="150"/>
      <c r="L43" s="184">
        <f>O33</f>
        <v>0</v>
      </c>
      <c r="M43" s="186">
        <v>10</v>
      </c>
      <c r="N43" s="186">
        <f>M43+1</f>
        <v>11</v>
      </c>
      <c r="O43" s="186">
        <f>N43+1</f>
        <v>12</v>
      </c>
    </row>
    <row r="44" spans="1:15">
      <c r="A44" s="138"/>
      <c r="B44" s="138"/>
      <c r="C44" s="138"/>
      <c r="E44" s="187"/>
      <c r="F44" s="188">
        <v>5.5E-2</v>
      </c>
      <c r="G44" s="189">
        <f t="dataTable" ref="G44:I47" dt2D="1" dtr="1" r1="L24" r2="L25"/>
        <v>0</v>
      </c>
      <c r="H44" s="190">
        <v>0</v>
      </c>
      <c r="I44" s="191">
        <v>0</v>
      </c>
      <c r="J44" s="150"/>
      <c r="K44" s="187"/>
      <c r="L44" s="185">
        <f>F44</f>
        <v>5.5E-2</v>
      </c>
      <c r="M44" s="189">
        <f t="dataTable" ref="M44:O47" dt2D="1" dtr="1" r1="O24" r2="O25"/>
        <v>0</v>
      </c>
      <c r="N44" s="190">
        <v>0</v>
      </c>
      <c r="O44" s="191">
        <v>0</v>
      </c>
    </row>
    <row r="45" spans="1:15">
      <c r="A45" s="138"/>
      <c r="B45" s="138"/>
      <c r="C45" s="138"/>
      <c r="E45" s="192" t="s">
        <v>328</v>
      </c>
      <c r="F45" s="185">
        <f>F44+0.005</f>
        <v>0.06</v>
      </c>
      <c r="G45" s="193">
        <v>0</v>
      </c>
      <c r="H45" s="194">
        <v>0</v>
      </c>
      <c r="I45" s="195">
        <v>0</v>
      </c>
      <c r="J45" s="150"/>
      <c r="K45" s="192" t="s">
        <v>328</v>
      </c>
      <c r="L45" s="185">
        <f>F45</f>
        <v>0.06</v>
      </c>
      <c r="M45" s="193">
        <v>0</v>
      </c>
      <c r="N45" s="194">
        <v>0</v>
      </c>
      <c r="O45" s="195">
        <v>0</v>
      </c>
    </row>
    <row r="46" spans="1:15">
      <c r="A46" s="138"/>
      <c r="B46" s="138"/>
      <c r="C46" s="138"/>
      <c r="E46" s="192" t="s">
        <v>27</v>
      </c>
      <c r="F46" s="185">
        <f>F45+0.005</f>
        <v>6.5000000000000002E-2</v>
      </c>
      <c r="G46" s="193">
        <v>0</v>
      </c>
      <c r="H46" s="196">
        <v>0</v>
      </c>
      <c r="I46" s="195">
        <v>0</v>
      </c>
      <c r="J46" s="150"/>
      <c r="K46" s="192" t="s">
        <v>27</v>
      </c>
      <c r="L46" s="185">
        <f>F46</f>
        <v>6.5000000000000002E-2</v>
      </c>
      <c r="M46" s="193">
        <v>0</v>
      </c>
      <c r="N46" s="196">
        <v>0</v>
      </c>
      <c r="O46" s="195">
        <v>0</v>
      </c>
    </row>
    <row r="47" spans="1:15">
      <c r="A47" s="138"/>
      <c r="B47" s="138"/>
      <c r="C47" s="138"/>
      <c r="E47" s="187"/>
      <c r="F47" s="185">
        <f>F46+0.005</f>
        <v>7.0000000000000007E-2</v>
      </c>
      <c r="G47" s="197">
        <v>0</v>
      </c>
      <c r="H47" s="198">
        <v>0</v>
      </c>
      <c r="I47" s="199">
        <v>0</v>
      </c>
      <c r="J47" s="150"/>
      <c r="K47" s="187"/>
      <c r="L47" s="185">
        <f>F47</f>
        <v>7.0000000000000007E-2</v>
      </c>
      <c r="M47" s="197">
        <v>0</v>
      </c>
      <c r="N47" s="198">
        <v>0</v>
      </c>
      <c r="O47" s="199">
        <v>0</v>
      </c>
    </row>
    <row r="48" spans="1:15">
      <c r="A48" s="138"/>
      <c r="B48" s="138"/>
      <c r="C48" s="138"/>
      <c r="E48" s="150"/>
      <c r="F48" s="150"/>
      <c r="G48" s="150"/>
      <c r="H48" s="150"/>
      <c r="I48" s="150"/>
      <c r="J48" s="150"/>
      <c r="K48" s="150"/>
      <c r="L48" s="150"/>
      <c r="M48" s="150"/>
      <c r="N48" s="150"/>
    </row>
    <row r="49" spans="1:15">
      <c r="A49" s="138"/>
      <c r="B49" s="138"/>
      <c r="C49" s="138"/>
      <c r="E49" s="180" t="s">
        <v>329</v>
      </c>
      <c r="F49" s="180"/>
      <c r="G49" s="181"/>
      <c r="H49" s="181"/>
      <c r="I49" s="181"/>
      <c r="J49" s="150"/>
      <c r="K49" s="180" t="s">
        <v>329</v>
      </c>
      <c r="L49" s="180"/>
      <c r="M49" s="181"/>
      <c r="N49" s="181"/>
      <c r="O49" s="181"/>
    </row>
    <row r="50" spans="1:15">
      <c r="A50" s="138"/>
      <c r="B50" s="138"/>
      <c r="C50" s="138"/>
      <c r="E50" s="173"/>
      <c r="F50" s="173"/>
      <c r="G50" s="183" t="s">
        <v>326</v>
      </c>
      <c r="H50" s="183"/>
      <c r="I50" s="183"/>
      <c r="J50" s="150"/>
      <c r="K50" s="173"/>
      <c r="L50" s="173"/>
      <c r="M50" s="183" t="s">
        <v>327</v>
      </c>
      <c r="N50" s="183"/>
      <c r="O50" s="183"/>
    </row>
    <row r="51" spans="1:15">
      <c r="A51" s="138"/>
      <c r="B51" s="138"/>
      <c r="C51" s="138"/>
      <c r="E51" s="150"/>
      <c r="F51" s="184">
        <f>L34</f>
        <v>0</v>
      </c>
      <c r="G51" s="185">
        <f>G43</f>
        <v>7.4999999999999997E-3</v>
      </c>
      <c r="H51" s="185">
        <f t="shared" ref="H51:I51" si="11">H43</f>
        <v>0.01</v>
      </c>
      <c r="I51" s="185">
        <f t="shared" si="11"/>
        <v>1.2500000000000001E-2</v>
      </c>
      <c r="J51" s="175"/>
      <c r="K51" s="150"/>
      <c r="L51" s="184">
        <f>O34</f>
        <v>0</v>
      </c>
      <c r="M51" s="186">
        <f>M43</f>
        <v>10</v>
      </c>
      <c r="N51" s="186">
        <f t="shared" ref="N51" si="12">N43</f>
        <v>11</v>
      </c>
      <c r="O51" s="186">
        <f>O43</f>
        <v>12</v>
      </c>
    </row>
    <row r="52" spans="1:15">
      <c r="A52" s="138"/>
      <c r="B52" s="138"/>
      <c r="C52" s="138"/>
      <c r="E52" s="187"/>
      <c r="F52" s="185">
        <f>F44</f>
        <v>5.5E-2</v>
      </c>
      <c r="G52" s="200">
        <f t="dataTable" ref="G52:I55" dt2D="1" dtr="1" r1="L24" r2="L25"/>
        <v>0</v>
      </c>
      <c r="H52" s="201">
        <v>0</v>
      </c>
      <c r="I52" s="202">
        <v>0</v>
      </c>
      <c r="J52" s="203"/>
      <c r="K52" s="187"/>
      <c r="L52" s="185">
        <f>F52</f>
        <v>5.5E-2</v>
      </c>
      <c r="M52" s="204">
        <f t="dataTable" ref="M52:O55" dt2D="1" dtr="1" r1="O24" r2="O25"/>
        <v>0</v>
      </c>
      <c r="N52" s="205">
        <v>0</v>
      </c>
      <c r="O52" s="206">
        <v>0</v>
      </c>
    </row>
    <row r="53" spans="1:15">
      <c r="A53" s="138"/>
      <c r="B53" s="138"/>
      <c r="C53" s="138"/>
      <c r="E53" s="192" t="s">
        <v>328</v>
      </c>
      <c r="F53" s="185">
        <f>F45</f>
        <v>0.06</v>
      </c>
      <c r="G53" s="207">
        <v>0</v>
      </c>
      <c r="H53" s="208">
        <v>0</v>
      </c>
      <c r="I53" s="209">
        <v>0</v>
      </c>
      <c r="J53" s="203"/>
      <c r="K53" s="192" t="s">
        <v>328</v>
      </c>
      <c r="L53" s="185">
        <f>F53</f>
        <v>0.06</v>
      </c>
      <c r="M53" s="210">
        <v>0</v>
      </c>
      <c r="N53" s="211">
        <v>0</v>
      </c>
      <c r="O53" s="212">
        <v>0</v>
      </c>
    </row>
    <row r="54" spans="1:15">
      <c r="A54" s="138"/>
      <c r="B54" s="138"/>
      <c r="C54" s="138"/>
      <c r="E54" s="192" t="s">
        <v>27</v>
      </c>
      <c r="F54" s="185">
        <f>F46</f>
        <v>6.5000000000000002E-2</v>
      </c>
      <c r="G54" s="207">
        <v>0</v>
      </c>
      <c r="H54" s="213">
        <v>0</v>
      </c>
      <c r="I54" s="209">
        <v>0</v>
      </c>
      <c r="J54" s="214"/>
      <c r="K54" s="192" t="s">
        <v>27</v>
      </c>
      <c r="L54" s="185">
        <f>F54</f>
        <v>6.5000000000000002E-2</v>
      </c>
      <c r="M54" s="210">
        <v>0</v>
      </c>
      <c r="N54" s="196">
        <v>0</v>
      </c>
      <c r="O54" s="212">
        <v>0</v>
      </c>
    </row>
    <row r="55" spans="1:15">
      <c r="A55" s="138"/>
      <c r="B55" s="138"/>
      <c r="C55" s="138"/>
      <c r="E55" s="187"/>
      <c r="F55" s="185">
        <f>F47</f>
        <v>7.0000000000000007E-2</v>
      </c>
      <c r="G55" s="215">
        <v>0</v>
      </c>
      <c r="H55" s="216">
        <v>0</v>
      </c>
      <c r="I55" s="217">
        <v>0</v>
      </c>
      <c r="J55" s="214"/>
      <c r="K55" s="187"/>
      <c r="L55" s="185">
        <f>F55</f>
        <v>7.0000000000000007E-2</v>
      </c>
      <c r="M55" s="218">
        <v>0</v>
      </c>
      <c r="N55" s="219">
        <v>0</v>
      </c>
      <c r="O55" s="220">
        <v>0</v>
      </c>
    </row>
    <row r="56" spans="1:15">
      <c r="A56" s="138"/>
      <c r="B56" s="138"/>
      <c r="C56" s="138"/>
      <c r="F56" s="138"/>
    </row>
    <row r="57" spans="1:15">
      <c r="A57" s="138"/>
      <c r="B57" s="138"/>
      <c r="C57" s="138"/>
      <c r="D57" s="138"/>
      <c r="E57" s="138"/>
      <c r="F57" s="138"/>
      <c r="G57" s="138"/>
      <c r="H57" s="138"/>
      <c r="I57" s="138"/>
    </row>
    <row r="58" spans="1:15">
      <c r="A58" s="138"/>
      <c r="B58" s="138"/>
      <c r="C58" s="138"/>
      <c r="D58" s="138"/>
      <c r="E58" s="138"/>
      <c r="F58" s="138"/>
      <c r="G58" s="138"/>
      <c r="H58" s="138"/>
      <c r="I58" s="138"/>
    </row>
    <row r="59" spans="1:15">
      <c r="A59" s="138"/>
      <c r="B59" s="138"/>
      <c r="C59" s="138"/>
      <c r="D59" s="138"/>
      <c r="E59" s="221"/>
      <c r="F59" s="138"/>
      <c r="G59" s="138"/>
      <c r="H59" s="138"/>
      <c r="I59" s="138"/>
    </row>
    <row r="60" spans="1:15">
      <c r="A60" s="138"/>
      <c r="B60" s="138"/>
      <c r="C60" s="138"/>
      <c r="D60" s="138"/>
      <c r="E60" s="138"/>
      <c r="F60" s="138"/>
      <c r="G60" s="138"/>
      <c r="H60" s="138"/>
      <c r="I60" s="138"/>
    </row>
    <row r="61" spans="1:15">
      <c r="A61" s="138"/>
      <c r="B61" s="138"/>
      <c r="C61" s="138"/>
      <c r="D61" s="138"/>
      <c r="E61" s="138"/>
      <c r="F61" s="138"/>
      <c r="G61" s="138"/>
      <c r="H61" s="138"/>
      <c r="I61" s="138"/>
    </row>
    <row r="62" spans="1:15">
      <c r="A62" s="138"/>
      <c r="B62" s="138"/>
      <c r="C62" s="138"/>
      <c r="D62" s="138"/>
      <c r="E62" s="138"/>
      <c r="F62" s="138"/>
      <c r="G62" s="138"/>
      <c r="H62" s="138"/>
      <c r="I62" s="138"/>
    </row>
    <row r="63" spans="1:15">
      <c r="A63" s="138"/>
      <c r="B63" s="138"/>
      <c r="C63" s="138"/>
      <c r="D63" s="138"/>
      <c r="E63" s="138"/>
      <c r="F63" s="138"/>
      <c r="G63" s="138"/>
      <c r="H63" s="138"/>
      <c r="I63" s="138"/>
    </row>
    <row r="64" spans="1:15">
      <c r="D64" s="138"/>
      <c r="E64" s="138"/>
      <c r="F64" s="138"/>
      <c r="G64" s="138"/>
      <c r="H64" s="138"/>
      <c r="I64" s="13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Copyright</vt:lpstr>
      <vt:lpstr>HNZ - Historical Prices</vt:lpstr>
      <vt:lpstr>Mkt Sgmt</vt:lpstr>
      <vt:lpstr>Syn</vt:lpstr>
      <vt:lpstr>Betas</vt:lpstr>
      <vt:lpstr>HNZ Debt</vt:lpstr>
      <vt:lpstr>HNZ Tax</vt:lpstr>
      <vt:lpstr>HNZ Fcast</vt:lpstr>
      <vt:lpstr>HNZ IS</vt:lpstr>
      <vt:lpstr>HNZ BS</vt:lpstr>
      <vt:lpstr>HNZ CF</vt:lpstr>
      <vt:lpstr>Comp Transactions</vt:lpstr>
      <vt:lpstr>Comp Growth</vt:lpstr>
      <vt:lpstr>Comp Profit</vt:lpstr>
      <vt:lpstr>Comp Returns</vt:lpstr>
      <vt:lpstr>Comp Leverage</vt:lpstr>
      <vt:lpstr>Comp Val-1</vt:lpstr>
      <vt:lpstr>Comp Val-2</vt:lpstr>
      <vt:lpstr>DCF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dc:creator>
  <cp:lastModifiedBy>Seungjoon</cp:lastModifiedBy>
  <dcterms:created xsi:type="dcterms:W3CDTF">2013-11-18T16:02:28Z</dcterms:created>
  <dcterms:modified xsi:type="dcterms:W3CDTF">2018-05-26T07:54:29Z</dcterms:modified>
</cp:coreProperties>
</file>