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<sst xmlns="http://schemas.openxmlformats.org/spreadsheetml/2006/main" uniqueCount="144">
  <si>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</si>
  <si>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</si>
  <si>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</si>
  <si>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</si>
  <si>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</si>
  <si>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</si>
  <si>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</si>
  <si>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</si>
  <si>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</si>
  <si>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PM4691327</t>
  </si>
  <si>
    <t>Othandweni Ss</t>
  </si>
  <si>
    <t>Mandla Jama</t>
  </si>
  <si>
    <t>01 Dec 2020</t>
  </si>
  <si>
    <t>PM4693462</t>
  </si>
  <si>
    <t>New South Conv Cen</t>
  </si>
  <si>
    <t>Nompiliso Chauke</t>
  </si>
  <si>
    <t>03 Apr 2021</t>
  </si>
  <si>
    <t>PM4703071</t>
  </si>
  <si>
    <t>Duneden S.s</t>
  </si>
  <si>
    <t>PM4702543</t>
  </si>
  <si>
    <t>Monresa Conv Cen</t>
  </si>
  <si>
    <t>04 Mar 2021</t>
  </si>
  <si>
    <t>PM4674806</t>
  </si>
  <si>
    <t>ZAKARIYYA PARK</t>
  </si>
  <si>
    <t>Lunga Mvelase</t>
  </si>
  <si>
    <t>08 Apr 2021</t>
  </si>
  <si>
    <t>PM4702374</t>
  </si>
  <si>
    <t xml:space="preserve">Devland Conv. Cen </t>
  </si>
  <si>
    <t>PM4300512</t>
  </si>
  <si>
    <t>Siyathela S.s</t>
  </si>
  <si>
    <t>Diren Sununan</t>
  </si>
  <si>
    <t>08 Jun 2016</t>
  </si>
  <si>
    <t>PM4687899</t>
  </si>
  <si>
    <t>Elm Street S.s</t>
  </si>
  <si>
    <t>09 Feb 2021</t>
  </si>
  <si>
    <t>PM468656-INV</t>
  </si>
  <si>
    <t>Queenswood Ser Stn</t>
  </si>
  <si>
    <t>Mandla Mdlalose</t>
  </si>
  <si>
    <t>10 Dec 2020</t>
  </si>
  <si>
    <t>PMPM 4698426</t>
  </si>
  <si>
    <t>Palm Valley Conv Ctr.</t>
  </si>
  <si>
    <t>10 Mar 2021</t>
  </si>
  <si>
    <t>PM4686419</t>
  </si>
  <si>
    <t>Tsakane</t>
  </si>
  <si>
    <t>10 Nov 2020</t>
  </si>
  <si>
    <t>PM4686132</t>
  </si>
  <si>
    <t>Engen Klopperpark</t>
  </si>
  <si>
    <t>PM4693966</t>
  </si>
  <si>
    <t>Birchleigh Cc</t>
  </si>
  <si>
    <t>12 Apr 2021</t>
  </si>
  <si>
    <t>PM4694572</t>
  </si>
  <si>
    <t>Woodlands</t>
  </si>
  <si>
    <t>Katlego Semango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</si>
  <si>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</si>
  <si>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</si>
  <si>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</si>
  <si>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</si>
  <si>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</si>
  <si>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</si>
  <si>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</si>
  <si>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</si>
  <si>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</si>
  <si>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PM4700126</t>
  </si>
  <si>
    <t>Main Motors</t>
  </si>
  <si>
    <t>13 Apr 2021</t>
  </si>
  <si>
    <t>PM4697723</t>
  </si>
  <si>
    <t>Blockhouse 1 Stop North</t>
  </si>
  <si>
    <t>15 Jan 2021</t>
  </si>
  <si>
    <t>PM4698425</t>
  </si>
  <si>
    <t>Honeydew Conv Ctr.</t>
  </si>
  <si>
    <t>PM4699616</t>
  </si>
  <si>
    <t>Selcourt S/stn</t>
  </si>
  <si>
    <t>16 Feb 2021</t>
  </si>
  <si>
    <t>PM4693468</t>
  </si>
  <si>
    <t>Boshoek Garage</t>
  </si>
  <si>
    <t>16 Jan 2021</t>
  </si>
  <si>
    <t>PM4695272</t>
  </si>
  <si>
    <t>PM4698553</t>
  </si>
  <si>
    <t>Linbro S/stn</t>
  </si>
  <si>
    <t>PM4698190</t>
  </si>
  <si>
    <t>Engen Sebenza</t>
  </si>
  <si>
    <t>PM4686864</t>
  </si>
  <si>
    <t>Mackenzie Park Motors</t>
  </si>
  <si>
    <t>16 Nov 2020</t>
  </si>
  <si>
    <t>PM4675954</t>
  </si>
  <si>
    <t>Blockhouse 1 Stop South</t>
  </si>
  <si>
    <t>17 Apr 2021</t>
  </si>
  <si>
    <t>PM4698552</t>
  </si>
  <si>
    <t>17 Jan 2021</t>
  </si>
  <si>
    <t>PMPM 4694219</t>
  </si>
  <si>
    <t>Hilltop S/s</t>
  </si>
  <si>
    <t>PM4687374</t>
  </si>
  <si>
    <t>Longmeadow 1 Stop</t>
  </si>
  <si>
    <t>18 Dec 2020</t>
  </si>
  <si>
    <t>PM4694622</t>
  </si>
  <si>
    <t>George Storrar Mts</t>
  </si>
  <si>
    <t>PM4682240</t>
  </si>
  <si>
    <t>Belaphil</t>
  </si>
  <si>
    <t>xxx</t>
  </si>
  <si>
    <t>18 Jan 2021</t>
  </si>
  <si>
    <t>PM4693128</t>
  </si>
  <si>
    <t>Strijdompark</t>
  </si>
  <si>
    <t>Thivhonali Nelwamondo</t>
  </si>
  <si>
    <t>PM4693478</t>
  </si>
  <si>
    <t>Cj Ss</t>
  </si>
  <si>
    <t>PM4695005</t>
  </si>
  <si>
    <t>Kloof Motors</t>
  </si>
  <si>
    <t>PM4700157</t>
  </si>
  <si>
    <t>Boss  Ser Stn</t>
  </si>
  <si>
    <t>PM4700888</t>
  </si>
  <si>
    <t>Roodekop Ret Cen</t>
  </si>
  <si>
    <t>19 Feb 2021</t>
  </si>
  <si>
    <t>PM4687873</t>
  </si>
  <si>
    <t>19 Nov 2020</t>
  </si>
  <si>
    <t>PMPM 4700041</t>
  </si>
  <si>
    <t>Cozzy Corner (ex Welcome)</t>
  </si>
  <si>
    <t>20 Jan 2021</t>
  </si>
  <si>
    <t>PM4700938</t>
  </si>
  <si>
    <t>QAYUM FILLING</t>
  </si>
  <si>
    <t>21 Jan 2021</t>
  </si>
  <si>
    <t>PM4674531</t>
  </si>
  <si>
    <t>Columbine S/stn</t>
  </si>
  <si>
    <t>22 Jan 2021</t>
  </si>
  <si>
    <t>PM4692174</t>
  </si>
  <si>
    <t>Parkrand</t>
  </si>
  <si>
    <t>23 Feb 2021</t>
  </si>
  <si>
    <t>PM4672084..</t>
  </si>
  <si>
    <t>Highveld 1 Stop West</t>
  </si>
  <si>
    <t>24 Mar 2021</t>
  </si>
  <si>
    <t>PM4700979</t>
  </si>
  <si>
    <t>Brentwood Park Service Station</t>
  </si>
  <si>
    <t>PM4699793</t>
  </si>
  <si>
    <t>25 Jan 2021</t>
  </si>
  <si>
    <t>PM4702179</t>
  </si>
  <si>
    <t>PM4683988</t>
  </si>
  <si>
    <t>Glendower S.s</t>
  </si>
  <si>
    <t>26 Feb 2021</t>
  </si>
  <si>
    <t>PM4697607</t>
  </si>
  <si>
    <t>Wright Park Mtrs</t>
  </si>
  <si>
    <t>26 Jan 2021</t>
  </si>
  <si>
    <t>PM4680371</t>
  </si>
  <si>
    <t>Blancheville Ret Cen</t>
  </si>
  <si>
    <t>28 Nov 2020</t>
  </si>
  <si>
    <t>PM4680654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</si>
</sst>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16" TargetMode="External"/><Relationship Id="rId_hyperlink_2" Type="http://schemas.openxmlformats.org/officeDocument/2006/relationships/hyperlink" Target="http://www.seavest.co.za/inv/fpdf16/inv-preview.php?Id=40384" TargetMode="External"/><Relationship Id="rId_hyperlink_3" Type="http://schemas.openxmlformats.org/officeDocument/2006/relationships/hyperlink" Target="http://www.seavest.co.za/inv/fpdf16/inv-preview.php?Id=40659" TargetMode="External"/><Relationship Id="rId_hyperlink_4" Type="http://schemas.openxmlformats.org/officeDocument/2006/relationships/hyperlink" Target="http://www.seavest.co.za/inv/fpdf16/inv-preview.php?Id=40649" TargetMode="External"/><Relationship Id="rId_hyperlink_5" Type="http://schemas.openxmlformats.org/officeDocument/2006/relationships/hyperlink" Target="http://www.seavest.co.za/inv/fpdf16/inv-preview.php?Id=39712" TargetMode="External"/><Relationship Id="rId_hyperlink_6" Type="http://schemas.openxmlformats.org/officeDocument/2006/relationships/hyperlink" Target="http://www.seavest.co.za/inv/fpdf16/inv-preview.php?Id=40652" TargetMode="External"/><Relationship Id="rId_hyperlink_7" Type="http://schemas.openxmlformats.org/officeDocument/2006/relationships/hyperlink" Target="http://www.seavest.co.za/inv/fpdf16/inv-preview.php?Id=10116" TargetMode="External"/><Relationship Id="rId_hyperlink_8" Type="http://schemas.openxmlformats.org/officeDocument/2006/relationships/hyperlink" Target="http://www.seavest.co.za/inv/fpdf16/inv-preview.php?Id=40663" TargetMode="External"/><Relationship Id="rId_hyperlink_9" Type="http://schemas.openxmlformats.org/officeDocument/2006/relationships/hyperlink" Target="http://www.seavest.co.za/inv/fpdf16/inv-preview.php?Id=40439" TargetMode="External"/><Relationship Id="rId_hyperlink_10" Type="http://schemas.openxmlformats.org/officeDocument/2006/relationships/hyperlink" Target="http://www.seavest.co.za/inv/fpdf16/inv-preview.php?Id=40494" TargetMode="External"/><Relationship Id="rId_hyperlink_11" Type="http://schemas.openxmlformats.org/officeDocument/2006/relationships/hyperlink" Target="http://www.seavest.co.za/inv/fpdf16/inv-preview.php?Id=40140" TargetMode="External"/><Relationship Id="rId_hyperlink_12" Type="http://schemas.openxmlformats.org/officeDocument/2006/relationships/hyperlink" Target="http://www.seavest.co.za/inv/fpdf16/inv-preview.php?Id=40129" TargetMode="External"/><Relationship Id="rId_hyperlink_13" Type="http://schemas.openxmlformats.org/officeDocument/2006/relationships/hyperlink" Target="http://www.seavest.co.za/inv/fpdf16/inv-preview.php?Id=40401" TargetMode="External"/><Relationship Id="rId_hyperlink_14" Type="http://schemas.openxmlformats.org/officeDocument/2006/relationships/hyperlink" Target="http://www.seavest.co.za/inv/fpdf16/inv-preview.php?Id=40411" TargetMode="External"/><Relationship Id="rId_hyperlink_15" Type="http://schemas.openxmlformats.org/officeDocument/2006/relationships/hyperlink" Target="http://www.seavest.co.za/inv/fpdf16/inv-preview.php?Id=40110" TargetMode="External"/><Relationship Id="rId_hyperlink_16" Type="http://schemas.openxmlformats.org/officeDocument/2006/relationships/hyperlink" Target="http://www.seavest.co.za/inv/fpdf16/inv-preview.php?Id=40198" TargetMode="External"/><Relationship Id="rId_hyperlink_17" Type="http://schemas.openxmlformats.org/officeDocument/2006/relationships/hyperlink" Target="http://www.seavest.co.za/inv/fpdf16/inv-preview.php?Id=40199" TargetMode="External"/><Relationship Id="rId_hyperlink_18" Type="http://schemas.openxmlformats.org/officeDocument/2006/relationships/hyperlink" Target="http://www.seavest.co.za/inv/fpdf16/inv-preview.php?Id=40202" TargetMode="External"/><Relationship Id="rId_hyperlink_19" Type="http://schemas.openxmlformats.org/officeDocument/2006/relationships/hyperlink" Target="http://www.seavest.co.za/inv/fpdf16/inv-preview.php?Id=40205" TargetMode="External"/><Relationship Id="rId_hyperlink_20" Type="http://schemas.openxmlformats.org/officeDocument/2006/relationships/hyperlink" Target="http://www.seavest.co.za/inv/fpdf16/inv-preview.php?Id=40553" TargetMode="External"/><Relationship Id="rId_hyperlink_21" Type="http://schemas.openxmlformats.org/officeDocument/2006/relationships/hyperlink" Target="http://www.seavest.co.za/inv/fpdf16/inv-preview.php?Id=40455" TargetMode="External"/><Relationship Id="rId_hyperlink_22" Type="http://schemas.openxmlformats.org/officeDocument/2006/relationships/hyperlink" Target="http://www.seavest.co.za/inv/fpdf16/inv-preview.php?Id=40456" TargetMode="External"/><Relationship Id="rId_hyperlink_23" Type="http://schemas.openxmlformats.org/officeDocument/2006/relationships/hyperlink" Target="http://www.seavest.co.za/inv/fpdf16/inv-preview.php?Id=40498" TargetMode="External"/><Relationship Id="rId_hyperlink_24" Type="http://schemas.openxmlformats.org/officeDocument/2006/relationships/hyperlink" Target="http://www.seavest.co.za/inv/fpdf16/inv-preview.php?Id=40386" TargetMode="External"/><Relationship Id="rId_hyperlink_25" Type="http://schemas.openxmlformats.org/officeDocument/2006/relationships/hyperlink" Target="http://www.seavest.co.za/inv/fpdf16/inv-preview.php?Id=40454" TargetMode="External"/><Relationship Id="rId_hyperlink_26" Type="http://schemas.openxmlformats.org/officeDocument/2006/relationships/hyperlink" Target="http://www.seavest.co.za/inv/fpdf16/inv-preview.php?Id=40465" TargetMode="External"/><Relationship Id="rId_hyperlink_27" Type="http://schemas.openxmlformats.org/officeDocument/2006/relationships/hyperlink" Target="http://www.seavest.co.za/inv/fpdf16/inv-preview.php?Id=40466" TargetMode="External"/><Relationship Id="rId_hyperlink_28" Type="http://schemas.openxmlformats.org/officeDocument/2006/relationships/hyperlink" Target="http://www.seavest.co.za/inv/fpdf16/inv-preview.php?Id=40184" TargetMode="External"/><Relationship Id="rId_hyperlink_29" Type="http://schemas.openxmlformats.org/officeDocument/2006/relationships/hyperlink" Target="http://www.seavest.co.za/inv/fpdf16/inv-preview.php?Id=39757" TargetMode="External"/><Relationship Id="rId_hyperlink_30" Type="http://schemas.openxmlformats.org/officeDocument/2006/relationships/hyperlink" Target="http://www.seavest.co.za/inv/fpdf16/inv-preview.php?Id=40467" TargetMode="External"/><Relationship Id="rId_hyperlink_31" Type="http://schemas.openxmlformats.org/officeDocument/2006/relationships/hyperlink" Target="http://www.seavest.co.za/inv/fpdf16/inv-preview.php?Id=40531" TargetMode="External"/><Relationship Id="rId_hyperlink_32" Type="http://schemas.openxmlformats.org/officeDocument/2006/relationships/hyperlink" Target="http://www.seavest.co.za/inv/fpdf16/inv-preview.php?Id=40189" TargetMode="External"/><Relationship Id="rId_hyperlink_33" Type="http://schemas.openxmlformats.org/officeDocument/2006/relationships/hyperlink" Target="http://www.seavest.co.za/inv/fpdf16/inv-preview.php?Id=40412" TargetMode="External"/><Relationship Id="rId_hyperlink_34" Type="http://schemas.openxmlformats.org/officeDocument/2006/relationships/hyperlink" Target="http://www.seavest.co.za/inv/fpdf16/inv-preview.php?Id=40014" TargetMode="External"/><Relationship Id="rId_hyperlink_35" Type="http://schemas.openxmlformats.org/officeDocument/2006/relationships/hyperlink" Target="http://www.seavest.co.za/inv/fpdf16/inv-preview.php?Id=40372" TargetMode="External"/><Relationship Id="rId_hyperlink_36" Type="http://schemas.openxmlformats.org/officeDocument/2006/relationships/hyperlink" Target="http://www.seavest.co.za/inv/fpdf16/inv-preview.php?Id=40388" TargetMode="External"/><Relationship Id="rId_hyperlink_37" Type="http://schemas.openxmlformats.org/officeDocument/2006/relationships/hyperlink" Target="http://www.seavest.co.za/inv/fpdf16/inv-preview.php?Id=40429" TargetMode="External"/><Relationship Id="rId_hyperlink_38" Type="http://schemas.openxmlformats.org/officeDocument/2006/relationships/hyperlink" Target="http://www.seavest.co.za/inv/fpdf16/inv-preview.php?Id=40554" TargetMode="External"/><Relationship Id="rId_hyperlink_39" Type="http://schemas.openxmlformats.org/officeDocument/2006/relationships/hyperlink" Target="http://www.seavest.co.za/inv/fpdf16/inv-preview.php?Id=40606" TargetMode="External"/><Relationship Id="rId_hyperlink_40" Type="http://schemas.openxmlformats.org/officeDocument/2006/relationships/hyperlink" Target="http://www.seavest.co.za/inv/fpdf16/inv-preview.php?Id=40204" TargetMode="External"/><Relationship Id="rId_hyperlink_41" Type="http://schemas.openxmlformats.org/officeDocument/2006/relationships/hyperlink" Target="http://www.seavest.co.za/inv/fpdf16/inv-preview.php?Id=40506" TargetMode="External"/><Relationship Id="rId_hyperlink_42" Type="http://schemas.openxmlformats.org/officeDocument/2006/relationships/hyperlink" Target="http://www.seavest.co.za/inv/fpdf16/inv-preview.php?Id=40598" TargetMode="External"/><Relationship Id="rId_hyperlink_43" Type="http://schemas.openxmlformats.org/officeDocument/2006/relationships/hyperlink" Target="http://www.seavest.co.za/inv/fpdf16/inv-preview.php?Id=39701" TargetMode="External"/><Relationship Id="rId_hyperlink_44" Type="http://schemas.openxmlformats.org/officeDocument/2006/relationships/hyperlink" Target="http://www.seavest.co.za/inv/fpdf16/inv-preview.php?Id=40343" TargetMode="External"/><Relationship Id="rId_hyperlink_45" Type="http://schemas.openxmlformats.org/officeDocument/2006/relationships/hyperlink" Target="http://www.seavest.co.za/inv/fpdf16/inv-preview.php?Id=39904" TargetMode="External"/><Relationship Id="rId_hyperlink_46" Type="http://schemas.openxmlformats.org/officeDocument/2006/relationships/hyperlink" Target="http://www.seavest.co.za/inv/fpdf16/inv-preview.php?Id=40596" TargetMode="External"/><Relationship Id="rId_hyperlink_47" Type="http://schemas.openxmlformats.org/officeDocument/2006/relationships/hyperlink" Target="http://www.seavest.co.za/inv/fpdf16/inv-preview.php?Id=40552" TargetMode="External"/><Relationship Id="rId_hyperlink_48" Type="http://schemas.openxmlformats.org/officeDocument/2006/relationships/hyperlink" Target="http://www.seavest.co.za/inv/fpdf16/inv-preview.php?Id=40643" TargetMode="External"/><Relationship Id="rId_hyperlink_49" Type="http://schemas.openxmlformats.org/officeDocument/2006/relationships/hyperlink" Target="http://www.seavest.co.za/inv/fpdf16/inv-preview.php?Id=40051" TargetMode="External"/><Relationship Id="rId_hyperlink_50" Type="http://schemas.openxmlformats.org/officeDocument/2006/relationships/hyperlink" Target="http://www.seavest.co.za/inv/fpdf16/inv-preview.php?Id=40462" TargetMode="External"/><Relationship Id="rId_hyperlink_51" Type="http://schemas.openxmlformats.org/officeDocument/2006/relationships/hyperlink" Target="http://www.seavest.co.za/inv/fpdf16/inv-preview.php?Id=39951" TargetMode="External"/><Relationship Id="rId_hyperlink_52" Type="http://schemas.openxmlformats.org/officeDocument/2006/relationships/hyperlink" Target="http://www.seavest.co.za/inv/fpdf16/inv-preview.php?Id=4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20637</v>
      </c>
      <c r="E2" t="s">
        <v>12</v>
      </c>
      <c r="F2">
        <v>4454.16</v>
      </c>
      <c r="G2">
        <v>149</v>
      </c>
      <c r="H2" t="str">
        <f>Hyperlink("http://www.seavest.co.za/inv/fpdf16/inv-preview.php?Id=40316","Click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20941</v>
      </c>
      <c r="E3" t="s">
        <v>16</v>
      </c>
      <c r="F3">
        <v>11773.3</v>
      </c>
      <c r="G3">
        <v>7</v>
      </c>
      <c r="H3" t="str">
        <f>Hyperlink("http://www.seavest.co.za/inv/fpdf16/inv-preview.php?Id=40384","Click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20935</v>
      </c>
      <c r="E4" t="s">
        <v>16</v>
      </c>
      <c r="F4">
        <v>9134.700000000001</v>
      </c>
      <c r="G4">
        <v>7</v>
      </c>
      <c r="H4" t="str">
        <f>Hyperlink("http://www.seavest.co.za/inv/fpdf16/inv-preview.php?Id=40659","Click for Invoice PDF")</f>
        <v>Click for Invoice PDF</v>
      </c>
      <c r="I4"/>
    </row>
    <row r="5" spans="1:215">
      <c r="A5" t="s">
        <v>19</v>
      </c>
      <c r="B5" t="s">
        <v>20</v>
      </c>
      <c r="C5" t="s">
        <v>15</v>
      </c>
      <c r="D5">
        <v>20949</v>
      </c>
      <c r="E5" t="s">
        <v>21</v>
      </c>
      <c r="F5">
        <v>0</v>
      </c>
      <c r="G5">
        <v>22</v>
      </c>
      <c r="H5" t="str">
        <f>Hyperlink("http://www.seavest.co.za/inv/fpdf16/inv-preview.php?Id=40649","Click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20004</v>
      </c>
      <c r="E6" t="s">
        <v>25</v>
      </c>
      <c r="F6">
        <v>4758.8</v>
      </c>
      <c r="G6">
        <v>13</v>
      </c>
      <c r="H6" t="str">
        <f>Hyperlink("http://www.seavest.co.za/inv/fpdf16/inv-preview.php?Id=39712","Click for Invoice PDF")</f>
        <v>Click for Invoice PDF</v>
      </c>
      <c r="I6"/>
    </row>
    <row r="7" spans="1:215">
      <c r="A7" t="s">
        <v>26</v>
      </c>
      <c r="B7" t="s">
        <v>27</v>
      </c>
      <c r="C7" t="s">
        <v>24</v>
      </c>
      <c r="D7">
        <v>20940</v>
      </c>
      <c r="E7" t="s">
        <v>25</v>
      </c>
      <c r="F7">
        <v>0</v>
      </c>
      <c r="G7">
        <v>14</v>
      </c>
      <c r="H7" t="str">
        <f>Hyperlink("http://www.seavest.co.za/inv/fpdf16/inv-preview.php?Id=40652","Click for Invoice PDF")</f>
        <v>Click for Invoice PDF</v>
      </c>
      <c r="I7"/>
    </row>
    <row r="8" spans="1:215">
      <c r="A8" t="s">
        <v>28</v>
      </c>
      <c r="B8" t="s">
        <v>29</v>
      </c>
      <c r="C8" t="s">
        <v>30</v>
      </c>
      <c r="D8">
        <v>0</v>
      </c>
      <c r="E8" t="s">
        <v>31</v>
      </c>
      <c r="F8">
        <v>0</v>
      </c>
      <c r="G8">
        <v>2166</v>
      </c>
      <c r="H8" t="str">
        <f>Hyperlink("http://www.seavest.co.za/inv/fpdf16/inv-preview.php?Id=10116","Click for Invoice PDF")</f>
        <v>Click for Invoice PDF</v>
      </c>
      <c r="I8"/>
    </row>
    <row r="9" spans="1:215">
      <c r="A9" t="s">
        <v>32</v>
      </c>
      <c r="B9" t="s">
        <v>33</v>
      </c>
      <c r="C9" t="s">
        <v>15</v>
      </c>
      <c r="D9">
        <v>20933</v>
      </c>
      <c r="E9" t="s">
        <v>34</v>
      </c>
      <c r="F9">
        <v>5788.8</v>
      </c>
      <c r="G9">
        <v>41</v>
      </c>
      <c r="H9" t="str">
        <f>Hyperlink("http://www.seavest.co.za/inv/fpdf16/inv-preview.php?Id=40663","Click for Invoice PDF")</f>
        <v>Click for Invoice PDF</v>
      </c>
      <c r="I9"/>
    </row>
    <row r="10" spans="1:215">
      <c r="A10" t="s">
        <v>35</v>
      </c>
      <c r="B10" t="s">
        <v>36</v>
      </c>
      <c r="C10" t="s">
        <v>37</v>
      </c>
      <c r="D10">
        <v>20775</v>
      </c>
      <c r="E10" t="s">
        <v>38</v>
      </c>
      <c r="F10">
        <v>105071</v>
      </c>
      <c r="G10">
        <v>140</v>
      </c>
      <c r="H10" t="str">
        <f>Hyperlink("http://www.seavest.co.za/inv/fpdf16/inv-preview.php?Id=40439","Click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37</v>
      </c>
      <c r="D11">
        <v>0</v>
      </c>
      <c r="E11" t="s">
        <v>41</v>
      </c>
      <c r="F11">
        <v>3460.8</v>
      </c>
      <c r="G11">
        <v>50</v>
      </c>
      <c r="H11" t="str">
        <f>Hyperlink("http://www.seavest.co.za/inv/fpdf16/inv-preview.php?Id=40494","Click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37</v>
      </c>
      <c r="D12">
        <v>20403</v>
      </c>
      <c r="E12" t="s">
        <v>44</v>
      </c>
      <c r="F12">
        <v>1822.3</v>
      </c>
      <c r="G12">
        <v>42</v>
      </c>
      <c r="H12" t="str">
        <f>Hyperlink("http://www.seavest.co.za/inv/fpdf16/inv-preview.php?Id=40140","Click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15</v>
      </c>
      <c r="D13">
        <v>20416</v>
      </c>
      <c r="E13" t="s">
        <v>44</v>
      </c>
      <c r="F13">
        <v>0</v>
      </c>
      <c r="G13">
        <v>70</v>
      </c>
      <c r="H13" t="str">
        <f>Hyperlink("http://www.seavest.co.za/inv/fpdf16/inv-preview.php?Id=40129","Click for Invoice PDF")</f>
        <v>Click for Invoice PDF</v>
      </c>
      <c r="I13"/>
    </row>
    <row r="14" spans="1:215">
      <c r="A14" t="s">
        <v>47</v>
      </c>
      <c r="B14" t="s">
        <v>48</v>
      </c>
      <c r="C14" t="s">
        <v>15</v>
      </c>
      <c r="D14">
        <v>20758</v>
      </c>
      <c r="E14" t="s">
        <v>49</v>
      </c>
      <c r="F14">
        <v>3552</v>
      </c>
      <c r="G14">
        <v>9</v>
      </c>
      <c r="H14" t="str">
        <f>Hyperlink("http://www.seavest.co.za/inv/fpdf16/inv-preview.php?Id=40401","Click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52</v>
      </c>
      <c r="D15">
        <v>20766</v>
      </c>
      <c r="E15" t="s">
        <v>49</v>
      </c>
      <c r="F15">
        <v>10858.82</v>
      </c>
      <c r="G15">
        <v>17</v>
      </c>
      <c r="H15" t="str">
        <f>Hyperlink("http://www.seavest.co.za/inv/fpdf16/inv-preview.php?Id=40411","Click for Invoice PDF")</f>
        <v>Click for Invoice PDF</v>
      </c>
      <c r="I15"/>
    </row>
    <row r="16" spans="1:215">
      <c r="A16" t="s">
        <v>53</v>
      </c>
      <c r="B16" t="s">
        <v>54</v>
      </c>
      <c r="C16" t="s">
        <v>11</v>
      </c>
      <c r="D16">
        <v>20490</v>
      </c>
      <c r="E16" t="s">
        <v>55</v>
      </c>
      <c r="F16">
        <v>7885.76</v>
      </c>
      <c r="G16">
        <v>41</v>
      </c>
      <c r="H16" t="str">
        <f>Hyperlink("http://www.seavest.co.za/inv/fpdf16/inv-preview.php?Id=40110","Click for Invoice PDF")</f>
        <v>Click for Invoice PDF</v>
      </c>
      <c r="I16"/>
    </row>
    <row r="17" spans="1:215">
      <c r="A17" t="s">
        <v>56</v>
      </c>
      <c r="B17" t="s">
        <v>57</v>
      </c>
      <c r="C17" t="s">
        <v>37</v>
      </c>
      <c r="D17">
        <v>20468</v>
      </c>
      <c r="E17" t="s">
        <v>55</v>
      </c>
      <c r="F17">
        <v>8359.799999999999</v>
      </c>
      <c r="G17">
        <v>50</v>
      </c>
      <c r="H17" t="str">
        <f>Hyperlink("http://www.seavest.co.za/inv/fpdf16/inv-preview.php?Id=40198","Click for Invoice PDF")</f>
        <v>Click for Invoice PDF</v>
      </c>
      <c r="I17"/>
    </row>
    <row r="18" spans="1:215">
      <c r="A18" t="s">
        <v>58</v>
      </c>
      <c r="B18" t="s">
        <v>57</v>
      </c>
      <c r="C18" t="s">
        <v>37</v>
      </c>
      <c r="D18">
        <v>20469</v>
      </c>
      <c r="E18" t="s">
        <v>55</v>
      </c>
      <c r="F18">
        <v>5930</v>
      </c>
      <c r="G18">
        <v>50</v>
      </c>
      <c r="H18" t="str">
        <f>Hyperlink("http://www.seavest.co.za/inv/fpdf16/inv-preview.php?Id=40199","Click for Invoice PDF")</f>
        <v>Click for Invoice PDF</v>
      </c>
      <c r="I18"/>
    </row>
    <row r="19" spans="1:215">
      <c r="A19" t="s">
        <v>59</v>
      </c>
      <c r="B19" t="s">
        <v>60</v>
      </c>
      <c r="C19" t="s">
        <v>15</v>
      </c>
      <c r="D19">
        <v>20492</v>
      </c>
      <c r="E19" t="s">
        <v>55</v>
      </c>
      <c r="F19">
        <v>6388.48</v>
      </c>
      <c r="G19">
        <v>163</v>
      </c>
      <c r="H19" t="str">
        <f>Hyperlink("http://www.seavest.co.za/inv/fpdf16/inv-preview.php?Id=40202","Click for Invoice PDF")</f>
        <v>Click for Invoice PDF</v>
      </c>
      <c r="I19"/>
    </row>
    <row r="20" spans="1:215">
      <c r="A20" t="s">
        <v>61</v>
      </c>
      <c r="B20" t="s">
        <v>14</v>
      </c>
      <c r="C20" t="s">
        <v>15</v>
      </c>
      <c r="D20">
        <v>20493</v>
      </c>
      <c r="E20" t="s">
        <v>55</v>
      </c>
      <c r="F20">
        <v>13816</v>
      </c>
      <c r="G20">
        <v>50</v>
      </c>
      <c r="H20" t="str">
        <f>Hyperlink("http://www.seavest.co.za/inv/fpdf16/inv-preview.php?Id=40205","Click for Invoice PDF")</f>
        <v>Click for Invoice PDF</v>
      </c>
      <c r="I20"/>
    </row>
    <row r="21" spans="1:215">
      <c r="A21" t="s">
        <v>62</v>
      </c>
      <c r="B21" t="s">
        <v>63</v>
      </c>
      <c r="C21" t="s">
        <v>15</v>
      </c>
      <c r="D21">
        <v>20835</v>
      </c>
      <c r="E21" t="s">
        <v>64</v>
      </c>
      <c r="F21">
        <v>7218.2</v>
      </c>
      <c r="G21">
        <v>3</v>
      </c>
      <c r="H21" t="str">
        <f>Hyperlink("http://www.seavest.co.za/inv/fpdf16/inv-preview.php?Id=40553","Click for Invoice PDF")</f>
        <v>Click for Invoice PDF</v>
      </c>
      <c r="I21"/>
    </row>
    <row r="22" spans="1:215">
      <c r="A22" t="s">
        <v>65</v>
      </c>
      <c r="B22" t="s">
        <v>66</v>
      </c>
      <c r="C22" t="s">
        <v>24</v>
      </c>
      <c r="D22">
        <v>20812</v>
      </c>
      <c r="E22" t="s">
        <v>67</v>
      </c>
      <c r="F22">
        <v>8941</v>
      </c>
      <c r="G22">
        <v>94</v>
      </c>
      <c r="H22" t="str">
        <f>Hyperlink("http://www.seavest.co.za/inv/fpdf16/inv-preview.php?Id=40455","Click for Invoice PDF")</f>
        <v>Click for Invoice PDF</v>
      </c>
      <c r="I22"/>
    </row>
    <row r="23" spans="1:215">
      <c r="A23" t="s">
        <v>68</v>
      </c>
      <c r="B23" t="s">
        <v>69</v>
      </c>
      <c r="C23" t="s">
        <v>37</v>
      </c>
      <c r="D23">
        <v>20813</v>
      </c>
      <c r="E23" t="s">
        <v>67</v>
      </c>
      <c r="F23">
        <v>6613.3</v>
      </c>
      <c r="G23">
        <v>94</v>
      </c>
      <c r="H23" t="str">
        <f>Hyperlink("http://www.seavest.co.za/inv/fpdf16/inv-preview.php?Id=40456","Click for Invoice PDF")</f>
        <v>Click for Invoice PDF</v>
      </c>
      <c r="I23"/>
    </row>
    <row r="24" spans="1:215">
      <c r="A24" t="s">
        <v>70</v>
      </c>
      <c r="B24" t="s">
        <v>71</v>
      </c>
      <c r="C24" t="s">
        <v>11</v>
      </c>
      <c r="D24">
        <v>20918</v>
      </c>
      <c r="E24" t="s">
        <v>72</v>
      </c>
      <c r="F24">
        <v>36622.1</v>
      </c>
      <c r="G24">
        <v>71</v>
      </c>
      <c r="H24" t="str">
        <f>Hyperlink("http://www.seavest.co.za/inv/fpdf16/inv-preview.php?Id=40498","Click for Invoice PDF")</f>
        <v>Click for Invoice PDF</v>
      </c>
      <c r="I24"/>
    </row>
    <row r="25" spans="1:215">
      <c r="A25" t="s">
        <v>73</v>
      </c>
      <c r="B25" t="s">
        <v>74</v>
      </c>
      <c r="C25" t="s">
        <v>37</v>
      </c>
      <c r="D25">
        <v>20737</v>
      </c>
      <c r="E25" t="s">
        <v>75</v>
      </c>
      <c r="F25">
        <v>0</v>
      </c>
      <c r="G25">
        <v>94</v>
      </c>
      <c r="H25" t="str">
        <f>Hyperlink("http://www.seavest.co.za/inv/fpdf16/inv-preview.php?Id=40386","Click for Invoice PDF")</f>
        <v>Click for Invoice PDF</v>
      </c>
      <c r="I25"/>
    </row>
    <row r="26" spans="1:215">
      <c r="A26" t="s">
        <v>76</v>
      </c>
      <c r="B26" t="s">
        <v>74</v>
      </c>
      <c r="C26" t="s">
        <v>37</v>
      </c>
      <c r="D26">
        <v>20841</v>
      </c>
      <c r="E26" t="s">
        <v>75</v>
      </c>
      <c r="F26">
        <v>0</v>
      </c>
      <c r="G26">
        <v>94</v>
      </c>
      <c r="H26" t="str">
        <f>Hyperlink("http://www.seavest.co.za/inv/fpdf16/inv-preview.php?Id=40454","Click for Invoice PDF")</f>
        <v>Click for Invoice PDF</v>
      </c>
      <c r="I26"/>
    </row>
    <row r="27" spans="1:215">
      <c r="A27" t="s">
        <v>77</v>
      </c>
      <c r="B27" t="s">
        <v>78</v>
      </c>
      <c r="C27" t="s">
        <v>52</v>
      </c>
      <c r="D27">
        <v>20860</v>
      </c>
      <c r="E27" t="s">
        <v>75</v>
      </c>
      <c r="F27">
        <v>8291.4</v>
      </c>
      <c r="G27">
        <v>94</v>
      </c>
      <c r="H27" t="str">
        <f>Hyperlink("http://www.seavest.co.za/inv/fpdf16/inv-preview.php?Id=40465","Click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15</v>
      </c>
      <c r="D28">
        <v>20827</v>
      </c>
      <c r="E28" t="s">
        <v>75</v>
      </c>
      <c r="F28">
        <v>0</v>
      </c>
      <c r="G28">
        <v>94</v>
      </c>
      <c r="H28" t="str">
        <f>Hyperlink("http://www.seavest.co.za/inv/fpdf16/inv-preview.php?Id=40466","Click for Invoice PDF")</f>
        <v>Click for Invoice PDF</v>
      </c>
      <c r="I28"/>
    </row>
    <row r="29" spans="1:215">
      <c r="A29" t="s">
        <v>81</v>
      </c>
      <c r="B29" t="s">
        <v>82</v>
      </c>
      <c r="C29" t="s">
        <v>37</v>
      </c>
      <c r="D29">
        <v>20431</v>
      </c>
      <c r="E29" t="s">
        <v>83</v>
      </c>
      <c r="F29">
        <v>2584.4</v>
      </c>
      <c r="G29">
        <v>50</v>
      </c>
      <c r="H29" t="str">
        <f>Hyperlink("http://www.seavest.co.za/inv/fpdf16/inv-preview.php?Id=40184","Click for Invoice PDF")</f>
        <v>Click for Invoice PDF</v>
      </c>
      <c r="I29"/>
    </row>
    <row r="30" spans="1:215">
      <c r="A30" t="s">
        <v>84</v>
      </c>
      <c r="B30" t="s">
        <v>85</v>
      </c>
      <c r="C30" t="s">
        <v>24</v>
      </c>
      <c r="D30">
        <v>20012</v>
      </c>
      <c r="E30" t="s">
        <v>86</v>
      </c>
      <c r="F30">
        <v>18425.3</v>
      </c>
      <c r="G30">
        <v>3</v>
      </c>
      <c r="H30" t="str">
        <f>Hyperlink("http://www.seavest.co.za/inv/fpdf16/inv-preview.php?Id=39757","Click for Invoice PDF")</f>
        <v>Click for Invoice PDF</v>
      </c>
      <c r="I30"/>
    </row>
    <row r="31" spans="1:215">
      <c r="A31" t="s">
        <v>87</v>
      </c>
      <c r="B31" t="s">
        <v>78</v>
      </c>
      <c r="C31" t="s">
        <v>52</v>
      </c>
      <c r="D31">
        <v>20847</v>
      </c>
      <c r="E31" t="s">
        <v>88</v>
      </c>
      <c r="F31">
        <v>0</v>
      </c>
      <c r="G31">
        <v>94</v>
      </c>
      <c r="H31" t="str">
        <f>Hyperlink("http://www.seavest.co.za/inv/fpdf16/inv-preview.php?Id=40467","Click for Invoice PDF")</f>
        <v>Click for Invoice PDF</v>
      </c>
      <c r="I31"/>
    </row>
    <row r="32" spans="1:215">
      <c r="A32" t="s">
        <v>89</v>
      </c>
      <c r="B32" t="s">
        <v>90</v>
      </c>
      <c r="C32" t="s">
        <v>11</v>
      </c>
      <c r="D32">
        <v>20829</v>
      </c>
      <c r="E32" t="s">
        <v>88</v>
      </c>
      <c r="F32">
        <v>5081</v>
      </c>
      <c r="G32">
        <v>94</v>
      </c>
      <c r="H32" t="str">
        <f>Hyperlink("http://www.seavest.co.za/inv/fpdf16/inv-preview.php?Id=40531","Click for Invoice PDF")</f>
        <v>Click for Invoice PDF</v>
      </c>
      <c r="I32"/>
    </row>
    <row r="33" spans="1:215">
      <c r="A33" t="s">
        <v>91</v>
      </c>
      <c r="B33" t="s">
        <v>92</v>
      </c>
      <c r="C33" t="s">
        <v>15</v>
      </c>
      <c r="D33">
        <v>20486</v>
      </c>
      <c r="E33" t="s">
        <v>93</v>
      </c>
      <c r="F33">
        <v>3193.72</v>
      </c>
      <c r="G33">
        <v>132</v>
      </c>
      <c r="H33" t="str">
        <f>Hyperlink("http://www.seavest.co.za/inv/fpdf16/inv-preview.php?Id=40189","Click for Invoice PDF")</f>
        <v>Click for Invoice PDF</v>
      </c>
      <c r="I33"/>
    </row>
    <row r="34" spans="1:215">
      <c r="A34" t="s">
        <v>94</v>
      </c>
      <c r="B34" t="s">
        <v>95</v>
      </c>
      <c r="C34" t="s">
        <v>37</v>
      </c>
      <c r="D34">
        <v>20744</v>
      </c>
      <c r="E34" t="s">
        <v>93</v>
      </c>
      <c r="F34">
        <v>0</v>
      </c>
      <c r="G34">
        <v>106</v>
      </c>
      <c r="H34" t="str">
        <f>Hyperlink("http://www.seavest.co.za/inv/fpdf16/inv-preview.php?Id=40412","Click for Invoice PDF")</f>
        <v>Click for Invoice PDF</v>
      </c>
      <c r="I34"/>
    </row>
    <row r="35" spans="1:215">
      <c r="A35" t="s">
        <v>96</v>
      </c>
      <c r="B35" t="s">
        <v>97</v>
      </c>
      <c r="C35" t="s">
        <v>98</v>
      </c>
      <c r="D35">
        <v>20598</v>
      </c>
      <c r="E35" t="s">
        <v>99</v>
      </c>
      <c r="F35">
        <v>49920</v>
      </c>
      <c r="G35">
        <v>41</v>
      </c>
      <c r="H35" t="str">
        <f>Hyperlink("http://www.seavest.co.za/inv/fpdf16/inv-preview.php?Id=40014","Click for Invoice PDF")</f>
        <v>Click for Invoice PDF</v>
      </c>
      <c r="I35"/>
    </row>
    <row r="36" spans="1:215">
      <c r="A36" t="s">
        <v>100</v>
      </c>
      <c r="B36" t="s">
        <v>101</v>
      </c>
      <c r="C36" t="s">
        <v>102</v>
      </c>
      <c r="D36">
        <v>20797</v>
      </c>
      <c r="E36" t="s">
        <v>99</v>
      </c>
      <c r="F36">
        <v>0</v>
      </c>
      <c r="G36">
        <v>94</v>
      </c>
      <c r="H36" t="str">
        <f>Hyperlink("http://www.seavest.co.za/inv/fpdf16/inv-preview.php?Id=40372","Click for Invoice PDF")</f>
        <v>Click for Invoice PDF</v>
      </c>
      <c r="I36"/>
    </row>
    <row r="37" spans="1:215">
      <c r="A37" t="s">
        <v>103</v>
      </c>
      <c r="B37" t="s">
        <v>104</v>
      </c>
      <c r="C37" t="s">
        <v>102</v>
      </c>
      <c r="D37">
        <v>20791</v>
      </c>
      <c r="E37" t="s">
        <v>99</v>
      </c>
      <c r="F37">
        <v>165166</v>
      </c>
      <c r="G37">
        <v>49</v>
      </c>
      <c r="H37" t="str">
        <f>Hyperlink("http://www.seavest.co.za/inv/fpdf16/inv-preview.php?Id=40388","Click for Invoice PDF")</f>
        <v>Click for Invoice PDF</v>
      </c>
      <c r="I37"/>
    </row>
    <row r="38" spans="1:215">
      <c r="A38" t="s">
        <v>105</v>
      </c>
      <c r="B38" t="s">
        <v>106</v>
      </c>
      <c r="C38" t="s">
        <v>37</v>
      </c>
      <c r="D38">
        <v>20790</v>
      </c>
      <c r="E38" t="s">
        <v>99</v>
      </c>
      <c r="F38">
        <v>0</v>
      </c>
      <c r="G38">
        <v>94</v>
      </c>
      <c r="H38" t="str">
        <f>Hyperlink("http://www.seavest.co.za/inv/fpdf16/inv-preview.php?Id=40429","Click for Invoice PDF")</f>
        <v>Click for Invoice PDF</v>
      </c>
      <c r="I38"/>
    </row>
    <row r="39" spans="1:215">
      <c r="A39" t="s">
        <v>107</v>
      </c>
      <c r="B39" t="s">
        <v>108</v>
      </c>
      <c r="C39" t="s">
        <v>37</v>
      </c>
      <c r="D39">
        <v>20861</v>
      </c>
      <c r="E39" t="s">
        <v>99</v>
      </c>
      <c r="F39">
        <v>8681.4</v>
      </c>
      <c r="G39">
        <v>8</v>
      </c>
      <c r="H39" t="str">
        <f>Hyperlink("http://www.seavest.co.za/inv/fpdf16/inv-preview.php?Id=40554","Click for Invoice PDF")</f>
        <v>Click for Invoice PDF</v>
      </c>
      <c r="I39"/>
    </row>
    <row r="40" spans="1:215">
      <c r="A40" t="s">
        <v>109</v>
      </c>
      <c r="B40" t="s">
        <v>110</v>
      </c>
      <c r="C40" t="s">
        <v>37</v>
      </c>
      <c r="D40">
        <v>20920</v>
      </c>
      <c r="E40" t="s">
        <v>111</v>
      </c>
      <c r="F40">
        <v>143528</v>
      </c>
      <c r="G40">
        <v>69</v>
      </c>
      <c r="H40" t="str">
        <f>Hyperlink("http://www.seavest.co.za/inv/fpdf16/inv-preview.php?Id=40606","Click for Invoice PDF")</f>
        <v>Click for Invoice PDF</v>
      </c>
      <c r="I40"/>
    </row>
    <row r="41" spans="1:215">
      <c r="A41" t="s">
        <v>112</v>
      </c>
      <c r="B41" t="s">
        <v>60</v>
      </c>
      <c r="C41" t="s">
        <v>15</v>
      </c>
      <c r="D41">
        <v>20527</v>
      </c>
      <c r="E41" t="s">
        <v>113</v>
      </c>
      <c r="F41">
        <v>2094.2</v>
      </c>
      <c r="G41">
        <v>150</v>
      </c>
      <c r="H41" t="str">
        <f>Hyperlink("http://www.seavest.co.za/inv/fpdf16/inv-preview.php?Id=40204","Click for Invoice PDF")</f>
        <v>Click for Invoice PDF</v>
      </c>
      <c r="I41"/>
    </row>
    <row r="42" spans="1:215">
      <c r="A42" t="s">
        <v>114</v>
      </c>
      <c r="B42" t="s">
        <v>115</v>
      </c>
      <c r="C42" t="s">
        <v>52</v>
      </c>
      <c r="D42">
        <v>20821</v>
      </c>
      <c r="E42" t="s">
        <v>116</v>
      </c>
      <c r="F42">
        <v>1299.9</v>
      </c>
      <c r="G42">
        <v>94</v>
      </c>
      <c r="H42" t="str">
        <f>Hyperlink("http://www.seavest.co.za/inv/fpdf16/inv-preview.php?Id=40506","Click for Invoice PDF")</f>
        <v>Click for Invoice PDF</v>
      </c>
      <c r="I42"/>
    </row>
    <row r="43" spans="1:215">
      <c r="A43" t="s">
        <v>117</v>
      </c>
      <c r="B43" t="s">
        <v>118</v>
      </c>
      <c r="C43" t="s">
        <v>24</v>
      </c>
      <c r="D43">
        <v>20894</v>
      </c>
      <c r="E43" t="s">
        <v>119</v>
      </c>
      <c r="F43">
        <v>6176</v>
      </c>
      <c r="G43">
        <v>94</v>
      </c>
      <c r="H43" t="str">
        <f>Hyperlink("http://www.seavest.co.za/inv/fpdf16/inv-preview.php?Id=40598","Click for Invoice PDF")</f>
        <v>Click for Invoice PDF</v>
      </c>
      <c r="I43"/>
    </row>
    <row r="44" spans="1:215">
      <c r="A44" t="s">
        <v>120</v>
      </c>
      <c r="B44" t="s">
        <v>121</v>
      </c>
      <c r="C44" t="s">
        <v>24</v>
      </c>
      <c r="D44">
        <v>20003</v>
      </c>
      <c r="E44" t="s">
        <v>122</v>
      </c>
      <c r="F44">
        <v>12027.7</v>
      </c>
      <c r="G44">
        <v>3</v>
      </c>
      <c r="H44" t="str">
        <f>Hyperlink("http://www.seavest.co.za/inv/fpdf16/inv-preview.php?Id=39701","Click for Invoice PDF")</f>
        <v>Click for Invoice PDF</v>
      </c>
      <c r="I44"/>
    </row>
    <row r="45" spans="1:215">
      <c r="A45" t="s">
        <v>123</v>
      </c>
      <c r="B45" t="s">
        <v>124</v>
      </c>
      <c r="C45" t="s">
        <v>15</v>
      </c>
      <c r="D45">
        <v>20945</v>
      </c>
      <c r="E45" t="s">
        <v>125</v>
      </c>
      <c r="F45">
        <v>0</v>
      </c>
      <c r="G45">
        <v>65</v>
      </c>
      <c r="H45" t="str">
        <f>Hyperlink("http://www.seavest.co.za/inv/fpdf16/inv-preview.php?Id=40343","Click for Invoice PDF")</f>
        <v>Click for Invoice PDF</v>
      </c>
      <c r="I45"/>
    </row>
    <row r="46" spans="1:215">
      <c r="A46" t="s">
        <v>126</v>
      </c>
      <c r="B46" t="s">
        <v>127</v>
      </c>
      <c r="C46" t="s">
        <v>15</v>
      </c>
      <c r="D46">
        <v>20411</v>
      </c>
      <c r="E46" t="s">
        <v>128</v>
      </c>
      <c r="F46">
        <v>23611.49</v>
      </c>
      <c r="G46">
        <v>146</v>
      </c>
      <c r="H46" t="str">
        <f>Hyperlink("http://www.seavest.co.za/inv/fpdf16/inv-preview.php?Id=39904","Click for Invoice PDF")</f>
        <v>Click for Invoice PDF</v>
      </c>
      <c r="I46"/>
    </row>
    <row r="47" spans="1:215">
      <c r="A47" t="s">
        <v>129</v>
      </c>
      <c r="B47" t="s">
        <v>130</v>
      </c>
      <c r="C47" t="s">
        <v>15</v>
      </c>
      <c r="D47">
        <v>20848</v>
      </c>
      <c r="E47" t="s">
        <v>128</v>
      </c>
      <c r="F47">
        <v>8819.799999999999</v>
      </c>
      <c r="G47">
        <v>12</v>
      </c>
      <c r="H47" t="str">
        <f>Hyperlink("http://www.seavest.co.za/inv/fpdf16/inv-preview.php?Id=40596","Click for Invoice PDF")</f>
        <v>Click for Invoice PDF</v>
      </c>
      <c r="I47"/>
    </row>
    <row r="48" spans="1:215">
      <c r="A48" t="s">
        <v>131</v>
      </c>
      <c r="B48" t="s">
        <v>18</v>
      </c>
      <c r="C48" t="s">
        <v>15</v>
      </c>
      <c r="D48">
        <v>20871</v>
      </c>
      <c r="E48" t="s">
        <v>132</v>
      </c>
      <c r="F48">
        <v>0</v>
      </c>
      <c r="G48">
        <v>94</v>
      </c>
      <c r="H48" t="str">
        <f>Hyperlink("http://www.seavest.co.za/inv/fpdf16/inv-preview.php?Id=40552","Click for Invoice PDF")</f>
        <v>Click for Invoice PDF</v>
      </c>
      <c r="I48"/>
    </row>
    <row r="49" spans="1:215">
      <c r="A49" t="s">
        <v>133</v>
      </c>
      <c r="B49" t="s">
        <v>78</v>
      </c>
      <c r="C49" t="s">
        <v>52</v>
      </c>
      <c r="D49">
        <v>20927</v>
      </c>
      <c r="E49" t="s">
        <v>132</v>
      </c>
      <c r="F49">
        <v>8850.799999999999</v>
      </c>
      <c r="G49">
        <v>94</v>
      </c>
      <c r="H49" t="str">
        <f>Hyperlink("http://www.seavest.co.za/inv/fpdf16/inv-preview.php?Id=40643","Click for Invoice PDF")</f>
        <v>Click for Invoice PDF</v>
      </c>
      <c r="I49"/>
    </row>
    <row r="50" spans="1:215">
      <c r="A50" t="s">
        <v>134</v>
      </c>
      <c r="B50" t="s">
        <v>135</v>
      </c>
      <c r="C50" t="s">
        <v>15</v>
      </c>
      <c r="D50">
        <v>20315</v>
      </c>
      <c r="E50" t="s">
        <v>136</v>
      </c>
      <c r="F50">
        <v>8191.6</v>
      </c>
      <c r="G50">
        <v>58</v>
      </c>
      <c r="H50" t="str">
        <f>Hyperlink("http://www.seavest.co.za/inv/fpdf16/inv-preview.php?Id=40051","Click for Invoice PDF")</f>
        <v>Click for Invoice PDF</v>
      </c>
      <c r="I50"/>
    </row>
    <row r="51" spans="1:215">
      <c r="A51" t="s">
        <v>137</v>
      </c>
      <c r="B51" t="s">
        <v>138</v>
      </c>
      <c r="C51" t="s">
        <v>11</v>
      </c>
      <c r="D51">
        <v>20880</v>
      </c>
      <c r="E51" t="s">
        <v>139</v>
      </c>
      <c r="F51">
        <v>45400</v>
      </c>
      <c r="G51">
        <v>93</v>
      </c>
      <c r="H51" t="str">
        <f>Hyperlink("http://www.seavest.co.za/inv/fpdf16/inv-preview.php?Id=40462","Click for Invoice PDF")</f>
        <v>Click for Invoice PDF</v>
      </c>
      <c r="I51"/>
    </row>
    <row r="52" spans="1:215">
      <c r="A52" t="s">
        <v>140</v>
      </c>
      <c r="B52" t="s">
        <v>141</v>
      </c>
      <c r="C52" t="s">
        <v>11</v>
      </c>
      <c r="D52">
        <v>20260</v>
      </c>
      <c r="E52" t="s">
        <v>142</v>
      </c>
      <c r="F52">
        <v>42418.15</v>
      </c>
      <c r="G52">
        <v>49</v>
      </c>
      <c r="H52" t="str">
        <f>Hyperlink("http://www.seavest.co.za/inv/fpdf16/inv-preview.php?Id=39951","Click for Invoice PDF")</f>
        <v>Click for Invoice PDF</v>
      </c>
      <c r="I52"/>
    </row>
    <row r="53" spans="1:215">
      <c r="A53" t="s">
        <v>143</v>
      </c>
      <c r="B53" t="s">
        <v>135</v>
      </c>
      <c r="C53" t="s">
        <v>15</v>
      </c>
      <c r="D53">
        <v>20233</v>
      </c>
      <c r="E53" t="s">
        <v>142</v>
      </c>
      <c r="F53">
        <v>49865.2</v>
      </c>
      <c r="G53">
        <v>41</v>
      </c>
      <c r="H53" t="str">
        <f>Hyperlink("http://www.seavest.co.za/inv/fpdf16/inv-preview.php?Id=40000","Click for Invoice PDF")</f>
        <v>Click for Invoice PDF</v>
      </c>
      <c r="I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2021-04-28T16:28:08+02:00</dcterms:created>
  <dcterms:modified xsi:type="dcterms:W3CDTF">2021-04-28T16:28:08+02:00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