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<sst xmlns="http://schemas.openxmlformats.org/spreadsheetml/2006/main" uniqueCount="226">
  <si>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</si>
  <si>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</si>
  <si>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</si>
  <si>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</si>
  <si>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</si>
  <si>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</si>
  <si>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</si>
  <si>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</si>
  <si>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</si>
  <si>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PM4691327</t>
  </si>
  <si>
    <t>Othandweni Ss</t>
  </si>
  <si>
    <t>Mandla Jama</t>
  </si>
  <si>
    <t>01 Dec 2020</t>
  </si>
  <si>
    <t>PM4704868</t>
  </si>
  <si>
    <t>Nu-south S/stn</t>
  </si>
  <si>
    <t>Lunga Mvelase</t>
  </si>
  <si>
    <t>01 Mar 2021</t>
  </si>
  <si>
    <t>PM4696750</t>
  </si>
  <si>
    <t>Zenex Bredell Motors</t>
  </si>
  <si>
    <t>Nompiliso Chauke</t>
  </si>
  <si>
    <t>02 Mar 2021</t>
  </si>
  <si>
    <t>PM4703071</t>
  </si>
  <si>
    <t>Duneden S.s</t>
  </si>
  <si>
    <t>03 Apr 2021</t>
  </si>
  <si>
    <t>PM4710711</t>
  </si>
  <si>
    <t>03 Mar 2021</t>
  </si>
  <si>
    <t>PM4711653</t>
  </si>
  <si>
    <t xml:space="preserve">Bryanston Cc </t>
  </si>
  <si>
    <t>Thivhonali Nelwamondo</t>
  </si>
  <si>
    <t>PM4699649</t>
  </si>
  <si>
    <t>Linksfield</t>
  </si>
  <si>
    <t>PM4691431</t>
  </si>
  <si>
    <t>Jack Street Cc</t>
  </si>
  <si>
    <t>04 Dec 2020</t>
  </si>
  <si>
    <t>PM6495461</t>
  </si>
  <si>
    <t>Nirvana F Stn</t>
  </si>
  <si>
    <t>04 Mar 2021</t>
  </si>
  <si>
    <t>PM4696493</t>
  </si>
  <si>
    <t>George Storrar Mts</t>
  </si>
  <si>
    <t>Mandla Mdlalose</t>
  </si>
  <si>
    <t>PM4703424</t>
  </si>
  <si>
    <t>BRIGHT STAR</t>
  </si>
  <si>
    <t>PM4710973</t>
  </si>
  <si>
    <t>Brentel Motors</t>
  </si>
  <si>
    <t>05 Mar 2021</t>
  </si>
  <si>
    <t>PM4709209</t>
  </si>
  <si>
    <t>Rudan 1 Stop</t>
  </si>
  <si>
    <t>05 May 2021</t>
  </si>
  <si>
    <t>PM4707955</t>
  </si>
  <si>
    <t>Monresa Conv Cen</t>
  </si>
  <si>
    <t>06 Apr 2021</t>
  </si>
  <si>
    <t>PM4711775</t>
  </si>
  <si>
    <t>Rensburg Motors</t>
  </si>
  <si>
    <t>07 Apr 2021</t>
  </si>
  <si>
    <t>PM4710658</t>
  </si>
  <si>
    <t>Hughes Park</t>
  </si>
  <si>
    <t>07 May 2021</t>
  </si>
  <si>
    <t>PM4712025</t>
  </si>
  <si>
    <t xml:space="preserve">Jabavu </t>
  </si>
  <si>
    <t>PM4674806</t>
  </si>
  <si>
    <t>ZAKARIYYA PARK</t>
  </si>
  <si>
    <t>08 Apr 2021</t>
  </si>
  <si>
    <t>PM4702374</t>
  </si>
  <si>
    <t xml:space="preserve">Devland Conv. Cen </t>
  </si>
  <si>
    <t>PM4704902</t>
  </si>
  <si>
    <t>Glendower Convenience Centre</t>
  </si>
  <si>
    <t>PM4702073</t>
  </si>
  <si>
    <t>Belaphil</t>
  </si>
  <si>
    <t>08 Feb 2021</t>
  </si>
  <si>
    <t>PM4687899</t>
  </si>
  <si>
    <t>Elm Street S.s</t>
  </si>
  <si>
    <t>09 Feb 2021</t>
  </si>
  <si>
    <t>PM468656-INV</t>
  </si>
  <si>
    <t>Queenswood Ser Stn</t>
  </si>
  <si>
    <t>10 Dec 2020</t>
  </si>
  <si>
    <t>PM4686419</t>
  </si>
  <si>
    <t>Tsakane</t>
  </si>
  <si>
    <t>10 Nov 2020</t>
  </si>
  <si>
    <t>PM4686132</t>
  </si>
  <si>
    <t>Engen Klopperpark</t>
  </si>
  <si>
    <t>PM4704219</t>
  </si>
  <si>
    <t>11 Mar 2021</t>
  </si>
  <si>
    <t>PM4707702</t>
  </si>
  <si>
    <t>Bassonia Johannesburg South</t>
  </si>
  <si>
    <t>12 Apr 2021</t>
  </si>
  <si>
    <t>PM4689912</t>
  </si>
  <si>
    <t>PM4705545</t>
  </si>
  <si>
    <t>Island Park Convenience Centre</t>
  </si>
  <si>
    <t>Barry Sitharam</t>
  </si>
  <si>
    <t>12 Feb 2021</t>
  </si>
  <si>
    <t>PM4711509</t>
  </si>
  <si>
    <t>Engen Van Buuren</t>
  </si>
  <si>
    <t>12 Mar 2021</t>
  </si>
  <si>
    <t>PM4709151</t>
  </si>
  <si>
    <t>Verwoerdpark Ss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</si>
  <si>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</si>
  <si>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</si>
  <si>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</si>
  <si>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</si>
  <si>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</si>
  <si>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</si>
  <si>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</si>
  <si>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</si>
  <si>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PM4707176</t>
  </si>
  <si>
    <t>Boss  Ser Stn</t>
  </si>
  <si>
    <t>14 Apr 2021</t>
  </si>
  <si>
    <t>PM4697723</t>
  </si>
  <si>
    <t>Blockhouse 1 Stop North</t>
  </si>
  <si>
    <t>15 Jan 2021</t>
  </si>
  <si>
    <t>PM4680919</t>
  </si>
  <si>
    <t>Orlando S/stn</t>
  </si>
  <si>
    <t>15 Oct 2020</t>
  </si>
  <si>
    <t>PM4704482</t>
  </si>
  <si>
    <t>Engen Standerton</t>
  </si>
  <si>
    <t>16 Feb 2021</t>
  </si>
  <si>
    <t>PM4704483</t>
  </si>
  <si>
    <t>New Redruth Cc</t>
  </si>
  <si>
    <t>PM4699616</t>
  </si>
  <si>
    <t>Selcourt S/stn</t>
  </si>
  <si>
    <t>PM4701422</t>
  </si>
  <si>
    <t>Maranello</t>
  </si>
  <si>
    <t>PM4704813</t>
  </si>
  <si>
    <t>Summerfileds</t>
  </si>
  <si>
    <t>PM4705943</t>
  </si>
  <si>
    <t>Khubonye S.s</t>
  </si>
  <si>
    <t>PM4706871</t>
  </si>
  <si>
    <t>Craig Joss Motors</t>
  </si>
  <si>
    <t>PM4693468</t>
  </si>
  <si>
    <t>Boshoek Garage</t>
  </si>
  <si>
    <t>16 Jan 2021</t>
  </si>
  <si>
    <t>PM4695272</t>
  </si>
  <si>
    <t>PM4698190</t>
  </si>
  <si>
    <t>Engen Sebenza</t>
  </si>
  <si>
    <t>PM4686864</t>
  </si>
  <si>
    <t>Mackenzie Park Motors</t>
  </si>
  <si>
    <t>16 Nov 2020</t>
  </si>
  <si>
    <t>PM4697468</t>
  </si>
  <si>
    <t>17 Feb 2021</t>
  </si>
  <si>
    <t>PM4704147</t>
  </si>
  <si>
    <t>Woodlands Ss</t>
  </si>
  <si>
    <t>Katlego Semango</t>
  </si>
  <si>
    <t>PM4704486</t>
  </si>
  <si>
    <t>Palm Valley Conv Ctr.</t>
  </si>
  <si>
    <t>PM4706205</t>
  </si>
  <si>
    <t>Tahero Conv Ctr.</t>
  </si>
  <si>
    <t>PMPM 4694219</t>
  </si>
  <si>
    <t>Hilltop S/s</t>
  </si>
  <si>
    <t>17 Jan 2021</t>
  </si>
  <si>
    <t>PM4687374</t>
  </si>
  <si>
    <t>Longmeadow 1 Stop</t>
  </si>
  <si>
    <t>18 Dec 2020</t>
  </si>
  <si>
    <t>PM4694622</t>
  </si>
  <si>
    <t>PM4703425</t>
  </si>
  <si>
    <t>18 Feb 2021</t>
  </si>
  <si>
    <t>PM4696471</t>
  </si>
  <si>
    <t>Maraisburg Conv Ctr.</t>
  </si>
  <si>
    <t>PM4706912</t>
  </si>
  <si>
    <t>Mountainview Conv Ctr.</t>
  </si>
  <si>
    <t>PM4693128</t>
  </si>
  <si>
    <t>Strijdompark</t>
  </si>
  <si>
    <t>18 Jan 2021</t>
  </si>
  <si>
    <t>PM4693478</t>
  </si>
  <si>
    <t>Cj Ss</t>
  </si>
  <si>
    <t>PM4695005</t>
  </si>
  <si>
    <t>Kloof Motors</t>
  </si>
  <si>
    <t>PM4700888</t>
  </si>
  <si>
    <t>Roodekop Ret Cen</t>
  </si>
  <si>
    <t>19 Feb 2021</t>
  </si>
  <si>
    <t>PM4687873</t>
  </si>
  <si>
    <t>19 Nov 2020</t>
  </si>
  <si>
    <t>PM4703020</t>
  </si>
  <si>
    <t>20 Feb 2021</t>
  </si>
  <si>
    <t>PM4696504</t>
  </si>
  <si>
    <t>Tekane Motors</t>
  </si>
  <si>
    <t>PM4700938</t>
  </si>
  <si>
    <t>QAYUM FILLING</t>
  </si>
  <si>
    <t>21 Jan 2021</t>
  </si>
  <si>
    <t>PM4709027</t>
  </si>
  <si>
    <t>22 Feb 2021</t>
  </si>
  <si>
    <t>PM4705553</t>
  </si>
  <si>
    <t>Belfast 1 Stop</t>
  </si>
  <si>
    <t>PM4692174</t>
  </si>
  <si>
    <t>Parkrand</t>
  </si>
  <si>
    <t>23 Feb 2021</t>
  </si>
  <si>
    <t>PM47071338</t>
  </si>
  <si>
    <t>Linbro S/stn</t>
  </si>
  <si>
    <t>PM4703562</t>
  </si>
  <si>
    <t>Brentwood Park Service Station</t>
  </si>
  <si>
    <t>24 Feb 2021</t>
  </si>
  <si>
    <t>PM4672084..</t>
  </si>
  <si>
    <t>Highveld 1 Stop West</t>
  </si>
  <si>
    <t>24 Mar 2021</t>
  </si>
  <si>
    <t>PM47003963</t>
  </si>
  <si>
    <t>Umfula 1 Stop</t>
  </si>
  <si>
    <t>PM4710971</t>
  </si>
  <si>
    <t>PM4704548</t>
  </si>
  <si>
    <t>Hadaf West</t>
  </si>
  <si>
    <t>25 Feb 2021</t>
  </si>
  <si>
    <t>PM4699793</t>
  </si>
  <si>
    <t>25 Jan 2021</t>
  </si>
  <si>
    <t>PM4702179</t>
  </si>
  <si>
    <t>PM4683988</t>
  </si>
  <si>
    <t>Glendower S.s</t>
  </si>
  <si>
    <t>26 Feb 2021</t>
  </si>
  <si>
    <t>PM4689224</t>
  </si>
  <si>
    <t>PM4697607</t>
  </si>
  <si>
    <t>Wright Park Mtrs</t>
  </si>
  <si>
    <t>26 Jan 2021</t>
  </si>
  <si>
    <t>PM4708046</t>
  </si>
  <si>
    <t>Columbine S/stn</t>
  </si>
  <si>
    <t>27 Feb 2021</t>
  </si>
  <si>
    <t>PM4680371</t>
  </si>
  <si>
    <t>Blancheville Ret Cen</t>
  </si>
  <si>
    <t>28 Nov 2020</t>
  </si>
  <si>
    <t>PM4680654</t>
  </si>
  <si>
    <t>PM4695939</t>
  </si>
  <si>
    <t>29 Apr 2021</t>
  </si>
  <si>
    <t>PM4699367</t>
  </si>
  <si>
    <t>30 Apr 2021</t>
  </si>
  <si>
    <t>PM4711663</t>
  </si>
  <si>
    <t>DE Wiekus Service Station</t>
  </si>
  <si>
    <t>30 Mar 2021</t>
  </si>
  <si>
    <t>PM4702217</t>
  </si>
  <si>
    <t>PM4711072</t>
  </si>
  <si>
    <t>Florida Glen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</si>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</sst>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16" TargetMode="External"/><Relationship Id="rId_hyperlink_2" Type="http://schemas.openxmlformats.org/officeDocument/2006/relationships/hyperlink" Target="http://www.seavest.co.za/inv/fpdf16/inv-preview.php?Id=40729" TargetMode="External"/><Relationship Id="rId_hyperlink_3" Type="http://schemas.openxmlformats.org/officeDocument/2006/relationships/hyperlink" Target="http://www.seavest.co.za/inv/fpdf16/inv-preview.php?Id=40708" TargetMode="External"/><Relationship Id="rId_hyperlink_4" Type="http://schemas.openxmlformats.org/officeDocument/2006/relationships/hyperlink" Target="http://www.seavest.co.za/inv/fpdf16/inv-preview.php?Id=40659" TargetMode="External"/><Relationship Id="rId_hyperlink_5" Type="http://schemas.openxmlformats.org/officeDocument/2006/relationships/hyperlink" Target="http://www.seavest.co.za/inv/fpdf16/inv-preview.php?Id=40904" TargetMode="External"/><Relationship Id="rId_hyperlink_6" Type="http://schemas.openxmlformats.org/officeDocument/2006/relationships/hyperlink" Target="http://www.seavest.co.za/inv/fpdf16/inv-preview.php?Id=40928" TargetMode="External"/><Relationship Id="rId_hyperlink_7" Type="http://schemas.openxmlformats.org/officeDocument/2006/relationships/hyperlink" Target="http://www.seavest.co.za/inv/fpdf16/inv-preview.php?Id=40501" TargetMode="External"/><Relationship Id="rId_hyperlink_8" Type="http://schemas.openxmlformats.org/officeDocument/2006/relationships/hyperlink" Target="http://www.seavest.co.za/inv/fpdf16/inv-preview.php?Id=40320" TargetMode="External"/><Relationship Id="rId_hyperlink_9" Type="http://schemas.openxmlformats.org/officeDocument/2006/relationships/hyperlink" Target="http://www.seavest.co.za/inv/fpdf16/inv-preview.php?Id=40677" TargetMode="External"/><Relationship Id="rId_hyperlink_10" Type="http://schemas.openxmlformats.org/officeDocument/2006/relationships/hyperlink" Target="http://www.seavest.co.za/inv/fpdf16/inv-preview.php?Id=40684" TargetMode="External"/><Relationship Id="rId_hyperlink_11" Type="http://schemas.openxmlformats.org/officeDocument/2006/relationships/hyperlink" Target="http://www.seavest.co.za/inv/fpdf16/inv-preview.php?Id=40725" TargetMode="External"/><Relationship Id="rId_hyperlink_12" Type="http://schemas.openxmlformats.org/officeDocument/2006/relationships/hyperlink" Target="http://www.seavest.co.za/inv/fpdf16/inv-preview.php?Id=40918" TargetMode="External"/><Relationship Id="rId_hyperlink_13" Type="http://schemas.openxmlformats.org/officeDocument/2006/relationships/hyperlink" Target="http://www.seavest.co.za/inv/fpdf16/inv-preview.php?Id=40850" TargetMode="External"/><Relationship Id="rId_hyperlink_14" Type="http://schemas.openxmlformats.org/officeDocument/2006/relationships/hyperlink" Target="http://www.seavest.co.za/inv/fpdf16/inv-preview.php?Id=40816" TargetMode="External"/><Relationship Id="rId_hyperlink_15" Type="http://schemas.openxmlformats.org/officeDocument/2006/relationships/hyperlink" Target="http://www.seavest.co.za/inv/fpdf16/inv-preview.php?Id=40933" TargetMode="External"/><Relationship Id="rId_hyperlink_16" Type="http://schemas.openxmlformats.org/officeDocument/2006/relationships/hyperlink" Target="http://www.seavest.co.za/inv/fpdf16/inv-preview.php?Id=40902" TargetMode="External"/><Relationship Id="rId_hyperlink_17" Type="http://schemas.openxmlformats.org/officeDocument/2006/relationships/hyperlink" Target="http://www.seavest.co.za/inv/fpdf16/inv-preview.php?Id=40936" TargetMode="External"/><Relationship Id="rId_hyperlink_18" Type="http://schemas.openxmlformats.org/officeDocument/2006/relationships/hyperlink" Target="http://www.seavest.co.za/inv/fpdf16/inv-preview.php?Id=39712" TargetMode="External"/><Relationship Id="rId_hyperlink_19" Type="http://schemas.openxmlformats.org/officeDocument/2006/relationships/hyperlink" Target="http://www.seavest.co.za/inv/fpdf16/inv-preview.php?Id=40652" TargetMode="External"/><Relationship Id="rId_hyperlink_20" Type="http://schemas.openxmlformats.org/officeDocument/2006/relationships/hyperlink" Target="http://www.seavest.co.za/inv/fpdf16/inv-preview.php?Id=40736" TargetMode="External"/><Relationship Id="rId_hyperlink_21" Type="http://schemas.openxmlformats.org/officeDocument/2006/relationships/hyperlink" Target="http://www.seavest.co.za/inv/fpdf16/inv-preview.php?Id=40640" TargetMode="External"/><Relationship Id="rId_hyperlink_22" Type="http://schemas.openxmlformats.org/officeDocument/2006/relationships/hyperlink" Target="http://www.seavest.co.za/inv/fpdf16/inv-preview.php?Id=40663" TargetMode="External"/><Relationship Id="rId_hyperlink_23" Type="http://schemas.openxmlformats.org/officeDocument/2006/relationships/hyperlink" Target="http://www.seavest.co.za/inv/fpdf16/inv-preview.php?Id=40439" TargetMode="External"/><Relationship Id="rId_hyperlink_24" Type="http://schemas.openxmlformats.org/officeDocument/2006/relationships/hyperlink" Target="http://www.seavest.co.za/inv/fpdf16/inv-preview.php?Id=40140" TargetMode="External"/><Relationship Id="rId_hyperlink_25" Type="http://schemas.openxmlformats.org/officeDocument/2006/relationships/hyperlink" Target="http://www.seavest.co.za/inv/fpdf16/inv-preview.php?Id=40129" TargetMode="External"/><Relationship Id="rId_hyperlink_26" Type="http://schemas.openxmlformats.org/officeDocument/2006/relationships/hyperlink" Target="http://www.seavest.co.za/inv/fpdf16/inv-preview.php?Id=40740" TargetMode="External"/><Relationship Id="rId_hyperlink_27" Type="http://schemas.openxmlformats.org/officeDocument/2006/relationships/hyperlink" Target="http://www.seavest.co.za/inv/fpdf16/inv-preview.php?Id=40810" TargetMode="External"/><Relationship Id="rId_hyperlink_28" Type="http://schemas.openxmlformats.org/officeDocument/2006/relationships/hyperlink" Target="http://www.seavest.co.za/inv/fpdf16/inv-preview.php?Id=40701" TargetMode="External"/><Relationship Id="rId_hyperlink_29" Type="http://schemas.openxmlformats.org/officeDocument/2006/relationships/hyperlink" Target="http://www.seavest.co.za/inv/fpdf16/inv-preview.php?Id=40769" TargetMode="External"/><Relationship Id="rId_hyperlink_30" Type="http://schemas.openxmlformats.org/officeDocument/2006/relationships/hyperlink" Target="http://www.seavest.co.za/inv/fpdf16/inv-preview.php?Id=40929" TargetMode="External"/><Relationship Id="rId_hyperlink_31" Type="http://schemas.openxmlformats.org/officeDocument/2006/relationships/hyperlink" Target="http://www.seavest.co.za/inv/fpdf16/inv-preview.php?Id=40852" TargetMode="External"/><Relationship Id="rId_hyperlink_32" Type="http://schemas.openxmlformats.org/officeDocument/2006/relationships/hyperlink" Target="http://www.seavest.co.za/inv/fpdf16/inv-preview.php?Id=40110" TargetMode="External"/><Relationship Id="rId_hyperlink_33" Type="http://schemas.openxmlformats.org/officeDocument/2006/relationships/hyperlink" Target="http://www.seavest.co.za/inv/fpdf16/inv-preview.php?Id=40198" TargetMode="External"/><Relationship Id="rId_hyperlink_34" Type="http://schemas.openxmlformats.org/officeDocument/2006/relationships/hyperlink" Target="http://www.seavest.co.za/inv/fpdf16/inv-preview.php?Id=40199" TargetMode="External"/><Relationship Id="rId_hyperlink_35" Type="http://schemas.openxmlformats.org/officeDocument/2006/relationships/hyperlink" Target="http://www.seavest.co.za/inv/fpdf16/inv-preview.php?Id=40202" TargetMode="External"/><Relationship Id="rId_hyperlink_36" Type="http://schemas.openxmlformats.org/officeDocument/2006/relationships/hyperlink" Target="http://www.seavest.co.za/inv/fpdf16/inv-preview.php?Id=40792" TargetMode="External"/><Relationship Id="rId_hyperlink_37" Type="http://schemas.openxmlformats.org/officeDocument/2006/relationships/hyperlink" Target="http://www.seavest.co.za/inv/fpdf16/inv-preview.php?Id=40455" TargetMode="External"/><Relationship Id="rId_hyperlink_38" Type="http://schemas.openxmlformats.org/officeDocument/2006/relationships/hyperlink" Target="http://www.seavest.co.za/inv/fpdf16/inv-preview.php?Id=39970" TargetMode="External"/><Relationship Id="rId_hyperlink_39" Type="http://schemas.openxmlformats.org/officeDocument/2006/relationships/hyperlink" Target="http://www.seavest.co.za/inv/fpdf16/inv-preview.php?Id=40745" TargetMode="External"/><Relationship Id="rId_hyperlink_40" Type="http://schemas.openxmlformats.org/officeDocument/2006/relationships/hyperlink" Target="http://www.seavest.co.za/inv/fpdf16/inv-preview.php?Id=40746" TargetMode="External"/><Relationship Id="rId_hyperlink_41" Type="http://schemas.openxmlformats.org/officeDocument/2006/relationships/hyperlink" Target="http://www.seavest.co.za/inv/fpdf16/inv-preview.php?Id=40498" TargetMode="External"/><Relationship Id="rId_hyperlink_42" Type="http://schemas.openxmlformats.org/officeDocument/2006/relationships/hyperlink" Target="http://www.seavest.co.za/inv/fpdf16/inv-preview.php?Id=40620" TargetMode="External"/><Relationship Id="rId_hyperlink_43" Type="http://schemas.openxmlformats.org/officeDocument/2006/relationships/hyperlink" Target="http://www.seavest.co.za/inv/fpdf16/inv-preview.php?Id=40753" TargetMode="External"/><Relationship Id="rId_hyperlink_44" Type="http://schemas.openxmlformats.org/officeDocument/2006/relationships/hyperlink" Target="http://www.seavest.co.za/inv/fpdf16/inv-preview.php?Id=40782" TargetMode="External"/><Relationship Id="rId_hyperlink_45" Type="http://schemas.openxmlformats.org/officeDocument/2006/relationships/hyperlink" Target="http://www.seavest.co.za/inv/fpdf16/inv-preview.php?Id=40789" TargetMode="External"/><Relationship Id="rId_hyperlink_46" Type="http://schemas.openxmlformats.org/officeDocument/2006/relationships/hyperlink" Target="http://www.seavest.co.za/inv/fpdf16/inv-preview.php?Id=40386" TargetMode="External"/><Relationship Id="rId_hyperlink_47" Type="http://schemas.openxmlformats.org/officeDocument/2006/relationships/hyperlink" Target="http://www.seavest.co.za/inv/fpdf16/inv-preview.php?Id=40454" TargetMode="External"/><Relationship Id="rId_hyperlink_48" Type="http://schemas.openxmlformats.org/officeDocument/2006/relationships/hyperlink" Target="http://www.seavest.co.za/inv/fpdf16/inv-preview.php?Id=40466" TargetMode="External"/><Relationship Id="rId_hyperlink_49" Type="http://schemas.openxmlformats.org/officeDocument/2006/relationships/hyperlink" Target="http://www.seavest.co.za/inv/fpdf16/inv-preview.php?Id=40184" TargetMode="External"/><Relationship Id="rId_hyperlink_50" Type="http://schemas.openxmlformats.org/officeDocument/2006/relationships/hyperlink" Target="http://www.seavest.co.za/inv/fpdf16/inv-preview.php?Id=40683" TargetMode="External"/><Relationship Id="rId_hyperlink_51" Type="http://schemas.openxmlformats.org/officeDocument/2006/relationships/hyperlink" Target="http://www.seavest.co.za/inv/fpdf16/inv-preview.php?Id=40735" TargetMode="External"/><Relationship Id="rId_hyperlink_52" Type="http://schemas.openxmlformats.org/officeDocument/2006/relationships/hyperlink" Target="http://www.seavest.co.za/inv/fpdf16/inv-preview.php?Id=40747" TargetMode="External"/><Relationship Id="rId_hyperlink_53" Type="http://schemas.openxmlformats.org/officeDocument/2006/relationships/hyperlink" Target="http://www.seavest.co.za/inv/fpdf16/inv-preview.php?Id=40788" TargetMode="External"/><Relationship Id="rId_hyperlink_54" Type="http://schemas.openxmlformats.org/officeDocument/2006/relationships/hyperlink" Target="http://www.seavest.co.za/inv/fpdf16/inv-preview.php?Id=40531" TargetMode="External"/><Relationship Id="rId_hyperlink_55" Type="http://schemas.openxmlformats.org/officeDocument/2006/relationships/hyperlink" Target="http://www.seavest.co.za/inv/fpdf16/inv-preview.php?Id=40189" TargetMode="External"/><Relationship Id="rId_hyperlink_56" Type="http://schemas.openxmlformats.org/officeDocument/2006/relationships/hyperlink" Target="http://www.seavest.co.za/inv/fpdf16/inv-preview.php?Id=40412" TargetMode="External"/><Relationship Id="rId_hyperlink_57" Type="http://schemas.openxmlformats.org/officeDocument/2006/relationships/hyperlink" Target="http://www.seavest.co.za/inv/fpdf16/inv-preview.php?Id=40724" TargetMode="External"/><Relationship Id="rId_hyperlink_58" Type="http://schemas.openxmlformats.org/officeDocument/2006/relationships/hyperlink" Target="http://www.seavest.co.za/inv/fpdf16/inv-preview.php?Id=40685" TargetMode="External"/><Relationship Id="rId_hyperlink_59" Type="http://schemas.openxmlformats.org/officeDocument/2006/relationships/hyperlink" Target="http://www.seavest.co.za/inv/fpdf16/inv-preview.php?Id=40793" TargetMode="External"/><Relationship Id="rId_hyperlink_60" Type="http://schemas.openxmlformats.org/officeDocument/2006/relationships/hyperlink" Target="http://www.seavest.co.za/inv/fpdf16/inv-preview.php?Id=40372" TargetMode="External"/><Relationship Id="rId_hyperlink_61" Type="http://schemas.openxmlformats.org/officeDocument/2006/relationships/hyperlink" Target="http://www.seavest.co.za/inv/fpdf16/inv-preview.php?Id=40388" TargetMode="External"/><Relationship Id="rId_hyperlink_62" Type="http://schemas.openxmlformats.org/officeDocument/2006/relationships/hyperlink" Target="http://www.seavest.co.za/inv/fpdf16/inv-preview.php?Id=40429" TargetMode="External"/><Relationship Id="rId_hyperlink_63" Type="http://schemas.openxmlformats.org/officeDocument/2006/relationships/hyperlink" Target="http://www.seavest.co.za/inv/fpdf16/inv-preview.php?Id=40606" TargetMode="External"/><Relationship Id="rId_hyperlink_64" Type="http://schemas.openxmlformats.org/officeDocument/2006/relationships/hyperlink" Target="http://www.seavest.co.za/inv/fpdf16/inv-preview.php?Id=40204" TargetMode="External"/><Relationship Id="rId_hyperlink_65" Type="http://schemas.openxmlformats.org/officeDocument/2006/relationships/hyperlink" Target="http://www.seavest.co.za/inv/fpdf16/inv-preview.php?Id=40671" TargetMode="External"/><Relationship Id="rId_hyperlink_66" Type="http://schemas.openxmlformats.org/officeDocument/2006/relationships/hyperlink" Target="http://www.seavest.co.za/inv/fpdf16/inv-preview.php?Id=40706" TargetMode="External"/><Relationship Id="rId_hyperlink_67" Type="http://schemas.openxmlformats.org/officeDocument/2006/relationships/hyperlink" Target="http://www.seavest.co.za/inv/fpdf16/inv-preview.php?Id=40598" TargetMode="External"/><Relationship Id="rId_hyperlink_68" Type="http://schemas.openxmlformats.org/officeDocument/2006/relationships/hyperlink" Target="http://www.seavest.co.za/inv/fpdf16/inv-preview.php?Id=40839" TargetMode="External"/><Relationship Id="rId_hyperlink_69" Type="http://schemas.openxmlformats.org/officeDocument/2006/relationships/hyperlink" Target="http://www.seavest.co.za/inv/fpdf16/inv-preview.php?Id=40771" TargetMode="External"/><Relationship Id="rId_hyperlink_70" Type="http://schemas.openxmlformats.org/officeDocument/2006/relationships/hyperlink" Target="http://www.seavest.co.za/inv/fpdf16/inv-preview.php?Id=40343" TargetMode="External"/><Relationship Id="rId_hyperlink_71" Type="http://schemas.openxmlformats.org/officeDocument/2006/relationships/hyperlink" Target="http://www.seavest.co.za/inv/fpdf16/inv-preview.php?Id=40794" TargetMode="External"/><Relationship Id="rId_hyperlink_72" Type="http://schemas.openxmlformats.org/officeDocument/2006/relationships/hyperlink" Target="http://www.seavest.co.za/inv/fpdf16/inv-preview.php?Id=40723" TargetMode="External"/><Relationship Id="rId_hyperlink_73" Type="http://schemas.openxmlformats.org/officeDocument/2006/relationships/hyperlink" Target="http://www.seavest.co.za/inv/fpdf16/inv-preview.php?Id=39904" TargetMode="External"/><Relationship Id="rId_hyperlink_74" Type="http://schemas.openxmlformats.org/officeDocument/2006/relationships/hyperlink" Target="http://www.seavest.co.za/inv/fpdf16/inv-preview.php?Id=40715" TargetMode="External"/><Relationship Id="rId_hyperlink_75" Type="http://schemas.openxmlformats.org/officeDocument/2006/relationships/hyperlink" Target="http://www.seavest.co.za/inv/fpdf16/inv-preview.php?Id=40917" TargetMode="External"/><Relationship Id="rId_hyperlink_76" Type="http://schemas.openxmlformats.org/officeDocument/2006/relationships/hyperlink" Target="http://www.seavest.co.za/inv/fpdf16/inv-preview.php?Id=40744" TargetMode="External"/><Relationship Id="rId_hyperlink_77" Type="http://schemas.openxmlformats.org/officeDocument/2006/relationships/hyperlink" Target="http://www.seavest.co.za/inv/fpdf16/inv-preview.php?Id=40552" TargetMode="External"/><Relationship Id="rId_hyperlink_78" Type="http://schemas.openxmlformats.org/officeDocument/2006/relationships/hyperlink" Target="http://www.seavest.co.za/inv/fpdf16/inv-preview.php?Id=40643" TargetMode="External"/><Relationship Id="rId_hyperlink_79" Type="http://schemas.openxmlformats.org/officeDocument/2006/relationships/hyperlink" Target="http://www.seavest.co.za/inv/fpdf16/inv-preview.php?Id=40051" TargetMode="External"/><Relationship Id="rId_hyperlink_80" Type="http://schemas.openxmlformats.org/officeDocument/2006/relationships/hyperlink" Target="http://www.seavest.co.za/inv/fpdf16/inv-preview.php?Id=40259" TargetMode="External"/><Relationship Id="rId_hyperlink_81" Type="http://schemas.openxmlformats.org/officeDocument/2006/relationships/hyperlink" Target="http://www.seavest.co.za/inv/fpdf16/inv-preview.php?Id=40462" TargetMode="External"/><Relationship Id="rId_hyperlink_82" Type="http://schemas.openxmlformats.org/officeDocument/2006/relationships/hyperlink" Target="http://www.seavest.co.za/inv/fpdf16/inv-preview.php?Id=40815" TargetMode="External"/><Relationship Id="rId_hyperlink_83" Type="http://schemas.openxmlformats.org/officeDocument/2006/relationships/hyperlink" Target="http://www.seavest.co.za/inv/fpdf16/inv-preview.php?Id=39951" TargetMode="External"/><Relationship Id="rId_hyperlink_84" Type="http://schemas.openxmlformats.org/officeDocument/2006/relationships/hyperlink" Target="http://www.seavest.co.za/inv/fpdf16/inv-preview.php?Id=40000" TargetMode="External"/><Relationship Id="rId_hyperlink_85" Type="http://schemas.openxmlformats.org/officeDocument/2006/relationships/hyperlink" Target="http://www.seavest.co.za/inv/fpdf16/inv-preview.php?Id=40662" TargetMode="External"/><Relationship Id="rId_hyperlink_86" Type="http://schemas.openxmlformats.org/officeDocument/2006/relationships/hyperlink" Target="http://www.seavest.co.za/inv/fpdf16/inv-preview.php?Id=40479" TargetMode="External"/><Relationship Id="rId_hyperlink_87" Type="http://schemas.openxmlformats.org/officeDocument/2006/relationships/hyperlink" Target="http://www.seavest.co.za/inv/fpdf16/inv-preview.php?Id=40927" TargetMode="External"/><Relationship Id="rId_hyperlink_88" Type="http://schemas.openxmlformats.org/officeDocument/2006/relationships/hyperlink" Target="http://www.seavest.co.za/inv/fpdf16/inv-preview.php?Id=40647" TargetMode="External"/><Relationship Id="rId_hyperlink_89" Type="http://schemas.openxmlformats.org/officeDocument/2006/relationships/hyperlink" Target="http://www.seavest.co.za/inv/fpdf16/inv-preview.php?Id=40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9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20637</v>
      </c>
      <c r="E2" t="s">
        <v>12</v>
      </c>
      <c r="F2">
        <v>4454.16</v>
      </c>
      <c r="G2">
        <v>185</v>
      </c>
      <c r="H2" t="str">
        <f>Hyperlink("http://www.seavest.co.za/inv/fpdf16/inv-preview.php?Id=40316","Click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20991</v>
      </c>
      <c r="E3" t="s">
        <v>16</v>
      </c>
      <c r="F3">
        <v>9382</v>
      </c>
      <c r="G3">
        <v>32</v>
      </c>
      <c r="H3" t="str">
        <f>Hyperlink("http://www.seavest.co.za/inv/fpdf16/inv-preview.php?Id=40729","Click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21229</v>
      </c>
      <c r="E4" t="s">
        <v>20</v>
      </c>
      <c r="F4">
        <v>1226</v>
      </c>
      <c r="G4">
        <v>92</v>
      </c>
      <c r="H4" t="str">
        <f>Hyperlink("http://www.seavest.co.za/inv/fpdf16/inv-preview.php?Id=40708","Click for Invoice PDF")</f>
        <v>Click for Invoice PDF</v>
      </c>
      <c r="I4"/>
    </row>
    <row r="5" spans="1:215">
      <c r="A5" t="s">
        <v>21</v>
      </c>
      <c r="B5" t="s">
        <v>22</v>
      </c>
      <c r="C5" t="s">
        <v>19</v>
      </c>
      <c r="D5">
        <v>20935</v>
      </c>
      <c r="E5" t="s">
        <v>23</v>
      </c>
      <c r="F5">
        <v>9134.700000000001</v>
      </c>
      <c r="G5">
        <v>43</v>
      </c>
      <c r="H5" t="str">
        <f>Hyperlink("http://www.seavest.co.za/inv/fpdf16/inv-preview.php?Id=40659","Click for Invoice PDF")</f>
        <v>Click for Invoice PDF</v>
      </c>
      <c r="I5"/>
    </row>
    <row r="6" spans="1:215">
      <c r="A6" t="s">
        <v>24</v>
      </c>
      <c r="B6" t="s">
        <v>22</v>
      </c>
      <c r="C6"/>
      <c r="D6">
        <v>21281</v>
      </c>
      <c r="E6" t="s">
        <v>25</v>
      </c>
      <c r="F6">
        <v>5254.4</v>
      </c>
      <c r="G6">
        <v>84</v>
      </c>
      <c r="H6" t="str">
        <f>Hyperlink("http://www.seavest.co.za/inv/fpdf16/inv-preview.php?Id=40904","Click for Invoice PDF")</f>
        <v>Click for Invoice PDF</v>
      </c>
      <c r="I6"/>
    </row>
    <row r="7" spans="1:215">
      <c r="A7" t="s">
        <v>26</v>
      </c>
      <c r="B7" t="s">
        <v>27</v>
      </c>
      <c r="C7" t="s">
        <v>28</v>
      </c>
      <c r="D7">
        <v>21271</v>
      </c>
      <c r="E7" t="s">
        <v>25</v>
      </c>
      <c r="F7">
        <v>3789.9</v>
      </c>
      <c r="G7">
        <v>30</v>
      </c>
      <c r="H7" t="str">
        <f>Hyperlink("http://www.seavest.co.za/inv/fpdf16/inv-preview.php?Id=40928","Click for Invoice PDF")</f>
        <v>Click for Invoice PDF</v>
      </c>
      <c r="I7"/>
    </row>
    <row r="8" spans="1:215">
      <c r="A8" t="s">
        <v>29</v>
      </c>
      <c r="B8" t="s">
        <v>30</v>
      </c>
      <c r="C8" t="s">
        <v>19</v>
      </c>
      <c r="D8">
        <v>21240</v>
      </c>
      <c r="E8" t="s">
        <v>25</v>
      </c>
      <c r="F8">
        <v>935</v>
      </c>
      <c r="G8">
        <v>92</v>
      </c>
      <c r="H8" t="str">
        <f>Hyperlink("http://www.seavest.co.za/inv/fpdf16/inv-preview.php?Id=40501","Click for Invoice PDF")</f>
        <v>Click for Invoice PDF</v>
      </c>
      <c r="I8"/>
    </row>
    <row r="9" spans="1:215">
      <c r="A9" t="s">
        <v>31</v>
      </c>
      <c r="B9" t="s">
        <v>32</v>
      </c>
      <c r="C9" t="s">
        <v>19</v>
      </c>
      <c r="D9">
        <v>20633</v>
      </c>
      <c r="E9" t="s">
        <v>33</v>
      </c>
      <c r="F9">
        <v>0</v>
      </c>
      <c r="G9">
        <v>3</v>
      </c>
      <c r="H9" t="str">
        <f>Hyperlink("http://www.seavest.co.za/inv/fpdf16/inv-preview.php?Id=40320","Click for Invoice PDF")</f>
        <v>Click for Invoice PDF</v>
      </c>
      <c r="I9"/>
    </row>
    <row r="10" spans="1:215">
      <c r="A10" t="s">
        <v>34</v>
      </c>
      <c r="B10" t="s">
        <v>35</v>
      </c>
      <c r="C10" t="s">
        <v>15</v>
      </c>
      <c r="D10">
        <v>21049</v>
      </c>
      <c r="E10" t="s">
        <v>36</v>
      </c>
      <c r="F10">
        <v>4094</v>
      </c>
      <c r="G10">
        <v>37</v>
      </c>
      <c r="H10" t="str">
        <f>Hyperlink("http://www.seavest.co.za/inv/fpdf16/inv-preview.php?Id=40677","Click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39</v>
      </c>
      <c r="D11">
        <v>21113</v>
      </c>
      <c r="E11" t="s">
        <v>36</v>
      </c>
      <c r="F11">
        <v>0</v>
      </c>
      <c r="G11">
        <v>31</v>
      </c>
      <c r="H11" t="str">
        <f>Hyperlink("http://www.seavest.co.za/inv/fpdf16/inv-preview.php?Id=40684","Click for Invoice PDF")</f>
        <v>Click for Invoice PDF</v>
      </c>
      <c r="I11"/>
    </row>
    <row r="12" spans="1:215">
      <c r="A12" t="s">
        <v>40</v>
      </c>
      <c r="B12" t="s">
        <v>41</v>
      </c>
      <c r="C12" t="s">
        <v>19</v>
      </c>
      <c r="D12">
        <v>21183</v>
      </c>
      <c r="E12" t="s">
        <v>36</v>
      </c>
      <c r="F12">
        <v>0</v>
      </c>
      <c r="G12">
        <v>39</v>
      </c>
      <c r="H12" t="str">
        <f>Hyperlink("http://www.seavest.co.za/inv/fpdf16/inv-preview.php?Id=40725","Click for Invoice PDF")</f>
        <v>Click for Invoice PDF</v>
      </c>
      <c r="I12"/>
    </row>
    <row r="13" spans="1:215">
      <c r="A13" t="s">
        <v>42</v>
      </c>
      <c r="B13" t="s">
        <v>43</v>
      </c>
      <c r="C13" t="s">
        <v>19</v>
      </c>
      <c r="D13">
        <v>21280</v>
      </c>
      <c r="E13" t="s">
        <v>44</v>
      </c>
      <c r="F13">
        <v>12919.1</v>
      </c>
      <c r="G13">
        <v>30</v>
      </c>
      <c r="H13" t="str">
        <f>Hyperlink("http://www.seavest.co.za/inv/fpdf16/inv-preview.php?Id=40918","Click for Invoice PDF")</f>
        <v>Click for Invoice PDF</v>
      </c>
      <c r="I13"/>
    </row>
    <row r="14" spans="1:215">
      <c r="A14" t="s">
        <v>45</v>
      </c>
      <c r="B14" t="s">
        <v>46</v>
      </c>
      <c r="C14" t="s">
        <v>39</v>
      </c>
      <c r="D14">
        <v>21180</v>
      </c>
      <c r="E14" t="s">
        <v>47</v>
      </c>
      <c r="F14">
        <v>0</v>
      </c>
      <c r="G14">
        <v>25</v>
      </c>
      <c r="H14" t="str">
        <f>Hyperlink("http://www.seavest.co.za/inv/fpdf16/inv-preview.php?Id=40850","Click for Invoice PDF")</f>
        <v>Click for Invoice PDF</v>
      </c>
      <c r="I14"/>
    </row>
    <row r="15" spans="1:215">
      <c r="A15" t="s">
        <v>48</v>
      </c>
      <c r="B15" t="s">
        <v>49</v>
      </c>
      <c r="C15" t="s">
        <v>19</v>
      </c>
      <c r="D15">
        <v>21248</v>
      </c>
      <c r="E15" t="s">
        <v>50</v>
      </c>
      <c r="F15">
        <v>8622.299999999999</v>
      </c>
      <c r="G15">
        <v>42</v>
      </c>
      <c r="H15" t="str">
        <f>Hyperlink("http://www.seavest.co.za/inv/fpdf16/inv-preview.php?Id=40816","Click for Invoice PDF")</f>
        <v>Click for Invoice PDF</v>
      </c>
      <c r="I15"/>
    </row>
    <row r="16" spans="1:215">
      <c r="A16" t="s">
        <v>51</v>
      </c>
      <c r="B16" t="s">
        <v>52</v>
      </c>
      <c r="C16" t="s">
        <v>11</v>
      </c>
      <c r="D16">
        <v>21302</v>
      </c>
      <c r="E16" t="s">
        <v>53</v>
      </c>
      <c r="F16">
        <v>6865.9</v>
      </c>
      <c r="G16">
        <v>37</v>
      </c>
      <c r="H16" t="str">
        <f>Hyperlink("http://www.seavest.co.za/inv/fpdf16/inv-preview.php?Id=40933","Click for Invoice PDF")</f>
        <v>Click for Invoice PDF</v>
      </c>
      <c r="I16"/>
    </row>
    <row r="17" spans="1:215">
      <c r="A17" t="s">
        <v>54</v>
      </c>
      <c r="B17" t="s">
        <v>55</v>
      </c>
      <c r="C17" t="s">
        <v>19</v>
      </c>
      <c r="D17">
        <v>21275</v>
      </c>
      <c r="E17" t="s">
        <v>56</v>
      </c>
      <c r="F17">
        <v>0</v>
      </c>
      <c r="G17">
        <v>28</v>
      </c>
      <c r="H17" t="str">
        <f>Hyperlink("http://www.seavest.co.za/inv/fpdf16/inv-preview.php?Id=40902","Click for Invoice PDF")</f>
        <v>Click for Invoice PDF</v>
      </c>
      <c r="I17"/>
    </row>
    <row r="18" spans="1:215">
      <c r="A18" t="s">
        <v>57</v>
      </c>
      <c r="B18" t="s">
        <v>58</v>
      </c>
      <c r="C18" t="s">
        <v>15</v>
      </c>
      <c r="D18">
        <v>21276</v>
      </c>
      <c r="E18" t="s">
        <v>56</v>
      </c>
      <c r="F18">
        <v>4792</v>
      </c>
      <c r="G18">
        <v>11</v>
      </c>
      <c r="H18" t="str">
        <f>Hyperlink("http://www.seavest.co.za/inv/fpdf16/inv-preview.php?Id=40936","Click for Invoice PDF")</f>
        <v>Click for Invoice PDF</v>
      </c>
      <c r="I18"/>
    </row>
    <row r="19" spans="1:215">
      <c r="A19" t="s">
        <v>59</v>
      </c>
      <c r="B19" t="s">
        <v>60</v>
      </c>
      <c r="C19" t="s">
        <v>15</v>
      </c>
      <c r="D19">
        <v>20004</v>
      </c>
      <c r="E19" t="s">
        <v>61</v>
      </c>
      <c r="F19">
        <v>4758.8</v>
      </c>
      <c r="G19">
        <v>49</v>
      </c>
      <c r="H19" t="str">
        <f>Hyperlink("http://www.seavest.co.za/inv/fpdf16/inv-preview.php?Id=39712","Click for Invoice PDF")</f>
        <v>Click for Invoice PDF</v>
      </c>
      <c r="I19"/>
    </row>
    <row r="20" spans="1:215">
      <c r="A20" t="s">
        <v>62</v>
      </c>
      <c r="B20" t="s">
        <v>63</v>
      </c>
      <c r="C20" t="s">
        <v>15</v>
      </c>
      <c r="D20">
        <v>20940</v>
      </c>
      <c r="E20" t="s">
        <v>61</v>
      </c>
      <c r="F20">
        <v>15930.8</v>
      </c>
      <c r="G20">
        <v>50</v>
      </c>
      <c r="H20" t="str">
        <f>Hyperlink("http://www.seavest.co.za/inv/fpdf16/inv-preview.php?Id=40652","Click for Invoice PDF")</f>
        <v>Click for Invoice PDF</v>
      </c>
      <c r="I20"/>
    </row>
    <row r="21" spans="1:215">
      <c r="A21" t="s">
        <v>64</v>
      </c>
      <c r="B21" t="s">
        <v>65</v>
      </c>
      <c r="C21" t="s">
        <v>19</v>
      </c>
      <c r="D21">
        <v>21247</v>
      </c>
      <c r="E21" t="s">
        <v>61</v>
      </c>
      <c r="F21">
        <v>17196.16</v>
      </c>
      <c r="G21">
        <v>49</v>
      </c>
      <c r="H21" t="str">
        <f>Hyperlink("http://www.seavest.co.za/inv/fpdf16/inv-preview.php?Id=40736","Click for Invoice PDF")</f>
        <v>Click for Invoice PDF</v>
      </c>
      <c r="I21"/>
    </row>
    <row r="22" spans="1:215">
      <c r="A22" t="s">
        <v>66</v>
      </c>
      <c r="B22" t="s">
        <v>67</v>
      </c>
      <c r="C22" t="s">
        <v>19</v>
      </c>
      <c r="D22">
        <v>20975</v>
      </c>
      <c r="E22" t="s">
        <v>68</v>
      </c>
      <c r="F22">
        <v>7225.3</v>
      </c>
      <c r="G22">
        <v>101</v>
      </c>
      <c r="H22" t="str">
        <f>Hyperlink("http://www.seavest.co.za/inv/fpdf16/inv-preview.php?Id=40640","Click for Invoice PDF")</f>
        <v>Click for Invoice PDF</v>
      </c>
      <c r="I22"/>
    </row>
    <row r="23" spans="1:215">
      <c r="A23" t="s">
        <v>69</v>
      </c>
      <c r="B23" t="s">
        <v>70</v>
      </c>
      <c r="C23" t="s">
        <v>19</v>
      </c>
      <c r="D23">
        <v>20933</v>
      </c>
      <c r="E23" t="s">
        <v>71</v>
      </c>
      <c r="F23">
        <v>5788.8</v>
      </c>
      <c r="G23">
        <v>77</v>
      </c>
      <c r="H23" t="str">
        <f>Hyperlink("http://www.seavest.co.za/inv/fpdf16/inv-preview.php?Id=40663","Click for Invoice PDF")</f>
        <v>Click for Invoice PDF</v>
      </c>
      <c r="I23"/>
    </row>
    <row r="24" spans="1:215">
      <c r="A24" t="s">
        <v>72</v>
      </c>
      <c r="B24" t="s">
        <v>73</v>
      </c>
      <c r="C24" t="s">
        <v>39</v>
      </c>
      <c r="D24">
        <v>20775</v>
      </c>
      <c r="E24" t="s">
        <v>74</v>
      </c>
      <c r="F24">
        <v>105071</v>
      </c>
      <c r="G24">
        <v>176</v>
      </c>
      <c r="H24" t="str">
        <f>Hyperlink("http://www.seavest.co.za/inv/fpdf16/inv-preview.php?Id=40439","Click for Invoice PDF")</f>
        <v>Click for Invoice PDF</v>
      </c>
      <c r="I24"/>
    </row>
    <row r="25" spans="1:215">
      <c r="A25" t="s">
        <v>75</v>
      </c>
      <c r="B25" t="s">
        <v>76</v>
      </c>
      <c r="C25" t="s">
        <v>39</v>
      </c>
      <c r="D25">
        <v>20403</v>
      </c>
      <c r="E25" t="s">
        <v>77</v>
      </c>
      <c r="F25">
        <v>1822.3</v>
      </c>
      <c r="G25">
        <v>78</v>
      </c>
      <c r="H25" t="str">
        <f>Hyperlink("http://www.seavest.co.za/inv/fpdf16/inv-preview.php?Id=40140","Click for Invoice PDF")</f>
        <v>Click for Invoice PDF</v>
      </c>
      <c r="I25"/>
    </row>
    <row r="26" spans="1:215">
      <c r="A26" t="s">
        <v>78</v>
      </c>
      <c r="B26" t="s">
        <v>79</v>
      </c>
      <c r="C26" t="s">
        <v>19</v>
      </c>
      <c r="D26">
        <v>20416</v>
      </c>
      <c r="E26" t="s">
        <v>77</v>
      </c>
      <c r="F26">
        <v>11657.76</v>
      </c>
      <c r="G26">
        <v>106</v>
      </c>
      <c r="H26" t="str">
        <f>Hyperlink("http://www.seavest.co.za/inv/fpdf16/inv-preview.php?Id=40129","Click for Invoice PDF")</f>
        <v>Click for Invoice PDF</v>
      </c>
      <c r="I26"/>
    </row>
    <row r="27" spans="1:215">
      <c r="A27" t="s">
        <v>80</v>
      </c>
      <c r="B27" t="s">
        <v>46</v>
      </c>
      <c r="C27" t="s">
        <v>15</v>
      </c>
      <c r="D27">
        <v>21037</v>
      </c>
      <c r="E27" t="s">
        <v>81</v>
      </c>
      <c r="F27">
        <v>4443.6</v>
      </c>
      <c r="G27">
        <v>18</v>
      </c>
      <c r="H27" t="str">
        <f>Hyperlink("http://www.seavest.co.za/inv/fpdf16/inv-preview.php?Id=40740","Click for Invoice PDF")</f>
        <v>Click for Invoice PDF</v>
      </c>
      <c r="I27"/>
    </row>
    <row r="28" spans="1:215">
      <c r="A28" t="s">
        <v>82</v>
      </c>
      <c r="B28" t="s">
        <v>83</v>
      </c>
      <c r="C28"/>
      <c r="D28">
        <v>21193</v>
      </c>
      <c r="E28" t="s">
        <v>84</v>
      </c>
      <c r="F28">
        <v>0</v>
      </c>
      <c r="G28">
        <v>44</v>
      </c>
      <c r="H28" t="str">
        <f>Hyperlink("http://www.seavest.co.za/inv/fpdf16/inv-preview.php?Id=40810","Click for Invoice PDF")</f>
        <v>Click for Invoice PDF</v>
      </c>
      <c r="I28"/>
    </row>
    <row r="29" spans="1:215">
      <c r="A29" t="s">
        <v>85</v>
      </c>
      <c r="B29" t="s">
        <v>65</v>
      </c>
      <c r="C29" t="s">
        <v>19</v>
      </c>
      <c r="D29">
        <v>20981</v>
      </c>
      <c r="E29" t="s">
        <v>84</v>
      </c>
      <c r="F29">
        <v>0</v>
      </c>
      <c r="G29">
        <v>53</v>
      </c>
      <c r="H29" t="str">
        <f>Hyperlink("http://www.seavest.co.za/inv/fpdf16/inv-preview.php?Id=40701","Click for Invoice PDF")</f>
        <v>Click for Invoice PDF</v>
      </c>
      <c r="I29"/>
    </row>
    <row r="30" spans="1:215">
      <c r="A30" t="s">
        <v>86</v>
      </c>
      <c r="B30" t="s">
        <v>87</v>
      </c>
      <c r="C30" t="s">
        <v>88</v>
      </c>
      <c r="D30">
        <v>21003</v>
      </c>
      <c r="E30" t="s">
        <v>89</v>
      </c>
      <c r="F30">
        <v>0</v>
      </c>
      <c r="G30">
        <v>108</v>
      </c>
      <c r="H30" t="str">
        <f>Hyperlink("http://www.seavest.co.za/inv/fpdf16/inv-preview.php?Id=40769","Click for Invoice PDF")</f>
        <v>Click for Invoice PDF</v>
      </c>
      <c r="I30"/>
    </row>
    <row r="31" spans="1:215">
      <c r="A31" t="s">
        <v>90</v>
      </c>
      <c r="B31" t="s">
        <v>91</v>
      </c>
      <c r="C31" t="s">
        <v>19</v>
      </c>
      <c r="D31">
        <v>21269</v>
      </c>
      <c r="E31" t="s">
        <v>92</v>
      </c>
      <c r="F31">
        <v>8791.6</v>
      </c>
      <c r="G31">
        <v>84</v>
      </c>
      <c r="H31" t="str">
        <f>Hyperlink("http://www.seavest.co.za/inv/fpdf16/inv-preview.php?Id=40929","Click for Invoice PDF")</f>
        <v>Click for Invoice PDF</v>
      </c>
      <c r="I31"/>
    </row>
    <row r="32" spans="1:215">
      <c r="A32" t="s">
        <v>93</v>
      </c>
      <c r="B32" t="s">
        <v>94</v>
      </c>
      <c r="C32" t="s">
        <v>15</v>
      </c>
      <c r="D32">
        <v>21199</v>
      </c>
      <c r="E32" t="s">
        <v>92</v>
      </c>
      <c r="F32">
        <v>3105.2</v>
      </c>
      <c r="G32">
        <v>84</v>
      </c>
      <c r="H32" t="str">
        <f>Hyperlink("http://www.seavest.co.za/inv/fpdf16/inv-preview.php?Id=40852","Click for Invoice PDF")</f>
        <v>Click for Invoice PDF</v>
      </c>
      <c r="I32"/>
    </row>
    <row r="33" spans="1:215">
      <c r="A33" t="s">
        <v>95</v>
      </c>
      <c r="B33" t="s">
        <v>96</v>
      </c>
      <c r="C33" t="s">
        <v>11</v>
      </c>
      <c r="D33">
        <v>20490</v>
      </c>
      <c r="E33" t="s">
        <v>97</v>
      </c>
      <c r="F33">
        <v>7885.76</v>
      </c>
      <c r="G33">
        <v>77</v>
      </c>
      <c r="H33" t="str">
        <f>Hyperlink("http://www.seavest.co.za/inv/fpdf16/inv-preview.php?Id=40110","Click for Invoice PDF")</f>
        <v>Click for Invoice PDF</v>
      </c>
      <c r="I33"/>
    </row>
    <row r="34" spans="1:215">
      <c r="A34" t="s">
        <v>98</v>
      </c>
      <c r="B34" t="s">
        <v>99</v>
      </c>
      <c r="C34" t="s">
        <v>39</v>
      </c>
      <c r="D34">
        <v>20468</v>
      </c>
      <c r="E34" t="s">
        <v>97</v>
      </c>
      <c r="F34">
        <v>8359.799999999999</v>
      </c>
      <c r="G34">
        <v>86</v>
      </c>
      <c r="H34" t="str">
        <f>Hyperlink("http://www.seavest.co.za/inv/fpdf16/inv-preview.php?Id=40198","Click for Invoice PDF")</f>
        <v>Click for Invoice PDF</v>
      </c>
      <c r="I34"/>
    </row>
    <row r="35" spans="1:215">
      <c r="A35" t="s">
        <v>100</v>
      </c>
      <c r="B35" t="s">
        <v>99</v>
      </c>
      <c r="C35" t="s">
        <v>39</v>
      </c>
      <c r="D35">
        <v>20469</v>
      </c>
      <c r="E35" t="s">
        <v>97</v>
      </c>
      <c r="F35">
        <v>5930</v>
      </c>
      <c r="G35">
        <v>86</v>
      </c>
      <c r="H35" t="str">
        <f>Hyperlink("http://www.seavest.co.za/inv/fpdf16/inv-preview.php?Id=40199","Click for Invoice PDF")</f>
        <v>Click for Invoice PDF</v>
      </c>
      <c r="I35"/>
    </row>
    <row r="36" spans="1:215">
      <c r="A36" t="s">
        <v>101</v>
      </c>
      <c r="B36" t="s">
        <v>102</v>
      </c>
      <c r="C36" t="s">
        <v>19</v>
      </c>
      <c r="D36">
        <v>20492</v>
      </c>
      <c r="E36" t="s">
        <v>97</v>
      </c>
      <c r="F36">
        <v>6388.48</v>
      </c>
      <c r="G36">
        <v>199</v>
      </c>
      <c r="H36" t="str">
        <f>Hyperlink("http://www.seavest.co.za/inv/fpdf16/inv-preview.php?Id=40202","Click for Invoice PDF")</f>
        <v>Click for Invoice PDF</v>
      </c>
      <c r="I36"/>
    </row>
    <row r="37" spans="1:215">
      <c r="A37" t="s">
        <v>103</v>
      </c>
      <c r="B37" t="s">
        <v>104</v>
      </c>
      <c r="C37" t="s">
        <v>39</v>
      </c>
      <c r="D37">
        <v>21147</v>
      </c>
      <c r="E37" t="s">
        <v>105</v>
      </c>
      <c r="F37">
        <v>12754.8</v>
      </c>
      <c r="G37">
        <v>45</v>
      </c>
      <c r="H37" t="str">
        <f>Hyperlink("http://www.seavest.co.za/inv/fpdf16/inv-preview.php?Id=40792","Click for Invoice PDF")</f>
        <v>Click for Invoice PDF</v>
      </c>
      <c r="I37"/>
    </row>
    <row r="38" spans="1:215">
      <c r="A38" t="s">
        <v>106</v>
      </c>
      <c r="B38" t="s">
        <v>107</v>
      </c>
      <c r="C38" t="s">
        <v>15</v>
      </c>
      <c r="D38">
        <v>20812</v>
      </c>
      <c r="E38" t="s">
        <v>108</v>
      </c>
      <c r="F38">
        <v>8941</v>
      </c>
      <c r="G38">
        <v>130</v>
      </c>
      <c r="H38" t="str">
        <f>Hyperlink("http://www.seavest.co.za/inv/fpdf16/inv-preview.php?Id=40455","Click for Invoice PDF")</f>
        <v>Click for Invoice PDF</v>
      </c>
      <c r="I38"/>
    </row>
    <row r="39" spans="1:215">
      <c r="A39" t="s">
        <v>109</v>
      </c>
      <c r="B39" t="s">
        <v>110</v>
      </c>
      <c r="C39" t="s">
        <v>15</v>
      </c>
      <c r="D39">
        <v>20268</v>
      </c>
      <c r="E39" t="s">
        <v>111</v>
      </c>
      <c r="F39">
        <v>29267.15</v>
      </c>
      <c r="G39">
        <v>16</v>
      </c>
      <c r="H39" t="str">
        <f>Hyperlink("http://www.seavest.co.za/inv/fpdf16/inv-preview.php?Id=39970","Click for Invoice PDF")</f>
        <v>Click for Invoice PDF</v>
      </c>
      <c r="I39"/>
    </row>
    <row r="40" spans="1:215">
      <c r="A40" t="s">
        <v>112</v>
      </c>
      <c r="B40" t="s">
        <v>113</v>
      </c>
      <c r="C40" t="s">
        <v>11</v>
      </c>
      <c r="D40">
        <v>21171</v>
      </c>
      <c r="E40" t="s">
        <v>114</v>
      </c>
      <c r="F40">
        <v>10473.4</v>
      </c>
      <c r="G40">
        <v>108</v>
      </c>
      <c r="H40" t="str">
        <f>Hyperlink("http://www.seavest.co.za/inv/fpdf16/inv-preview.php?Id=40745","Click for Invoice PDF")</f>
        <v>Click for Invoice PDF</v>
      </c>
      <c r="I40"/>
    </row>
    <row r="41" spans="1:215">
      <c r="A41" t="s">
        <v>115</v>
      </c>
      <c r="B41" t="s">
        <v>116</v>
      </c>
      <c r="C41" t="s">
        <v>15</v>
      </c>
      <c r="D41">
        <v>21172</v>
      </c>
      <c r="E41" t="s">
        <v>114</v>
      </c>
      <c r="F41">
        <v>6792</v>
      </c>
      <c r="G41">
        <v>94</v>
      </c>
      <c r="H41" t="str">
        <f>Hyperlink("http://www.seavest.co.za/inv/fpdf16/inv-preview.php?Id=40746","Click for Invoice PDF")</f>
        <v>Click for Invoice PDF</v>
      </c>
      <c r="I41"/>
    </row>
    <row r="42" spans="1:215">
      <c r="A42" t="s">
        <v>117</v>
      </c>
      <c r="B42" t="s">
        <v>118</v>
      </c>
      <c r="C42" t="s">
        <v>11</v>
      </c>
      <c r="D42">
        <v>20918</v>
      </c>
      <c r="E42" t="s">
        <v>114</v>
      </c>
      <c r="F42">
        <v>36622.1</v>
      </c>
      <c r="G42">
        <v>107</v>
      </c>
      <c r="H42" t="str">
        <f>Hyperlink("http://www.seavest.co.za/inv/fpdf16/inv-preview.php?Id=40498","Click for Invoice PDF")</f>
        <v>Click for Invoice PDF</v>
      </c>
      <c r="I42"/>
    </row>
    <row r="43" spans="1:215">
      <c r="A43" t="s">
        <v>119</v>
      </c>
      <c r="B43" t="s">
        <v>120</v>
      </c>
      <c r="C43" t="s">
        <v>39</v>
      </c>
      <c r="D43">
        <v>20965</v>
      </c>
      <c r="E43" t="s">
        <v>114</v>
      </c>
      <c r="F43">
        <v>10110.2</v>
      </c>
      <c r="G43">
        <v>108</v>
      </c>
      <c r="H43" t="str">
        <f>Hyperlink("http://www.seavest.co.za/inv/fpdf16/inv-preview.php?Id=40620","Click for Invoice PDF")</f>
        <v>Click for Invoice PDF</v>
      </c>
      <c r="I43"/>
    </row>
    <row r="44" spans="1:215">
      <c r="A44" t="s">
        <v>121</v>
      </c>
      <c r="B44" t="s">
        <v>122</v>
      </c>
      <c r="C44" t="s">
        <v>19</v>
      </c>
      <c r="D44">
        <v>21029</v>
      </c>
      <c r="E44" t="s">
        <v>114</v>
      </c>
      <c r="F44">
        <v>4199.2</v>
      </c>
      <c r="G44">
        <v>108</v>
      </c>
      <c r="H44" t="str">
        <f>Hyperlink("http://www.seavest.co.za/inv/fpdf16/inv-preview.php?Id=40753","Click for Invoice PDF")</f>
        <v>Click for Invoice PDF</v>
      </c>
      <c r="I44"/>
    </row>
    <row r="45" spans="1:215">
      <c r="A45" t="s">
        <v>123</v>
      </c>
      <c r="B45" t="s">
        <v>124</v>
      </c>
      <c r="C45" t="s">
        <v>11</v>
      </c>
      <c r="D45">
        <v>21053</v>
      </c>
      <c r="E45" t="s">
        <v>114</v>
      </c>
      <c r="F45">
        <v>15490.8</v>
      </c>
      <c r="G45">
        <v>108</v>
      </c>
      <c r="H45" t="str">
        <f>Hyperlink("http://www.seavest.co.za/inv/fpdf16/inv-preview.php?Id=40782","Click for Invoice PDF")</f>
        <v>Click for Invoice PDF</v>
      </c>
      <c r="I45"/>
    </row>
    <row r="46" spans="1:215">
      <c r="A46" t="s">
        <v>125</v>
      </c>
      <c r="B46" t="s">
        <v>126</v>
      </c>
      <c r="C46" t="s">
        <v>39</v>
      </c>
      <c r="D46">
        <v>21061</v>
      </c>
      <c r="E46" t="s">
        <v>114</v>
      </c>
      <c r="F46">
        <v>2731</v>
      </c>
      <c r="G46">
        <v>108</v>
      </c>
      <c r="H46" t="str">
        <f>Hyperlink("http://www.seavest.co.za/inv/fpdf16/inv-preview.php?Id=40789","Click for Invoice PDF")</f>
        <v>Click for Invoice PDF</v>
      </c>
      <c r="I46"/>
    </row>
    <row r="47" spans="1:215">
      <c r="A47" t="s">
        <v>127</v>
      </c>
      <c r="B47" t="s">
        <v>128</v>
      </c>
      <c r="C47" t="s">
        <v>39</v>
      </c>
      <c r="D47">
        <v>20737</v>
      </c>
      <c r="E47" t="s">
        <v>129</v>
      </c>
      <c r="F47">
        <v>5361.4</v>
      </c>
      <c r="G47">
        <v>130</v>
      </c>
      <c r="H47" t="str">
        <f>Hyperlink("http://www.seavest.co.za/inv/fpdf16/inv-preview.php?Id=40386","Click for Invoice PDF")</f>
        <v>Click for Invoice PDF</v>
      </c>
      <c r="I47"/>
    </row>
    <row r="48" spans="1:215">
      <c r="A48" t="s">
        <v>130</v>
      </c>
      <c r="B48" t="s">
        <v>128</v>
      </c>
      <c r="C48" t="s">
        <v>39</v>
      </c>
      <c r="D48">
        <v>20841</v>
      </c>
      <c r="E48" t="s">
        <v>129</v>
      </c>
      <c r="F48">
        <v>9177</v>
      </c>
      <c r="G48">
        <v>130</v>
      </c>
      <c r="H48" t="str">
        <f>Hyperlink("http://www.seavest.co.za/inv/fpdf16/inv-preview.php?Id=40454","Click for Invoice PDF")</f>
        <v>Click for Invoice PDF</v>
      </c>
      <c r="I48"/>
    </row>
    <row r="49" spans="1:215">
      <c r="A49" t="s">
        <v>131</v>
      </c>
      <c r="B49" t="s">
        <v>132</v>
      </c>
      <c r="C49" t="s">
        <v>19</v>
      </c>
      <c r="D49">
        <v>20827</v>
      </c>
      <c r="E49" t="s">
        <v>129</v>
      </c>
      <c r="F49">
        <v>7861</v>
      </c>
      <c r="G49">
        <v>130</v>
      </c>
      <c r="H49" t="str">
        <f>Hyperlink("http://www.seavest.co.za/inv/fpdf16/inv-preview.php?Id=40466","Click for Invoice PDF")</f>
        <v>Click for Invoice PDF</v>
      </c>
      <c r="I49"/>
    </row>
    <row r="50" spans="1:215">
      <c r="A50" t="s">
        <v>133</v>
      </c>
      <c r="B50" t="s">
        <v>134</v>
      </c>
      <c r="C50" t="s">
        <v>39</v>
      </c>
      <c r="D50">
        <v>20431</v>
      </c>
      <c r="E50" t="s">
        <v>135</v>
      </c>
      <c r="F50">
        <v>2584.4</v>
      </c>
      <c r="G50">
        <v>86</v>
      </c>
      <c r="H50" t="str">
        <f>Hyperlink("http://www.seavest.co.za/inv/fpdf16/inv-preview.php?Id=40184","Click for Invoice PDF")</f>
        <v>Click for Invoice PDF</v>
      </c>
      <c r="I50"/>
    </row>
    <row r="51" spans="1:215">
      <c r="A51" t="s">
        <v>136</v>
      </c>
      <c r="B51" t="s">
        <v>126</v>
      </c>
      <c r="C51" t="s">
        <v>39</v>
      </c>
      <c r="D51">
        <v>20997</v>
      </c>
      <c r="E51" t="s">
        <v>137</v>
      </c>
      <c r="F51">
        <v>3458.7</v>
      </c>
      <c r="G51">
        <v>106</v>
      </c>
      <c r="H51" t="str">
        <f>Hyperlink("http://www.seavest.co.za/inv/fpdf16/inv-preview.php?Id=40683","Click for Invoice PDF")</f>
        <v>Click for Invoice PDF</v>
      </c>
      <c r="I51"/>
    </row>
    <row r="52" spans="1:215">
      <c r="A52" t="s">
        <v>138</v>
      </c>
      <c r="B52" t="s">
        <v>139</v>
      </c>
      <c r="C52" t="s">
        <v>140</v>
      </c>
      <c r="D52">
        <v>21077</v>
      </c>
      <c r="E52" t="s">
        <v>137</v>
      </c>
      <c r="F52">
        <v>6435.92</v>
      </c>
      <c r="G52">
        <v>107</v>
      </c>
      <c r="H52" t="str">
        <f>Hyperlink("http://www.seavest.co.za/inv/fpdf16/inv-preview.php?Id=40735","Click for Invoice PDF")</f>
        <v>Click for Invoice PDF</v>
      </c>
      <c r="I52"/>
    </row>
    <row r="53" spans="1:215">
      <c r="A53" t="s">
        <v>141</v>
      </c>
      <c r="B53" t="s">
        <v>142</v>
      </c>
      <c r="C53" t="s">
        <v>39</v>
      </c>
      <c r="D53">
        <v>21013</v>
      </c>
      <c r="E53" t="s">
        <v>137</v>
      </c>
      <c r="F53">
        <v>4583.2</v>
      </c>
      <c r="G53">
        <v>99</v>
      </c>
      <c r="H53" t="str">
        <f>Hyperlink("http://www.seavest.co.za/inv/fpdf16/inv-preview.php?Id=40747","Click for Invoice PDF")</f>
        <v>Click for Invoice PDF</v>
      </c>
      <c r="I53"/>
    </row>
    <row r="54" spans="1:215">
      <c r="A54" t="s">
        <v>143</v>
      </c>
      <c r="B54" t="s">
        <v>144</v>
      </c>
      <c r="C54" t="s">
        <v>39</v>
      </c>
      <c r="D54">
        <v>21087</v>
      </c>
      <c r="E54" t="s">
        <v>137</v>
      </c>
      <c r="F54">
        <v>11464.4</v>
      </c>
      <c r="G54">
        <v>107</v>
      </c>
      <c r="H54" t="str">
        <f>Hyperlink("http://www.seavest.co.za/inv/fpdf16/inv-preview.php?Id=40788","Click for Invoice PDF")</f>
        <v>Click for Invoice PDF</v>
      </c>
      <c r="I54"/>
    </row>
    <row r="55" spans="1:215">
      <c r="A55" t="s">
        <v>145</v>
      </c>
      <c r="B55" t="s">
        <v>146</v>
      </c>
      <c r="C55" t="s">
        <v>11</v>
      </c>
      <c r="D55">
        <v>20829</v>
      </c>
      <c r="E55" t="s">
        <v>147</v>
      </c>
      <c r="F55">
        <v>5081</v>
      </c>
      <c r="G55">
        <v>130</v>
      </c>
      <c r="H55" t="str">
        <f>Hyperlink("http://www.seavest.co.za/inv/fpdf16/inv-preview.php?Id=40531","Click for Invoice PDF")</f>
        <v>Click for Invoice PDF</v>
      </c>
      <c r="I55"/>
    </row>
    <row r="56" spans="1:215">
      <c r="A56" t="s">
        <v>148</v>
      </c>
      <c r="B56" t="s">
        <v>149</v>
      </c>
      <c r="C56" t="s">
        <v>19</v>
      </c>
      <c r="D56">
        <v>20486</v>
      </c>
      <c r="E56" t="s">
        <v>150</v>
      </c>
      <c r="F56">
        <v>3193.72</v>
      </c>
      <c r="G56">
        <v>168</v>
      </c>
      <c r="H56" t="str">
        <f>Hyperlink("http://www.seavest.co.za/inv/fpdf16/inv-preview.php?Id=40189","Click for Invoice PDF")</f>
        <v>Click for Invoice PDF</v>
      </c>
      <c r="I56"/>
    </row>
    <row r="57" spans="1:215">
      <c r="A57" t="s">
        <v>151</v>
      </c>
      <c r="B57" t="s">
        <v>38</v>
      </c>
      <c r="C57" t="s">
        <v>39</v>
      </c>
      <c r="D57">
        <v>20744</v>
      </c>
      <c r="E57" t="s">
        <v>150</v>
      </c>
      <c r="F57">
        <v>49885</v>
      </c>
      <c r="G57">
        <v>142</v>
      </c>
      <c r="H57" t="str">
        <f>Hyperlink("http://www.seavest.co.za/inv/fpdf16/inv-preview.php?Id=40412","Click for Invoice PDF")</f>
        <v>Click for Invoice PDF</v>
      </c>
      <c r="I57"/>
    </row>
    <row r="58" spans="1:215">
      <c r="A58" t="s">
        <v>152</v>
      </c>
      <c r="B58" t="s">
        <v>41</v>
      </c>
      <c r="C58"/>
      <c r="D58">
        <v>20984</v>
      </c>
      <c r="E58" t="s">
        <v>153</v>
      </c>
      <c r="F58">
        <v>0</v>
      </c>
      <c r="G58">
        <v>44</v>
      </c>
      <c r="H58" t="str">
        <f>Hyperlink("http://www.seavest.co.za/inv/fpdf16/inv-preview.php?Id=40724","Click for Invoice PDF")</f>
        <v>Click for Invoice PDF</v>
      </c>
      <c r="I58"/>
    </row>
    <row r="59" spans="1:215">
      <c r="A59" t="s">
        <v>154</v>
      </c>
      <c r="B59" t="s">
        <v>155</v>
      </c>
      <c r="C59" t="s">
        <v>39</v>
      </c>
      <c r="D59">
        <v>21024</v>
      </c>
      <c r="E59" t="s">
        <v>153</v>
      </c>
      <c r="F59">
        <v>7102</v>
      </c>
      <c r="G59">
        <v>106</v>
      </c>
      <c r="H59" t="str">
        <f>Hyperlink("http://www.seavest.co.za/inv/fpdf16/inv-preview.php?Id=40685","Click for Invoice PDF")</f>
        <v>Click for Invoice PDF</v>
      </c>
      <c r="I59"/>
    </row>
    <row r="60" spans="1:215">
      <c r="A60" t="s">
        <v>156</v>
      </c>
      <c r="B60" t="s">
        <v>157</v>
      </c>
      <c r="C60" t="s">
        <v>39</v>
      </c>
      <c r="D60">
        <v>21064</v>
      </c>
      <c r="E60" t="s">
        <v>153</v>
      </c>
      <c r="F60">
        <v>49832</v>
      </c>
      <c r="G60">
        <v>106</v>
      </c>
      <c r="H60" t="str">
        <f>Hyperlink("http://www.seavest.co.za/inv/fpdf16/inv-preview.php?Id=40793","Click for Invoice PDF")</f>
        <v>Click for Invoice PDF</v>
      </c>
      <c r="I60"/>
    </row>
    <row r="61" spans="1:215">
      <c r="A61" t="s">
        <v>158</v>
      </c>
      <c r="B61" t="s">
        <v>159</v>
      </c>
      <c r="C61" t="s">
        <v>28</v>
      </c>
      <c r="D61">
        <v>20797</v>
      </c>
      <c r="E61" t="s">
        <v>160</v>
      </c>
      <c r="F61">
        <v>49184.5</v>
      </c>
      <c r="G61">
        <v>130</v>
      </c>
      <c r="H61" t="str">
        <f>Hyperlink("http://www.seavest.co.za/inv/fpdf16/inv-preview.php?Id=40372","Click for Invoice PDF")</f>
        <v>Click for Invoice PDF</v>
      </c>
      <c r="I61"/>
    </row>
    <row r="62" spans="1:215">
      <c r="A62" t="s">
        <v>161</v>
      </c>
      <c r="B62" t="s">
        <v>162</v>
      </c>
      <c r="C62" t="s">
        <v>28</v>
      </c>
      <c r="D62">
        <v>20791</v>
      </c>
      <c r="E62" t="s">
        <v>160</v>
      </c>
      <c r="F62">
        <v>165166</v>
      </c>
      <c r="G62">
        <v>85</v>
      </c>
      <c r="H62" t="str">
        <f>Hyperlink("http://www.seavest.co.za/inv/fpdf16/inv-preview.php?Id=40388","Click for Invoice PDF")</f>
        <v>Click for Invoice PDF</v>
      </c>
      <c r="I62"/>
    </row>
    <row r="63" spans="1:215">
      <c r="A63" t="s">
        <v>163</v>
      </c>
      <c r="B63" t="s">
        <v>164</v>
      </c>
      <c r="C63" t="s">
        <v>39</v>
      </c>
      <c r="D63">
        <v>20790</v>
      </c>
      <c r="E63" t="s">
        <v>160</v>
      </c>
      <c r="F63">
        <v>49456.4</v>
      </c>
      <c r="G63">
        <v>130</v>
      </c>
      <c r="H63" t="str">
        <f>Hyperlink("http://www.seavest.co.za/inv/fpdf16/inv-preview.php?Id=40429","Click for Invoice PDF")</f>
        <v>Click for Invoice PDF</v>
      </c>
      <c r="I63"/>
    </row>
    <row r="64" spans="1:215">
      <c r="A64" t="s">
        <v>165</v>
      </c>
      <c r="B64" t="s">
        <v>166</v>
      </c>
      <c r="C64" t="s">
        <v>39</v>
      </c>
      <c r="D64">
        <v>20920</v>
      </c>
      <c r="E64" t="s">
        <v>167</v>
      </c>
      <c r="F64">
        <v>143528</v>
      </c>
      <c r="G64">
        <v>105</v>
      </c>
      <c r="H64" t="str">
        <f>Hyperlink("http://www.seavest.co.za/inv/fpdf16/inv-preview.php?Id=40606","Click for Invoice PDF")</f>
        <v>Click for Invoice PDF</v>
      </c>
      <c r="I64"/>
    </row>
    <row r="65" spans="1:215">
      <c r="A65" t="s">
        <v>168</v>
      </c>
      <c r="B65" t="s">
        <v>102</v>
      </c>
      <c r="C65" t="s">
        <v>19</v>
      </c>
      <c r="D65">
        <v>20527</v>
      </c>
      <c r="E65" t="s">
        <v>169</v>
      </c>
      <c r="F65">
        <v>2094.2</v>
      </c>
      <c r="G65">
        <v>186</v>
      </c>
      <c r="H65" t="str">
        <f>Hyperlink("http://www.seavest.co.za/inv/fpdf16/inv-preview.php?Id=40204","Click for Invoice PDF")</f>
        <v>Click for Invoice PDF</v>
      </c>
      <c r="I65"/>
    </row>
    <row r="66" spans="1:215">
      <c r="A66" t="s">
        <v>170</v>
      </c>
      <c r="B66" t="s">
        <v>43</v>
      </c>
      <c r="C66" t="s">
        <v>19</v>
      </c>
      <c r="D66">
        <v>21020</v>
      </c>
      <c r="E66" t="s">
        <v>171</v>
      </c>
      <c r="F66">
        <v>6496.8</v>
      </c>
      <c r="G66">
        <v>42</v>
      </c>
      <c r="H66" t="str">
        <f>Hyperlink("http://www.seavest.co.za/inv/fpdf16/inv-preview.php?Id=40671","Click for Invoice PDF")</f>
        <v>Click for Invoice PDF</v>
      </c>
      <c r="I66"/>
    </row>
    <row r="67" spans="1:215">
      <c r="A67" t="s">
        <v>172</v>
      </c>
      <c r="B67" t="s">
        <v>173</v>
      </c>
      <c r="C67" t="s">
        <v>11</v>
      </c>
      <c r="D67">
        <v>21031</v>
      </c>
      <c r="E67" t="s">
        <v>171</v>
      </c>
      <c r="F67">
        <v>6176</v>
      </c>
      <c r="G67">
        <v>49</v>
      </c>
      <c r="H67" t="str">
        <f>Hyperlink("http://www.seavest.co.za/inv/fpdf16/inv-preview.php?Id=40706","Click for Invoice PDF")</f>
        <v>Click for Invoice PDF</v>
      </c>
      <c r="I67"/>
    </row>
    <row r="68" spans="1:215">
      <c r="A68" t="s">
        <v>174</v>
      </c>
      <c r="B68" t="s">
        <v>175</v>
      </c>
      <c r="C68" t="s">
        <v>15</v>
      </c>
      <c r="D68">
        <v>20894</v>
      </c>
      <c r="E68" t="s">
        <v>176</v>
      </c>
      <c r="F68">
        <v>6176</v>
      </c>
      <c r="G68">
        <v>130</v>
      </c>
      <c r="H68" t="str">
        <f>Hyperlink("http://www.seavest.co.za/inv/fpdf16/inv-preview.php?Id=40598","Click for Invoice PDF")</f>
        <v>Click for Invoice PDF</v>
      </c>
      <c r="I68"/>
    </row>
    <row r="69" spans="1:215">
      <c r="A69" t="s">
        <v>177</v>
      </c>
      <c r="B69" t="s">
        <v>96</v>
      </c>
      <c r="C69" t="s">
        <v>11</v>
      </c>
      <c r="D69">
        <v>21169</v>
      </c>
      <c r="E69" t="s">
        <v>178</v>
      </c>
      <c r="F69">
        <v>4060</v>
      </c>
      <c r="G69">
        <v>98</v>
      </c>
      <c r="H69" t="str">
        <f>Hyperlink("http://www.seavest.co.za/inv/fpdf16/inv-preview.php?Id=40839","Click for Invoice PDF")</f>
        <v>Click for Invoice PDF</v>
      </c>
      <c r="I69"/>
    </row>
    <row r="70" spans="1:215">
      <c r="A70" t="s">
        <v>179</v>
      </c>
      <c r="B70" t="s">
        <v>180</v>
      </c>
      <c r="C70" t="s">
        <v>11</v>
      </c>
      <c r="D70">
        <v>21022</v>
      </c>
      <c r="E70" t="s">
        <v>178</v>
      </c>
      <c r="F70">
        <v>8262</v>
      </c>
      <c r="G70">
        <v>99</v>
      </c>
      <c r="H70" t="str">
        <f>Hyperlink("http://www.seavest.co.za/inv/fpdf16/inv-preview.php?Id=40771","Click for Invoice PDF")</f>
        <v>Click for Invoice PDF</v>
      </c>
      <c r="I70"/>
    </row>
    <row r="71" spans="1:215">
      <c r="A71" t="s">
        <v>181</v>
      </c>
      <c r="B71" t="s">
        <v>182</v>
      </c>
      <c r="C71" t="s">
        <v>19</v>
      </c>
      <c r="D71">
        <v>20945</v>
      </c>
      <c r="E71" t="s">
        <v>183</v>
      </c>
      <c r="F71">
        <v>2830.4</v>
      </c>
      <c r="G71">
        <v>101</v>
      </c>
      <c r="H71" t="str">
        <f>Hyperlink("http://www.seavest.co.za/inv/fpdf16/inv-preview.php?Id=40343","Click for Invoice PDF")</f>
        <v>Click for Invoice PDF</v>
      </c>
      <c r="I71"/>
    </row>
    <row r="72" spans="1:215">
      <c r="A72" t="s">
        <v>184</v>
      </c>
      <c r="B72" t="s">
        <v>185</v>
      </c>
      <c r="C72" t="s">
        <v>140</v>
      </c>
      <c r="D72">
        <v>21149</v>
      </c>
      <c r="E72" t="s">
        <v>183</v>
      </c>
      <c r="F72">
        <v>4799.3</v>
      </c>
      <c r="G72">
        <v>44</v>
      </c>
      <c r="H72" t="str">
        <f>Hyperlink("http://www.seavest.co.za/inv/fpdf16/inv-preview.php?Id=40794","Click for Invoice PDF")</f>
        <v>Click for Invoice PDF</v>
      </c>
      <c r="I72"/>
    </row>
    <row r="73" spans="1:215">
      <c r="A73" t="s">
        <v>186</v>
      </c>
      <c r="B73" t="s">
        <v>187</v>
      </c>
      <c r="C73" t="s">
        <v>19</v>
      </c>
      <c r="D73">
        <v>20999</v>
      </c>
      <c r="E73" t="s">
        <v>188</v>
      </c>
      <c r="F73">
        <v>12662.4</v>
      </c>
      <c r="G73">
        <v>94</v>
      </c>
      <c r="H73" t="str">
        <f>Hyperlink("http://www.seavest.co.za/inv/fpdf16/inv-preview.php?Id=40723","Click for Invoice PDF")</f>
        <v>Click for Invoice PDF</v>
      </c>
      <c r="I73"/>
    </row>
    <row r="74" spans="1:215">
      <c r="A74" t="s">
        <v>189</v>
      </c>
      <c r="B74" t="s">
        <v>190</v>
      </c>
      <c r="C74" t="s">
        <v>19</v>
      </c>
      <c r="D74">
        <v>20411</v>
      </c>
      <c r="E74" t="s">
        <v>191</v>
      </c>
      <c r="F74">
        <v>23611.49</v>
      </c>
      <c r="G74">
        <v>182</v>
      </c>
      <c r="H74" t="str">
        <f>Hyperlink("http://www.seavest.co.za/inv/fpdf16/inv-preview.php?Id=39904","Click for Invoice PDF")</f>
        <v>Click for Invoice PDF</v>
      </c>
      <c r="I74"/>
    </row>
    <row r="75" spans="1:215">
      <c r="A75" t="s">
        <v>192</v>
      </c>
      <c r="B75" t="s">
        <v>193</v>
      </c>
      <c r="C75" t="s">
        <v>39</v>
      </c>
      <c r="D75">
        <v>21038</v>
      </c>
      <c r="E75" t="s">
        <v>191</v>
      </c>
      <c r="F75">
        <v>2296</v>
      </c>
      <c r="G75">
        <v>35</v>
      </c>
      <c r="H75" t="str">
        <f>Hyperlink("http://www.seavest.co.za/inv/fpdf16/inv-preview.php?Id=40715","Click for Invoice PDF")</f>
        <v>Click for Invoice PDF</v>
      </c>
      <c r="I75"/>
    </row>
    <row r="76" spans="1:215">
      <c r="A76" t="s">
        <v>194</v>
      </c>
      <c r="B76" t="s">
        <v>43</v>
      </c>
      <c r="C76" t="s">
        <v>19</v>
      </c>
      <c r="D76">
        <v>21254</v>
      </c>
      <c r="E76" t="s">
        <v>191</v>
      </c>
      <c r="F76">
        <v>3435</v>
      </c>
      <c r="G76">
        <v>15</v>
      </c>
      <c r="H76" t="str">
        <f>Hyperlink("http://www.seavest.co.za/inv/fpdf16/inv-preview.php?Id=40917","Click for Invoice PDF")</f>
        <v>Click for Invoice PDF</v>
      </c>
      <c r="I76"/>
    </row>
    <row r="77" spans="1:215">
      <c r="A77" t="s">
        <v>195</v>
      </c>
      <c r="B77" t="s">
        <v>196</v>
      </c>
      <c r="C77" t="s">
        <v>39</v>
      </c>
      <c r="D77">
        <v>20998</v>
      </c>
      <c r="E77" t="s">
        <v>197</v>
      </c>
      <c r="F77">
        <v>5569.2</v>
      </c>
      <c r="G77">
        <v>13</v>
      </c>
      <c r="H77" t="str">
        <f>Hyperlink("http://www.seavest.co.za/inv/fpdf16/inv-preview.php?Id=40744","Click for Invoice PDF")</f>
        <v>Click for Invoice PDF</v>
      </c>
      <c r="I77"/>
    </row>
    <row r="78" spans="1:215">
      <c r="A78" t="s">
        <v>198</v>
      </c>
      <c r="B78" t="s">
        <v>22</v>
      </c>
      <c r="C78" t="s">
        <v>19</v>
      </c>
      <c r="D78">
        <v>20871</v>
      </c>
      <c r="E78" t="s">
        <v>199</v>
      </c>
      <c r="F78">
        <v>6153.4</v>
      </c>
      <c r="G78">
        <v>130</v>
      </c>
      <c r="H78" t="str">
        <f>Hyperlink("http://www.seavest.co.za/inv/fpdf16/inv-preview.php?Id=40552","Click for Invoice PDF")</f>
        <v>Click for Invoice PDF</v>
      </c>
      <c r="I78"/>
    </row>
    <row r="79" spans="1:215">
      <c r="A79" t="s">
        <v>200</v>
      </c>
      <c r="B79" t="s">
        <v>185</v>
      </c>
      <c r="C79" t="s">
        <v>140</v>
      </c>
      <c r="D79">
        <v>20927</v>
      </c>
      <c r="E79" t="s">
        <v>199</v>
      </c>
      <c r="F79">
        <v>8850.799999999999</v>
      </c>
      <c r="G79">
        <v>130</v>
      </c>
      <c r="H79" t="str">
        <f>Hyperlink("http://www.seavest.co.za/inv/fpdf16/inv-preview.php?Id=40643","Click for Invoice PDF")</f>
        <v>Click for Invoice PDF</v>
      </c>
      <c r="I79"/>
    </row>
    <row r="80" spans="1:215">
      <c r="A80" t="s">
        <v>201</v>
      </c>
      <c r="B80" t="s">
        <v>202</v>
      </c>
      <c r="C80" t="s">
        <v>19</v>
      </c>
      <c r="D80">
        <v>20315</v>
      </c>
      <c r="E80" t="s">
        <v>203</v>
      </c>
      <c r="F80">
        <v>8191.6</v>
      </c>
      <c r="G80">
        <v>94</v>
      </c>
      <c r="H80" t="str">
        <f>Hyperlink("http://www.seavest.co.za/inv/fpdf16/inv-preview.php?Id=40051","Click for Invoice PDF")</f>
        <v>Click for Invoice PDF</v>
      </c>
      <c r="I80"/>
    </row>
    <row r="81" spans="1:215">
      <c r="A81" t="s">
        <v>204</v>
      </c>
      <c r="B81" t="s">
        <v>65</v>
      </c>
      <c r="C81" t="s">
        <v>19</v>
      </c>
      <c r="D81">
        <v>20530</v>
      </c>
      <c r="E81" t="s">
        <v>203</v>
      </c>
      <c r="F81">
        <v>8462.23</v>
      </c>
      <c r="G81">
        <v>30</v>
      </c>
      <c r="H81" t="str">
        <f>Hyperlink("http://www.seavest.co.za/inv/fpdf16/inv-preview.php?Id=40259","Click for Invoice PDF")</f>
        <v>Click for Invoice PDF</v>
      </c>
      <c r="I81"/>
    </row>
    <row r="82" spans="1:215">
      <c r="A82" t="s">
        <v>205</v>
      </c>
      <c r="B82" t="s">
        <v>206</v>
      </c>
      <c r="C82" t="s">
        <v>11</v>
      </c>
      <c r="D82">
        <v>20880</v>
      </c>
      <c r="E82" t="s">
        <v>207</v>
      </c>
      <c r="F82">
        <v>45400</v>
      </c>
      <c r="G82">
        <v>129</v>
      </c>
      <c r="H82" t="str">
        <f>Hyperlink("http://www.seavest.co.za/inv/fpdf16/inv-preview.php?Id=40462","Click for Invoice PDF")</f>
        <v>Click for Invoice PDF</v>
      </c>
      <c r="I82"/>
    </row>
    <row r="83" spans="1:215">
      <c r="A83" t="s">
        <v>208</v>
      </c>
      <c r="B83" t="s">
        <v>209</v>
      </c>
      <c r="C83" t="s">
        <v>15</v>
      </c>
      <c r="D83">
        <v>21109</v>
      </c>
      <c r="E83" t="s">
        <v>210</v>
      </c>
      <c r="F83">
        <v>4041.3</v>
      </c>
      <c r="G83">
        <v>97</v>
      </c>
      <c r="H83" t="str">
        <f>Hyperlink("http://www.seavest.co.za/inv/fpdf16/inv-preview.php?Id=40815","Click for Invoice PDF")</f>
        <v>Click for Invoice PDF</v>
      </c>
      <c r="I83"/>
    </row>
    <row r="84" spans="1:215">
      <c r="A84" t="s">
        <v>211</v>
      </c>
      <c r="B84" t="s">
        <v>212</v>
      </c>
      <c r="C84" t="s">
        <v>11</v>
      </c>
      <c r="D84">
        <v>20260</v>
      </c>
      <c r="E84" t="s">
        <v>213</v>
      </c>
      <c r="F84">
        <v>42418.15</v>
      </c>
      <c r="G84">
        <v>85</v>
      </c>
      <c r="H84" t="str">
        <f>Hyperlink("http://www.seavest.co.za/inv/fpdf16/inv-preview.php?Id=39951","Click for Invoice PDF")</f>
        <v>Click for Invoice PDF</v>
      </c>
      <c r="I84"/>
    </row>
    <row r="85" spans="1:215">
      <c r="A85" t="s">
        <v>214</v>
      </c>
      <c r="B85" t="s">
        <v>202</v>
      </c>
      <c r="C85" t="s">
        <v>19</v>
      </c>
      <c r="D85">
        <v>20233</v>
      </c>
      <c r="E85" t="s">
        <v>213</v>
      </c>
      <c r="F85">
        <v>49865.2</v>
      </c>
      <c r="G85">
        <v>77</v>
      </c>
      <c r="H85" t="str">
        <f>Hyperlink("http://www.seavest.co.za/inv/fpdf16/inv-preview.php?Id=40000","Click for Invoice PDF")</f>
        <v>Click for Invoice PDF</v>
      </c>
      <c r="I85"/>
    </row>
    <row r="86" spans="1:215">
      <c r="A86" t="s">
        <v>215</v>
      </c>
      <c r="B86" t="s">
        <v>22</v>
      </c>
      <c r="C86" t="s">
        <v>19</v>
      </c>
      <c r="D86">
        <v>20936</v>
      </c>
      <c r="E86" t="s">
        <v>216</v>
      </c>
      <c r="F86">
        <v>1610.4</v>
      </c>
      <c r="G86">
        <v>36</v>
      </c>
      <c r="H86" t="str">
        <f>Hyperlink("http://www.seavest.co.za/inv/fpdf16/inv-preview.php?Id=40662","Click for Invoice PDF")</f>
        <v>Click for Invoice PDF</v>
      </c>
      <c r="I86"/>
    </row>
    <row r="87" spans="1:215">
      <c r="A87" t="s">
        <v>217</v>
      </c>
      <c r="B87" t="s">
        <v>182</v>
      </c>
      <c r="C87" t="s">
        <v>19</v>
      </c>
      <c r="D87">
        <v>20944</v>
      </c>
      <c r="E87" t="s">
        <v>218</v>
      </c>
      <c r="F87">
        <v>11227.3</v>
      </c>
      <c r="G87">
        <v>30</v>
      </c>
      <c r="H87" t="str">
        <f>Hyperlink("http://www.seavest.co.za/inv/fpdf16/inv-preview.php?Id=40479","Click for Invoice PDF")</f>
        <v>Click for Invoice PDF</v>
      </c>
      <c r="I87"/>
    </row>
    <row r="88" spans="1:215">
      <c r="A88" t="s">
        <v>219</v>
      </c>
      <c r="B88" t="s">
        <v>220</v>
      </c>
      <c r="C88" t="s">
        <v>19</v>
      </c>
      <c r="D88">
        <v>21283</v>
      </c>
      <c r="E88" t="s">
        <v>221</v>
      </c>
      <c r="F88">
        <v>5677.86</v>
      </c>
      <c r="G88">
        <v>37</v>
      </c>
      <c r="H88" t="str">
        <f>Hyperlink("http://www.seavest.co.za/inv/fpdf16/inv-preview.php?Id=40927","Click for Invoice PDF")</f>
        <v>Click for Invoice PDF</v>
      </c>
      <c r="I88"/>
    </row>
    <row r="89" spans="1:215">
      <c r="A89" t="s">
        <v>222</v>
      </c>
      <c r="B89" t="s">
        <v>35</v>
      </c>
      <c r="C89" t="s">
        <v>28</v>
      </c>
      <c r="D89">
        <v>20953</v>
      </c>
      <c r="E89" t="s">
        <v>221</v>
      </c>
      <c r="F89">
        <v>0</v>
      </c>
      <c r="G89">
        <v>44</v>
      </c>
      <c r="H89" t="str">
        <f>Hyperlink("http://www.seavest.co.za/inv/fpdf16/inv-preview.php?Id=40647","Click for Invoice PDF")</f>
        <v>Click for Invoice PDF</v>
      </c>
      <c r="I89"/>
    </row>
    <row r="90" spans="1:215">
      <c r="A90" t="s">
        <v>223</v>
      </c>
      <c r="B90" t="s">
        <v>224</v>
      </c>
      <c r="C90" t="s">
        <v>28</v>
      </c>
      <c r="D90">
        <v>21262</v>
      </c>
      <c r="E90" t="s">
        <v>225</v>
      </c>
      <c r="F90">
        <v>177440.38</v>
      </c>
      <c r="G90">
        <v>65</v>
      </c>
      <c r="H90" t="str">
        <f>Hyperlink("http://www.seavest.co.za/inv/fpdf16/inv-preview.php?Id=40912","Click for Invoice PDF")</f>
        <v>Click for Invoice PDF</v>
      </c>
      <c r="I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2021-06-03T11:13:28+02:00</dcterms:created>
  <dcterms:modified xsi:type="dcterms:W3CDTF">2021-06-03T11:13:28+02:00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