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<sst xmlns="http://schemas.openxmlformats.org/spreadsheetml/2006/main" uniqueCount="129">
  <si>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</si>
  <si>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</si>
  <si>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</si>
  <si>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</si>
  <si>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</si>
  <si>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</si>
  <si>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</si>
  <si>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</si>
  <si>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</si>
  <si>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PM4686609</t>
  </si>
  <si>
    <t>Hibberdene Convenience Centre</t>
  </si>
  <si>
    <t>Barry Sitharam</t>
  </si>
  <si>
    <t>01 Dec 2020</t>
  </si>
  <si>
    <t>PM4685797</t>
  </si>
  <si>
    <t>Alton Convenience Centre</t>
  </si>
  <si>
    <t>Sbusiso Ngcobo</t>
  </si>
  <si>
    <t>PM4692588</t>
  </si>
  <si>
    <t>ILALA CONVENIENCE</t>
  </si>
  <si>
    <t>PM4691327</t>
  </si>
  <si>
    <t>Othandweni Ss</t>
  </si>
  <si>
    <t>Mandla Jama</t>
  </si>
  <si>
    <t>PM4692338</t>
  </si>
  <si>
    <t>PM4698032</t>
  </si>
  <si>
    <t>Northway Convenience Centre</t>
  </si>
  <si>
    <t>01 Feb 2021</t>
  </si>
  <si>
    <t>PM4733915</t>
  </si>
  <si>
    <t>M &amp; M S/stn</t>
  </si>
  <si>
    <t>Lunga Mvelase</t>
  </si>
  <si>
    <t>01 Jul 2021</t>
  </si>
  <si>
    <t>PM4734450</t>
  </si>
  <si>
    <t xml:space="preserve">Jabavu </t>
  </si>
  <si>
    <t>PM4734515</t>
  </si>
  <si>
    <t>Nu-south S/stn</t>
  </si>
  <si>
    <t>Siphiwe Masango</t>
  </si>
  <si>
    <t>PM4734519</t>
  </si>
  <si>
    <t>PM4734529</t>
  </si>
  <si>
    <t>PM4734593</t>
  </si>
  <si>
    <t>Kritzinger Ss</t>
  </si>
  <si>
    <t>PM4734607</t>
  </si>
  <si>
    <t>PM4734817</t>
  </si>
  <si>
    <t>Basil Bure Convenience Centre</t>
  </si>
  <si>
    <t>Simphiwe Gift Kunene</t>
  </si>
  <si>
    <t>PM4734669</t>
  </si>
  <si>
    <t>The Stamford Convenience Centre</t>
  </si>
  <si>
    <t>PM4735013</t>
  </si>
  <si>
    <t xml:space="preserve">Bryanston Cc </t>
  </si>
  <si>
    <t>Thivhonali Nelwamondo</t>
  </si>
  <si>
    <t>PM4728804</t>
  </si>
  <si>
    <t>New Market Ss</t>
  </si>
  <si>
    <t>01 Jun 2021</t>
  </si>
  <si>
    <t>PM4686248</t>
  </si>
  <si>
    <t>Athlone Conv.</t>
  </si>
  <si>
    <t>01 Mar 2021</t>
  </si>
  <si>
    <t>PM4704868</t>
  </si>
  <si>
    <t>PM4725393</t>
  </si>
  <si>
    <t>Springfield Convenience Centre</t>
  </si>
  <si>
    <t>02 Jul 2021</t>
  </si>
  <si>
    <t>PM4733857</t>
  </si>
  <si>
    <t xml:space="preserve">Osizweni Motors </t>
  </si>
  <si>
    <t>PM4733912</t>
  </si>
  <si>
    <t>PM4712262</t>
  </si>
  <si>
    <t>Duzi Convenience Centre</t>
  </si>
  <si>
    <t>PM4724884</t>
  </si>
  <si>
    <t>Boss  Ser Stn</t>
  </si>
  <si>
    <t>Katlego Semango</t>
  </si>
  <si>
    <t>02 Jun 2021</t>
  </si>
  <si>
    <t>PM4725806</t>
  </si>
  <si>
    <t>Morningside Convenience Centre</t>
  </si>
  <si>
    <t>PM4696750</t>
  </si>
  <si>
    <t>Zenex Bredell Motors</t>
  </si>
  <si>
    <t>Nompiliso Chauke</t>
  </si>
  <si>
    <t>02 Mar 2021</t>
  </si>
  <si>
    <t>PM4709222</t>
  </si>
  <si>
    <t>PM4710984</t>
  </si>
  <si>
    <t>Musgrave Convenience Centre</t>
  </si>
  <si>
    <t>PM4715057</t>
  </si>
  <si>
    <t>City Deep Quick Stop</t>
  </si>
  <si>
    <t>03 Apr 2021</t>
  </si>
  <si>
    <t>PM4700266</t>
  </si>
  <si>
    <t>Engen Hillcrest</t>
  </si>
  <si>
    <t>Mandla Mdlalose</t>
  </si>
  <si>
    <t>PM4703023</t>
  </si>
  <si>
    <t>GT Atlas Convenience</t>
  </si>
  <si>
    <t>03 Feb 2021</t>
  </si>
  <si>
    <t>PM4729044</t>
  </si>
  <si>
    <t>Siyaya Ret Cen</t>
  </si>
  <si>
    <t>03 Jul 2021</t>
  </si>
  <si>
    <t>PM4729626</t>
  </si>
  <si>
    <t>Columbine S/stn</t>
  </si>
  <si>
    <t>03 Jun 2021</t>
  </si>
  <si>
    <t>PM4710711</t>
  </si>
  <si>
    <t>Duneden S.s</t>
  </si>
  <si>
    <t>03 Mar 2021</t>
  </si>
  <si>
    <t>PM4711672</t>
  </si>
  <si>
    <t>PM4711653</t>
  </si>
  <si>
    <t>PM4699649</t>
  </si>
  <si>
    <t>Linksfield</t>
  </si>
  <si>
    <t>PM4707583</t>
  </si>
  <si>
    <t>Medwood Convenience Centre</t>
  </si>
  <si>
    <t>PM4714087</t>
  </si>
  <si>
    <t>Tekane Motors</t>
  </si>
  <si>
    <t>03 May 2021</t>
  </si>
  <si>
    <t>PM4691431</t>
  </si>
  <si>
    <t>Jack Street Cc</t>
  </si>
  <si>
    <t>04 Dec 2020</t>
  </si>
  <si>
    <t>PM4729539</t>
  </si>
  <si>
    <t>Mount Edgecome</t>
  </si>
  <si>
    <t>04 Jun 2021</t>
  </si>
  <si>
    <t>PM6495461</t>
  </si>
  <si>
    <t>Nirvana F Stn</t>
  </si>
  <si>
    <t>04 Mar 2021</t>
  </si>
  <si>
    <t>PM4696493</t>
  </si>
  <si>
    <t>George Storrar Mts</t>
  </si>
  <si>
    <t>PM4721521</t>
  </si>
  <si>
    <t>Van Dyk S/stn</t>
  </si>
  <si>
    <t>04 May 2021</t>
  </si>
  <si>
    <t>PM4712614</t>
  </si>
  <si>
    <t>Edgemead Motors</t>
  </si>
  <si>
    <t>PM2722270</t>
  </si>
  <si>
    <t>Rowhill Motors</t>
  </si>
  <si>
    <t>PM4698438</t>
  </si>
  <si>
    <t>Nyala 1 Stop</t>
  </si>
  <si>
    <t>05 Feb 2021</t>
  </si>
  <si>
    <t>PM4734356</t>
  </si>
  <si>
    <t>Moilux</t>
  </si>
  <si>
    <t>05 Jul 2021</t>
  </si>
  <si>
    <t>PM4734549</t>
  </si>
  <si>
    <t xml:space="preserve">Armstrong 1 S/stn </t>
  </si>
  <si>
    <t>PM4734694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</si>
</sst>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0147" TargetMode="External"/><Relationship Id="rId_hyperlink_2" Type="http://schemas.openxmlformats.org/officeDocument/2006/relationships/hyperlink" Target="http://www.seavest.co.za/inv/fpdf16/inv-preview.php?Id=40105" TargetMode="External"/><Relationship Id="rId_hyperlink_3" Type="http://schemas.openxmlformats.org/officeDocument/2006/relationships/hyperlink" Target="http://www.seavest.co.za/inv/fpdf16/inv-preview.php?Id=40353" TargetMode="External"/><Relationship Id="rId_hyperlink_4" Type="http://schemas.openxmlformats.org/officeDocument/2006/relationships/hyperlink" Target="http://www.seavest.co.za/inv/fpdf16/inv-preview.php?Id=40316" TargetMode="External"/><Relationship Id="rId_hyperlink_5" Type="http://schemas.openxmlformats.org/officeDocument/2006/relationships/hyperlink" Target="http://www.seavest.co.za/inv/fpdf16/inv-preview.php?Id=40346" TargetMode="External"/><Relationship Id="rId_hyperlink_6" Type="http://schemas.openxmlformats.org/officeDocument/2006/relationships/hyperlink" Target="http://www.seavest.co.za/inv/fpdf16/inv-preview.php?Id=40458" TargetMode="External"/><Relationship Id="rId_hyperlink_7" Type="http://schemas.openxmlformats.org/officeDocument/2006/relationships/hyperlink" Target="http://www.seavest.co.za/inv/fpdf16/inv-preview.php?Id=41678" TargetMode="External"/><Relationship Id="rId_hyperlink_8" Type="http://schemas.openxmlformats.org/officeDocument/2006/relationships/hyperlink" Target="http://www.seavest.co.za/inv/fpdf16/inv-preview.php?Id=41698" TargetMode="External"/><Relationship Id="rId_hyperlink_9" Type="http://schemas.openxmlformats.org/officeDocument/2006/relationships/hyperlink" Target="http://www.seavest.co.za/inv/fpdf16/inv-preview.php?Id=41701" TargetMode="External"/><Relationship Id="rId_hyperlink_10" Type="http://schemas.openxmlformats.org/officeDocument/2006/relationships/hyperlink" Target="http://www.seavest.co.za/inv/fpdf16/inv-preview.php?Id=41703" TargetMode="External"/><Relationship Id="rId_hyperlink_11" Type="http://schemas.openxmlformats.org/officeDocument/2006/relationships/hyperlink" Target="http://www.seavest.co.za/inv/fpdf16/inv-preview.php?Id=41707" TargetMode="External"/><Relationship Id="rId_hyperlink_12" Type="http://schemas.openxmlformats.org/officeDocument/2006/relationships/hyperlink" Target="http://www.seavest.co.za/inv/fpdf16/inv-preview.php?Id=41714" TargetMode="External"/><Relationship Id="rId_hyperlink_13" Type="http://schemas.openxmlformats.org/officeDocument/2006/relationships/hyperlink" Target="http://www.seavest.co.za/inv/fpdf16/inv-preview.php?Id=41720" TargetMode="External"/><Relationship Id="rId_hyperlink_14" Type="http://schemas.openxmlformats.org/officeDocument/2006/relationships/hyperlink" Target="http://www.seavest.co.za/inv/fpdf16/inv-preview.php?Id=41728" TargetMode="External"/><Relationship Id="rId_hyperlink_15" Type="http://schemas.openxmlformats.org/officeDocument/2006/relationships/hyperlink" Target="http://www.seavest.co.za/inv/fpdf16/inv-preview.php?Id=41726" TargetMode="External"/><Relationship Id="rId_hyperlink_16" Type="http://schemas.openxmlformats.org/officeDocument/2006/relationships/hyperlink" Target="http://www.seavest.co.za/inv/fpdf16/inv-preview.php?Id=41734" TargetMode="External"/><Relationship Id="rId_hyperlink_17" Type="http://schemas.openxmlformats.org/officeDocument/2006/relationships/hyperlink" Target="http://www.seavest.co.za/inv/fpdf16/inv-preview.php?Id=41462" TargetMode="External"/><Relationship Id="rId_hyperlink_18" Type="http://schemas.openxmlformats.org/officeDocument/2006/relationships/hyperlink" Target="http://www.seavest.co.za/inv/fpdf16/inv-preview.php?Id=40134" TargetMode="External"/><Relationship Id="rId_hyperlink_19" Type="http://schemas.openxmlformats.org/officeDocument/2006/relationships/hyperlink" Target="http://www.seavest.co.za/inv/fpdf16/inv-preview.php?Id=40729" TargetMode="External"/><Relationship Id="rId_hyperlink_20" Type="http://schemas.openxmlformats.org/officeDocument/2006/relationships/hyperlink" Target="http://www.seavest.co.za/inv/fpdf16/inv-preview.php?Id=41345" TargetMode="External"/><Relationship Id="rId_hyperlink_21" Type="http://schemas.openxmlformats.org/officeDocument/2006/relationships/hyperlink" Target="http://www.seavest.co.za/inv/fpdf16/inv-preview.php?Id=41668" TargetMode="External"/><Relationship Id="rId_hyperlink_22" Type="http://schemas.openxmlformats.org/officeDocument/2006/relationships/hyperlink" Target="http://www.seavest.co.za/inv/fpdf16/inv-preview.php?Id=41680" TargetMode="External"/><Relationship Id="rId_hyperlink_23" Type="http://schemas.openxmlformats.org/officeDocument/2006/relationships/hyperlink" Target="http://www.seavest.co.za/inv/fpdf16/inv-preview.php?Id=41686" TargetMode="External"/><Relationship Id="rId_hyperlink_24" Type="http://schemas.openxmlformats.org/officeDocument/2006/relationships/hyperlink" Target="http://www.seavest.co.za/inv/fpdf16/inv-preview.php?Id=41323" TargetMode="External"/><Relationship Id="rId_hyperlink_25" Type="http://schemas.openxmlformats.org/officeDocument/2006/relationships/hyperlink" Target="http://www.seavest.co.za/inv/fpdf16/inv-preview.php?Id=41359" TargetMode="External"/><Relationship Id="rId_hyperlink_26" Type="http://schemas.openxmlformats.org/officeDocument/2006/relationships/hyperlink" Target="http://www.seavest.co.za/inv/fpdf16/inv-preview.php?Id=40708" TargetMode="External"/><Relationship Id="rId_hyperlink_27" Type="http://schemas.openxmlformats.org/officeDocument/2006/relationships/hyperlink" Target="http://www.seavest.co.za/inv/fpdf16/inv-preview.php?Id=40845" TargetMode="External"/><Relationship Id="rId_hyperlink_28" Type="http://schemas.openxmlformats.org/officeDocument/2006/relationships/hyperlink" Target="http://www.seavest.co.za/inv/fpdf16/inv-preview.php?Id=40915" TargetMode="External"/><Relationship Id="rId_hyperlink_29" Type="http://schemas.openxmlformats.org/officeDocument/2006/relationships/hyperlink" Target="http://www.seavest.co.za/inv/fpdf16/inv-preview.php?Id=41007" TargetMode="External"/><Relationship Id="rId_hyperlink_30" Type="http://schemas.openxmlformats.org/officeDocument/2006/relationships/hyperlink" Target="http://www.seavest.co.za/inv/fpdf16/inv-preview.php?Id=40586" TargetMode="External"/><Relationship Id="rId_hyperlink_31" Type="http://schemas.openxmlformats.org/officeDocument/2006/relationships/hyperlink" Target="http://www.seavest.co.za/inv/fpdf16/inv-preview.php?Id=40664" TargetMode="External"/><Relationship Id="rId_hyperlink_32" Type="http://schemas.openxmlformats.org/officeDocument/2006/relationships/hyperlink" Target="http://www.seavest.co.za/inv/fpdf16/inv-preview.php?Id=41518" TargetMode="External"/><Relationship Id="rId_hyperlink_33" Type="http://schemas.openxmlformats.org/officeDocument/2006/relationships/hyperlink" Target="http://www.seavest.co.za/inv/fpdf16/inv-preview.php?Id=41478" TargetMode="External"/><Relationship Id="rId_hyperlink_34" Type="http://schemas.openxmlformats.org/officeDocument/2006/relationships/hyperlink" Target="http://www.seavest.co.za/inv/fpdf16/inv-preview.php?Id=40904" TargetMode="External"/><Relationship Id="rId_hyperlink_35" Type="http://schemas.openxmlformats.org/officeDocument/2006/relationships/hyperlink" Target="http://www.seavest.co.za/inv/fpdf16/inv-preview.php?Id=40932" TargetMode="External"/><Relationship Id="rId_hyperlink_36" Type="http://schemas.openxmlformats.org/officeDocument/2006/relationships/hyperlink" Target="http://www.seavest.co.za/inv/fpdf16/inv-preview.php?Id=40928" TargetMode="External"/><Relationship Id="rId_hyperlink_37" Type="http://schemas.openxmlformats.org/officeDocument/2006/relationships/hyperlink" Target="http://www.seavest.co.za/inv/fpdf16/inv-preview.php?Id=40501" TargetMode="External"/><Relationship Id="rId_hyperlink_38" Type="http://schemas.openxmlformats.org/officeDocument/2006/relationships/hyperlink" Target="http://www.seavest.co.za/inv/fpdf16/inv-preview.php?Id=40804" TargetMode="External"/><Relationship Id="rId_hyperlink_39" Type="http://schemas.openxmlformats.org/officeDocument/2006/relationships/hyperlink" Target="http://www.seavest.co.za/inv/fpdf16/inv-preview.php?Id=40985" TargetMode="External"/><Relationship Id="rId_hyperlink_40" Type="http://schemas.openxmlformats.org/officeDocument/2006/relationships/hyperlink" Target="http://www.seavest.co.za/inv/fpdf16/inv-preview.php?Id=40320" TargetMode="External"/><Relationship Id="rId_hyperlink_41" Type="http://schemas.openxmlformats.org/officeDocument/2006/relationships/hyperlink" Target="http://www.seavest.co.za/inv/fpdf16/inv-preview.php?Id=41477" TargetMode="External"/><Relationship Id="rId_hyperlink_42" Type="http://schemas.openxmlformats.org/officeDocument/2006/relationships/hyperlink" Target="http://www.seavest.co.za/inv/fpdf16/inv-preview.php?Id=40677" TargetMode="External"/><Relationship Id="rId_hyperlink_43" Type="http://schemas.openxmlformats.org/officeDocument/2006/relationships/hyperlink" Target="http://www.seavest.co.za/inv/fpdf16/inv-preview.php?Id=40684" TargetMode="External"/><Relationship Id="rId_hyperlink_44" Type="http://schemas.openxmlformats.org/officeDocument/2006/relationships/hyperlink" Target="http://www.seavest.co.za/inv/fpdf16/inv-preview.php?Id=41213" TargetMode="External"/><Relationship Id="rId_hyperlink_45" Type="http://schemas.openxmlformats.org/officeDocument/2006/relationships/hyperlink" Target="http://www.seavest.co.za/inv/fpdf16/inv-preview.php?Id=40957" TargetMode="External"/><Relationship Id="rId_hyperlink_46" Type="http://schemas.openxmlformats.org/officeDocument/2006/relationships/hyperlink" Target="http://www.seavest.co.za/inv/fpdf16/inv-preview.php?Id=41236" TargetMode="External"/><Relationship Id="rId_hyperlink_47" Type="http://schemas.openxmlformats.org/officeDocument/2006/relationships/hyperlink" Target="http://www.seavest.co.za/inv/fpdf16/inv-preview.php?Id=40460" TargetMode="External"/><Relationship Id="rId_hyperlink_48" Type="http://schemas.openxmlformats.org/officeDocument/2006/relationships/hyperlink" Target="http://www.seavest.co.za/inv/fpdf16/inv-preview.php?Id=41697" TargetMode="External"/><Relationship Id="rId_hyperlink_49" Type="http://schemas.openxmlformats.org/officeDocument/2006/relationships/hyperlink" Target="http://www.seavest.co.za/inv/fpdf16/inv-preview.php?Id=41709" TargetMode="External"/><Relationship Id="rId_hyperlink_50" Type="http://schemas.openxmlformats.org/officeDocument/2006/relationships/hyperlink" Target="http://www.seavest.co.za/inv/fpdf16/inv-preview.php?Id=417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5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20417</v>
      </c>
      <c r="E2" t="s">
        <v>12</v>
      </c>
      <c r="F2">
        <v>1700</v>
      </c>
      <c r="G2">
        <v>225</v>
      </c>
      <c r="H2" t="str">
        <f>Hyperlink("http://www.seavest.co.za/inv/fpdf16/inv-preview.php?Id=40147","Click for Invoice PDF")</f>
        <v>Click for Invoice PDF</v>
      </c>
      <c r="I2"/>
    </row>
    <row r="3" spans="1:215">
      <c r="A3" t="s">
        <v>13</v>
      </c>
      <c r="B3" t="s">
        <v>14</v>
      </c>
      <c r="C3" t="s">
        <v>15</v>
      </c>
      <c r="D3">
        <v>20555</v>
      </c>
      <c r="E3" t="s">
        <v>12</v>
      </c>
      <c r="F3">
        <v>44039.4</v>
      </c>
      <c r="G3">
        <v>225</v>
      </c>
      <c r="H3" t="str">
        <f>Hyperlink("http://www.seavest.co.za/inv/fpdf16/inv-preview.php?Id=40105","Click for Invoice PDF")</f>
        <v>Click for Invoice PDF</v>
      </c>
      <c r="I3"/>
    </row>
    <row r="4" spans="1:215">
      <c r="A4" t="s">
        <v>16</v>
      </c>
      <c r="B4" t="s">
        <v>17</v>
      </c>
      <c r="C4" t="s">
        <v>15</v>
      </c>
      <c r="D4">
        <v>20681</v>
      </c>
      <c r="E4" t="s">
        <v>12</v>
      </c>
      <c r="F4">
        <v>0</v>
      </c>
      <c r="G4">
        <v>225</v>
      </c>
      <c r="H4" t="str">
        <f>Hyperlink("http://www.seavest.co.za/inv/fpdf16/inv-preview.php?Id=40353","Click for Invoice PDF")</f>
        <v>Click for Invoice PDF</v>
      </c>
      <c r="I4"/>
    </row>
    <row r="5" spans="1:215">
      <c r="A5" t="s">
        <v>18</v>
      </c>
      <c r="B5" t="s">
        <v>19</v>
      </c>
      <c r="C5" t="s">
        <v>20</v>
      </c>
      <c r="D5">
        <v>20637</v>
      </c>
      <c r="E5" t="s">
        <v>12</v>
      </c>
      <c r="F5">
        <v>4454.16</v>
      </c>
      <c r="G5">
        <v>225</v>
      </c>
      <c r="H5" t="str">
        <f>Hyperlink("http://www.seavest.co.za/inv/fpdf16/inv-preview.php?Id=40316","Click for Invoice PDF")</f>
        <v>Click for Invoice PDF</v>
      </c>
      <c r="I5"/>
    </row>
    <row r="6" spans="1:215">
      <c r="A6" t="s">
        <v>21</v>
      </c>
      <c r="B6" t="s">
        <v>17</v>
      </c>
      <c r="C6" t="s">
        <v>15</v>
      </c>
      <c r="D6">
        <v>20680</v>
      </c>
      <c r="E6" t="s">
        <v>12</v>
      </c>
      <c r="F6">
        <v>5150</v>
      </c>
      <c r="G6">
        <v>225</v>
      </c>
      <c r="H6" t="str">
        <f>Hyperlink("http://www.seavest.co.za/inv/fpdf16/inv-preview.php?Id=40346","Click for Invoice PDF")</f>
        <v>Click for Invoice PDF</v>
      </c>
      <c r="I6"/>
    </row>
    <row r="7" spans="1:215">
      <c r="A7" t="s">
        <v>22</v>
      </c>
      <c r="B7" t="s">
        <v>23</v>
      </c>
      <c r="C7" t="s">
        <v>11</v>
      </c>
      <c r="D7">
        <v>20819</v>
      </c>
      <c r="E7" t="s">
        <v>24</v>
      </c>
      <c r="F7">
        <v>0</v>
      </c>
      <c r="G7">
        <v>162</v>
      </c>
      <c r="H7" t="str">
        <f>Hyperlink("http://www.seavest.co.za/inv/fpdf16/inv-preview.php?Id=40458","Click for Invoice PDF")</f>
        <v>Click for Invoice PDF</v>
      </c>
      <c r="I7"/>
    </row>
    <row r="8" spans="1:215">
      <c r="A8" t="s">
        <v>25</v>
      </c>
      <c r="B8" t="s">
        <v>26</v>
      </c>
      <c r="C8" t="s">
        <v>27</v>
      </c>
      <c r="D8">
        <v>22120</v>
      </c>
      <c r="E8" t="s">
        <v>28</v>
      </c>
      <c r="F8">
        <v>8318.52</v>
      </c>
      <c r="G8">
        <v>5</v>
      </c>
      <c r="H8" t="str">
        <f>Hyperlink("http://www.seavest.co.za/inv/fpdf16/inv-preview.php?Id=41678","Click for Invoice PDF")</f>
        <v>Click for Invoice PDF</v>
      </c>
      <c r="I8"/>
    </row>
    <row r="9" spans="1:215">
      <c r="A9" t="s">
        <v>29</v>
      </c>
      <c r="B9" t="s">
        <v>30</v>
      </c>
      <c r="C9" t="s">
        <v>27</v>
      </c>
      <c r="D9">
        <v>22144</v>
      </c>
      <c r="E9" t="s">
        <v>28</v>
      </c>
      <c r="F9">
        <v>13137.5</v>
      </c>
      <c r="G9">
        <v>5</v>
      </c>
      <c r="H9" t="str">
        <f>Hyperlink("http://www.seavest.co.za/inv/fpdf16/inv-preview.php?Id=41698","Click for Invoice PDF")</f>
        <v>Click for Invoice PDF</v>
      </c>
      <c r="I9"/>
    </row>
    <row r="10" spans="1:215">
      <c r="A10" t="s">
        <v>31</v>
      </c>
      <c r="B10" t="s">
        <v>32</v>
      </c>
      <c r="C10" t="s">
        <v>33</v>
      </c>
      <c r="D10">
        <v>22143</v>
      </c>
      <c r="E10" t="s">
        <v>28</v>
      </c>
      <c r="F10">
        <v>1132</v>
      </c>
      <c r="G10">
        <v>5</v>
      </c>
      <c r="H10" t="str">
        <f>Hyperlink("http://www.seavest.co.za/inv/fpdf16/inv-preview.php?Id=41701","Click for Invoice PDF")</f>
        <v>Click for Invoice PDF</v>
      </c>
      <c r="I10"/>
    </row>
    <row r="11" spans="1:215">
      <c r="A11" t="s">
        <v>34</v>
      </c>
      <c r="B11" t="s">
        <v>32</v>
      </c>
      <c r="C11" t="s">
        <v>33</v>
      </c>
      <c r="D11">
        <v>22145</v>
      </c>
      <c r="E11" t="s">
        <v>28</v>
      </c>
      <c r="F11">
        <v>8089.2</v>
      </c>
      <c r="G11">
        <v>5</v>
      </c>
      <c r="H11" t="str">
        <f>Hyperlink("http://www.seavest.co.za/inv/fpdf16/inv-preview.php?Id=41703","Click for Invoice PDF")</f>
        <v>Click for Invoice PDF</v>
      </c>
      <c r="I11"/>
    </row>
    <row r="12" spans="1:215">
      <c r="A12" t="s">
        <v>35</v>
      </c>
      <c r="B12" t="s">
        <v>32</v>
      </c>
      <c r="C12" t="s">
        <v>33</v>
      </c>
      <c r="D12">
        <v>22132</v>
      </c>
      <c r="E12" t="s">
        <v>28</v>
      </c>
      <c r="F12">
        <v>7146.4</v>
      </c>
      <c r="G12">
        <v>5</v>
      </c>
      <c r="H12" t="str">
        <f>Hyperlink("http://www.seavest.co.za/inv/fpdf16/inv-preview.php?Id=41707","Click for Invoice PDF")</f>
        <v>Click for Invoice PDF</v>
      </c>
      <c r="I12"/>
    </row>
    <row r="13" spans="1:215">
      <c r="A13" t="s">
        <v>36</v>
      </c>
      <c r="B13" t="s">
        <v>37</v>
      </c>
      <c r="C13" t="s">
        <v>27</v>
      </c>
      <c r="D13">
        <v>22152</v>
      </c>
      <c r="E13" t="s">
        <v>28</v>
      </c>
      <c r="F13">
        <v>5795</v>
      </c>
      <c r="G13">
        <v>5</v>
      </c>
      <c r="H13" t="str">
        <f>Hyperlink("http://www.seavest.co.za/inv/fpdf16/inv-preview.php?Id=41714","Click for Invoice PDF")</f>
        <v>Click for Invoice PDF</v>
      </c>
      <c r="I13"/>
    </row>
    <row r="14" spans="1:215">
      <c r="A14" t="s">
        <v>38</v>
      </c>
      <c r="B14" t="s">
        <v>37</v>
      </c>
      <c r="C14" t="s">
        <v>27</v>
      </c>
      <c r="D14">
        <v>22153</v>
      </c>
      <c r="E14" t="s">
        <v>28</v>
      </c>
      <c r="F14">
        <v>8074.1</v>
      </c>
      <c r="G14">
        <v>5</v>
      </c>
      <c r="H14" t="str">
        <f>Hyperlink("http://www.seavest.co.za/inv/fpdf16/inv-preview.php?Id=41720","Click for Invoice PDF")</f>
        <v>Click for Invoice PDF</v>
      </c>
      <c r="I14"/>
    </row>
    <row r="15" spans="1:215">
      <c r="A15" t="s">
        <v>39</v>
      </c>
      <c r="B15" t="s">
        <v>40</v>
      </c>
      <c r="C15" t="s">
        <v>41</v>
      </c>
      <c r="D15">
        <v>22162</v>
      </c>
      <c r="E15" t="s">
        <v>28</v>
      </c>
      <c r="F15">
        <v>0</v>
      </c>
      <c r="G15">
        <v>13</v>
      </c>
      <c r="H15" t="str">
        <f>Hyperlink("http://www.seavest.co.za/inv/fpdf16/inv-preview.php?Id=41728","Click for Invoice PDF")</f>
        <v>Click for Invoice PDF</v>
      </c>
      <c r="I15"/>
    </row>
    <row r="16" spans="1:215">
      <c r="A16" t="s">
        <v>42</v>
      </c>
      <c r="B16" t="s">
        <v>43</v>
      </c>
      <c r="C16" t="s">
        <v>41</v>
      </c>
      <c r="D16">
        <v>22142</v>
      </c>
      <c r="E16" t="s">
        <v>28</v>
      </c>
      <c r="F16">
        <v>11605.33</v>
      </c>
      <c r="G16">
        <v>13</v>
      </c>
      <c r="H16" t="str">
        <f>Hyperlink("http://www.seavest.co.za/inv/fpdf16/inv-preview.php?Id=41726","Click for Invoice PDF")</f>
        <v>Click for Invoice PDF</v>
      </c>
      <c r="I16"/>
    </row>
    <row r="17" spans="1:215">
      <c r="A17" t="s">
        <v>44</v>
      </c>
      <c r="B17" t="s">
        <v>45</v>
      </c>
      <c r="C17" t="s">
        <v>46</v>
      </c>
      <c r="D17">
        <v>22151</v>
      </c>
      <c r="E17" t="s">
        <v>28</v>
      </c>
      <c r="F17">
        <v>6226.18</v>
      </c>
      <c r="G17">
        <v>5</v>
      </c>
      <c r="H17" t="str">
        <f>Hyperlink("http://www.seavest.co.za/inv/fpdf16/inv-preview.php?Id=41734","Click for Invoice PDF")</f>
        <v>Click for Invoice PDF</v>
      </c>
      <c r="I17"/>
    </row>
    <row r="18" spans="1:215">
      <c r="A18" t="s">
        <v>47</v>
      </c>
      <c r="B18" t="s">
        <v>48</v>
      </c>
      <c r="C18" t="s">
        <v>33</v>
      </c>
      <c r="D18">
        <v>21901</v>
      </c>
      <c r="E18" t="s">
        <v>49</v>
      </c>
      <c r="F18">
        <v>10814.2</v>
      </c>
      <c r="G18">
        <v>29</v>
      </c>
      <c r="H18" t="str">
        <f>Hyperlink("http://www.seavest.co.za/inv/fpdf16/inv-preview.php?Id=41462","Click for Invoice PDF")</f>
        <v>Click for Invoice PDF</v>
      </c>
      <c r="I18"/>
    </row>
    <row r="19" spans="1:215">
      <c r="A19" t="s">
        <v>50</v>
      </c>
      <c r="B19" t="s">
        <v>51</v>
      </c>
      <c r="C19" t="s">
        <v>15</v>
      </c>
      <c r="D19">
        <v>20456</v>
      </c>
      <c r="E19" t="s">
        <v>52</v>
      </c>
      <c r="F19">
        <v>19883.8</v>
      </c>
      <c r="G19">
        <v>134</v>
      </c>
      <c r="H19" t="str">
        <f>Hyperlink("http://www.seavest.co.za/inv/fpdf16/inv-preview.php?Id=40134","Click for Invoice PDF")</f>
        <v>Click for Invoice PDF</v>
      </c>
      <c r="I19"/>
    </row>
    <row r="20" spans="1:215">
      <c r="A20" t="s">
        <v>53</v>
      </c>
      <c r="B20" t="s">
        <v>32</v>
      </c>
      <c r="C20" t="s">
        <v>27</v>
      </c>
      <c r="D20">
        <v>20991</v>
      </c>
      <c r="E20" t="s">
        <v>52</v>
      </c>
      <c r="F20">
        <v>9382</v>
      </c>
      <c r="G20">
        <v>72</v>
      </c>
      <c r="H20" t="str">
        <f>Hyperlink("http://www.seavest.co.za/inv/fpdf16/inv-preview.php?Id=40729","Click for Invoice PDF")</f>
        <v>Click for Invoice PDF</v>
      </c>
      <c r="I20"/>
    </row>
    <row r="21" spans="1:215">
      <c r="A21" t="s">
        <v>54</v>
      </c>
      <c r="B21" t="s">
        <v>55</v>
      </c>
      <c r="C21" t="s">
        <v>41</v>
      </c>
      <c r="D21">
        <v>21772</v>
      </c>
      <c r="E21" t="s">
        <v>56</v>
      </c>
      <c r="F21">
        <v>7091.82</v>
      </c>
      <c r="G21">
        <v>7</v>
      </c>
      <c r="H21" t="str">
        <f>Hyperlink("http://www.seavest.co.za/inv/fpdf16/inv-preview.php?Id=41345","Click for Invoice PDF")</f>
        <v>Click for Invoice PDF</v>
      </c>
      <c r="I21"/>
    </row>
    <row r="22" spans="1:215">
      <c r="A22" t="s">
        <v>57</v>
      </c>
      <c r="B22" t="s">
        <v>58</v>
      </c>
      <c r="C22" t="s">
        <v>27</v>
      </c>
      <c r="D22">
        <v>22118</v>
      </c>
      <c r="E22" t="s">
        <v>56</v>
      </c>
      <c r="F22">
        <v>11215.5</v>
      </c>
      <c r="G22">
        <v>7</v>
      </c>
      <c r="H22" t="str">
        <f>Hyperlink("http://www.seavest.co.za/inv/fpdf16/inv-preview.php?Id=41668","Click for Invoice PDF")</f>
        <v>Click for Invoice PDF</v>
      </c>
      <c r="I22"/>
    </row>
    <row r="23" spans="1:215">
      <c r="A23" t="s">
        <v>59</v>
      </c>
      <c r="B23" t="s">
        <v>26</v>
      </c>
      <c r="C23" t="s">
        <v>27</v>
      </c>
      <c r="D23">
        <v>22121</v>
      </c>
      <c r="E23" t="s">
        <v>56</v>
      </c>
      <c r="F23">
        <v>0</v>
      </c>
      <c r="G23">
        <v>7</v>
      </c>
      <c r="H23" t="str">
        <f>Hyperlink("http://www.seavest.co.za/inv/fpdf16/inv-preview.php?Id=41680","Click for Invoice PDF")</f>
        <v>Click for Invoice PDF</v>
      </c>
      <c r="I23"/>
    </row>
    <row r="24" spans="1:215">
      <c r="A24" t="s">
        <v>60</v>
      </c>
      <c r="B24" t="s">
        <v>61</v>
      </c>
      <c r="C24" t="s">
        <v>41</v>
      </c>
      <c r="D24">
        <v>22129</v>
      </c>
      <c r="E24" t="s">
        <v>56</v>
      </c>
      <c r="F24">
        <v>14905.8</v>
      </c>
      <c r="G24">
        <v>5</v>
      </c>
      <c r="H24" t="str">
        <f>Hyperlink("http://www.seavest.co.za/inv/fpdf16/inv-preview.php?Id=41686","Click for Invoice PDF")</f>
        <v>Click for Invoice PDF</v>
      </c>
      <c r="I24"/>
    </row>
    <row r="25" spans="1:215">
      <c r="A25" t="s">
        <v>62</v>
      </c>
      <c r="B25" t="s">
        <v>63</v>
      </c>
      <c r="C25" t="s">
        <v>64</v>
      </c>
      <c r="D25">
        <v>21904</v>
      </c>
      <c r="E25" t="s">
        <v>65</v>
      </c>
      <c r="F25">
        <v>7595.8</v>
      </c>
      <c r="G25">
        <v>19</v>
      </c>
      <c r="H25" t="str">
        <f>Hyperlink("http://www.seavest.co.za/inv/fpdf16/inv-preview.php?Id=41323","Click for Invoice PDF")</f>
        <v>Click for Invoice PDF</v>
      </c>
      <c r="I25"/>
    </row>
    <row r="26" spans="1:215">
      <c r="A26" t="s">
        <v>66</v>
      </c>
      <c r="B26" t="s">
        <v>67</v>
      </c>
      <c r="C26" t="s">
        <v>41</v>
      </c>
      <c r="D26">
        <v>21880</v>
      </c>
      <c r="E26" t="s">
        <v>65</v>
      </c>
      <c r="F26">
        <v>15693.5</v>
      </c>
      <c r="G26">
        <v>37</v>
      </c>
      <c r="H26" t="str">
        <f>Hyperlink("http://www.seavest.co.za/inv/fpdf16/inv-preview.php?Id=41359","Click for Invoice PDF")</f>
        <v>Click for Invoice PDF</v>
      </c>
      <c r="I26"/>
    </row>
    <row r="27" spans="1:215">
      <c r="A27" t="s">
        <v>68</v>
      </c>
      <c r="B27" t="s">
        <v>69</v>
      </c>
      <c r="C27" t="s">
        <v>70</v>
      </c>
      <c r="D27">
        <v>21229</v>
      </c>
      <c r="E27" t="s">
        <v>71</v>
      </c>
      <c r="F27">
        <v>1226</v>
      </c>
      <c r="G27">
        <v>132</v>
      </c>
      <c r="H27" t="str">
        <f>Hyperlink("http://www.seavest.co.za/inv/fpdf16/inv-preview.php?Id=40708","Click for Invoice PDF")</f>
        <v>Click for Invoice PDF</v>
      </c>
      <c r="I27"/>
    </row>
    <row r="28" spans="1:215">
      <c r="A28" t="s">
        <v>72</v>
      </c>
      <c r="B28" t="s">
        <v>61</v>
      </c>
      <c r="C28" t="s">
        <v>11</v>
      </c>
      <c r="D28">
        <v>21200</v>
      </c>
      <c r="E28" t="s">
        <v>71</v>
      </c>
      <c r="F28">
        <v>14427.13</v>
      </c>
      <c r="G28">
        <v>99</v>
      </c>
      <c r="H28" t="str">
        <f>Hyperlink("http://www.seavest.co.za/inv/fpdf16/inv-preview.php?Id=40845","Click for Invoice PDF")</f>
        <v>Click for Invoice PDF</v>
      </c>
      <c r="I28"/>
    </row>
    <row r="29" spans="1:215">
      <c r="A29" t="s">
        <v>73</v>
      </c>
      <c r="B29" t="s">
        <v>74</v>
      </c>
      <c r="C29" t="s">
        <v>15</v>
      </c>
      <c r="D29">
        <v>21252</v>
      </c>
      <c r="E29" t="s">
        <v>71</v>
      </c>
      <c r="F29">
        <v>0</v>
      </c>
      <c r="G29">
        <v>128</v>
      </c>
      <c r="H29" t="str">
        <f>Hyperlink("http://www.seavest.co.za/inv/fpdf16/inv-preview.php?Id=40915","Click for Invoice PDF")</f>
        <v>Click for Invoice PDF</v>
      </c>
      <c r="I29"/>
    </row>
    <row r="30" spans="1:215">
      <c r="A30" t="s">
        <v>75</v>
      </c>
      <c r="B30" t="s">
        <v>76</v>
      </c>
      <c r="C30" t="s">
        <v>64</v>
      </c>
      <c r="D30">
        <v>21406</v>
      </c>
      <c r="E30" t="s">
        <v>77</v>
      </c>
      <c r="F30">
        <v>741</v>
      </c>
      <c r="G30">
        <v>89</v>
      </c>
      <c r="H30" t="str">
        <f>Hyperlink("http://www.seavest.co.za/inv/fpdf16/inv-preview.php?Id=41007","Click for Invoice PDF")</f>
        <v>Click for Invoice PDF</v>
      </c>
      <c r="I30"/>
    </row>
    <row r="31" spans="1:215">
      <c r="A31" t="s">
        <v>78</v>
      </c>
      <c r="B31" t="s">
        <v>79</v>
      </c>
      <c r="C31" t="s">
        <v>80</v>
      </c>
      <c r="D31">
        <v>21391</v>
      </c>
      <c r="E31" t="s">
        <v>77</v>
      </c>
      <c r="F31">
        <v>7283.51</v>
      </c>
      <c r="G31">
        <v>102</v>
      </c>
      <c r="H31" t="str">
        <f>Hyperlink("http://www.seavest.co.za/inv/fpdf16/inv-preview.php?Id=40586","Click for Invoice PDF")</f>
        <v>Click for Invoice PDF</v>
      </c>
      <c r="I31"/>
    </row>
    <row r="32" spans="1:215">
      <c r="A32" t="s">
        <v>81</v>
      </c>
      <c r="B32" t="s">
        <v>82</v>
      </c>
      <c r="C32" t="s">
        <v>15</v>
      </c>
      <c r="D32">
        <v>20950</v>
      </c>
      <c r="E32" t="s">
        <v>83</v>
      </c>
      <c r="F32">
        <v>19205</v>
      </c>
      <c r="G32">
        <v>139</v>
      </c>
      <c r="H32" t="str">
        <f>Hyperlink("http://www.seavest.co.za/inv/fpdf16/inv-preview.php?Id=40664","Click for Invoice PDF")</f>
        <v>Click for Invoice PDF</v>
      </c>
      <c r="I32"/>
    </row>
    <row r="33" spans="1:215">
      <c r="A33" t="s">
        <v>84</v>
      </c>
      <c r="B33" t="s">
        <v>85</v>
      </c>
      <c r="C33" t="s">
        <v>27</v>
      </c>
      <c r="D33">
        <v>21934</v>
      </c>
      <c r="E33" t="s">
        <v>86</v>
      </c>
      <c r="F33">
        <v>8796</v>
      </c>
      <c r="G33">
        <v>11</v>
      </c>
      <c r="H33" t="str">
        <f>Hyperlink("http://www.seavest.co.za/inv/fpdf16/inv-preview.php?Id=41518","Click for Invoice PDF")</f>
        <v>Click for Invoice PDF</v>
      </c>
      <c r="I33"/>
    </row>
    <row r="34" spans="1:215">
      <c r="A34" t="s">
        <v>87</v>
      </c>
      <c r="B34" t="s">
        <v>88</v>
      </c>
      <c r="C34" t="s">
        <v>33</v>
      </c>
      <c r="D34">
        <v>21908</v>
      </c>
      <c r="E34" t="s">
        <v>89</v>
      </c>
      <c r="F34">
        <v>938</v>
      </c>
      <c r="G34">
        <v>21</v>
      </c>
      <c r="H34" t="str">
        <f>Hyperlink("http://www.seavest.co.za/inv/fpdf16/inv-preview.php?Id=41478","Click for Invoice PDF")</f>
        <v>Click for Invoice PDF</v>
      </c>
      <c r="I34"/>
    </row>
    <row r="35" spans="1:215">
      <c r="A35" t="s">
        <v>90</v>
      </c>
      <c r="B35" t="s">
        <v>91</v>
      </c>
      <c r="C35"/>
      <c r="D35">
        <v>21281</v>
      </c>
      <c r="E35" t="s">
        <v>92</v>
      </c>
      <c r="F35">
        <v>5254.4</v>
      </c>
      <c r="G35">
        <v>124</v>
      </c>
      <c r="H35" t="str">
        <f>Hyperlink("http://www.seavest.co.za/inv/fpdf16/inv-preview.php?Id=40904","Click for Invoice PDF")</f>
        <v>Click for Invoice PDF</v>
      </c>
      <c r="I35"/>
    </row>
    <row r="36" spans="1:215">
      <c r="A36" t="s">
        <v>93</v>
      </c>
      <c r="B36" t="s">
        <v>40</v>
      </c>
      <c r="C36" t="s">
        <v>15</v>
      </c>
      <c r="D36">
        <v>21266</v>
      </c>
      <c r="E36" t="s">
        <v>92</v>
      </c>
      <c r="F36">
        <v>4065.6</v>
      </c>
      <c r="G36">
        <v>126</v>
      </c>
      <c r="H36" t="str">
        <f>Hyperlink("http://www.seavest.co.za/inv/fpdf16/inv-preview.php?Id=40932","Click for Invoice PDF")</f>
        <v>Click for Invoice PDF</v>
      </c>
      <c r="I36"/>
    </row>
    <row r="37" spans="1:215">
      <c r="A37" t="s">
        <v>94</v>
      </c>
      <c r="B37" t="s">
        <v>45</v>
      </c>
      <c r="C37" t="s">
        <v>46</v>
      </c>
      <c r="D37">
        <v>21271</v>
      </c>
      <c r="E37" t="s">
        <v>92</v>
      </c>
      <c r="F37">
        <v>3789.9</v>
      </c>
      <c r="G37">
        <v>70</v>
      </c>
      <c r="H37" t="str">
        <f>Hyperlink("http://www.seavest.co.za/inv/fpdf16/inv-preview.php?Id=40928","Click for Invoice PDF")</f>
        <v>Click for Invoice PDF</v>
      </c>
      <c r="I37"/>
    </row>
    <row r="38" spans="1:215">
      <c r="A38" t="s">
        <v>95</v>
      </c>
      <c r="B38" t="s">
        <v>96</v>
      </c>
      <c r="C38" t="s">
        <v>70</v>
      </c>
      <c r="D38">
        <v>21240</v>
      </c>
      <c r="E38" t="s">
        <v>92</v>
      </c>
      <c r="F38">
        <v>935</v>
      </c>
      <c r="G38">
        <v>132</v>
      </c>
      <c r="H38" t="str">
        <f>Hyperlink("http://www.seavest.co.za/inv/fpdf16/inv-preview.php?Id=40501","Click for Invoice PDF")</f>
        <v>Click for Invoice PDF</v>
      </c>
      <c r="I38"/>
    </row>
    <row r="39" spans="1:215">
      <c r="A39" t="s">
        <v>97</v>
      </c>
      <c r="B39" t="s">
        <v>98</v>
      </c>
      <c r="C39" t="s">
        <v>15</v>
      </c>
      <c r="D39">
        <v>21206</v>
      </c>
      <c r="E39" t="s">
        <v>92</v>
      </c>
      <c r="F39">
        <v>0</v>
      </c>
      <c r="G39">
        <v>133</v>
      </c>
      <c r="H39" t="str">
        <f>Hyperlink("http://www.seavest.co.za/inv/fpdf16/inv-preview.php?Id=40804","Click for Invoice PDF")</f>
        <v>Click for Invoice PDF</v>
      </c>
      <c r="I39"/>
    </row>
    <row r="40" spans="1:215">
      <c r="A40" t="s">
        <v>99</v>
      </c>
      <c r="B40" t="s">
        <v>100</v>
      </c>
      <c r="C40" t="s">
        <v>20</v>
      </c>
      <c r="D40">
        <v>21340</v>
      </c>
      <c r="E40" t="s">
        <v>101</v>
      </c>
      <c r="F40">
        <v>5437.3</v>
      </c>
      <c r="G40">
        <v>61</v>
      </c>
      <c r="H40" t="str">
        <f>Hyperlink("http://www.seavest.co.za/inv/fpdf16/inv-preview.php?Id=40985","Click for Invoice PDF")</f>
        <v>Click for Invoice PDF</v>
      </c>
      <c r="I40"/>
    </row>
    <row r="41" spans="1:215">
      <c r="A41" t="s">
        <v>102</v>
      </c>
      <c r="B41" t="s">
        <v>103</v>
      </c>
      <c r="C41" t="s">
        <v>70</v>
      </c>
      <c r="D41">
        <v>20633</v>
      </c>
      <c r="E41" t="s">
        <v>104</v>
      </c>
      <c r="F41">
        <v>49936</v>
      </c>
      <c r="G41">
        <v>36</v>
      </c>
      <c r="H41" t="str">
        <f>Hyperlink("http://www.seavest.co.za/inv/fpdf16/inv-preview.php?Id=40320","Click for Invoice PDF")</f>
        <v>Click for Invoice PDF</v>
      </c>
      <c r="I41"/>
    </row>
    <row r="42" spans="1:215">
      <c r="A42" t="s">
        <v>105</v>
      </c>
      <c r="B42" t="s">
        <v>106</v>
      </c>
      <c r="C42" t="s">
        <v>41</v>
      </c>
      <c r="D42">
        <v>21907</v>
      </c>
      <c r="E42" t="s">
        <v>107</v>
      </c>
      <c r="F42">
        <v>6630.2</v>
      </c>
      <c r="G42">
        <v>21</v>
      </c>
      <c r="H42" t="str">
        <f>Hyperlink("http://www.seavest.co.za/inv/fpdf16/inv-preview.php?Id=41477","Click for Invoice PDF")</f>
        <v>Click for Invoice PDF</v>
      </c>
      <c r="I42"/>
    </row>
    <row r="43" spans="1:215">
      <c r="A43" t="s">
        <v>108</v>
      </c>
      <c r="B43" t="s">
        <v>109</v>
      </c>
      <c r="C43" t="s">
        <v>27</v>
      </c>
      <c r="D43">
        <v>21049</v>
      </c>
      <c r="E43" t="s">
        <v>110</v>
      </c>
      <c r="F43">
        <v>4094</v>
      </c>
      <c r="G43">
        <v>77</v>
      </c>
      <c r="H43" t="str">
        <f>Hyperlink("http://www.seavest.co.za/inv/fpdf16/inv-preview.php?Id=40677","Click for Invoice PDF")</f>
        <v>Click for Invoice PDF</v>
      </c>
      <c r="I43"/>
    </row>
    <row r="44" spans="1:215">
      <c r="A44" t="s">
        <v>111</v>
      </c>
      <c r="B44" t="s">
        <v>112</v>
      </c>
      <c r="C44" t="s">
        <v>80</v>
      </c>
      <c r="D44">
        <v>21113</v>
      </c>
      <c r="E44" t="s">
        <v>110</v>
      </c>
      <c r="F44">
        <v>8643.799999999999</v>
      </c>
      <c r="G44">
        <v>71</v>
      </c>
      <c r="H44" t="str">
        <f>Hyperlink("http://www.seavest.co.za/inv/fpdf16/inv-preview.php?Id=40684","Click for Invoice PDF")</f>
        <v>Click for Invoice PDF</v>
      </c>
      <c r="I44"/>
    </row>
    <row r="45" spans="1:215">
      <c r="A45" t="s">
        <v>113</v>
      </c>
      <c r="B45" t="s">
        <v>114</v>
      </c>
      <c r="C45" t="s">
        <v>70</v>
      </c>
      <c r="D45">
        <v>21587</v>
      </c>
      <c r="E45" t="s">
        <v>115</v>
      </c>
      <c r="F45">
        <v>12390.8</v>
      </c>
      <c r="G45">
        <v>57</v>
      </c>
      <c r="H45" t="str">
        <f>Hyperlink("http://www.seavest.co.za/inv/fpdf16/inv-preview.php?Id=41213","Click for Invoice PDF")</f>
        <v>Click for Invoice PDF</v>
      </c>
      <c r="I45"/>
    </row>
    <row r="46" spans="1:215">
      <c r="A46" t="s">
        <v>116</v>
      </c>
      <c r="B46" t="s">
        <v>117</v>
      </c>
      <c r="C46" t="s">
        <v>41</v>
      </c>
      <c r="D46">
        <v>21452</v>
      </c>
      <c r="E46" t="s">
        <v>115</v>
      </c>
      <c r="F46">
        <v>10098.2</v>
      </c>
      <c r="G46">
        <v>71</v>
      </c>
      <c r="H46" t="str">
        <f>Hyperlink("http://www.seavest.co.za/inv/fpdf16/inv-preview.php?Id=40957","Click for Invoice PDF")</f>
        <v>Click for Invoice PDF</v>
      </c>
      <c r="I46"/>
    </row>
    <row r="47" spans="1:215">
      <c r="A47" t="s">
        <v>118</v>
      </c>
      <c r="B47" t="s">
        <v>119</v>
      </c>
      <c r="C47" t="s">
        <v>70</v>
      </c>
      <c r="D47">
        <v>21622</v>
      </c>
      <c r="E47" t="s">
        <v>115</v>
      </c>
      <c r="F47">
        <v>1442.4</v>
      </c>
      <c r="G47">
        <v>51</v>
      </c>
      <c r="H47" t="str">
        <f>Hyperlink("http://www.seavest.co.za/inv/fpdf16/inv-preview.php?Id=41236","Click for Invoice PDF")</f>
        <v>Click for Invoice PDF</v>
      </c>
      <c r="I47"/>
    </row>
    <row r="48" spans="1:215">
      <c r="A48" t="s">
        <v>120</v>
      </c>
      <c r="B48" t="s">
        <v>121</v>
      </c>
      <c r="C48" t="s">
        <v>15</v>
      </c>
      <c r="D48">
        <v>20954</v>
      </c>
      <c r="E48" t="s">
        <v>122</v>
      </c>
      <c r="F48">
        <v>10439.4</v>
      </c>
      <c r="G48">
        <v>142</v>
      </c>
      <c r="H48" t="str">
        <f>Hyperlink("http://www.seavest.co.za/inv/fpdf16/inv-preview.php?Id=40460","Click for Invoice PDF")</f>
        <v>Click for Invoice PDF</v>
      </c>
      <c r="I48"/>
    </row>
    <row r="49" spans="1:215">
      <c r="A49" t="s">
        <v>123</v>
      </c>
      <c r="B49" t="s">
        <v>124</v>
      </c>
      <c r="C49" t="s">
        <v>70</v>
      </c>
      <c r="D49">
        <v>22138</v>
      </c>
      <c r="E49" t="s">
        <v>125</v>
      </c>
      <c r="F49">
        <v>8279</v>
      </c>
      <c r="G49">
        <v>9</v>
      </c>
      <c r="H49" t="str">
        <f>Hyperlink("http://www.seavest.co.za/inv/fpdf16/inv-preview.php?Id=41697","Click for Invoice PDF")</f>
        <v>Click for Invoice PDF</v>
      </c>
      <c r="I49"/>
    </row>
    <row r="50" spans="1:215">
      <c r="A50" t="s">
        <v>126</v>
      </c>
      <c r="B50" t="s">
        <v>127</v>
      </c>
      <c r="C50" t="s">
        <v>27</v>
      </c>
      <c r="D50">
        <v>22160</v>
      </c>
      <c r="E50" t="s">
        <v>125</v>
      </c>
      <c r="F50">
        <v>8041.4</v>
      </c>
      <c r="G50">
        <v>9</v>
      </c>
      <c r="H50" t="str">
        <f>Hyperlink("http://www.seavest.co.za/inv/fpdf16/inv-preview.php?Id=41709","Click for Invoice PDF")</f>
        <v>Click for Invoice PDF</v>
      </c>
      <c r="I50"/>
    </row>
    <row r="51" spans="1:215">
      <c r="A51" t="s">
        <v>128</v>
      </c>
      <c r="B51" t="s">
        <v>61</v>
      </c>
      <c r="C51" t="s">
        <v>41</v>
      </c>
      <c r="D51">
        <v>22163</v>
      </c>
      <c r="E51" t="s">
        <v>125</v>
      </c>
      <c r="F51">
        <v>0</v>
      </c>
      <c r="G51">
        <v>9</v>
      </c>
      <c r="H51" t="str">
        <f>Hyperlink("http://www.seavest.co.za/inv/fpdf16/inv-preview.php?Id=41725","Click for Invoice PDF")</f>
        <v>Click for Invoice PDF</v>
      </c>
      <c r="I5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  <hyperlink ref="H16" r:id="rId_hyperlink_15"/>
    <hyperlink ref="H17" r:id="rId_hyperlink_16"/>
    <hyperlink ref="H18" r:id="rId_hyperlink_17"/>
    <hyperlink ref="H19" r:id="rId_hyperlink_18"/>
    <hyperlink ref="H20" r:id="rId_hyperlink_19"/>
    <hyperlink ref="H21" r:id="rId_hyperlink_20"/>
    <hyperlink ref="H22" r:id="rId_hyperlink_21"/>
    <hyperlink ref="H23" r:id="rId_hyperlink_22"/>
    <hyperlink ref="H24" r:id="rId_hyperlink_23"/>
    <hyperlink ref="H25" r:id="rId_hyperlink_24"/>
    <hyperlink ref="H26" r:id="rId_hyperlink_25"/>
    <hyperlink ref="H27" r:id="rId_hyperlink_26"/>
    <hyperlink ref="H28" r:id="rId_hyperlink_27"/>
    <hyperlink ref="H29" r:id="rId_hyperlink_28"/>
    <hyperlink ref="H30" r:id="rId_hyperlink_29"/>
    <hyperlink ref="H31" r:id="rId_hyperlink_30"/>
    <hyperlink ref="H32" r:id="rId_hyperlink_31"/>
    <hyperlink ref="H33" r:id="rId_hyperlink_32"/>
    <hyperlink ref="H34" r:id="rId_hyperlink_33"/>
    <hyperlink ref="H35" r:id="rId_hyperlink_34"/>
    <hyperlink ref="H36" r:id="rId_hyperlink_35"/>
    <hyperlink ref="H37" r:id="rId_hyperlink_36"/>
    <hyperlink ref="H38" r:id="rId_hyperlink_37"/>
    <hyperlink ref="H39" r:id="rId_hyperlink_38"/>
    <hyperlink ref="H40" r:id="rId_hyperlink_39"/>
    <hyperlink ref="H41" r:id="rId_hyperlink_40"/>
    <hyperlink ref="H42" r:id="rId_hyperlink_41"/>
    <hyperlink ref="H43" r:id="rId_hyperlink_42"/>
    <hyperlink ref="H44" r:id="rId_hyperlink_43"/>
    <hyperlink ref="H45" r:id="rId_hyperlink_44"/>
    <hyperlink ref="H46" r:id="rId_hyperlink_45"/>
    <hyperlink ref="H47" r:id="rId_hyperlink_46"/>
    <hyperlink ref="H48" r:id="rId_hyperlink_47"/>
    <hyperlink ref="H49" r:id="rId_hyperlink_48"/>
    <hyperlink ref="H50" r:id="rId_hyperlink_49"/>
    <hyperlink ref="H51" r:id="rId_hyperlink_5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2021-07-13T15:13:03+02:00</dcterms:created>
  <dcterms:modified xsi:type="dcterms:W3CDTF">2021-07-13T15:13:03+02:00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