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<sst xmlns="http://schemas.openxmlformats.org/spreadsheetml/2006/main" uniqueCount="151">
  <si>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</si>
  <si>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</si>
  <si>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</si>
  <si>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</si>
  <si>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</si>
  <si>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</si>
  <si>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</si>
  <si>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</si>
  <si>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</si>
  <si>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PM4733915</t>
  </si>
  <si>
    <t>M &amp; M S/stn</t>
  </si>
  <si>
    <t>Lunga Mvelase</t>
  </si>
  <si>
    <t>01 Jul 2021</t>
  </si>
  <si>
    <t>PM4734450</t>
  </si>
  <si>
    <t xml:space="preserve">Jabavu </t>
  </si>
  <si>
    <t>PM4734593</t>
  </si>
  <si>
    <t>Kritzinger Ss</t>
  </si>
  <si>
    <t>PM4734607</t>
  </si>
  <si>
    <t>PM4725806</t>
  </si>
  <si>
    <t>Morningside Convenience Centre</t>
  </si>
  <si>
    <t>Simphiwe Gift Kunene</t>
  </si>
  <si>
    <t>02 Jun 2021</t>
  </si>
  <si>
    <t>PM4729044</t>
  </si>
  <si>
    <t>Siyaya Ret Cen</t>
  </si>
  <si>
    <t>03 Jul 2021</t>
  </si>
  <si>
    <t>PM4734046</t>
  </si>
  <si>
    <t xml:space="preserve">Armstrong 1 S/stn </t>
  </si>
  <si>
    <t>05 Jul 2021</t>
  </si>
  <si>
    <t>PM4731073</t>
  </si>
  <si>
    <t>BRIGHT STAR</t>
  </si>
  <si>
    <t>Siphiwe Masango</t>
  </si>
  <si>
    <t>PM4734305</t>
  </si>
  <si>
    <t>Sabie 1 Stop</t>
  </si>
  <si>
    <t>Mandla Jama</t>
  </si>
  <si>
    <t>PM4734348</t>
  </si>
  <si>
    <t>PM4734694</t>
  </si>
  <si>
    <t>Duzi Convenience Centre</t>
  </si>
  <si>
    <t>PM4735908</t>
  </si>
  <si>
    <t>WEST STAR SERVICE</t>
  </si>
  <si>
    <t>PM4735720.</t>
  </si>
  <si>
    <t>Protea Motors</t>
  </si>
  <si>
    <t>Katlego Semango</t>
  </si>
  <si>
    <t>PM4735750</t>
  </si>
  <si>
    <t>PM4703843</t>
  </si>
  <si>
    <t>Detroit Ss</t>
  </si>
  <si>
    <t>Nompiliso Chauke</t>
  </si>
  <si>
    <t>05 May 2021</t>
  </si>
  <si>
    <t>PM4714959</t>
  </si>
  <si>
    <t xml:space="preserve">Osizweni Motors </t>
  </si>
  <si>
    <t>06 Jul 2021</t>
  </si>
  <si>
    <t>PM4728653</t>
  </si>
  <si>
    <t>Caroline Conv. Cen</t>
  </si>
  <si>
    <t>PM4731399</t>
  </si>
  <si>
    <t xml:space="preserve">Sakhile S/stn </t>
  </si>
  <si>
    <t>PM4733387</t>
  </si>
  <si>
    <t>ENGEN FOCHVILLE</t>
  </si>
  <si>
    <t>PM4734586</t>
  </si>
  <si>
    <t>Mooi 1 Stop</t>
  </si>
  <si>
    <t>PM4735120</t>
  </si>
  <si>
    <t>PM4735466</t>
  </si>
  <si>
    <t>The Stamford Convenience Centre</t>
  </si>
  <si>
    <t>PM4696595</t>
  </si>
  <si>
    <t>Old Mill Convenience Centre</t>
  </si>
  <si>
    <t>06 May 2021</t>
  </si>
  <si>
    <t>PM4709071</t>
  </si>
  <si>
    <t>Ngwenya Convenience</t>
  </si>
  <si>
    <t>Sbusiso Ngcobo</t>
  </si>
  <si>
    <t>07 Jul 2021</t>
  </si>
  <si>
    <t>PM4734987</t>
  </si>
  <si>
    <t>PM4735994</t>
  </si>
  <si>
    <t>PM4736259</t>
  </si>
  <si>
    <t>PM4736327</t>
  </si>
  <si>
    <t>Meadowpoint Ss</t>
  </si>
  <si>
    <t>08 Jul 2021</t>
  </si>
  <si>
    <t>PM4733898</t>
  </si>
  <si>
    <t>Faranani S/stn</t>
  </si>
  <si>
    <t>09 Jul 2021</t>
  </si>
  <si>
    <t>PM4734994</t>
  </si>
  <si>
    <t>All Africa Village</t>
  </si>
  <si>
    <t>PM4736253</t>
  </si>
  <si>
    <t>PM4736326</t>
  </si>
  <si>
    <t>PM4736329</t>
  </si>
  <si>
    <t>PM4731197</t>
  </si>
  <si>
    <t>Ridderpark Motors</t>
  </si>
  <si>
    <t>10 Jun 2021</t>
  </si>
  <si>
    <t>PM4735477</t>
  </si>
  <si>
    <t>Bramley</t>
  </si>
  <si>
    <t>12 Jul 2021</t>
  </si>
  <si>
    <t>PM4736695</t>
  </si>
  <si>
    <t>PM4714957</t>
  </si>
  <si>
    <t>13 Jul 2021</t>
  </si>
  <si>
    <t>PM4735708.</t>
  </si>
  <si>
    <t xml:space="preserve">Armstrong 2 S/stn </t>
  </si>
  <si>
    <t>Mount Edgecombe</t>
  </si>
  <si>
    <t>xxx</t>
  </si>
  <si>
    <t>14 May 2021</t>
  </si>
  <si>
    <t>Sasol Stanger</t>
  </si>
  <si>
    <t>Sasol Margate</t>
  </si>
  <si>
    <t>PM4733897</t>
  </si>
  <si>
    <t>16 Jul 2021</t>
  </si>
  <si>
    <t>PM4734606</t>
  </si>
  <si>
    <t>PM4657082.</t>
  </si>
  <si>
    <t>Dumor Motors</t>
  </si>
  <si>
    <t>17 Feb 2021</t>
  </si>
  <si>
    <t>PM4666712</t>
  </si>
  <si>
    <t>Springlake Convenience Centre</t>
  </si>
  <si>
    <t>Barry Sitharam</t>
  </si>
  <si>
    <t>18 Aug 2020</t>
  </si>
  <si>
    <t>PM4732782</t>
  </si>
  <si>
    <t>Polo Pony Convenience</t>
  </si>
  <si>
    <t>18 Jun 2021</t>
  </si>
  <si>
    <t>PM4724682</t>
  </si>
  <si>
    <t>Medwood Convenience Centre</t>
  </si>
  <si>
    <t>18 May 2021</t>
  </si>
  <si>
    <t xml:space="preserve"> PM4695709</t>
  </si>
  <si>
    <t>Engen Gcwalisa (Auto Plaza)</t>
  </si>
  <si>
    <t>19 Mar 2021</t>
  </si>
  <si>
    <t>PM4726529</t>
  </si>
  <si>
    <t>Engen Van Buuren</t>
  </si>
  <si>
    <t>19 May 2021</t>
  </si>
  <si>
    <t>PM4727040</t>
  </si>
  <si>
    <t>Umzinto Motor Garage</t>
  </si>
  <si>
    <t>21 May 2021</t>
  </si>
  <si>
    <t>Gate 6 Sasol Customer Care Building</t>
  </si>
  <si>
    <t>22 Jun 2021</t>
  </si>
  <si>
    <t>PM4727229</t>
  </si>
  <si>
    <t>Richards Bay Convenience Centre</t>
  </si>
  <si>
    <t>25 May 2021</t>
  </si>
  <si>
    <t>PM4728053</t>
  </si>
  <si>
    <t>Waterside Convenience Centre</t>
  </si>
  <si>
    <t>28 Jun 2021</t>
  </si>
  <si>
    <t>PM4732754</t>
  </si>
  <si>
    <t>Pinnoys Multi Services</t>
  </si>
  <si>
    <t>PM4733004</t>
  </si>
  <si>
    <t>Bonamanzi Service Station</t>
  </si>
  <si>
    <t>PM4733583</t>
  </si>
  <si>
    <t>Competition Plus Convenience C.</t>
  </si>
  <si>
    <t>PM4733578</t>
  </si>
  <si>
    <t>Bates Convenience Centre</t>
  </si>
  <si>
    <t>PM4733579</t>
  </si>
  <si>
    <t>PM4733595</t>
  </si>
  <si>
    <t>Hibberdene Convenience Centre</t>
  </si>
  <si>
    <t>PM4700967</t>
  </si>
  <si>
    <t>ENGEN PROTEA HEIGHTS</t>
  </si>
  <si>
    <t>29 Apr 2021</t>
  </si>
  <si>
    <t>PM4732500</t>
  </si>
  <si>
    <t xml:space="preserve">Edenglen Motors </t>
  </si>
  <si>
    <t>29 Jun 2021</t>
  </si>
  <si>
    <t>PM4733890</t>
  </si>
  <si>
    <t>30 Jun 2021</t>
  </si>
  <si>
    <t>PM4734601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</si>
</sst>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1678" TargetMode="External"/><Relationship Id="rId_hyperlink_2" Type="http://schemas.openxmlformats.org/officeDocument/2006/relationships/hyperlink" Target="http://www.seavest.co.za/inv/fpdf16/inv-preview.php?Id=41698" TargetMode="External"/><Relationship Id="rId_hyperlink_3" Type="http://schemas.openxmlformats.org/officeDocument/2006/relationships/hyperlink" Target="http://www.seavest.co.za/inv/fpdf16/inv-preview.php?Id=41714" TargetMode="External"/><Relationship Id="rId_hyperlink_4" Type="http://schemas.openxmlformats.org/officeDocument/2006/relationships/hyperlink" Target="http://www.seavest.co.za/inv/fpdf16/inv-preview.php?Id=41720" TargetMode="External"/><Relationship Id="rId_hyperlink_5" Type="http://schemas.openxmlformats.org/officeDocument/2006/relationships/hyperlink" Target="http://www.seavest.co.za/inv/fpdf16/inv-preview.php?Id=41359" TargetMode="External"/><Relationship Id="rId_hyperlink_6" Type="http://schemas.openxmlformats.org/officeDocument/2006/relationships/hyperlink" Target="http://www.seavest.co.za/inv/fpdf16/inv-preview.php?Id=41518" TargetMode="External"/><Relationship Id="rId_hyperlink_7" Type="http://schemas.openxmlformats.org/officeDocument/2006/relationships/hyperlink" Target="http://www.seavest.co.za/inv/fpdf16/inv-preview.php?Id=41685" TargetMode="External"/><Relationship Id="rId_hyperlink_8" Type="http://schemas.openxmlformats.org/officeDocument/2006/relationships/hyperlink" Target="http://www.seavest.co.za/inv/fpdf16/inv-preview.php?Id=41560" TargetMode="External"/><Relationship Id="rId_hyperlink_9" Type="http://schemas.openxmlformats.org/officeDocument/2006/relationships/hyperlink" Target="http://www.seavest.co.za/inv/fpdf16/inv-preview.php?Id=41693" TargetMode="External"/><Relationship Id="rId_hyperlink_10" Type="http://schemas.openxmlformats.org/officeDocument/2006/relationships/hyperlink" Target="http://www.seavest.co.za/inv/fpdf16/inv-preview.php?Id=41694" TargetMode="External"/><Relationship Id="rId_hyperlink_11" Type="http://schemas.openxmlformats.org/officeDocument/2006/relationships/hyperlink" Target="http://www.seavest.co.za/inv/fpdf16/inv-preview.php?Id=41725" TargetMode="External"/><Relationship Id="rId_hyperlink_12" Type="http://schemas.openxmlformats.org/officeDocument/2006/relationships/hyperlink" Target="http://www.seavest.co.za/inv/fpdf16/inv-preview.php?Id=41804" TargetMode="External"/><Relationship Id="rId_hyperlink_13" Type="http://schemas.openxmlformats.org/officeDocument/2006/relationships/hyperlink" Target="http://www.seavest.co.za/inv/fpdf16/inv-preview.php?Id=41800" TargetMode="External"/><Relationship Id="rId_hyperlink_14" Type="http://schemas.openxmlformats.org/officeDocument/2006/relationships/hyperlink" Target="http://www.seavest.co.za/inv/fpdf16/inv-preview.php?Id=41802" TargetMode="External"/><Relationship Id="rId_hyperlink_15" Type="http://schemas.openxmlformats.org/officeDocument/2006/relationships/hyperlink" Target="http://www.seavest.co.za/inv/fpdf16/inv-preview.php?Id=40718" TargetMode="External"/><Relationship Id="rId_hyperlink_16" Type="http://schemas.openxmlformats.org/officeDocument/2006/relationships/hyperlink" Target="http://www.seavest.co.za/inv/fpdf16/inv-preview.php?Id=41004" TargetMode="External"/><Relationship Id="rId_hyperlink_17" Type="http://schemas.openxmlformats.org/officeDocument/2006/relationships/hyperlink" Target="http://www.seavest.co.za/inv/fpdf16/inv-preview.php?Id=41452" TargetMode="External"/><Relationship Id="rId_hyperlink_18" Type="http://schemas.openxmlformats.org/officeDocument/2006/relationships/hyperlink" Target="http://www.seavest.co.za/inv/fpdf16/inv-preview.php?Id=41576" TargetMode="External"/><Relationship Id="rId_hyperlink_19" Type="http://schemas.openxmlformats.org/officeDocument/2006/relationships/hyperlink" Target="http://www.seavest.co.za/inv/fpdf16/inv-preview.php?Id=41628" TargetMode="External"/><Relationship Id="rId_hyperlink_20" Type="http://schemas.openxmlformats.org/officeDocument/2006/relationships/hyperlink" Target="http://www.seavest.co.za/inv/fpdf16/inv-preview.php?Id=41712" TargetMode="External"/><Relationship Id="rId_hyperlink_21" Type="http://schemas.openxmlformats.org/officeDocument/2006/relationships/hyperlink" Target="http://www.seavest.co.za/inv/fpdf16/inv-preview.php?Id=41741" TargetMode="External"/><Relationship Id="rId_hyperlink_22" Type="http://schemas.openxmlformats.org/officeDocument/2006/relationships/hyperlink" Target="http://www.seavest.co.za/inv/fpdf16/inv-preview.php?Id=41755" TargetMode="External"/><Relationship Id="rId_hyperlink_23" Type="http://schemas.openxmlformats.org/officeDocument/2006/relationships/hyperlink" Target="http://www.seavest.co.za/inv/fpdf16/inv-preview.php?Id=41302" TargetMode="External"/><Relationship Id="rId_hyperlink_24" Type="http://schemas.openxmlformats.org/officeDocument/2006/relationships/hyperlink" Target="http://www.seavest.co.za/inv/fpdf16/inv-preview.php?Id=40842" TargetMode="External"/><Relationship Id="rId_hyperlink_25" Type="http://schemas.openxmlformats.org/officeDocument/2006/relationships/hyperlink" Target="http://www.seavest.co.za/inv/fpdf16/inv-preview.php?Id=41733" TargetMode="External"/><Relationship Id="rId_hyperlink_26" Type="http://schemas.openxmlformats.org/officeDocument/2006/relationships/hyperlink" Target="http://www.seavest.co.za/inv/fpdf16/inv-preview.php?Id=41810" TargetMode="External"/><Relationship Id="rId_hyperlink_27" Type="http://schemas.openxmlformats.org/officeDocument/2006/relationships/hyperlink" Target="http://www.seavest.co.za/inv/fpdf16/inv-preview.php?Id=41817" TargetMode="External"/><Relationship Id="rId_hyperlink_28" Type="http://schemas.openxmlformats.org/officeDocument/2006/relationships/hyperlink" Target="http://www.seavest.co.za/inv/fpdf16/inv-preview.php?Id=41821" TargetMode="External"/><Relationship Id="rId_hyperlink_29" Type="http://schemas.openxmlformats.org/officeDocument/2006/relationships/hyperlink" Target="http://www.seavest.co.za/inv/fpdf16/inv-preview.php?Id=41655" TargetMode="External"/><Relationship Id="rId_hyperlink_30" Type="http://schemas.openxmlformats.org/officeDocument/2006/relationships/hyperlink" Target="http://www.seavest.co.za/inv/fpdf16/inv-preview.php?Id=41735" TargetMode="External"/><Relationship Id="rId_hyperlink_31" Type="http://schemas.openxmlformats.org/officeDocument/2006/relationships/hyperlink" Target="http://www.seavest.co.za/inv/fpdf16/inv-preview.php?Id=41816" TargetMode="External"/><Relationship Id="rId_hyperlink_32" Type="http://schemas.openxmlformats.org/officeDocument/2006/relationships/hyperlink" Target="http://www.seavest.co.za/inv/fpdf16/inv-preview.php?Id=41820" TargetMode="External"/><Relationship Id="rId_hyperlink_33" Type="http://schemas.openxmlformats.org/officeDocument/2006/relationships/hyperlink" Target="http://www.seavest.co.za/inv/fpdf16/inv-preview.php?Id=41822" TargetMode="External"/><Relationship Id="rId_hyperlink_34" Type="http://schemas.openxmlformats.org/officeDocument/2006/relationships/hyperlink" Target="http://www.seavest.co.za/inv/fpdf16/inv-preview.php?Id=41566" TargetMode="External"/><Relationship Id="rId_hyperlink_35" Type="http://schemas.openxmlformats.org/officeDocument/2006/relationships/hyperlink" Target="http://www.seavest.co.za/inv/fpdf16/inv-preview.php?Id=41762" TargetMode="External"/><Relationship Id="rId_hyperlink_36" Type="http://schemas.openxmlformats.org/officeDocument/2006/relationships/hyperlink" Target="http://www.seavest.co.za/inv/fpdf16/inv-preview.php?Id=41842" TargetMode="External"/><Relationship Id="rId_hyperlink_37" Type="http://schemas.openxmlformats.org/officeDocument/2006/relationships/hyperlink" Target="http://www.seavest.co.za/inv/fpdf16/inv-preview.php?Id=41003" TargetMode="External"/><Relationship Id="rId_hyperlink_38" Type="http://schemas.openxmlformats.org/officeDocument/2006/relationships/hyperlink" Target="http://www.seavest.co.za/inv/fpdf16/inv-preview.php?Id=41797" TargetMode="External"/><Relationship Id="rId_hyperlink_39" Type="http://schemas.openxmlformats.org/officeDocument/2006/relationships/hyperlink" Target="http://www.seavest.co.za/inv/fpdf16/inv-preview.php?Id=41374" TargetMode="External"/><Relationship Id="rId_hyperlink_40" Type="http://schemas.openxmlformats.org/officeDocument/2006/relationships/hyperlink" Target="http://www.seavest.co.za/inv/fpdf16/inv-preview.php?Id=41375" TargetMode="External"/><Relationship Id="rId_hyperlink_41" Type="http://schemas.openxmlformats.org/officeDocument/2006/relationships/hyperlink" Target="http://www.seavest.co.za/inv/fpdf16/inv-preview.php?Id=41376" TargetMode="External"/><Relationship Id="rId_hyperlink_42" Type="http://schemas.openxmlformats.org/officeDocument/2006/relationships/hyperlink" Target="http://www.seavest.co.za/inv/fpdf16/inv-preview.php?Id=41663" TargetMode="External"/><Relationship Id="rId_hyperlink_43" Type="http://schemas.openxmlformats.org/officeDocument/2006/relationships/hyperlink" Target="http://www.seavest.co.za/inv/fpdf16/inv-preview.php?Id=41719" TargetMode="External"/><Relationship Id="rId_hyperlink_44" Type="http://schemas.openxmlformats.org/officeDocument/2006/relationships/hyperlink" Target="http://www.seavest.co.za/inv/fpdf16/inv-preview.php?Id=40854" TargetMode="External"/><Relationship Id="rId_hyperlink_45" Type="http://schemas.openxmlformats.org/officeDocument/2006/relationships/hyperlink" Target="http://www.seavest.co.za/inv/fpdf16/inv-preview.php?Id=39464" TargetMode="External"/><Relationship Id="rId_hyperlink_46" Type="http://schemas.openxmlformats.org/officeDocument/2006/relationships/hyperlink" Target="http://www.seavest.co.za/inv/fpdf16/inv-preview.php?Id=41614" TargetMode="External"/><Relationship Id="rId_hyperlink_47" Type="http://schemas.openxmlformats.org/officeDocument/2006/relationships/hyperlink" Target="http://www.seavest.co.za/inv/fpdf16/inv-preview.php?Id=41317" TargetMode="External"/><Relationship Id="rId_hyperlink_48" Type="http://schemas.openxmlformats.org/officeDocument/2006/relationships/hyperlink" Target="http://www.seavest.co.za/inv/fpdf16/inv-preview.php?Id=41027" TargetMode="External"/><Relationship Id="rId_hyperlink_49" Type="http://schemas.openxmlformats.org/officeDocument/2006/relationships/hyperlink" Target="http://www.seavest.co.za/inv/fpdf16/inv-preview.php?Id=41382" TargetMode="External"/><Relationship Id="rId_hyperlink_50" Type="http://schemas.openxmlformats.org/officeDocument/2006/relationships/hyperlink" Target="http://www.seavest.co.za/inv/fpdf16/inv-preview.php?Id=41400" TargetMode="External"/><Relationship Id="rId_hyperlink_51" Type="http://schemas.openxmlformats.org/officeDocument/2006/relationships/hyperlink" Target="http://www.seavest.co.za/inv/fpdf16/inv-preview.php?Id=41654" TargetMode="External"/><Relationship Id="rId_hyperlink_52" Type="http://schemas.openxmlformats.org/officeDocument/2006/relationships/hyperlink" Target="http://www.seavest.co.za/inv/fpdf16/inv-preview.php?Id=41652" TargetMode="External"/><Relationship Id="rId_hyperlink_53" Type="http://schemas.openxmlformats.org/officeDocument/2006/relationships/hyperlink" Target="http://www.seavest.co.za/inv/fpdf16/inv-preview.php?Id=41653" TargetMode="External"/><Relationship Id="rId_hyperlink_54" Type="http://schemas.openxmlformats.org/officeDocument/2006/relationships/hyperlink" Target="http://www.seavest.co.za/inv/fpdf16/inv-preview.php?Id=41408" TargetMode="External"/><Relationship Id="rId_hyperlink_55" Type="http://schemas.openxmlformats.org/officeDocument/2006/relationships/hyperlink" Target="http://www.seavest.co.za/inv/fpdf16/inv-preview.php?Id=41437" TargetMode="External"/><Relationship Id="rId_hyperlink_56" Type="http://schemas.openxmlformats.org/officeDocument/2006/relationships/hyperlink" Target="http://www.seavest.co.za/inv/fpdf16/inv-preview.php?Id=41615" TargetMode="External"/><Relationship Id="rId_hyperlink_57" Type="http://schemas.openxmlformats.org/officeDocument/2006/relationships/hyperlink" Target="http://www.seavest.co.za/inv/fpdf16/inv-preview.php?Id=41624" TargetMode="External"/><Relationship Id="rId_hyperlink_58" Type="http://schemas.openxmlformats.org/officeDocument/2006/relationships/hyperlink" Target="http://www.seavest.co.za/inv/fpdf16/inv-preview.php?Id=41635" TargetMode="External"/><Relationship Id="rId_hyperlink_59" Type="http://schemas.openxmlformats.org/officeDocument/2006/relationships/hyperlink" Target="http://www.seavest.co.za/inv/fpdf16/inv-preview.php?Id=41632" TargetMode="External"/><Relationship Id="rId_hyperlink_60" Type="http://schemas.openxmlformats.org/officeDocument/2006/relationships/hyperlink" Target="http://www.seavest.co.za/inv/fpdf16/inv-preview.php?Id=41633" TargetMode="External"/><Relationship Id="rId_hyperlink_61" Type="http://schemas.openxmlformats.org/officeDocument/2006/relationships/hyperlink" Target="http://www.seavest.co.za/inv/fpdf16/inv-preview.php?Id=41640" TargetMode="External"/><Relationship Id="rId_hyperlink_62" Type="http://schemas.openxmlformats.org/officeDocument/2006/relationships/hyperlink" Target="http://www.seavest.co.za/inv/fpdf16/inv-preview.php?Id=40558" TargetMode="External"/><Relationship Id="rId_hyperlink_63" Type="http://schemas.openxmlformats.org/officeDocument/2006/relationships/hyperlink" Target="http://www.seavest.co.za/inv/fpdf16/inv-preview.php?Id=41605" TargetMode="External"/><Relationship Id="rId_hyperlink_64" Type="http://schemas.openxmlformats.org/officeDocument/2006/relationships/hyperlink" Target="http://www.seavest.co.za/inv/fpdf16/inv-preview.php?Id=41674" TargetMode="External"/><Relationship Id="rId_hyperlink_65" Type="http://schemas.openxmlformats.org/officeDocument/2006/relationships/hyperlink" Target="http://www.seavest.co.za/inv/fpdf16/inv-preview.php?Id=41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22120</v>
      </c>
      <c r="E2" t="s">
        <v>12</v>
      </c>
      <c r="F2">
        <v>8318.52</v>
      </c>
      <c r="G2">
        <v>2</v>
      </c>
      <c r="H2" t="str">
        <f>Hyperlink("http://www.seavest.co.za/inv/fpdf16/inv-preview.php?Id=41678","Click for Invoice PDF")</f>
        <v>Click for Invoice PDF</v>
      </c>
      <c r="I2"/>
    </row>
    <row r="3" spans="1:215">
      <c r="A3" t="s">
        <v>13</v>
      </c>
      <c r="B3" t="s">
        <v>14</v>
      </c>
      <c r="C3" t="s">
        <v>11</v>
      </c>
      <c r="D3">
        <v>22144</v>
      </c>
      <c r="E3" t="s">
        <v>12</v>
      </c>
      <c r="F3">
        <v>13137.5</v>
      </c>
      <c r="G3">
        <v>2</v>
      </c>
      <c r="H3" t="str">
        <f>Hyperlink("http://www.seavest.co.za/inv/fpdf16/inv-preview.php?Id=41698","Click for Invoice PDF")</f>
        <v>Click for Invoice PDF</v>
      </c>
      <c r="I3"/>
    </row>
    <row r="4" spans="1:215">
      <c r="A4" t="s">
        <v>15</v>
      </c>
      <c r="B4" t="s">
        <v>16</v>
      </c>
      <c r="C4" t="s">
        <v>11</v>
      </c>
      <c r="D4">
        <v>22152</v>
      </c>
      <c r="E4" t="s">
        <v>12</v>
      </c>
      <c r="F4">
        <v>5795</v>
      </c>
      <c r="G4">
        <v>2</v>
      </c>
      <c r="H4" t="str">
        <f>Hyperlink("http://www.seavest.co.za/inv/fpdf16/inv-preview.php?Id=41714","Click for Invoice PDF")</f>
        <v>Click for Invoice PDF</v>
      </c>
      <c r="I4"/>
    </row>
    <row r="5" spans="1:215">
      <c r="A5" t="s">
        <v>17</v>
      </c>
      <c r="B5" t="s">
        <v>16</v>
      </c>
      <c r="C5" t="s">
        <v>11</v>
      </c>
      <c r="D5">
        <v>22153</v>
      </c>
      <c r="E5" t="s">
        <v>12</v>
      </c>
      <c r="F5">
        <v>8074.1</v>
      </c>
      <c r="G5">
        <v>1</v>
      </c>
      <c r="H5" t="str">
        <f>Hyperlink("http://www.seavest.co.za/inv/fpdf16/inv-preview.php?Id=41720","Click for Invoice PDF")</f>
        <v>Click for Invoice PDF</v>
      </c>
      <c r="I5"/>
    </row>
    <row r="6" spans="1:215">
      <c r="A6" t="s">
        <v>18</v>
      </c>
      <c r="B6" t="s">
        <v>19</v>
      </c>
      <c r="C6" t="s">
        <v>20</v>
      </c>
      <c r="D6">
        <v>21880</v>
      </c>
      <c r="E6" t="s">
        <v>21</v>
      </c>
      <c r="F6">
        <v>15693.5</v>
      </c>
      <c r="G6">
        <v>2</v>
      </c>
      <c r="H6" t="str">
        <f>Hyperlink("http://www.seavest.co.za/inv/fpdf16/inv-preview.php?Id=41359","Click for Invoice PDF")</f>
        <v>Click for Invoice PDF</v>
      </c>
      <c r="I6"/>
    </row>
    <row r="7" spans="1:215">
      <c r="A7" t="s">
        <v>22</v>
      </c>
      <c r="B7" t="s">
        <v>23</v>
      </c>
      <c r="C7" t="s">
        <v>11</v>
      </c>
      <c r="D7">
        <v>21934</v>
      </c>
      <c r="E7" t="s">
        <v>24</v>
      </c>
      <c r="F7">
        <v>8796</v>
      </c>
      <c r="G7">
        <v>2</v>
      </c>
      <c r="H7" t="str">
        <f>Hyperlink("http://www.seavest.co.za/inv/fpdf16/inv-preview.php?Id=41518","Click for Invoice PDF")</f>
        <v>Click for Invoice PDF</v>
      </c>
      <c r="I7"/>
    </row>
    <row r="8" spans="1:215">
      <c r="A8" t="s">
        <v>25</v>
      </c>
      <c r="B8" t="s">
        <v>26</v>
      </c>
      <c r="C8" t="s">
        <v>11</v>
      </c>
      <c r="D8">
        <v>22128</v>
      </c>
      <c r="E8" t="s">
        <v>27</v>
      </c>
      <c r="F8">
        <v>3630.2</v>
      </c>
      <c r="G8">
        <v>2</v>
      </c>
      <c r="H8" t="str">
        <f>Hyperlink("http://www.seavest.co.za/inv/fpdf16/inv-preview.php?Id=41685","Click for Invoice PDF")</f>
        <v>Click for Invoice PDF</v>
      </c>
      <c r="I8"/>
    </row>
    <row r="9" spans="1:215">
      <c r="A9" t="s">
        <v>28</v>
      </c>
      <c r="B9" t="s">
        <v>29</v>
      </c>
      <c r="C9" t="s">
        <v>30</v>
      </c>
      <c r="D9">
        <v>21985</v>
      </c>
      <c r="E9" t="s">
        <v>27</v>
      </c>
      <c r="F9">
        <v>7437.2</v>
      </c>
      <c r="G9">
        <v>2</v>
      </c>
      <c r="H9" t="str">
        <f>Hyperlink("http://www.seavest.co.za/inv/fpdf16/inv-preview.php?Id=41560","Click for Invoice PDF")</f>
        <v>Click for Invoice PDF</v>
      </c>
      <c r="I9"/>
    </row>
    <row r="10" spans="1:215">
      <c r="A10" t="s">
        <v>31</v>
      </c>
      <c r="B10" t="s">
        <v>32</v>
      </c>
      <c r="C10" t="s">
        <v>33</v>
      </c>
      <c r="D10">
        <v>22150</v>
      </c>
      <c r="E10" t="s">
        <v>27</v>
      </c>
      <c r="F10">
        <v>10813.8</v>
      </c>
      <c r="G10">
        <v>2</v>
      </c>
      <c r="H10" t="str">
        <f>Hyperlink("http://www.seavest.co.za/inv/fpdf16/inv-preview.php?Id=41693","Click for Invoice PDF")</f>
        <v>Click for Invoice PDF</v>
      </c>
      <c r="I10"/>
    </row>
    <row r="11" spans="1:215">
      <c r="A11" t="s">
        <v>34</v>
      </c>
      <c r="B11" t="s">
        <v>29</v>
      </c>
      <c r="C11" t="s">
        <v>30</v>
      </c>
      <c r="D11">
        <v>22159</v>
      </c>
      <c r="E11" t="s">
        <v>27</v>
      </c>
      <c r="F11">
        <v>1307.6</v>
      </c>
      <c r="G11">
        <v>2</v>
      </c>
      <c r="H11" t="str">
        <f>Hyperlink("http://www.seavest.co.za/inv/fpdf16/inv-preview.php?Id=41694","Click for Invoice PDF")</f>
        <v>Click for Invoice PDF</v>
      </c>
      <c r="I11"/>
    </row>
    <row r="12" spans="1:215">
      <c r="A12" t="s">
        <v>35</v>
      </c>
      <c r="B12" t="s">
        <v>36</v>
      </c>
      <c r="C12" t="s">
        <v>20</v>
      </c>
      <c r="D12">
        <v>22163</v>
      </c>
      <c r="E12" t="s">
        <v>27</v>
      </c>
      <c r="F12">
        <v>2846</v>
      </c>
      <c r="G12">
        <v>2</v>
      </c>
      <c r="H12" t="str">
        <f>Hyperlink("http://www.seavest.co.za/inv/fpdf16/inv-preview.php?Id=41725","Click for Invoice PDF")</f>
        <v>Click for Invoice PDF</v>
      </c>
      <c r="I12"/>
    </row>
    <row r="13" spans="1:215">
      <c r="A13" t="s">
        <v>37</v>
      </c>
      <c r="B13" t="s">
        <v>38</v>
      </c>
      <c r="C13" t="s">
        <v>20</v>
      </c>
      <c r="D13">
        <v>22181</v>
      </c>
      <c r="E13" t="s">
        <v>27</v>
      </c>
      <c r="F13">
        <v>7789</v>
      </c>
      <c r="G13">
        <v>2</v>
      </c>
      <c r="H13" t="str">
        <f>Hyperlink("http://www.seavest.co.za/inv/fpdf16/inv-preview.php?Id=41804","Click for Invoice PDF")</f>
        <v>Click for Invoice PDF</v>
      </c>
      <c r="I13"/>
    </row>
    <row r="14" spans="1:215">
      <c r="A14" t="s">
        <v>39</v>
      </c>
      <c r="B14" t="s">
        <v>40</v>
      </c>
      <c r="C14" t="s">
        <v>41</v>
      </c>
      <c r="D14">
        <v>22176</v>
      </c>
      <c r="E14" t="s">
        <v>27</v>
      </c>
      <c r="F14">
        <v>9319.700000000001</v>
      </c>
      <c r="G14">
        <v>2</v>
      </c>
      <c r="H14" t="str">
        <f>Hyperlink("http://www.seavest.co.za/inv/fpdf16/inv-preview.php?Id=41800","Click for Invoice PDF")</f>
        <v>Click for Invoice PDF</v>
      </c>
      <c r="I14"/>
    </row>
    <row r="15" spans="1:215">
      <c r="A15" t="s">
        <v>42</v>
      </c>
      <c r="B15" t="s">
        <v>38</v>
      </c>
      <c r="C15" t="s">
        <v>20</v>
      </c>
      <c r="D15">
        <v>22178</v>
      </c>
      <c r="E15" t="s">
        <v>27</v>
      </c>
      <c r="F15">
        <v>5685.3</v>
      </c>
      <c r="G15">
        <v>2</v>
      </c>
      <c r="H15" t="str">
        <f>Hyperlink("http://www.seavest.co.za/inv/fpdf16/inv-preview.php?Id=41802","Click for Invoice PDF")</f>
        <v>Click for Invoice PDF</v>
      </c>
      <c r="I15"/>
    </row>
    <row r="16" spans="1:215">
      <c r="A16" t="s">
        <v>43</v>
      </c>
      <c r="B16" t="s">
        <v>44</v>
      </c>
      <c r="C16" t="s">
        <v>45</v>
      </c>
      <c r="D16">
        <v>20983</v>
      </c>
      <c r="E16" t="s">
        <v>46</v>
      </c>
      <c r="F16">
        <v>5734.67</v>
      </c>
      <c r="G16">
        <v>65</v>
      </c>
      <c r="H16" t="str">
        <f>Hyperlink("http://www.seavest.co.za/inv/fpdf16/inv-preview.php?Id=40718","Click for Invoice PDF")</f>
        <v>Click for Invoice PDF</v>
      </c>
      <c r="I16"/>
    </row>
    <row r="17" spans="1:215">
      <c r="A17" t="s">
        <v>47</v>
      </c>
      <c r="B17" t="s">
        <v>48</v>
      </c>
      <c r="C17" t="s">
        <v>11</v>
      </c>
      <c r="D17">
        <v>21368</v>
      </c>
      <c r="E17" t="s">
        <v>49</v>
      </c>
      <c r="F17">
        <v>16262.2</v>
      </c>
      <c r="G17">
        <v>2</v>
      </c>
      <c r="H17" t="str">
        <f>Hyperlink("http://www.seavest.co.za/inv/fpdf16/inv-preview.php?Id=41004","Click for Invoice PDF")</f>
        <v>Click for Invoice PDF</v>
      </c>
      <c r="I17"/>
    </row>
    <row r="18" spans="1:215">
      <c r="A18" t="s">
        <v>50</v>
      </c>
      <c r="B18" t="s">
        <v>51</v>
      </c>
      <c r="C18" t="s">
        <v>11</v>
      </c>
      <c r="D18">
        <v>21890</v>
      </c>
      <c r="E18" t="s">
        <v>49</v>
      </c>
      <c r="F18">
        <v>8147.6</v>
      </c>
      <c r="G18">
        <v>2</v>
      </c>
      <c r="H18" t="str">
        <f>Hyperlink("http://www.seavest.co.za/inv/fpdf16/inv-preview.php?Id=41452","Click for Invoice PDF")</f>
        <v>Click for Invoice PDF</v>
      </c>
      <c r="I18"/>
    </row>
    <row r="19" spans="1:215">
      <c r="A19" t="s">
        <v>52</v>
      </c>
      <c r="B19" t="s">
        <v>53</v>
      </c>
      <c r="C19" t="s">
        <v>11</v>
      </c>
      <c r="D19">
        <v>22140</v>
      </c>
      <c r="E19" t="s">
        <v>49</v>
      </c>
      <c r="F19">
        <v>6870.8</v>
      </c>
      <c r="G19">
        <v>2</v>
      </c>
      <c r="H19" t="str">
        <f>Hyperlink("http://www.seavest.co.za/inv/fpdf16/inv-preview.php?Id=41576","Click for Invoice PDF")</f>
        <v>Click for Invoice PDF</v>
      </c>
      <c r="I19"/>
    </row>
    <row r="20" spans="1:215">
      <c r="A20" t="s">
        <v>54</v>
      </c>
      <c r="B20" t="s">
        <v>55</v>
      </c>
      <c r="C20" t="s">
        <v>11</v>
      </c>
      <c r="D20">
        <v>22068</v>
      </c>
      <c r="E20" t="s">
        <v>49</v>
      </c>
      <c r="F20">
        <v>2490.8</v>
      </c>
      <c r="G20">
        <v>1</v>
      </c>
      <c r="H20" t="str">
        <f>Hyperlink("http://www.seavest.co.za/inv/fpdf16/inv-preview.php?Id=41628","Click for Invoice PDF")</f>
        <v>Click for Invoice PDF</v>
      </c>
      <c r="I20"/>
    </row>
    <row r="21" spans="1:215">
      <c r="A21" t="s">
        <v>56</v>
      </c>
      <c r="B21" t="s">
        <v>57</v>
      </c>
      <c r="C21" t="s">
        <v>20</v>
      </c>
      <c r="D21">
        <v>22166</v>
      </c>
      <c r="E21" t="s">
        <v>49</v>
      </c>
      <c r="F21">
        <v>7282.96</v>
      </c>
      <c r="G21">
        <v>2</v>
      </c>
      <c r="H21" t="str">
        <f>Hyperlink("http://www.seavest.co.za/inv/fpdf16/inv-preview.php?Id=41712","Click for Invoice PDF")</f>
        <v>Click for Invoice PDF</v>
      </c>
      <c r="I21"/>
    </row>
    <row r="22" spans="1:215">
      <c r="A22" t="s">
        <v>58</v>
      </c>
      <c r="B22" t="s">
        <v>16</v>
      </c>
      <c r="C22" t="s">
        <v>11</v>
      </c>
      <c r="D22">
        <v>22157</v>
      </c>
      <c r="E22" t="s">
        <v>49</v>
      </c>
      <c r="F22">
        <v>7750.08</v>
      </c>
      <c r="G22">
        <v>2</v>
      </c>
      <c r="H22" t="str">
        <f>Hyperlink("http://www.seavest.co.za/inv/fpdf16/inv-preview.php?Id=41741","Click for Invoice PDF")</f>
        <v>Click for Invoice PDF</v>
      </c>
      <c r="I22"/>
    </row>
    <row r="23" spans="1:215">
      <c r="A23" t="s">
        <v>59</v>
      </c>
      <c r="B23" t="s">
        <v>60</v>
      </c>
      <c r="C23" t="s">
        <v>20</v>
      </c>
      <c r="D23">
        <v>22201</v>
      </c>
      <c r="E23" t="s">
        <v>49</v>
      </c>
      <c r="F23">
        <v>5922.26</v>
      </c>
      <c r="G23">
        <v>2</v>
      </c>
      <c r="H23" t="str">
        <f>Hyperlink("http://www.seavest.co.za/inv/fpdf16/inv-preview.php?Id=41755","Click for Invoice PDF")</f>
        <v>Click for Invoice PDF</v>
      </c>
      <c r="I23"/>
    </row>
    <row r="24" spans="1:215">
      <c r="A24" t="s">
        <v>61</v>
      </c>
      <c r="B24" t="s">
        <v>62</v>
      </c>
      <c r="C24"/>
      <c r="D24">
        <v>21698</v>
      </c>
      <c r="E24" t="s">
        <v>63</v>
      </c>
      <c r="F24">
        <v>3590.53</v>
      </c>
      <c r="G24">
        <v>14</v>
      </c>
      <c r="H24" t="str">
        <f>Hyperlink("http://www.seavest.co.za/inv/fpdf16/inv-preview.php?Id=41302","Click for Invoice PDF")</f>
        <v>Click for Invoice PDF</v>
      </c>
      <c r="I24"/>
    </row>
    <row r="25" spans="1:215">
      <c r="A25" t="s">
        <v>64</v>
      </c>
      <c r="B25" t="s">
        <v>65</v>
      </c>
      <c r="C25" t="s">
        <v>66</v>
      </c>
      <c r="D25">
        <v>21211</v>
      </c>
      <c r="E25" t="s">
        <v>67</v>
      </c>
      <c r="F25">
        <v>16135.6</v>
      </c>
      <c r="G25">
        <v>14</v>
      </c>
      <c r="H25" t="str">
        <f>Hyperlink("http://www.seavest.co.za/inv/fpdf16/inv-preview.php?Id=40842","Click for Invoice PDF")</f>
        <v>Click for Invoice PDF</v>
      </c>
      <c r="I25"/>
    </row>
    <row r="26" spans="1:215">
      <c r="A26" t="s">
        <v>68</v>
      </c>
      <c r="B26" t="s">
        <v>62</v>
      </c>
      <c r="C26"/>
      <c r="D26">
        <v>22174</v>
      </c>
      <c r="E26" t="s">
        <v>67</v>
      </c>
      <c r="F26">
        <v>4509.82</v>
      </c>
      <c r="G26">
        <v>1</v>
      </c>
      <c r="H26" t="str">
        <f>Hyperlink("http://www.seavest.co.za/inv/fpdf16/inv-preview.php?Id=41733","Click for Invoice PDF")</f>
        <v>Click for Invoice PDF</v>
      </c>
      <c r="I26"/>
    </row>
    <row r="27" spans="1:215">
      <c r="A27" t="s">
        <v>69</v>
      </c>
      <c r="B27" t="s">
        <v>51</v>
      </c>
      <c r="C27" t="s">
        <v>11</v>
      </c>
      <c r="D27">
        <v>22206</v>
      </c>
      <c r="E27" t="s">
        <v>67</v>
      </c>
      <c r="F27">
        <v>9101.9</v>
      </c>
      <c r="G27">
        <v>2</v>
      </c>
      <c r="H27" t="str">
        <f>Hyperlink("http://www.seavest.co.za/inv/fpdf16/inv-preview.php?Id=41810","Click for Invoice PDF")</f>
        <v>Click for Invoice PDF</v>
      </c>
      <c r="I27"/>
    </row>
    <row r="28" spans="1:215">
      <c r="A28" t="s">
        <v>70</v>
      </c>
      <c r="B28" t="s">
        <v>51</v>
      </c>
      <c r="C28" t="s">
        <v>11</v>
      </c>
      <c r="D28">
        <v>22204</v>
      </c>
      <c r="E28" t="s">
        <v>67</v>
      </c>
      <c r="F28">
        <v>5578</v>
      </c>
      <c r="G28">
        <v>2</v>
      </c>
      <c r="H28" t="str">
        <f>Hyperlink("http://www.seavest.co.za/inv/fpdf16/inv-preview.php?Id=41817","Click for Invoice PDF")</f>
        <v>Click for Invoice PDF</v>
      </c>
      <c r="I28"/>
    </row>
    <row r="29" spans="1:215">
      <c r="A29" t="s">
        <v>71</v>
      </c>
      <c r="B29" t="s">
        <v>72</v>
      </c>
      <c r="C29" t="s">
        <v>11</v>
      </c>
      <c r="D29">
        <v>22250</v>
      </c>
      <c r="E29" t="s">
        <v>73</v>
      </c>
      <c r="F29">
        <v>8862.200000000001</v>
      </c>
      <c r="G29">
        <v>2</v>
      </c>
      <c r="H29" t="str">
        <f>Hyperlink("http://www.seavest.co.za/inv/fpdf16/inv-preview.php?Id=41821","Click for Invoice PDF")</f>
        <v>Click for Invoice PDF</v>
      </c>
      <c r="I29"/>
    </row>
    <row r="30" spans="1:215">
      <c r="A30" t="s">
        <v>74</v>
      </c>
      <c r="B30" t="s">
        <v>75</v>
      </c>
      <c r="C30" t="s">
        <v>11</v>
      </c>
      <c r="D30">
        <v>22082</v>
      </c>
      <c r="E30" t="s">
        <v>76</v>
      </c>
      <c r="F30">
        <v>8874.200000000001</v>
      </c>
      <c r="G30">
        <v>1</v>
      </c>
      <c r="H30" t="str">
        <f>Hyperlink("http://www.seavest.co.za/inv/fpdf16/inv-preview.php?Id=41655","Click for Invoice PDF")</f>
        <v>Click for Invoice PDF</v>
      </c>
      <c r="I30"/>
    </row>
    <row r="31" spans="1:215">
      <c r="A31" t="s">
        <v>77</v>
      </c>
      <c r="B31" t="s">
        <v>78</v>
      </c>
      <c r="C31" t="s">
        <v>41</v>
      </c>
      <c r="D31">
        <v>22158</v>
      </c>
      <c r="E31" t="s">
        <v>76</v>
      </c>
      <c r="F31">
        <v>14295</v>
      </c>
      <c r="G31">
        <v>2</v>
      </c>
      <c r="H31" t="str">
        <f>Hyperlink("http://www.seavest.co.za/inv/fpdf16/inv-preview.php?Id=41735","Click for Invoice PDF")</f>
        <v>Click for Invoice PDF</v>
      </c>
      <c r="I31"/>
    </row>
    <row r="32" spans="1:215">
      <c r="A32" t="s">
        <v>79</v>
      </c>
      <c r="B32" t="s">
        <v>51</v>
      </c>
      <c r="C32" t="s">
        <v>11</v>
      </c>
      <c r="D32">
        <v>22203</v>
      </c>
      <c r="E32" t="s">
        <v>76</v>
      </c>
      <c r="F32">
        <v>5246.4</v>
      </c>
      <c r="G32">
        <v>1</v>
      </c>
      <c r="H32" t="str">
        <f>Hyperlink("http://www.seavest.co.za/inv/fpdf16/inv-preview.php?Id=41816","Click for Invoice PDF")</f>
        <v>Click for Invoice PDF</v>
      </c>
      <c r="I32"/>
    </row>
    <row r="33" spans="1:215">
      <c r="A33" t="s">
        <v>80</v>
      </c>
      <c r="B33" t="s">
        <v>72</v>
      </c>
      <c r="C33" t="s">
        <v>11</v>
      </c>
      <c r="D33">
        <v>22218</v>
      </c>
      <c r="E33" t="s">
        <v>76</v>
      </c>
      <c r="F33">
        <v>8780.700000000001</v>
      </c>
      <c r="G33">
        <v>1</v>
      </c>
      <c r="H33" t="str">
        <f>Hyperlink("http://www.seavest.co.za/inv/fpdf16/inv-preview.php?Id=41820","Click for Invoice PDF")</f>
        <v>Click for Invoice PDF</v>
      </c>
      <c r="I33"/>
    </row>
    <row r="34" spans="1:215">
      <c r="A34" t="s">
        <v>81</v>
      </c>
      <c r="B34" t="s">
        <v>72</v>
      </c>
      <c r="C34" t="s">
        <v>11</v>
      </c>
      <c r="D34">
        <v>22234</v>
      </c>
      <c r="E34" t="s">
        <v>76</v>
      </c>
      <c r="F34">
        <v>5161.9</v>
      </c>
      <c r="G34">
        <v>2</v>
      </c>
      <c r="H34" t="str">
        <f>Hyperlink("http://www.seavest.co.za/inv/fpdf16/inv-preview.php?Id=41822","Click for Invoice PDF")</f>
        <v>Click for Invoice PDF</v>
      </c>
      <c r="I34"/>
    </row>
    <row r="35" spans="1:215">
      <c r="A35" t="s">
        <v>82</v>
      </c>
      <c r="B35" t="s">
        <v>83</v>
      </c>
      <c r="C35" t="s">
        <v>11</v>
      </c>
      <c r="D35">
        <v>21978</v>
      </c>
      <c r="E35" t="s">
        <v>84</v>
      </c>
      <c r="F35">
        <v>13106.69</v>
      </c>
      <c r="G35">
        <v>29</v>
      </c>
      <c r="H35" t="str">
        <f>Hyperlink("http://www.seavest.co.za/inv/fpdf16/inv-preview.php?Id=41566","Click for Invoice PDF")</f>
        <v>Click for Invoice PDF</v>
      </c>
      <c r="I35"/>
    </row>
    <row r="36" spans="1:215">
      <c r="A36" t="s">
        <v>85</v>
      </c>
      <c r="B36" t="s">
        <v>86</v>
      </c>
      <c r="C36" t="s">
        <v>41</v>
      </c>
      <c r="D36">
        <v>22241</v>
      </c>
      <c r="E36" t="s">
        <v>87</v>
      </c>
      <c r="F36">
        <v>6234.76</v>
      </c>
      <c r="G36">
        <v>2</v>
      </c>
      <c r="H36" t="str">
        <f>Hyperlink("http://www.seavest.co.za/inv/fpdf16/inv-preview.php?Id=41762","Click for Invoice PDF")</f>
        <v>Click for Invoice PDF</v>
      </c>
      <c r="I36"/>
    </row>
    <row r="37" spans="1:215">
      <c r="A37" t="s">
        <v>88</v>
      </c>
      <c r="B37" t="s">
        <v>72</v>
      </c>
      <c r="C37" t="s">
        <v>11</v>
      </c>
      <c r="D37">
        <v>22244</v>
      </c>
      <c r="E37" t="s">
        <v>87</v>
      </c>
      <c r="F37">
        <v>9330.1</v>
      </c>
      <c r="G37">
        <v>1</v>
      </c>
      <c r="H37" t="str">
        <f>Hyperlink("http://www.seavest.co.za/inv/fpdf16/inv-preview.php?Id=41842","Click for Invoice PDF")</f>
        <v>Click for Invoice PDF</v>
      </c>
      <c r="I37"/>
    </row>
    <row r="38" spans="1:215">
      <c r="A38" t="s">
        <v>89</v>
      </c>
      <c r="B38" t="s">
        <v>48</v>
      </c>
      <c r="C38" t="s">
        <v>11</v>
      </c>
      <c r="D38">
        <v>21747</v>
      </c>
      <c r="E38" t="s">
        <v>90</v>
      </c>
      <c r="F38">
        <v>18968.38</v>
      </c>
      <c r="G38">
        <v>1</v>
      </c>
      <c r="H38" t="str">
        <f>Hyperlink("http://www.seavest.co.za/inv/fpdf16/inv-preview.php?Id=41003","Click for Invoice PDF")</f>
        <v>Click for Invoice PDF</v>
      </c>
      <c r="I38"/>
    </row>
    <row r="39" spans="1:215">
      <c r="A39" t="s">
        <v>91</v>
      </c>
      <c r="B39" t="s">
        <v>92</v>
      </c>
      <c r="C39" t="s">
        <v>11</v>
      </c>
      <c r="D39">
        <v>22190</v>
      </c>
      <c r="E39" t="s">
        <v>90</v>
      </c>
      <c r="F39">
        <v>1226</v>
      </c>
      <c r="G39">
        <v>1</v>
      </c>
      <c r="H39" t="str">
        <f>Hyperlink("http://www.seavest.co.za/inv/fpdf16/inv-preview.php?Id=41797","Click for Invoice PDF")</f>
        <v>Click for Invoice PDF</v>
      </c>
      <c r="I39"/>
    </row>
    <row r="40" spans="1:215">
      <c r="A40">
        <v>769142</v>
      </c>
      <c r="B40" t="s">
        <v>93</v>
      </c>
      <c r="C40" t="s">
        <v>94</v>
      </c>
      <c r="D40">
        <v>21784</v>
      </c>
      <c r="E40" t="s">
        <v>95</v>
      </c>
      <c r="F40">
        <v>2661.9</v>
      </c>
      <c r="G40">
        <v>54</v>
      </c>
      <c r="H40" t="str">
        <f>Hyperlink("http://www.seavest.co.za/inv/fpdf16/inv-preview.php?Id=41374","Click for Invoice PDF")</f>
        <v>Click for Invoice PDF</v>
      </c>
      <c r="I40"/>
    </row>
    <row r="41" spans="1:215">
      <c r="A41">
        <v>769126</v>
      </c>
      <c r="B41" t="s">
        <v>96</v>
      </c>
      <c r="C41" t="s">
        <v>94</v>
      </c>
      <c r="D41">
        <v>21785</v>
      </c>
      <c r="E41" t="s">
        <v>95</v>
      </c>
      <c r="F41">
        <v>5861</v>
      </c>
      <c r="G41">
        <v>65</v>
      </c>
      <c r="H41" t="str">
        <f>Hyperlink("http://www.seavest.co.za/inv/fpdf16/inv-preview.php?Id=41375","Click for Invoice PDF")</f>
        <v>Click for Invoice PDF</v>
      </c>
      <c r="I41"/>
    </row>
    <row r="42" spans="1:215">
      <c r="A42">
        <v>769107</v>
      </c>
      <c r="B42" t="s">
        <v>97</v>
      </c>
      <c r="C42" t="s">
        <v>94</v>
      </c>
      <c r="D42">
        <v>21786</v>
      </c>
      <c r="E42" t="s">
        <v>95</v>
      </c>
      <c r="F42">
        <v>7510</v>
      </c>
      <c r="G42">
        <v>65</v>
      </c>
      <c r="H42" t="str">
        <f>Hyperlink("http://www.seavest.co.za/inv/fpdf16/inv-preview.php?Id=41376","Click for Invoice PDF")</f>
        <v>Click for Invoice PDF</v>
      </c>
      <c r="I42"/>
    </row>
    <row r="43" spans="1:215">
      <c r="A43" t="s">
        <v>98</v>
      </c>
      <c r="B43" t="s">
        <v>48</v>
      </c>
      <c r="C43" t="s">
        <v>11</v>
      </c>
      <c r="D43">
        <v>22116</v>
      </c>
      <c r="E43" t="s">
        <v>99</v>
      </c>
      <c r="F43">
        <v>6915.82</v>
      </c>
      <c r="G43">
        <v>1</v>
      </c>
      <c r="H43" t="str">
        <f>Hyperlink("http://www.seavest.co.za/inv/fpdf16/inv-preview.php?Id=41663","Click for Invoice PDF")</f>
        <v>Click for Invoice PDF</v>
      </c>
      <c r="I43"/>
    </row>
    <row r="44" spans="1:215">
      <c r="A44" t="s">
        <v>100</v>
      </c>
      <c r="B44" t="s">
        <v>16</v>
      </c>
      <c r="C44" t="s">
        <v>11</v>
      </c>
      <c r="D44">
        <v>22280</v>
      </c>
      <c r="E44" t="s">
        <v>99</v>
      </c>
      <c r="F44">
        <v>5321.37</v>
      </c>
      <c r="G44">
        <v>1</v>
      </c>
      <c r="H44" t="str">
        <f>Hyperlink("http://www.seavest.co.za/inv/fpdf16/inv-preview.php?Id=41719","Click for Invoice PDF")</f>
        <v>Click for Invoice PDF</v>
      </c>
      <c r="I44"/>
    </row>
    <row r="45" spans="1:215">
      <c r="A45" t="s">
        <v>101</v>
      </c>
      <c r="B45" t="s">
        <v>102</v>
      </c>
      <c r="C45" t="s">
        <v>33</v>
      </c>
      <c r="D45">
        <v>21179</v>
      </c>
      <c r="E45" t="s">
        <v>103</v>
      </c>
      <c r="F45">
        <v>7602.2</v>
      </c>
      <c r="G45">
        <v>15</v>
      </c>
      <c r="H45" t="str">
        <f>Hyperlink("http://www.seavest.co.za/inv/fpdf16/inv-preview.php?Id=40854","Click for Invoice PDF")</f>
        <v>Click for Invoice PDF</v>
      </c>
      <c r="I45"/>
    </row>
    <row r="46" spans="1:215">
      <c r="A46" t="s">
        <v>104</v>
      </c>
      <c r="B46" t="s">
        <v>105</v>
      </c>
      <c r="C46" t="s">
        <v>106</v>
      </c>
      <c r="D46">
        <v>19776</v>
      </c>
      <c r="E46" t="s">
        <v>107</v>
      </c>
      <c r="F46">
        <v>14193.9</v>
      </c>
      <c r="G46">
        <v>14</v>
      </c>
      <c r="H46" t="str">
        <f>Hyperlink("http://www.seavest.co.za/inv/fpdf16/inv-preview.php?Id=39464","Click for Invoice PDF")</f>
        <v>Click for Invoice PDF</v>
      </c>
      <c r="I46"/>
    </row>
    <row r="47" spans="1:215">
      <c r="A47" t="s">
        <v>108</v>
      </c>
      <c r="B47" t="s">
        <v>109</v>
      </c>
      <c r="C47" t="s">
        <v>20</v>
      </c>
      <c r="D47">
        <v>22050</v>
      </c>
      <c r="E47" t="s">
        <v>110</v>
      </c>
      <c r="F47">
        <v>8305.92</v>
      </c>
      <c r="G47">
        <v>1</v>
      </c>
      <c r="H47" t="str">
        <f>Hyperlink("http://www.seavest.co.za/inv/fpdf16/inv-preview.php?Id=41614","Click for Invoice PDF")</f>
        <v>Click for Invoice PDF</v>
      </c>
      <c r="I47"/>
    </row>
    <row r="48" spans="1:215">
      <c r="A48" t="s">
        <v>111</v>
      </c>
      <c r="B48" t="s">
        <v>112</v>
      </c>
      <c r="C48" t="s">
        <v>20</v>
      </c>
      <c r="D48">
        <v>21708</v>
      </c>
      <c r="E48" t="s">
        <v>113</v>
      </c>
      <c r="F48">
        <v>9169.950000000001</v>
      </c>
      <c r="G48">
        <v>12</v>
      </c>
      <c r="H48" t="str">
        <f>Hyperlink("http://www.seavest.co.za/inv/fpdf16/inv-preview.php?Id=41317","Click for Invoice PDF")</f>
        <v>Click for Invoice PDF</v>
      </c>
      <c r="I48"/>
    </row>
    <row r="49" spans="1:215">
      <c r="A49" t="s">
        <v>114</v>
      </c>
      <c r="B49" t="s">
        <v>115</v>
      </c>
      <c r="C49" t="s">
        <v>33</v>
      </c>
      <c r="D49">
        <v>21374</v>
      </c>
      <c r="E49" t="s">
        <v>116</v>
      </c>
      <c r="F49">
        <v>21442.97</v>
      </c>
      <c r="G49">
        <v>103</v>
      </c>
      <c r="H49" t="str">
        <f>Hyperlink("http://www.seavest.co.za/inv/fpdf16/inv-preview.php?Id=41027","Click for Invoice PDF")</f>
        <v>Click for Invoice PDF</v>
      </c>
      <c r="I49"/>
    </row>
    <row r="50" spans="1:215">
      <c r="A50" t="s">
        <v>117</v>
      </c>
      <c r="B50" t="s">
        <v>118</v>
      </c>
      <c r="C50" t="s">
        <v>45</v>
      </c>
      <c r="D50">
        <v>21795</v>
      </c>
      <c r="E50" t="s">
        <v>119</v>
      </c>
      <c r="F50">
        <v>5126</v>
      </c>
      <c r="G50">
        <v>28</v>
      </c>
      <c r="H50" t="str">
        <f>Hyperlink("http://www.seavest.co.za/inv/fpdf16/inv-preview.php?Id=41382","Click for Invoice PDF")</f>
        <v>Click for Invoice PDF</v>
      </c>
      <c r="I50"/>
    </row>
    <row r="51" spans="1:215">
      <c r="A51" t="s">
        <v>120</v>
      </c>
      <c r="B51" t="s">
        <v>121</v>
      </c>
      <c r="C51" t="s">
        <v>20</v>
      </c>
      <c r="D51">
        <v>21822</v>
      </c>
      <c r="E51" t="s">
        <v>122</v>
      </c>
      <c r="F51">
        <v>4284.4</v>
      </c>
      <c r="G51">
        <v>2</v>
      </c>
      <c r="H51" t="str">
        <f>Hyperlink("http://www.seavest.co.za/inv/fpdf16/inv-preview.php?Id=41400","Click for Invoice PDF")</f>
        <v>Click for Invoice PDF</v>
      </c>
      <c r="I51"/>
    </row>
    <row r="52" spans="1:215">
      <c r="A52">
        <v>7500468172</v>
      </c>
      <c r="B52" t="s">
        <v>123</v>
      </c>
      <c r="C52" t="s">
        <v>94</v>
      </c>
      <c r="D52">
        <v>22077</v>
      </c>
      <c r="E52" t="s">
        <v>124</v>
      </c>
      <c r="F52">
        <v>7408</v>
      </c>
      <c r="G52">
        <v>6</v>
      </c>
      <c r="H52" t="str">
        <f>Hyperlink("http://www.seavest.co.za/inv/fpdf16/inv-preview.php?Id=41654","Click for Invoice PDF")</f>
        <v>Click for Invoice PDF</v>
      </c>
      <c r="I52"/>
    </row>
    <row r="53" spans="1:215">
      <c r="A53">
        <v>7500461302</v>
      </c>
      <c r="B53" t="s">
        <v>123</v>
      </c>
      <c r="C53" t="s">
        <v>94</v>
      </c>
      <c r="D53">
        <v>22075</v>
      </c>
      <c r="E53" t="s">
        <v>124</v>
      </c>
      <c r="F53">
        <v>3809.2</v>
      </c>
      <c r="G53">
        <v>6</v>
      </c>
      <c r="H53" t="str">
        <f>Hyperlink("http://www.seavest.co.za/inv/fpdf16/inv-preview.php?Id=41652","Click for Invoice PDF")</f>
        <v>Click for Invoice PDF</v>
      </c>
      <c r="I53"/>
    </row>
    <row r="54" spans="1:215">
      <c r="A54">
        <v>7500466825</v>
      </c>
      <c r="B54" t="s">
        <v>123</v>
      </c>
      <c r="C54" t="s">
        <v>94</v>
      </c>
      <c r="D54">
        <v>22076</v>
      </c>
      <c r="E54" t="s">
        <v>124</v>
      </c>
      <c r="F54">
        <v>4998</v>
      </c>
      <c r="G54">
        <v>6</v>
      </c>
      <c r="H54" t="str">
        <f>Hyperlink("http://www.seavest.co.za/inv/fpdf16/inv-preview.php?Id=41653","Click for Invoice PDF")</f>
        <v>Click for Invoice PDF</v>
      </c>
      <c r="I54"/>
    </row>
    <row r="55" spans="1:215">
      <c r="A55" t="s">
        <v>125</v>
      </c>
      <c r="B55" t="s">
        <v>126</v>
      </c>
      <c r="C55" t="s">
        <v>20</v>
      </c>
      <c r="D55">
        <v>21829</v>
      </c>
      <c r="E55" t="s">
        <v>127</v>
      </c>
      <c r="F55">
        <v>6333.08</v>
      </c>
      <c r="G55">
        <v>1</v>
      </c>
      <c r="H55" t="str">
        <f>Hyperlink("http://www.seavest.co.za/inv/fpdf16/inv-preview.php?Id=41408","Click for Invoice PDF")</f>
        <v>Click for Invoice PDF</v>
      </c>
      <c r="I55"/>
    </row>
    <row r="56" spans="1:215">
      <c r="A56" t="s">
        <v>128</v>
      </c>
      <c r="B56" t="s">
        <v>129</v>
      </c>
      <c r="C56" t="s">
        <v>20</v>
      </c>
      <c r="D56">
        <v>22071</v>
      </c>
      <c r="E56" t="s">
        <v>130</v>
      </c>
      <c r="F56">
        <v>8677.66</v>
      </c>
      <c r="G56">
        <v>1</v>
      </c>
      <c r="H56" t="str">
        <f>Hyperlink("http://www.seavest.co.za/inv/fpdf16/inv-preview.php?Id=41437","Click for Invoice PDF")</f>
        <v>Click for Invoice PDF</v>
      </c>
      <c r="I56"/>
    </row>
    <row r="57" spans="1:215">
      <c r="A57" t="s">
        <v>131</v>
      </c>
      <c r="B57" t="s">
        <v>132</v>
      </c>
      <c r="C57" t="s">
        <v>20</v>
      </c>
      <c r="D57">
        <v>22059</v>
      </c>
      <c r="E57" t="s">
        <v>130</v>
      </c>
      <c r="F57">
        <v>6282.4</v>
      </c>
      <c r="G57">
        <v>1</v>
      </c>
      <c r="H57" t="str">
        <f>Hyperlink("http://www.seavest.co.za/inv/fpdf16/inv-preview.php?Id=41615","Click for Invoice PDF")</f>
        <v>Click for Invoice PDF</v>
      </c>
      <c r="I57"/>
    </row>
    <row r="58" spans="1:215">
      <c r="A58" t="s">
        <v>133</v>
      </c>
      <c r="B58" t="s">
        <v>134</v>
      </c>
      <c r="C58" t="s">
        <v>20</v>
      </c>
      <c r="D58">
        <v>22061</v>
      </c>
      <c r="E58" t="s">
        <v>130</v>
      </c>
      <c r="F58">
        <v>7385.6</v>
      </c>
      <c r="G58">
        <v>1</v>
      </c>
      <c r="H58" t="str">
        <f>Hyperlink("http://www.seavest.co.za/inv/fpdf16/inv-preview.php?Id=41624","Click for Invoice PDF")</f>
        <v>Click for Invoice PDF</v>
      </c>
      <c r="I58"/>
    </row>
    <row r="59" spans="1:215">
      <c r="A59" t="s">
        <v>135</v>
      </c>
      <c r="B59" t="s">
        <v>136</v>
      </c>
      <c r="C59" t="s">
        <v>20</v>
      </c>
      <c r="D59">
        <v>22081</v>
      </c>
      <c r="E59" t="s">
        <v>130</v>
      </c>
      <c r="F59">
        <v>12099.1</v>
      </c>
      <c r="G59">
        <v>1</v>
      </c>
      <c r="H59" t="str">
        <f>Hyperlink("http://www.seavest.co.za/inv/fpdf16/inv-preview.php?Id=41635","Click for Invoice PDF")</f>
        <v>Click for Invoice PDF</v>
      </c>
      <c r="I59"/>
    </row>
    <row r="60" spans="1:215">
      <c r="A60" t="s">
        <v>137</v>
      </c>
      <c r="B60" t="s">
        <v>138</v>
      </c>
      <c r="C60" t="s">
        <v>20</v>
      </c>
      <c r="D60">
        <v>22096</v>
      </c>
      <c r="E60" t="s">
        <v>130</v>
      </c>
      <c r="F60">
        <v>8423</v>
      </c>
      <c r="G60">
        <v>1</v>
      </c>
      <c r="H60" t="str">
        <f>Hyperlink("http://www.seavest.co.za/inv/fpdf16/inv-preview.php?Id=41632","Click for Invoice PDF")</f>
        <v>Click for Invoice PDF</v>
      </c>
      <c r="I60"/>
    </row>
    <row r="61" spans="1:215">
      <c r="A61" t="s">
        <v>139</v>
      </c>
      <c r="B61" t="s">
        <v>138</v>
      </c>
      <c r="C61" t="s">
        <v>20</v>
      </c>
      <c r="D61">
        <v>22095</v>
      </c>
      <c r="E61" t="s">
        <v>130</v>
      </c>
      <c r="F61">
        <v>7008.7</v>
      </c>
      <c r="G61">
        <v>1</v>
      </c>
      <c r="H61" t="str">
        <f>Hyperlink("http://www.seavest.co.za/inv/fpdf16/inv-preview.php?Id=41633","Click for Invoice PDF")</f>
        <v>Click for Invoice PDF</v>
      </c>
      <c r="I61"/>
    </row>
    <row r="62" spans="1:215">
      <c r="A62" t="s">
        <v>140</v>
      </c>
      <c r="B62" t="s">
        <v>141</v>
      </c>
      <c r="C62" t="s">
        <v>20</v>
      </c>
      <c r="D62">
        <v>22080</v>
      </c>
      <c r="E62" t="s">
        <v>130</v>
      </c>
      <c r="F62">
        <v>10726.2</v>
      </c>
      <c r="G62">
        <v>1</v>
      </c>
      <c r="H62" t="str">
        <f>Hyperlink("http://www.seavest.co.za/inv/fpdf16/inv-preview.php?Id=41640","Click for Invoice PDF")</f>
        <v>Click for Invoice PDF</v>
      </c>
      <c r="I62"/>
    </row>
    <row r="63" spans="1:215">
      <c r="A63" t="s">
        <v>142</v>
      </c>
      <c r="B63" t="s">
        <v>143</v>
      </c>
      <c r="C63" t="s">
        <v>20</v>
      </c>
      <c r="D63">
        <v>20842</v>
      </c>
      <c r="E63" t="s">
        <v>144</v>
      </c>
      <c r="F63">
        <v>183093</v>
      </c>
      <c r="G63">
        <v>1</v>
      </c>
      <c r="H63" t="str">
        <f>Hyperlink("http://www.seavest.co.za/inv/fpdf16/inv-preview.php?Id=40558","Click for Invoice PDF")</f>
        <v>Click for Invoice PDF</v>
      </c>
      <c r="I63"/>
    </row>
    <row r="64" spans="1:215">
      <c r="A64" t="s">
        <v>145</v>
      </c>
      <c r="B64" t="s">
        <v>146</v>
      </c>
      <c r="C64" t="s">
        <v>30</v>
      </c>
      <c r="D64">
        <v>22067</v>
      </c>
      <c r="E64" t="s">
        <v>147</v>
      </c>
      <c r="F64">
        <v>57920</v>
      </c>
      <c r="G64">
        <v>1</v>
      </c>
      <c r="H64" t="str">
        <f>Hyperlink("http://www.seavest.co.za/inv/fpdf16/inv-preview.php?Id=41605","Click for Invoice PDF")</f>
        <v>Click for Invoice PDF</v>
      </c>
      <c r="I64"/>
    </row>
    <row r="65" spans="1:215">
      <c r="A65" t="s">
        <v>148</v>
      </c>
      <c r="B65" t="s">
        <v>48</v>
      </c>
      <c r="C65" t="s">
        <v>11</v>
      </c>
      <c r="D65">
        <v>22102</v>
      </c>
      <c r="E65" t="s">
        <v>149</v>
      </c>
      <c r="F65">
        <v>1129</v>
      </c>
      <c r="G65">
        <v>2</v>
      </c>
      <c r="H65" t="str">
        <f>Hyperlink("http://www.seavest.co.za/inv/fpdf16/inv-preview.php?Id=41674","Click for Invoice PDF")</f>
        <v>Click for Invoice PDF</v>
      </c>
      <c r="I65"/>
    </row>
    <row r="66" spans="1:215">
      <c r="A66" t="s">
        <v>150</v>
      </c>
      <c r="B66" t="s">
        <v>16</v>
      </c>
      <c r="C66" t="s">
        <v>11</v>
      </c>
      <c r="D66">
        <v>22136</v>
      </c>
      <c r="E66" t="s">
        <v>149</v>
      </c>
      <c r="F66">
        <v>6886.8</v>
      </c>
      <c r="G66">
        <v>1</v>
      </c>
      <c r="H66" t="str">
        <f>Hyperlink("http://www.seavest.co.za/inv/fpdf16/inv-preview.php?Id=41716","Click for Invoice PDF")</f>
        <v>Click for Invoice PDF</v>
      </c>
      <c r="I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2021-07-20T19:31:13+02:00</dcterms:created>
  <dcterms:modified xsi:type="dcterms:W3CDTF">2021-07-20T19:31:13+02:00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