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<sst xmlns="http://schemas.openxmlformats.org/spreadsheetml/2006/main" uniqueCount="256">
  <si>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</si>
  <si>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</si>
  <si>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</si>
  <si>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</si>
  <si>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</si>
  <si>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</si>
  <si>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</si>
  <si>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</si>
  <si>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</si>
  <si>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PM4685797</t>
  </si>
  <si>
    <t>Alton Convenience Centre</t>
  </si>
  <si>
    <t>Sbusiso Ngcobo</t>
  </si>
  <si>
    <t>01 Dec 2020</t>
  </si>
  <si>
    <t>PM4692588</t>
  </si>
  <si>
    <t>ILALA CONVENIENCE</t>
  </si>
  <si>
    <t>PM4692338</t>
  </si>
  <si>
    <t>PM4698032</t>
  </si>
  <si>
    <t>Northway Convenience Centre</t>
  </si>
  <si>
    <t>Barry Sitharam</t>
  </si>
  <si>
    <t>01 Feb 2021</t>
  </si>
  <si>
    <t>PM4686248</t>
  </si>
  <si>
    <t>Athlone Conv.</t>
  </si>
  <si>
    <t>01 Mar 2021</t>
  </si>
  <si>
    <t>PM4709222</t>
  </si>
  <si>
    <t>Duzi Convenience Centre</t>
  </si>
  <si>
    <t>02 Mar 2021</t>
  </si>
  <si>
    <t>PM4710984</t>
  </si>
  <si>
    <t>Musgrave Convenience Centre</t>
  </si>
  <si>
    <t>PM4703023</t>
  </si>
  <si>
    <t>GT Atlas Convenience</t>
  </si>
  <si>
    <t>03 Feb 2021</t>
  </si>
  <si>
    <t>PM4711672</t>
  </si>
  <si>
    <t>Basil Bure Convenience Centre</t>
  </si>
  <si>
    <t>03 Mar 2021</t>
  </si>
  <si>
    <t>PM4707583</t>
  </si>
  <si>
    <t>Medwood Convenience Centre</t>
  </si>
  <si>
    <t>PM4739735</t>
  </si>
  <si>
    <t>Simphiwe Gift Kunene</t>
  </si>
  <si>
    <t>04 Aug 2021</t>
  </si>
  <si>
    <t>PM4729539</t>
  </si>
  <si>
    <t>Mount Edgecome</t>
  </si>
  <si>
    <t>04 Jun 2021</t>
  </si>
  <si>
    <t>PM4698438</t>
  </si>
  <si>
    <t>Nyala 1 Stop</t>
  </si>
  <si>
    <t>05 Feb 2021</t>
  </si>
  <si>
    <t>PM4695995</t>
  </si>
  <si>
    <t>Old Mill Convenience Centre</t>
  </si>
  <si>
    <t>06 May 2021</t>
  </si>
  <si>
    <t>PM4696595</t>
  </si>
  <si>
    <t>PM4708990</t>
  </si>
  <si>
    <t>Island Park Convenience Centre</t>
  </si>
  <si>
    <t>07 Apr 2021</t>
  </si>
  <si>
    <t>PM4690629</t>
  </si>
  <si>
    <t>Welcome Convenience Centre</t>
  </si>
  <si>
    <t>PM4739703</t>
  </si>
  <si>
    <t>Fairyville Holdings Conv Centre</t>
  </si>
  <si>
    <t>07 Aug 2021</t>
  </si>
  <si>
    <t>PM4741366</t>
  </si>
  <si>
    <t>Panda Convenience Centre</t>
  </si>
  <si>
    <t>PM4741320</t>
  </si>
  <si>
    <t>PM4693905</t>
  </si>
  <si>
    <t>08 Apr 2021</t>
  </si>
  <si>
    <t>PM4717333</t>
  </si>
  <si>
    <t>Malvern Convenience Centre</t>
  </si>
  <si>
    <t>PM4673939</t>
  </si>
  <si>
    <t>09 Apr 2021</t>
  </si>
  <si>
    <t>PM4736468</t>
  </si>
  <si>
    <t>Morningside Convenience Centre</t>
  </si>
  <si>
    <t>09 Jul 2021</t>
  </si>
  <si>
    <t>PM4728054</t>
  </si>
  <si>
    <t>Waterside Convenience Centre</t>
  </si>
  <si>
    <t>Siphiwe Masango</t>
  </si>
  <si>
    <t>09 Jun 2021</t>
  </si>
  <si>
    <t>PM4705411</t>
  </si>
  <si>
    <t>GORAS CONVENIENCE</t>
  </si>
  <si>
    <t>10 Feb 2021</t>
  </si>
  <si>
    <t>PM4730710</t>
  </si>
  <si>
    <t>10 Jun 2021</t>
  </si>
  <si>
    <t>PM4731162</t>
  </si>
  <si>
    <t xml:space="preserve">Cato 1 Stop </t>
  </si>
  <si>
    <t>PM4718847</t>
  </si>
  <si>
    <t>Heritage Convenience Centre</t>
  </si>
  <si>
    <t>10 May 2021</t>
  </si>
  <si>
    <t>PM4707575</t>
  </si>
  <si>
    <t>Eyethu Convenience Centre</t>
  </si>
  <si>
    <t>PM4684067</t>
  </si>
  <si>
    <t>Queensburgh</t>
  </si>
  <si>
    <t>10 Nov 2020</t>
  </si>
  <si>
    <t>PM4739782</t>
  </si>
  <si>
    <t>11 Aug 2021</t>
  </si>
  <si>
    <t>PM4741123</t>
  </si>
  <si>
    <t>PM4695207</t>
  </si>
  <si>
    <t>Harrismith Convenience Centre</t>
  </si>
  <si>
    <t>xxx</t>
  </si>
  <si>
    <t>11 Feb 2021</t>
  </si>
  <si>
    <t>PM4699971</t>
  </si>
  <si>
    <t>Hippo Park</t>
  </si>
  <si>
    <t>11 Mar 2021</t>
  </si>
  <si>
    <t>PM4699982</t>
  </si>
  <si>
    <t>PM4721644</t>
  </si>
  <si>
    <t>11 May 2021</t>
  </si>
  <si>
    <t>PM4718445</t>
  </si>
  <si>
    <t>12 Apr 2021</t>
  </si>
  <si>
    <t>PM4704419</t>
  </si>
  <si>
    <t>12 Feb 2021</t>
  </si>
  <si>
    <t>PM4705545</t>
  </si>
  <si>
    <t>PM4700272</t>
  </si>
  <si>
    <t>Mariann Star Convenience Centre</t>
  </si>
  <si>
    <t>12 Mar 2021</t>
  </si>
  <si>
    <t>PM4717851</t>
  </si>
  <si>
    <t>La Lucia Convenience Centre</t>
  </si>
  <si>
    <t>12 May 2021</t>
  </si>
  <si>
    <t>PM4716101</t>
  </si>
  <si>
    <t>Ezray Convenience Centre</t>
  </si>
  <si>
    <t>13 Apr 2021</t>
  </si>
  <si>
    <t>PM4718718</t>
  </si>
  <si>
    <t>Brighton Beach Service Station</t>
  </si>
  <si>
    <t>PM4718997</t>
  </si>
  <si>
    <t>North Coast 1 stop North</t>
  </si>
  <si>
    <t>PM4718789</t>
  </si>
  <si>
    <t>Fairway Convenience Centre</t>
  </si>
  <si>
    <t>PM4741650</t>
  </si>
  <si>
    <t>14 Aug 2021</t>
  </si>
  <si>
    <t>PM4740736</t>
  </si>
  <si>
    <t>PM4742657</t>
  </si>
  <si>
    <t>PM4687034</t>
  </si>
  <si>
    <t>Bay Terrace Convenience Centre</t>
  </si>
  <si>
    <t>14 Dec 2020</t>
  </si>
  <si>
    <t>PM4685995</t>
  </si>
  <si>
    <t>15 Dec 2020</t>
  </si>
  <si>
    <t>PM4735476</t>
  </si>
  <si>
    <t>Wembley S.s</t>
  </si>
  <si>
    <t>Nompiliso Chauke</t>
  </si>
  <si>
    <t>15 Jul 2021</t>
  </si>
  <si>
    <t>PM4732150</t>
  </si>
  <si>
    <t>15 Jun 2021</t>
  </si>
  <si>
    <t>PM4713167</t>
  </si>
  <si>
    <t>15 Mar 2021</t>
  </si>
  <si>
    <t>PM4691656</t>
  </si>
  <si>
    <t>Springlake Convenience Centre</t>
  </si>
  <si>
    <t>16 Jan 2021</t>
  </si>
  <si>
    <t>PM4693134</t>
  </si>
  <si>
    <t>PM4699194</t>
  </si>
  <si>
    <t>Tugela 1 Stop North</t>
  </si>
  <si>
    <t>17 Jan 2021</t>
  </si>
  <si>
    <t>PM4727333</t>
  </si>
  <si>
    <t>17 Jun 2021</t>
  </si>
  <si>
    <t>PM4700240</t>
  </si>
  <si>
    <t>17 Mar 2021</t>
  </si>
  <si>
    <t>PM4724190.</t>
  </si>
  <si>
    <t>Kloof Convenience Centre</t>
  </si>
  <si>
    <t>17 May 2021</t>
  </si>
  <si>
    <t>PM4683506</t>
  </si>
  <si>
    <t>17 Nov 2020</t>
  </si>
  <si>
    <t>PM4699439</t>
  </si>
  <si>
    <t>Melmoth Garage</t>
  </si>
  <si>
    <t>18 Jan 2021</t>
  </si>
  <si>
    <t>PM4700502</t>
  </si>
  <si>
    <t>PM4724658</t>
  </si>
  <si>
    <t>18 May 2021</t>
  </si>
  <si>
    <t>PM4740114</t>
  </si>
  <si>
    <t>19 Aug 2021</t>
  </si>
  <si>
    <t>PM4740721</t>
  </si>
  <si>
    <t>PM4741243</t>
  </si>
  <si>
    <t>Springfield Convenience Centre</t>
  </si>
  <si>
    <t>PM4742560</t>
  </si>
  <si>
    <t>Mooi 1 Stop</t>
  </si>
  <si>
    <t>PM4684063</t>
  </si>
  <si>
    <t>Marine Drive Service Station</t>
  </si>
  <si>
    <t>19 Nov 2020</t>
  </si>
  <si>
    <t>PM4669186</t>
  </si>
  <si>
    <t>20 Aug 2020</t>
  </si>
  <si>
    <t>PM4707605</t>
  </si>
  <si>
    <t>Tony Watson Convenience Centre</t>
  </si>
  <si>
    <t>20 Feb 2021</t>
  </si>
  <si>
    <t>PM4686773</t>
  </si>
  <si>
    <t>20 Nov 2020</t>
  </si>
  <si>
    <t>PM4742772</t>
  </si>
  <si>
    <t>21 Aug 2021</t>
  </si>
  <si>
    <t xml:space="preserve">PM4742898. </t>
  </si>
  <si>
    <t>Allys Convenience Centre</t>
  </si>
  <si>
    <t>PM4678523</t>
  </si>
  <si>
    <t>21 Dec 2020</t>
  </si>
  <si>
    <t>PM4693140</t>
  </si>
  <si>
    <t>PM4693954</t>
  </si>
  <si>
    <t>21 Jan 2021</t>
  </si>
  <si>
    <t>PM4687353</t>
  </si>
  <si>
    <t>22 Feb 2021</t>
  </si>
  <si>
    <t>PM4735471</t>
  </si>
  <si>
    <t>Y Motors</t>
  </si>
  <si>
    <t>23 Aug 2021</t>
  </si>
  <si>
    <t>PM4685987</t>
  </si>
  <si>
    <t>23 Feb 2021</t>
  </si>
  <si>
    <t>PM4700875</t>
  </si>
  <si>
    <t>PM4705455</t>
  </si>
  <si>
    <t>PM4708386</t>
  </si>
  <si>
    <t>PM4710173</t>
  </si>
  <si>
    <t>RIVERHORSE VALLEY</t>
  </si>
  <si>
    <t>PM4731458</t>
  </si>
  <si>
    <t>23 Jun 2021</t>
  </si>
  <si>
    <t>PM4729362</t>
  </si>
  <si>
    <t>Ngwenya Convenience</t>
  </si>
  <si>
    <t>PM4700251</t>
  </si>
  <si>
    <t>23 Mar 2021</t>
  </si>
  <si>
    <t>PM4684330</t>
  </si>
  <si>
    <t>NEWLANDS CONVENIENCE</t>
  </si>
  <si>
    <t>23 Nov 2020</t>
  </si>
  <si>
    <t>PM4698975</t>
  </si>
  <si>
    <t>24 Feb 2021</t>
  </si>
  <si>
    <t>PM4695744</t>
  </si>
  <si>
    <t>Ks Convenience Centre</t>
  </si>
  <si>
    <t>25 Jan 2021</t>
  </si>
  <si>
    <t>PM4701673</t>
  </si>
  <si>
    <t>PM4703124</t>
  </si>
  <si>
    <t>PM4718215</t>
  </si>
  <si>
    <t xml:space="preserve">Manguzi </t>
  </si>
  <si>
    <t>25 Jun 2021</t>
  </si>
  <si>
    <t>PM4712604</t>
  </si>
  <si>
    <t>25 Mar 2021</t>
  </si>
  <si>
    <t>PM4725692</t>
  </si>
  <si>
    <t>Woodhurst Convenience Centre</t>
  </si>
  <si>
    <t>25 May 2021</t>
  </si>
  <si>
    <t xml:space="preserve"> PM4695708</t>
  </si>
  <si>
    <t>ETETENI FILLING STATION</t>
  </si>
  <si>
    <t>Mandla Jama</t>
  </si>
  <si>
    <t>26 Jan 2021</t>
  </si>
  <si>
    <t>PM4725947</t>
  </si>
  <si>
    <t>26 May 2021</t>
  </si>
  <si>
    <t>PM4686682-1</t>
  </si>
  <si>
    <t>Mall Petrol Shop</t>
  </si>
  <si>
    <t>26 Nov 2020</t>
  </si>
  <si>
    <t>PM4682222-1</t>
  </si>
  <si>
    <t>PM4743880</t>
  </si>
  <si>
    <t>27 Aug 2021</t>
  </si>
  <si>
    <t>PM4744662</t>
  </si>
  <si>
    <t>The Stamford Convenience Centre</t>
  </si>
  <si>
    <t>PM4734880</t>
  </si>
  <si>
    <t>Roadside Service Station</t>
  </si>
  <si>
    <t>28 Aug 2021</t>
  </si>
  <si>
    <t>PM4739950</t>
  </si>
  <si>
    <t>Hannarette Muller</t>
  </si>
  <si>
    <t>PM4745098</t>
  </si>
  <si>
    <t>PM4745095</t>
  </si>
  <si>
    <t>PM4733614</t>
  </si>
  <si>
    <t>Hibberdene Convenience Centre</t>
  </si>
  <si>
    <t>28 Jun 2021</t>
  </si>
  <si>
    <t>PM4717116</t>
  </si>
  <si>
    <t>Go Go Convenience Centre</t>
  </si>
  <si>
    <t>28 May 2021</t>
  </si>
  <si>
    <t>PM4717638</t>
  </si>
  <si>
    <t>29 Apr 2021</t>
  </si>
  <si>
    <t>PM4735468</t>
  </si>
  <si>
    <t>Umzinto Motor Garage</t>
  </si>
  <si>
    <t>30 Aug 2021</t>
  </si>
  <si>
    <t>PM4735461</t>
  </si>
  <si>
    <t>Jacksons Convenience Centre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</si>
</sst>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05" TargetMode="External"/><Relationship Id="rId_hyperlink_2" Type="http://schemas.openxmlformats.org/officeDocument/2006/relationships/hyperlink" Target="http://www.seavest.co.za/inv/fpdf16/inv-preview.php?Id=40353" TargetMode="External"/><Relationship Id="rId_hyperlink_3" Type="http://schemas.openxmlformats.org/officeDocument/2006/relationships/hyperlink" Target="http://www.seavest.co.za/inv/fpdf16/inv-preview.php?Id=40346" TargetMode="External"/><Relationship Id="rId_hyperlink_4" Type="http://schemas.openxmlformats.org/officeDocument/2006/relationships/hyperlink" Target="http://www.seavest.co.za/inv/fpdf16/inv-preview.php?Id=40458" TargetMode="External"/><Relationship Id="rId_hyperlink_5" Type="http://schemas.openxmlformats.org/officeDocument/2006/relationships/hyperlink" Target="http://www.seavest.co.za/inv/fpdf16/inv-preview.php?Id=40134" TargetMode="External"/><Relationship Id="rId_hyperlink_6" Type="http://schemas.openxmlformats.org/officeDocument/2006/relationships/hyperlink" Target="http://www.seavest.co.za/inv/fpdf16/inv-preview.php?Id=40845" TargetMode="External"/><Relationship Id="rId_hyperlink_7" Type="http://schemas.openxmlformats.org/officeDocument/2006/relationships/hyperlink" Target="http://www.seavest.co.za/inv/fpdf16/inv-preview.php?Id=40915" TargetMode="External"/><Relationship Id="rId_hyperlink_8" Type="http://schemas.openxmlformats.org/officeDocument/2006/relationships/hyperlink" Target="http://www.seavest.co.za/inv/fpdf16/inv-preview.php?Id=40664" TargetMode="External"/><Relationship Id="rId_hyperlink_9" Type="http://schemas.openxmlformats.org/officeDocument/2006/relationships/hyperlink" Target="http://www.seavest.co.za/inv/fpdf16/inv-preview.php?Id=40932" TargetMode="External"/><Relationship Id="rId_hyperlink_10" Type="http://schemas.openxmlformats.org/officeDocument/2006/relationships/hyperlink" Target="http://www.seavest.co.za/inv/fpdf16/inv-preview.php?Id=40804" TargetMode="External"/><Relationship Id="rId_hyperlink_11" Type="http://schemas.openxmlformats.org/officeDocument/2006/relationships/hyperlink" Target="http://www.seavest.co.za/inv/fpdf16/inv-preview.php?Id=41957" TargetMode="External"/><Relationship Id="rId_hyperlink_12" Type="http://schemas.openxmlformats.org/officeDocument/2006/relationships/hyperlink" Target="http://www.seavest.co.za/inv/fpdf16/inv-preview.php?Id=41477" TargetMode="External"/><Relationship Id="rId_hyperlink_13" Type="http://schemas.openxmlformats.org/officeDocument/2006/relationships/hyperlink" Target="http://www.seavest.co.za/inv/fpdf16/inv-preview.php?Id=40460" TargetMode="External"/><Relationship Id="rId_hyperlink_14" Type="http://schemas.openxmlformats.org/officeDocument/2006/relationships/hyperlink" Target="http://www.seavest.co.za/inv/fpdf16/inv-preview.php?Id=41301" TargetMode="External"/><Relationship Id="rId_hyperlink_15" Type="http://schemas.openxmlformats.org/officeDocument/2006/relationships/hyperlink" Target="http://www.seavest.co.za/inv/fpdf16/inv-preview.php?Id=41302" TargetMode="External"/><Relationship Id="rId_hyperlink_16" Type="http://schemas.openxmlformats.org/officeDocument/2006/relationships/hyperlink" Target="http://www.seavest.co.za/inv/fpdf16/inv-preview.php?Id=40841" TargetMode="External"/><Relationship Id="rId_hyperlink_17" Type="http://schemas.openxmlformats.org/officeDocument/2006/relationships/hyperlink" Target="http://www.seavest.co.za/inv/fpdf16/inv-preview.php?Id=40291" TargetMode="External"/><Relationship Id="rId_hyperlink_18" Type="http://schemas.openxmlformats.org/officeDocument/2006/relationships/hyperlink" Target="http://www.seavest.co.za/inv/fpdf16/inv-preview.php?Id=41956" TargetMode="External"/><Relationship Id="rId_hyperlink_19" Type="http://schemas.openxmlformats.org/officeDocument/2006/relationships/hyperlink" Target="http://www.seavest.co.za/inv/fpdf16/inv-preview.php?Id=42013" TargetMode="External"/><Relationship Id="rId_hyperlink_20" Type="http://schemas.openxmlformats.org/officeDocument/2006/relationships/hyperlink" Target="http://www.seavest.co.za/inv/fpdf16/inv-preview.php?Id=42014" TargetMode="External"/><Relationship Id="rId_hyperlink_21" Type="http://schemas.openxmlformats.org/officeDocument/2006/relationships/hyperlink" Target="http://www.seavest.co.za/inv/fpdf16/inv-preview.php?Id=40393" TargetMode="External"/><Relationship Id="rId_hyperlink_22" Type="http://schemas.openxmlformats.org/officeDocument/2006/relationships/hyperlink" Target="http://www.seavest.co.za/inv/fpdf16/inv-preview.php?Id=41065" TargetMode="External"/><Relationship Id="rId_hyperlink_23" Type="http://schemas.openxmlformats.org/officeDocument/2006/relationships/hyperlink" Target="http://www.seavest.co.za/inv/fpdf16/inv-preview.php?Id=39683" TargetMode="External"/><Relationship Id="rId_hyperlink_24" Type="http://schemas.openxmlformats.org/officeDocument/2006/relationships/hyperlink" Target="http://www.seavest.co.za/inv/fpdf16/inv-preview.php?Id=41830" TargetMode="External"/><Relationship Id="rId_hyperlink_25" Type="http://schemas.openxmlformats.org/officeDocument/2006/relationships/hyperlink" Target="http://www.seavest.co.za/inv/fpdf16/inv-preview.php?Id=41436" TargetMode="External"/><Relationship Id="rId_hyperlink_26" Type="http://schemas.openxmlformats.org/officeDocument/2006/relationships/hyperlink" Target="http://www.seavest.co.za/inv/fpdf16/inv-preview.php?Id=40765" TargetMode="External"/><Relationship Id="rId_hyperlink_27" Type="http://schemas.openxmlformats.org/officeDocument/2006/relationships/hyperlink" Target="http://www.seavest.co.za/inv/fpdf16/inv-preview.php?Id=41543" TargetMode="External"/><Relationship Id="rId_hyperlink_28" Type="http://schemas.openxmlformats.org/officeDocument/2006/relationships/hyperlink" Target="http://www.seavest.co.za/inv/fpdf16/inv-preview.php?Id=41569" TargetMode="External"/><Relationship Id="rId_hyperlink_29" Type="http://schemas.openxmlformats.org/officeDocument/2006/relationships/hyperlink" Target="http://www.seavest.co.za/inv/fpdf16/inv-preview.php?Id=41128" TargetMode="External"/><Relationship Id="rId_hyperlink_30" Type="http://schemas.openxmlformats.org/officeDocument/2006/relationships/hyperlink" Target="http://www.seavest.co.za/inv/fpdf16/inv-preview.php?Id=41327" TargetMode="External"/><Relationship Id="rId_hyperlink_31" Type="http://schemas.openxmlformats.org/officeDocument/2006/relationships/hyperlink" Target="http://www.seavest.co.za/inv/fpdf16/inv-preview.php?Id=40065" TargetMode="External"/><Relationship Id="rId_hyperlink_32" Type="http://schemas.openxmlformats.org/officeDocument/2006/relationships/hyperlink" Target="http://www.seavest.co.za/inv/fpdf16/inv-preview.php?Id=41959" TargetMode="External"/><Relationship Id="rId_hyperlink_33" Type="http://schemas.openxmlformats.org/officeDocument/2006/relationships/hyperlink" Target="http://www.seavest.co.za/inv/fpdf16/inv-preview.php?Id=42003" TargetMode="External"/><Relationship Id="rId_hyperlink_34" Type="http://schemas.openxmlformats.org/officeDocument/2006/relationships/hyperlink" Target="http://www.seavest.co.za/inv/fpdf16/inv-preview.php?Id=40682" TargetMode="External"/><Relationship Id="rId_hyperlink_35" Type="http://schemas.openxmlformats.org/officeDocument/2006/relationships/hyperlink" Target="http://www.seavest.co.za/inv/fpdf16/inv-preview.php?Id=40517" TargetMode="External"/><Relationship Id="rId_hyperlink_36" Type="http://schemas.openxmlformats.org/officeDocument/2006/relationships/hyperlink" Target="http://www.seavest.co.za/inv/fpdf16/inv-preview.php?Id=40520" TargetMode="External"/><Relationship Id="rId_hyperlink_37" Type="http://schemas.openxmlformats.org/officeDocument/2006/relationships/hyperlink" Target="http://www.seavest.co.za/inv/fpdf16/inv-preview.php?Id=41220" TargetMode="External"/><Relationship Id="rId_hyperlink_38" Type="http://schemas.openxmlformats.org/officeDocument/2006/relationships/hyperlink" Target="http://www.seavest.co.za/inv/fpdf16/inv-preview.php?Id=41101" TargetMode="External"/><Relationship Id="rId_hyperlink_39" Type="http://schemas.openxmlformats.org/officeDocument/2006/relationships/hyperlink" Target="http://www.seavest.co.za/inv/fpdf16/inv-preview.php?Id=40726" TargetMode="External"/><Relationship Id="rId_hyperlink_40" Type="http://schemas.openxmlformats.org/officeDocument/2006/relationships/hyperlink" Target="http://www.seavest.co.za/inv/fpdf16/inv-preview.php?Id=40769" TargetMode="External"/><Relationship Id="rId_hyperlink_41" Type="http://schemas.openxmlformats.org/officeDocument/2006/relationships/hyperlink" Target="http://www.seavest.co.za/inv/fpdf16/inv-preview.php?Id=40541" TargetMode="External"/><Relationship Id="rId_hyperlink_42" Type="http://schemas.openxmlformats.org/officeDocument/2006/relationships/hyperlink" Target="http://www.seavest.co.za/inv/fpdf16/inv-preview.php?Id=41078" TargetMode="External"/><Relationship Id="rId_hyperlink_43" Type="http://schemas.openxmlformats.org/officeDocument/2006/relationships/hyperlink" Target="http://www.seavest.co.za/inv/fpdf16/inv-preview.php?Id=41039" TargetMode="External"/><Relationship Id="rId_hyperlink_44" Type="http://schemas.openxmlformats.org/officeDocument/2006/relationships/hyperlink" Target="http://www.seavest.co.za/inv/fpdf16/inv-preview.php?Id=41116" TargetMode="External"/><Relationship Id="rId_hyperlink_45" Type="http://schemas.openxmlformats.org/officeDocument/2006/relationships/hyperlink" Target="http://www.seavest.co.za/inv/fpdf16/inv-preview.php?Id=41132" TargetMode="External"/><Relationship Id="rId_hyperlink_46" Type="http://schemas.openxmlformats.org/officeDocument/2006/relationships/hyperlink" Target="http://www.seavest.co.za/inv/fpdf16/inv-preview.php?Id=41166" TargetMode="External"/><Relationship Id="rId_hyperlink_47" Type="http://schemas.openxmlformats.org/officeDocument/2006/relationships/hyperlink" Target="http://www.seavest.co.za/inv/fpdf16/inv-preview.php?Id=42024" TargetMode="External"/><Relationship Id="rId_hyperlink_48" Type="http://schemas.openxmlformats.org/officeDocument/2006/relationships/hyperlink" Target="http://www.seavest.co.za/inv/fpdf16/inv-preview.php?Id=42031" TargetMode="External"/><Relationship Id="rId_hyperlink_49" Type="http://schemas.openxmlformats.org/officeDocument/2006/relationships/hyperlink" Target="http://www.seavest.co.za/inv/fpdf16/inv-preview.php?Id=42095" TargetMode="External"/><Relationship Id="rId_hyperlink_50" Type="http://schemas.openxmlformats.org/officeDocument/2006/relationships/hyperlink" Target="http://www.seavest.co.za/inv/fpdf16/inv-preview.php?Id=40178" TargetMode="External"/><Relationship Id="rId_hyperlink_51" Type="http://schemas.openxmlformats.org/officeDocument/2006/relationships/hyperlink" Target="http://www.seavest.co.za/inv/fpdf16/inv-preview.php?Id=40123" TargetMode="External"/><Relationship Id="rId_hyperlink_52" Type="http://schemas.openxmlformats.org/officeDocument/2006/relationships/hyperlink" Target="http://www.seavest.co.za/inv/fpdf16/inv-preview.php?Id=41761" TargetMode="External"/><Relationship Id="rId_hyperlink_53" Type="http://schemas.openxmlformats.org/officeDocument/2006/relationships/hyperlink" Target="http://www.seavest.co.za/inv/fpdf16/inv-preview.php?Id=41593" TargetMode="External"/><Relationship Id="rId_hyperlink_54" Type="http://schemas.openxmlformats.org/officeDocument/2006/relationships/hyperlink" Target="http://www.seavest.co.za/inv/fpdf16/inv-preview.php?Id=40964" TargetMode="External"/><Relationship Id="rId_hyperlink_55" Type="http://schemas.openxmlformats.org/officeDocument/2006/relationships/hyperlink" Target="http://www.seavest.co.za/inv/fpdf16/inv-preview.php?Id=40325" TargetMode="External"/><Relationship Id="rId_hyperlink_56" Type="http://schemas.openxmlformats.org/officeDocument/2006/relationships/hyperlink" Target="http://www.seavest.co.za/inv/fpdf16/inv-preview.php?Id=40377" TargetMode="External"/><Relationship Id="rId_hyperlink_57" Type="http://schemas.openxmlformats.org/officeDocument/2006/relationships/hyperlink" Target="http://www.seavest.co.za/inv/fpdf16/inv-preview.php?Id=40472" TargetMode="External"/><Relationship Id="rId_hyperlink_58" Type="http://schemas.openxmlformats.org/officeDocument/2006/relationships/hyperlink" Target="http://www.seavest.co.za/inv/fpdf16/inv-preview.php?Id=41414" TargetMode="External"/><Relationship Id="rId_hyperlink_59" Type="http://schemas.openxmlformats.org/officeDocument/2006/relationships/hyperlink" Target="http://www.seavest.co.za/inv/fpdf16/inv-preview.php?Id=40525" TargetMode="External"/><Relationship Id="rId_hyperlink_60" Type="http://schemas.openxmlformats.org/officeDocument/2006/relationships/hyperlink" Target="http://www.seavest.co.za/inv/fpdf16/inv-preview.php?Id=41312" TargetMode="External"/><Relationship Id="rId_hyperlink_61" Type="http://schemas.openxmlformats.org/officeDocument/2006/relationships/hyperlink" Target="http://www.seavest.co.za/inv/fpdf16/inv-preview.php?Id=40151" TargetMode="External"/><Relationship Id="rId_hyperlink_62" Type="http://schemas.openxmlformats.org/officeDocument/2006/relationships/hyperlink" Target="http://www.seavest.co.za/inv/fpdf16/inv-preview.php?Id=40483" TargetMode="External"/><Relationship Id="rId_hyperlink_63" Type="http://schemas.openxmlformats.org/officeDocument/2006/relationships/hyperlink" Target="http://www.seavest.co.za/inv/fpdf16/inv-preview.php?Id=40543" TargetMode="External"/><Relationship Id="rId_hyperlink_64" Type="http://schemas.openxmlformats.org/officeDocument/2006/relationships/hyperlink" Target="http://www.seavest.co.za/inv/fpdf16/inv-preview.php?Id=41315" TargetMode="External"/><Relationship Id="rId_hyperlink_65" Type="http://schemas.openxmlformats.org/officeDocument/2006/relationships/hyperlink" Target="http://www.seavest.co.za/inv/fpdf16/inv-preview.php?Id=41975" TargetMode="External"/><Relationship Id="rId_hyperlink_66" Type="http://schemas.openxmlformats.org/officeDocument/2006/relationships/hyperlink" Target="http://www.seavest.co.za/inv/fpdf16/inv-preview.php?Id=41990" TargetMode="External"/><Relationship Id="rId_hyperlink_67" Type="http://schemas.openxmlformats.org/officeDocument/2006/relationships/hyperlink" Target="http://www.seavest.co.za/inv/fpdf16/inv-preview.php?Id=42019" TargetMode="External"/><Relationship Id="rId_hyperlink_68" Type="http://schemas.openxmlformats.org/officeDocument/2006/relationships/hyperlink" Target="http://www.seavest.co.za/inv/fpdf16/inv-preview.php?Id=42089" TargetMode="External"/><Relationship Id="rId_hyperlink_69" Type="http://schemas.openxmlformats.org/officeDocument/2006/relationships/hyperlink" Target="http://www.seavest.co.za/inv/fpdf16/inv-preview.php?Id=40060" TargetMode="External"/><Relationship Id="rId_hyperlink_70" Type="http://schemas.openxmlformats.org/officeDocument/2006/relationships/hyperlink" Target="http://www.seavest.co.za/inv/fpdf16/inv-preview.php?Id=39526" TargetMode="External"/><Relationship Id="rId_hyperlink_71" Type="http://schemas.openxmlformats.org/officeDocument/2006/relationships/hyperlink" Target="http://www.seavest.co.za/inv/fpdf16/inv-preview.php?Id=40807" TargetMode="External"/><Relationship Id="rId_hyperlink_72" Type="http://schemas.openxmlformats.org/officeDocument/2006/relationships/hyperlink" Target="http://www.seavest.co.za/inv/fpdf16/inv-preview.php?Id=40188" TargetMode="External"/><Relationship Id="rId_hyperlink_73" Type="http://schemas.openxmlformats.org/officeDocument/2006/relationships/hyperlink" Target="http://www.seavest.co.za/inv/fpdf16/inv-preview.php?Id=42098" TargetMode="External"/><Relationship Id="rId_hyperlink_74" Type="http://schemas.openxmlformats.org/officeDocument/2006/relationships/hyperlink" Target="http://www.seavest.co.za/inv/fpdf16/inv-preview.php?Id=42129" TargetMode="External"/><Relationship Id="rId_hyperlink_75" Type="http://schemas.openxmlformats.org/officeDocument/2006/relationships/hyperlink" Target="http://www.seavest.co.za/inv/fpdf16/inv-preview.php?Id=39876" TargetMode="External"/><Relationship Id="rId_hyperlink_76" Type="http://schemas.openxmlformats.org/officeDocument/2006/relationships/hyperlink" Target="http://www.seavest.co.za/inv/fpdf16/inv-preview.php?Id=40369" TargetMode="External"/><Relationship Id="rId_hyperlink_77" Type="http://schemas.openxmlformats.org/officeDocument/2006/relationships/hyperlink" Target="http://www.seavest.co.za/inv/fpdf16/inv-preview.php?Id=40399" TargetMode="External"/><Relationship Id="rId_hyperlink_78" Type="http://schemas.openxmlformats.org/officeDocument/2006/relationships/hyperlink" Target="http://www.seavest.co.za/inv/fpdf16/inv-preview.php?Id=40688" TargetMode="External"/><Relationship Id="rId_hyperlink_79" Type="http://schemas.openxmlformats.org/officeDocument/2006/relationships/hyperlink" Target="http://www.seavest.co.za/inv/fpdf16/inv-preview.php?Id=41751" TargetMode="External"/><Relationship Id="rId_hyperlink_80" Type="http://schemas.openxmlformats.org/officeDocument/2006/relationships/hyperlink" Target="http://www.seavest.co.za/inv/fpdf16/inv-preview.php?Id=40122" TargetMode="External"/><Relationship Id="rId_hyperlink_81" Type="http://schemas.openxmlformats.org/officeDocument/2006/relationships/hyperlink" Target="http://www.seavest.co.za/inv/fpdf16/inv-preview.php?Id=40594" TargetMode="External"/><Relationship Id="rId_hyperlink_82" Type="http://schemas.openxmlformats.org/officeDocument/2006/relationships/hyperlink" Target="http://www.seavest.co.za/inv/fpdf16/inv-preview.php?Id=40766" TargetMode="External"/><Relationship Id="rId_hyperlink_83" Type="http://schemas.openxmlformats.org/officeDocument/2006/relationships/hyperlink" Target="http://www.seavest.co.za/inv/fpdf16/inv-preview.php?Id=40826" TargetMode="External"/><Relationship Id="rId_hyperlink_84" Type="http://schemas.openxmlformats.org/officeDocument/2006/relationships/hyperlink" Target="http://www.seavest.co.za/inv/fpdf16/inv-preview.php?Id=40867" TargetMode="External"/><Relationship Id="rId_hyperlink_85" Type="http://schemas.openxmlformats.org/officeDocument/2006/relationships/hyperlink" Target="http://www.seavest.co.za/inv/fpdf16/inv-preview.php?Id=41586" TargetMode="External"/><Relationship Id="rId_hyperlink_86" Type="http://schemas.openxmlformats.org/officeDocument/2006/relationships/hyperlink" Target="http://www.seavest.co.za/inv/fpdf16/inv-preview.php?Id=41509" TargetMode="External"/><Relationship Id="rId_hyperlink_87" Type="http://schemas.openxmlformats.org/officeDocument/2006/relationships/hyperlink" Target="http://www.seavest.co.za/inv/fpdf16/inv-preview.php?Id=40535" TargetMode="External"/><Relationship Id="rId_hyperlink_88" Type="http://schemas.openxmlformats.org/officeDocument/2006/relationships/hyperlink" Target="http://www.seavest.co.za/inv/fpdf16/inv-preview.php?Id=40053" TargetMode="External"/><Relationship Id="rId_hyperlink_89" Type="http://schemas.openxmlformats.org/officeDocument/2006/relationships/hyperlink" Target="http://www.seavest.co.za/inv/fpdf16/inv-preview.php?Id=40469" TargetMode="External"/><Relationship Id="rId_hyperlink_90" Type="http://schemas.openxmlformats.org/officeDocument/2006/relationships/hyperlink" Target="http://www.seavest.co.za/inv/fpdf16/inv-preview.php?Id=40622" TargetMode="External"/><Relationship Id="rId_hyperlink_91" Type="http://schemas.openxmlformats.org/officeDocument/2006/relationships/hyperlink" Target="http://www.seavest.co.za/inv/fpdf16/inv-preview.php?Id=40627" TargetMode="External"/><Relationship Id="rId_hyperlink_92" Type="http://schemas.openxmlformats.org/officeDocument/2006/relationships/hyperlink" Target="http://www.seavest.co.za/inv/fpdf16/inv-preview.php?Id=40657" TargetMode="External"/><Relationship Id="rId_hyperlink_93" Type="http://schemas.openxmlformats.org/officeDocument/2006/relationships/hyperlink" Target="http://www.seavest.co.za/inv/fpdf16/inv-preview.php?Id=40960" TargetMode="External"/><Relationship Id="rId_hyperlink_94" Type="http://schemas.openxmlformats.org/officeDocument/2006/relationships/hyperlink" Target="http://www.seavest.co.za/inv/fpdf16/inv-preview.php?Id=40956" TargetMode="External"/><Relationship Id="rId_hyperlink_95" Type="http://schemas.openxmlformats.org/officeDocument/2006/relationships/hyperlink" Target="http://www.seavest.co.za/inv/fpdf16/inv-preview.php?Id=41354" TargetMode="External"/><Relationship Id="rId_hyperlink_96" Type="http://schemas.openxmlformats.org/officeDocument/2006/relationships/hyperlink" Target="http://www.seavest.co.za/inv/fpdf16/inv-preview.php?Id=40680" TargetMode="External"/><Relationship Id="rId_hyperlink_97" Type="http://schemas.openxmlformats.org/officeDocument/2006/relationships/hyperlink" Target="http://www.seavest.co.za/inv/fpdf16/inv-preview.php?Id=41365" TargetMode="External"/><Relationship Id="rId_hyperlink_98" Type="http://schemas.openxmlformats.org/officeDocument/2006/relationships/hyperlink" Target="http://www.seavest.co.za/inv/fpdf16/inv-preview.php?Id=40349" TargetMode="External"/><Relationship Id="rId_hyperlink_99" Type="http://schemas.openxmlformats.org/officeDocument/2006/relationships/hyperlink" Target="http://www.seavest.co.za/inv/fpdf16/inv-preview.php?Id=40351" TargetMode="External"/><Relationship Id="rId_hyperlink_100" Type="http://schemas.openxmlformats.org/officeDocument/2006/relationships/hyperlink" Target="http://www.seavest.co.za/inv/fpdf16/inv-preview.php?Id=42157" TargetMode="External"/><Relationship Id="rId_hyperlink_101" Type="http://schemas.openxmlformats.org/officeDocument/2006/relationships/hyperlink" Target="http://www.seavest.co.za/inv/fpdf16/inv-preview.php?Id=42228" TargetMode="External"/><Relationship Id="rId_hyperlink_102" Type="http://schemas.openxmlformats.org/officeDocument/2006/relationships/hyperlink" Target="http://www.seavest.co.za/inv/fpdf16/inv-preview.php?Id=41730" TargetMode="External"/><Relationship Id="rId_hyperlink_103" Type="http://schemas.openxmlformats.org/officeDocument/2006/relationships/hyperlink" Target="http://www.seavest.co.za/inv/fpdf16/inv-preview.php?Id=41962" TargetMode="External"/><Relationship Id="rId_hyperlink_104" Type="http://schemas.openxmlformats.org/officeDocument/2006/relationships/hyperlink" Target="http://www.seavest.co.za/inv/fpdf16/inv-preview.php?Id=42240" TargetMode="External"/><Relationship Id="rId_hyperlink_105" Type="http://schemas.openxmlformats.org/officeDocument/2006/relationships/hyperlink" Target="http://www.seavest.co.za/inv/fpdf16/inv-preview.php?Id=42241" TargetMode="External"/><Relationship Id="rId_hyperlink_106" Type="http://schemas.openxmlformats.org/officeDocument/2006/relationships/hyperlink" Target="http://www.seavest.co.za/inv/fpdf16/inv-preview.php?Id=41645" TargetMode="External"/><Relationship Id="rId_hyperlink_107" Type="http://schemas.openxmlformats.org/officeDocument/2006/relationships/hyperlink" Target="http://www.seavest.co.za/inv/fpdf16/inv-preview.php?Id=41063" TargetMode="External"/><Relationship Id="rId_hyperlink_108" Type="http://schemas.openxmlformats.org/officeDocument/2006/relationships/hyperlink" Target="http://www.seavest.co.za/inv/fpdf16/inv-preview.php?Id=41072" TargetMode="External"/><Relationship Id="rId_hyperlink_109" Type="http://schemas.openxmlformats.org/officeDocument/2006/relationships/hyperlink" Target="http://www.seavest.co.za/inv/fpdf16/inv-preview.php?Id=41754" TargetMode="External"/><Relationship Id="rId_hyperlink_110" Type="http://schemas.openxmlformats.org/officeDocument/2006/relationships/hyperlink" Target="http://www.seavest.co.za/inv/fpdf16/inv-preview.php?Id=417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20555</v>
      </c>
      <c r="E2" t="s">
        <v>12</v>
      </c>
      <c r="F2">
        <v>44039.4</v>
      </c>
      <c r="G2">
        <v>273</v>
      </c>
      <c r="H2" t="str">
        <f>Hyperlink("http://www.seavest.co.za/inv/fpdf16/inv-preview.php?Id=40105","Click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20681</v>
      </c>
      <c r="E3" t="s">
        <v>12</v>
      </c>
      <c r="F3">
        <v>2507.16</v>
      </c>
      <c r="G3">
        <v>273</v>
      </c>
      <c r="H3" t="str">
        <f>Hyperlink("http://www.seavest.co.za/inv/fpdf16/inv-preview.php?Id=40353","Click for Invoice PDF")</f>
        <v>Click for Invoice PDF</v>
      </c>
      <c r="I3"/>
    </row>
    <row r="4" spans="1:215">
      <c r="A4" t="s">
        <v>15</v>
      </c>
      <c r="B4" t="s">
        <v>14</v>
      </c>
      <c r="C4" t="s">
        <v>11</v>
      </c>
      <c r="D4">
        <v>20680</v>
      </c>
      <c r="E4" t="s">
        <v>12</v>
      </c>
      <c r="F4">
        <v>5150</v>
      </c>
      <c r="G4">
        <v>273</v>
      </c>
      <c r="H4" t="str">
        <f>Hyperlink("http://www.seavest.co.za/inv/fpdf16/inv-preview.php?Id=40346","Click for Invoice PDF")</f>
        <v>Click for Invoice PDF</v>
      </c>
      <c r="I4"/>
    </row>
    <row r="5" spans="1:215">
      <c r="A5" t="s">
        <v>16</v>
      </c>
      <c r="B5" t="s">
        <v>17</v>
      </c>
      <c r="C5" t="s">
        <v>18</v>
      </c>
      <c r="D5">
        <v>20819</v>
      </c>
      <c r="E5" t="s">
        <v>19</v>
      </c>
      <c r="F5">
        <v>17808.4</v>
      </c>
      <c r="G5">
        <v>210</v>
      </c>
      <c r="H5" t="str">
        <f>Hyperlink("http://www.seavest.co.za/inv/fpdf16/inv-preview.php?Id=40458","Click for Invoice PDF")</f>
        <v>Click for Invoice PDF</v>
      </c>
      <c r="I5"/>
    </row>
    <row r="6" spans="1:215">
      <c r="A6" t="s">
        <v>20</v>
      </c>
      <c r="B6" t="s">
        <v>21</v>
      </c>
      <c r="C6" t="s">
        <v>11</v>
      </c>
      <c r="D6">
        <v>20456</v>
      </c>
      <c r="E6" t="s">
        <v>22</v>
      </c>
      <c r="F6">
        <v>19883.8</v>
      </c>
      <c r="G6">
        <v>182</v>
      </c>
      <c r="H6" t="str">
        <f>Hyperlink("http://www.seavest.co.za/inv/fpdf16/inv-preview.php?Id=40134","Click for Invoice PDF")</f>
        <v>Click for Invoice PDF</v>
      </c>
      <c r="I6"/>
    </row>
    <row r="7" spans="1:215">
      <c r="A7" t="s">
        <v>23</v>
      </c>
      <c r="B7" t="s">
        <v>24</v>
      </c>
      <c r="C7" t="s">
        <v>18</v>
      </c>
      <c r="D7">
        <v>21200</v>
      </c>
      <c r="E7" t="s">
        <v>25</v>
      </c>
      <c r="F7">
        <v>14427.13</v>
      </c>
      <c r="G7">
        <v>147</v>
      </c>
      <c r="H7" t="str">
        <f>Hyperlink("http://www.seavest.co.za/inv/fpdf16/inv-preview.php?Id=40845","Click for Invoice PDF")</f>
        <v>Click for Invoice PDF</v>
      </c>
      <c r="I7"/>
    </row>
    <row r="8" spans="1:215">
      <c r="A8" t="s">
        <v>26</v>
      </c>
      <c r="B8" t="s">
        <v>27</v>
      </c>
      <c r="C8" t="s">
        <v>11</v>
      </c>
      <c r="D8">
        <v>21252</v>
      </c>
      <c r="E8" t="s">
        <v>25</v>
      </c>
      <c r="F8">
        <v>3277.1</v>
      </c>
      <c r="G8">
        <v>176</v>
      </c>
      <c r="H8" t="str">
        <f>Hyperlink("http://www.seavest.co.za/inv/fpdf16/inv-preview.php?Id=40915","Click for Invoice PDF")</f>
        <v>Click for Invoice PDF</v>
      </c>
      <c r="I8"/>
    </row>
    <row r="9" spans="1:215">
      <c r="A9" t="s">
        <v>28</v>
      </c>
      <c r="B9" t="s">
        <v>29</v>
      </c>
      <c r="C9" t="s">
        <v>11</v>
      </c>
      <c r="D9">
        <v>20950</v>
      </c>
      <c r="E9" t="s">
        <v>30</v>
      </c>
      <c r="F9">
        <v>18244.75</v>
      </c>
      <c r="G9">
        <v>34</v>
      </c>
      <c r="H9" t="str">
        <f>Hyperlink("http://www.seavest.co.za/inv/fpdf16/inv-preview.php?Id=40664","Click for Invoice PDF")</f>
        <v>Click for Invoice PDF</v>
      </c>
      <c r="I9"/>
    </row>
    <row r="10" spans="1:215">
      <c r="A10" t="s">
        <v>31</v>
      </c>
      <c r="B10" t="s">
        <v>32</v>
      </c>
      <c r="C10" t="s">
        <v>11</v>
      </c>
      <c r="D10">
        <v>21266</v>
      </c>
      <c r="E10" t="s">
        <v>33</v>
      </c>
      <c r="F10">
        <v>4065.599999999999</v>
      </c>
      <c r="G10">
        <v>174</v>
      </c>
      <c r="H10" t="str">
        <f>Hyperlink("http://www.seavest.co.za/inv/fpdf16/inv-preview.php?Id=40932","Click for Invoice PDF")</f>
        <v>Click for Invoice PDF</v>
      </c>
      <c r="I10"/>
    </row>
    <row r="11" spans="1:215">
      <c r="A11" t="s">
        <v>34</v>
      </c>
      <c r="B11" t="s">
        <v>35</v>
      </c>
      <c r="C11" t="s">
        <v>11</v>
      </c>
      <c r="D11">
        <v>21206</v>
      </c>
      <c r="E11" t="s">
        <v>33</v>
      </c>
      <c r="F11">
        <v>11890.4</v>
      </c>
      <c r="G11">
        <v>181</v>
      </c>
      <c r="H11" t="str">
        <f>Hyperlink("http://www.seavest.co.za/inv/fpdf16/inv-preview.php?Id=40804","Click for Invoice PDF")</f>
        <v>Click for Invoice PDF</v>
      </c>
      <c r="I11"/>
    </row>
    <row r="12" spans="1:215">
      <c r="A12" t="s">
        <v>36</v>
      </c>
      <c r="B12" t="s">
        <v>29</v>
      </c>
      <c r="C12" t="s">
        <v>37</v>
      </c>
      <c r="D12">
        <v>22400</v>
      </c>
      <c r="E12" t="s">
        <v>38</v>
      </c>
      <c r="F12">
        <v>5672.6</v>
      </c>
      <c r="G12">
        <v>27</v>
      </c>
      <c r="H12" t="str">
        <f>Hyperlink("http://www.seavest.co.za/inv/fpdf16/inv-preview.php?Id=41957","Click for Invoice PDF")</f>
        <v>Click for Invoice PDF</v>
      </c>
      <c r="I12"/>
    </row>
    <row r="13" spans="1:215">
      <c r="A13" t="s">
        <v>39</v>
      </c>
      <c r="B13" t="s">
        <v>40</v>
      </c>
      <c r="C13" t="s">
        <v>37</v>
      </c>
      <c r="D13">
        <v>21907</v>
      </c>
      <c r="E13" t="s">
        <v>41</v>
      </c>
      <c r="F13">
        <v>6630.2</v>
      </c>
      <c r="G13">
        <v>69</v>
      </c>
      <c r="H13" t="str">
        <f>Hyperlink("http://www.seavest.co.za/inv/fpdf16/inv-preview.php?Id=41477","Click for Invoice PDF")</f>
        <v>Click for Invoice PDF</v>
      </c>
      <c r="I13"/>
    </row>
    <row r="14" spans="1:215">
      <c r="A14" t="s">
        <v>42</v>
      </c>
      <c r="B14" t="s">
        <v>43</v>
      </c>
      <c r="C14" t="s">
        <v>11</v>
      </c>
      <c r="D14">
        <v>20954</v>
      </c>
      <c r="E14" t="s">
        <v>44</v>
      </c>
      <c r="F14">
        <v>10439.4</v>
      </c>
      <c r="G14">
        <v>190</v>
      </c>
      <c r="H14" t="str">
        <f>Hyperlink("http://www.seavest.co.za/inv/fpdf16/inv-preview.php?Id=40460","Click for Invoice PDF")</f>
        <v>Click for Invoice PDF</v>
      </c>
      <c r="I14"/>
    </row>
    <row r="15" spans="1:215">
      <c r="A15" t="s">
        <v>45</v>
      </c>
      <c r="B15" t="s">
        <v>46</v>
      </c>
      <c r="C15" t="s">
        <v>18</v>
      </c>
      <c r="D15">
        <v>21697</v>
      </c>
      <c r="E15" t="s">
        <v>47</v>
      </c>
      <c r="F15">
        <v>3129.5</v>
      </c>
      <c r="G15">
        <v>117</v>
      </c>
      <c r="H15" t="str">
        <f>Hyperlink("http://www.seavest.co.za/inv/fpdf16/inv-preview.php?Id=41301","Click for Invoice PDF")</f>
        <v>Click for Invoice PDF</v>
      </c>
      <c r="I15"/>
    </row>
    <row r="16" spans="1:215">
      <c r="A16" t="s">
        <v>48</v>
      </c>
      <c r="B16" t="s">
        <v>46</v>
      </c>
      <c r="C16"/>
      <c r="D16">
        <v>21698</v>
      </c>
      <c r="E16" t="s">
        <v>47</v>
      </c>
      <c r="F16">
        <v>480</v>
      </c>
      <c r="G16">
        <v>6</v>
      </c>
      <c r="H16" t="str">
        <f>Hyperlink("http://www.seavest.co.za/inv/fpdf16/inv-preview.php?Id=41302","Click for Invoice PDF")</f>
        <v>Click for Invoice PDF</v>
      </c>
      <c r="I16"/>
    </row>
    <row r="17" spans="1:215">
      <c r="A17" t="s">
        <v>49</v>
      </c>
      <c r="B17" t="s">
        <v>50</v>
      </c>
      <c r="C17" t="s">
        <v>11</v>
      </c>
      <c r="D17">
        <v>21519</v>
      </c>
      <c r="E17" t="s">
        <v>51</v>
      </c>
      <c r="F17">
        <v>34831.53999999999</v>
      </c>
      <c r="G17">
        <v>127</v>
      </c>
      <c r="H17" t="str">
        <f>Hyperlink("http://www.seavest.co.za/inv/fpdf16/inv-preview.php?Id=40841","Click for Invoice PDF")</f>
        <v>Click for Invoice PDF</v>
      </c>
      <c r="I17"/>
    </row>
    <row r="18" spans="1:215">
      <c r="A18" t="s">
        <v>52</v>
      </c>
      <c r="B18" t="s">
        <v>53</v>
      </c>
      <c r="C18" t="s">
        <v>11</v>
      </c>
      <c r="D18">
        <v>20630</v>
      </c>
      <c r="E18" t="s">
        <v>51</v>
      </c>
      <c r="F18">
        <v>5527.5</v>
      </c>
      <c r="G18">
        <v>145</v>
      </c>
      <c r="H18" t="str">
        <f>Hyperlink("http://www.seavest.co.za/inv/fpdf16/inv-preview.php?Id=40291","Click for Invoice PDF")</f>
        <v>Click for Invoice PDF</v>
      </c>
      <c r="I18"/>
    </row>
    <row r="19" spans="1:215">
      <c r="A19" t="s">
        <v>54</v>
      </c>
      <c r="B19" t="s">
        <v>55</v>
      </c>
      <c r="C19" t="s">
        <v>37</v>
      </c>
      <c r="D19">
        <v>22402</v>
      </c>
      <c r="E19" t="s">
        <v>56</v>
      </c>
      <c r="F19">
        <v>15449.31</v>
      </c>
      <c r="G19">
        <v>24</v>
      </c>
      <c r="H19" t="str">
        <f>Hyperlink("http://www.seavest.co.za/inv/fpdf16/inv-preview.php?Id=41956","Click for Invoice PDF")</f>
        <v>Click for Invoice PDF</v>
      </c>
      <c r="I19"/>
    </row>
    <row r="20" spans="1:215">
      <c r="A20" t="s">
        <v>57</v>
      </c>
      <c r="B20" t="s">
        <v>58</v>
      </c>
      <c r="C20" t="s">
        <v>37</v>
      </c>
      <c r="D20">
        <v>22486</v>
      </c>
      <c r="E20" t="s">
        <v>56</v>
      </c>
      <c r="F20">
        <v>9244.700000000001</v>
      </c>
      <c r="G20">
        <v>17</v>
      </c>
      <c r="H20" t="str">
        <f>Hyperlink("http://www.seavest.co.za/inv/fpdf16/inv-preview.php?Id=42013","Click for Invoice PDF")</f>
        <v>Click for Invoice PDF</v>
      </c>
      <c r="I20"/>
    </row>
    <row r="21" spans="1:215">
      <c r="A21" t="s">
        <v>59</v>
      </c>
      <c r="B21" t="s">
        <v>24</v>
      </c>
      <c r="C21" t="s">
        <v>37</v>
      </c>
      <c r="D21">
        <v>22474</v>
      </c>
      <c r="E21" t="s">
        <v>56</v>
      </c>
      <c r="F21">
        <v>4691.7</v>
      </c>
      <c r="G21">
        <v>24</v>
      </c>
      <c r="H21" t="str">
        <f>Hyperlink("http://www.seavest.co.za/inv/fpdf16/inv-preview.php?Id=42014","Click for Invoice PDF")</f>
        <v>Click for Invoice PDF</v>
      </c>
      <c r="I21"/>
    </row>
    <row r="22" spans="1:215">
      <c r="A22" t="s">
        <v>60</v>
      </c>
      <c r="B22" t="s">
        <v>50</v>
      </c>
      <c r="C22" t="s">
        <v>18</v>
      </c>
      <c r="D22">
        <v>20867</v>
      </c>
      <c r="E22" t="s">
        <v>61</v>
      </c>
      <c r="F22">
        <v>5332.32</v>
      </c>
      <c r="G22">
        <v>145</v>
      </c>
      <c r="H22" t="str">
        <f>Hyperlink("http://www.seavest.co.za/inv/fpdf16/inv-preview.php?Id=40393","Click for Invoice PDF")</f>
        <v>Click for Invoice PDF</v>
      </c>
      <c r="I22"/>
    </row>
    <row r="23" spans="1:215">
      <c r="A23" t="s">
        <v>62</v>
      </c>
      <c r="B23" t="s">
        <v>63</v>
      </c>
      <c r="C23" t="s">
        <v>11</v>
      </c>
      <c r="D23">
        <v>21443</v>
      </c>
      <c r="E23" t="s">
        <v>61</v>
      </c>
      <c r="F23">
        <v>7488.36</v>
      </c>
      <c r="G23">
        <v>132</v>
      </c>
      <c r="H23" t="str">
        <f>Hyperlink("http://www.seavest.co.za/inv/fpdf16/inv-preview.php?Id=41065","Click for Invoice PDF")</f>
        <v>Click for Invoice PDF</v>
      </c>
      <c r="I23"/>
    </row>
    <row r="24" spans="1:215">
      <c r="A24" t="s">
        <v>64</v>
      </c>
      <c r="B24" t="s">
        <v>63</v>
      </c>
      <c r="C24" t="s">
        <v>11</v>
      </c>
      <c r="D24">
        <v>20587</v>
      </c>
      <c r="E24" t="s">
        <v>65</v>
      </c>
      <c r="F24">
        <v>30312.53</v>
      </c>
      <c r="G24">
        <v>144</v>
      </c>
      <c r="H24" t="str">
        <f>Hyperlink("http://www.seavest.co.za/inv/fpdf16/inv-preview.php?Id=39683","Click for Invoice PDF")</f>
        <v>Click for Invoice PDF</v>
      </c>
      <c r="I24"/>
    </row>
    <row r="25" spans="1:215">
      <c r="A25" t="s">
        <v>66</v>
      </c>
      <c r="B25" t="s">
        <v>67</v>
      </c>
      <c r="C25" t="s">
        <v>37</v>
      </c>
      <c r="D25">
        <v>22248</v>
      </c>
      <c r="E25" t="s">
        <v>68</v>
      </c>
      <c r="F25">
        <v>4777.75</v>
      </c>
      <c r="G25">
        <v>53</v>
      </c>
      <c r="H25" t="str">
        <f>Hyperlink("http://www.seavest.co.za/inv/fpdf16/inv-preview.php?Id=41830","Click for Invoice PDF")</f>
        <v>Click for Invoice PDF</v>
      </c>
      <c r="I25"/>
    </row>
    <row r="26" spans="1:215">
      <c r="A26" t="s">
        <v>69</v>
      </c>
      <c r="B26" t="s">
        <v>70</v>
      </c>
      <c r="C26" t="s">
        <v>71</v>
      </c>
      <c r="D26">
        <v>21870</v>
      </c>
      <c r="E26" t="s">
        <v>72</v>
      </c>
      <c r="F26">
        <v>37616.94</v>
      </c>
      <c r="G26">
        <v>83</v>
      </c>
      <c r="H26" t="str">
        <f>Hyperlink("http://www.seavest.co.za/inv/fpdf16/inv-preview.php?Id=41436","Click for Invoice PDF")</f>
        <v>Click for Invoice PDF</v>
      </c>
      <c r="I26"/>
    </row>
    <row r="27" spans="1:215">
      <c r="A27" t="s">
        <v>73</v>
      </c>
      <c r="B27" t="s">
        <v>74</v>
      </c>
      <c r="C27" t="s">
        <v>18</v>
      </c>
      <c r="D27">
        <v>21048</v>
      </c>
      <c r="E27" t="s">
        <v>75</v>
      </c>
      <c r="F27">
        <v>3361.3</v>
      </c>
      <c r="G27">
        <v>202</v>
      </c>
      <c r="H27" t="str">
        <f>Hyperlink("http://www.seavest.co.za/inv/fpdf16/inv-preview.php?Id=40765","Click for Invoice PDF")</f>
        <v>Click for Invoice PDF</v>
      </c>
      <c r="I27"/>
    </row>
    <row r="28" spans="1:215">
      <c r="A28" t="s">
        <v>76</v>
      </c>
      <c r="B28" t="s">
        <v>53</v>
      </c>
      <c r="C28" t="s">
        <v>37</v>
      </c>
      <c r="D28">
        <v>21974</v>
      </c>
      <c r="E28" t="s">
        <v>77</v>
      </c>
      <c r="F28">
        <v>2302.4</v>
      </c>
      <c r="G28">
        <v>82</v>
      </c>
      <c r="H28" t="str">
        <f>Hyperlink("http://www.seavest.co.za/inv/fpdf16/inv-preview.php?Id=41543","Click for Invoice PDF")</f>
        <v>Click for Invoice PDF</v>
      </c>
      <c r="I28"/>
    </row>
    <row r="29" spans="1:215">
      <c r="A29" t="s">
        <v>78</v>
      </c>
      <c r="B29" t="s">
        <v>79</v>
      </c>
      <c r="C29" t="s">
        <v>37</v>
      </c>
      <c r="D29">
        <v>21984</v>
      </c>
      <c r="E29" t="s">
        <v>77</v>
      </c>
      <c r="F29">
        <v>3159.98</v>
      </c>
      <c r="G29">
        <v>82</v>
      </c>
      <c r="H29" t="str">
        <f>Hyperlink("http://www.seavest.co.za/inv/fpdf16/inv-preview.php?Id=41569","Click for Invoice PDF")</f>
        <v>Click for Invoice PDF</v>
      </c>
      <c r="I29"/>
    </row>
    <row r="30" spans="1:215">
      <c r="A30" t="s">
        <v>80</v>
      </c>
      <c r="B30" t="s">
        <v>81</v>
      </c>
      <c r="C30" t="s">
        <v>11</v>
      </c>
      <c r="D30">
        <v>21536</v>
      </c>
      <c r="E30" t="s">
        <v>82</v>
      </c>
      <c r="F30">
        <v>8299.85</v>
      </c>
      <c r="G30">
        <v>63</v>
      </c>
      <c r="H30" t="str">
        <f>Hyperlink("http://www.seavest.co.za/inv/fpdf16/inv-preview.php?Id=41128","Click for Invoice PDF")</f>
        <v>Click for Invoice PDF</v>
      </c>
      <c r="I30"/>
    </row>
    <row r="31" spans="1:215">
      <c r="A31" t="s">
        <v>83</v>
      </c>
      <c r="B31" t="s">
        <v>84</v>
      </c>
      <c r="C31" t="s">
        <v>18</v>
      </c>
      <c r="D31">
        <v>21720</v>
      </c>
      <c r="E31" t="s">
        <v>82</v>
      </c>
      <c r="F31">
        <v>1002.9</v>
      </c>
      <c r="G31">
        <v>112</v>
      </c>
      <c r="H31" t="str">
        <f>Hyperlink("http://www.seavest.co.za/inv/fpdf16/inv-preview.php?Id=41327","Click for Invoice PDF")</f>
        <v>Click for Invoice PDF</v>
      </c>
      <c r="I31"/>
    </row>
    <row r="32" spans="1:215">
      <c r="A32" t="s">
        <v>85</v>
      </c>
      <c r="B32" t="s">
        <v>86</v>
      </c>
      <c r="C32" t="s">
        <v>18</v>
      </c>
      <c r="D32">
        <v>20340</v>
      </c>
      <c r="E32" t="s">
        <v>87</v>
      </c>
      <c r="F32">
        <v>6466.76</v>
      </c>
      <c r="G32">
        <v>112</v>
      </c>
      <c r="H32" t="str">
        <f>Hyperlink("http://www.seavest.co.za/inv/fpdf16/inv-preview.php?Id=40065","Click for Invoice PDF")</f>
        <v>Click for Invoice PDF</v>
      </c>
      <c r="I32"/>
    </row>
    <row r="33" spans="1:215">
      <c r="A33" t="s">
        <v>88</v>
      </c>
      <c r="B33" t="s">
        <v>70</v>
      </c>
      <c r="C33" t="s">
        <v>37</v>
      </c>
      <c r="D33">
        <v>22407</v>
      </c>
      <c r="E33" t="s">
        <v>89</v>
      </c>
      <c r="F33">
        <v>12808.59</v>
      </c>
      <c r="G33">
        <v>20</v>
      </c>
      <c r="H33" t="str">
        <f>Hyperlink("http://www.seavest.co.za/inv/fpdf16/inv-preview.php?Id=41959","Click for Invoice PDF")</f>
        <v>Click for Invoice PDF</v>
      </c>
      <c r="I33"/>
    </row>
    <row r="34" spans="1:215">
      <c r="A34" t="s">
        <v>90</v>
      </c>
      <c r="B34" t="s">
        <v>70</v>
      </c>
      <c r="C34" t="s">
        <v>37</v>
      </c>
      <c r="D34">
        <v>22493</v>
      </c>
      <c r="E34" t="s">
        <v>89</v>
      </c>
      <c r="F34">
        <v>8396</v>
      </c>
      <c r="G34">
        <v>20</v>
      </c>
      <c r="H34" t="str">
        <f>Hyperlink("http://www.seavest.co.za/inv/fpdf16/inv-preview.php?Id=42003","Click for Invoice PDF")</f>
        <v>Click for Invoice PDF</v>
      </c>
      <c r="I34"/>
    </row>
    <row r="35" spans="1:215">
      <c r="A35" t="s">
        <v>91</v>
      </c>
      <c r="B35" t="s">
        <v>92</v>
      </c>
      <c r="C35" t="s">
        <v>93</v>
      </c>
      <c r="D35">
        <v>20960</v>
      </c>
      <c r="E35" t="s">
        <v>94</v>
      </c>
      <c r="F35">
        <v>35635.6</v>
      </c>
      <c r="G35">
        <v>200</v>
      </c>
      <c r="H35" t="str">
        <f>Hyperlink("http://www.seavest.co.za/inv/fpdf16/inv-preview.php?Id=40682","Click for Invoice PDF")</f>
        <v>Click for Invoice PDF</v>
      </c>
      <c r="I35"/>
    </row>
    <row r="36" spans="1:215">
      <c r="A36" t="s">
        <v>95</v>
      </c>
      <c r="B36" t="s">
        <v>96</v>
      </c>
      <c r="C36" t="s">
        <v>18</v>
      </c>
      <c r="D36">
        <v>21106</v>
      </c>
      <c r="E36" t="s">
        <v>97</v>
      </c>
      <c r="F36">
        <v>5838.76</v>
      </c>
      <c r="G36">
        <v>154</v>
      </c>
      <c r="H36" t="str">
        <f>Hyperlink("http://www.seavest.co.za/inv/fpdf16/inv-preview.php?Id=40517","Click for Invoice PDF")</f>
        <v>Click for Invoice PDF</v>
      </c>
      <c r="I36"/>
    </row>
    <row r="37" spans="1:215">
      <c r="A37" t="s">
        <v>98</v>
      </c>
      <c r="B37" t="s">
        <v>21</v>
      </c>
      <c r="C37" t="s">
        <v>11</v>
      </c>
      <c r="D37">
        <v>21059</v>
      </c>
      <c r="E37" t="s">
        <v>97</v>
      </c>
      <c r="F37">
        <v>5955.26</v>
      </c>
      <c r="G37">
        <v>173</v>
      </c>
      <c r="H37" t="str">
        <f>Hyperlink("http://www.seavest.co.za/inv/fpdf16/inv-preview.php?Id=40520","Click for Invoice PDF")</f>
        <v>Click for Invoice PDF</v>
      </c>
      <c r="I37"/>
    </row>
    <row r="38" spans="1:215">
      <c r="A38" t="s">
        <v>99</v>
      </c>
      <c r="B38" t="s">
        <v>53</v>
      </c>
      <c r="C38" t="s">
        <v>11</v>
      </c>
      <c r="D38">
        <v>21600</v>
      </c>
      <c r="E38" t="s">
        <v>100</v>
      </c>
      <c r="F38">
        <v>1870.4</v>
      </c>
      <c r="G38">
        <v>112</v>
      </c>
      <c r="H38" t="str">
        <f>Hyperlink("http://www.seavest.co.za/inv/fpdf16/inv-preview.php?Id=41220","Click for Invoice PDF")</f>
        <v>Click for Invoice PDF</v>
      </c>
      <c r="I38"/>
    </row>
    <row r="39" spans="1:215">
      <c r="A39" t="s">
        <v>101</v>
      </c>
      <c r="B39" t="s">
        <v>50</v>
      </c>
      <c r="C39" t="s">
        <v>11</v>
      </c>
      <c r="D39">
        <v>21477</v>
      </c>
      <c r="E39" t="s">
        <v>102</v>
      </c>
      <c r="F39">
        <v>38311.4</v>
      </c>
      <c r="G39">
        <v>141</v>
      </c>
      <c r="H39" t="str">
        <f>Hyperlink("http://www.seavest.co.za/inv/fpdf16/inv-preview.php?Id=41101","Click for Invoice PDF")</f>
        <v>Click for Invoice PDF</v>
      </c>
      <c r="I39"/>
    </row>
    <row r="40" spans="1:215">
      <c r="A40" t="s">
        <v>103</v>
      </c>
      <c r="B40" t="s">
        <v>50</v>
      </c>
      <c r="C40" t="s">
        <v>18</v>
      </c>
      <c r="D40">
        <v>20986</v>
      </c>
      <c r="E40" t="s">
        <v>104</v>
      </c>
      <c r="F40">
        <v>12299.6</v>
      </c>
      <c r="G40">
        <v>196</v>
      </c>
      <c r="H40" t="str">
        <f>Hyperlink("http://www.seavest.co.za/inv/fpdf16/inv-preview.php?Id=40726","Click for Invoice PDF")</f>
        <v>Click for Invoice PDF</v>
      </c>
      <c r="I40"/>
    </row>
    <row r="41" spans="1:215">
      <c r="A41" t="s">
        <v>105</v>
      </c>
      <c r="B41" t="s">
        <v>50</v>
      </c>
      <c r="C41" t="s">
        <v>18</v>
      </c>
      <c r="D41">
        <v>21003</v>
      </c>
      <c r="E41" t="s">
        <v>104</v>
      </c>
      <c r="F41">
        <v>15507.6</v>
      </c>
      <c r="G41">
        <v>196</v>
      </c>
      <c r="H41" t="str">
        <f>Hyperlink("http://www.seavest.co.za/inv/fpdf16/inv-preview.php?Id=40769","Click for Invoice PDF")</f>
        <v>Click for Invoice PDF</v>
      </c>
      <c r="I41"/>
    </row>
    <row r="42" spans="1:215">
      <c r="A42" t="s">
        <v>106</v>
      </c>
      <c r="B42" t="s">
        <v>107</v>
      </c>
      <c r="C42" t="s">
        <v>11</v>
      </c>
      <c r="D42">
        <v>21131</v>
      </c>
      <c r="E42" t="s">
        <v>108</v>
      </c>
      <c r="F42">
        <v>6664.76</v>
      </c>
      <c r="G42">
        <v>172</v>
      </c>
      <c r="H42" t="str">
        <f>Hyperlink("http://www.seavest.co.za/inv/fpdf16/inv-preview.php?Id=40541","Click for Invoice PDF")</f>
        <v>Click for Invoice PDF</v>
      </c>
      <c r="I42"/>
    </row>
    <row r="43" spans="1:215">
      <c r="A43" t="s">
        <v>109</v>
      </c>
      <c r="B43" t="s">
        <v>110</v>
      </c>
      <c r="C43" t="s">
        <v>11</v>
      </c>
      <c r="D43">
        <v>21454</v>
      </c>
      <c r="E43" t="s">
        <v>111</v>
      </c>
      <c r="F43">
        <v>32409.2</v>
      </c>
      <c r="G43">
        <v>111</v>
      </c>
      <c r="H43" t="str">
        <f>Hyperlink("http://www.seavest.co.za/inv/fpdf16/inv-preview.php?Id=41078","Click for Invoice PDF")</f>
        <v>Click for Invoice PDF</v>
      </c>
      <c r="I43"/>
    </row>
    <row r="44" spans="1:215">
      <c r="A44" t="s">
        <v>112</v>
      </c>
      <c r="B44" t="s">
        <v>113</v>
      </c>
      <c r="C44" t="s">
        <v>11</v>
      </c>
      <c r="D44">
        <v>21530</v>
      </c>
      <c r="E44" t="s">
        <v>114</v>
      </c>
      <c r="F44">
        <v>5178.59</v>
      </c>
      <c r="G44">
        <v>140</v>
      </c>
      <c r="H44" t="str">
        <f>Hyperlink("http://www.seavest.co.za/inv/fpdf16/inv-preview.php?Id=41039","Click for Invoice PDF")</f>
        <v>Click for Invoice PDF</v>
      </c>
      <c r="I44"/>
    </row>
    <row r="45" spans="1:215">
      <c r="A45" t="s">
        <v>115</v>
      </c>
      <c r="B45" t="s">
        <v>116</v>
      </c>
      <c r="C45" t="s">
        <v>11</v>
      </c>
      <c r="D45">
        <v>21529</v>
      </c>
      <c r="E45" t="s">
        <v>114</v>
      </c>
      <c r="F45">
        <v>2593.8</v>
      </c>
      <c r="G45">
        <v>140</v>
      </c>
      <c r="H45" t="str">
        <f>Hyperlink("http://www.seavest.co.za/inv/fpdf16/inv-preview.php?Id=41116","Click for Invoice PDF")</f>
        <v>Click for Invoice PDF</v>
      </c>
      <c r="I45"/>
    </row>
    <row r="46" spans="1:215">
      <c r="A46" t="s">
        <v>117</v>
      </c>
      <c r="B46" t="s">
        <v>118</v>
      </c>
      <c r="C46" t="s">
        <v>11</v>
      </c>
      <c r="D46">
        <v>21532</v>
      </c>
      <c r="E46" t="s">
        <v>114</v>
      </c>
      <c r="F46">
        <v>8025.96</v>
      </c>
      <c r="G46">
        <v>140</v>
      </c>
      <c r="H46" t="str">
        <f>Hyperlink("http://www.seavest.co.za/inv/fpdf16/inv-preview.php?Id=41132","Click for Invoice PDF")</f>
        <v>Click for Invoice PDF</v>
      </c>
      <c r="I46"/>
    </row>
    <row r="47" spans="1:215">
      <c r="A47" t="s">
        <v>119</v>
      </c>
      <c r="B47" t="s">
        <v>120</v>
      </c>
      <c r="C47" t="s">
        <v>11</v>
      </c>
      <c r="D47">
        <v>21507</v>
      </c>
      <c r="E47" t="s">
        <v>114</v>
      </c>
      <c r="F47">
        <v>7324.76</v>
      </c>
      <c r="G47">
        <v>140</v>
      </c>
      <c r="H47" t="str">
        <f>Hyperlink("http://www.seavest.co.za/inv/fpdf16/inv-preview.php?Id=41166","Click for Invoice PDF")</f>
        <v>Click for Invoice PDF</v>
      </c>
      <c r="I47"/>
    </row>
    <row r="48" spans="1:215">
      <c r="A48" t="s">
        <v>121</v>
      </c>
      <c r="B48" t="s">
        <v>70</v>
      </c>
      <c r="C48" t="s">
        <v>37</v>
      </c>
      <c r="D48">
        <v>22494</v>
      </c>
      <c r="E48" t="s">
        <v>122</v>
      </c>
      <c r="F48">
        <v>3387</v>
      </c>
      <c r="G48">
        <v>13</v>
      </c>
      <c r="H48" t="str">
        <f>Hyperlink("http://www.seavest.co.za/inv/fpdf16/inv-preview.php?Id=42024","Click for Invoice PDF")</f>
        <v>Click for Invoice PDF</v>
      </c>
      <c r="I48"/>
    </row>
    <row r="49" spans="1:215">
      <c r="A49" t="s">
        <v>123</v>
      </c>
      <c r="B49" t="s">
        <v>70</v>
      </c>
      <c r="C49" t="s">
        <v>37</v>
      </c>
      <c r="D49">
        <v>22515</v>
      </c>
      <c r="E49" t="s">
        <v>122</v>
      </c>
      <c r="F49">
        <v>1225</v>
      </c>
      <c r="G49">
        <v>13</v>
      </c>
      <c r="H49" t="str">
        <f>Hyperlink("http://www.seavest.co.za/inv/fpdf16/inv-preview.php?Id=42031","Click for Invoice PDF")</f>
        <v>Click for Invoice PDF</v>
      </c>
      <c r="I49"/>
    </row>
    <row r="50" spans="1:215">
      <c r="A50" t="s">
        <v>124</v>
      </c>
      <c r="B50" t="s">
        <v>46</v>
      </c>
      <c r="C50" t="s">
        <v>37</v>
      </c>
      <c r="D50">
        <v>22552</v>
      </c>
      <c r="E50" t="s">
        <v>122</v>
      </c>
      <c r="F50">
        <v>821.6</v>
      </c>
      <c r="G50">
        <v>13</v>
      </c>
      <c r="H50" t="str">
        <f>Hyperlink("http://www.seavest.co.za/inv/fpdf16/inv-preview.php?Id=42095","Click for Invoice PDF")</f>
        <v>Click for Invoice PDF</v>
      </c>
      <c r="I50"/>
    </row>
    <row r="51" spans="1:215">
      <c r="A51" t="s">
        <v>125</v>
      </c>
      <c r="B51" t="s">
        <v>126</v>
      </c>
      <c r="C51" t="s">
        <v>18</v>
      </c>
      <c r="D51">
        <v>20654</v>
      </c>
      <c r="E51" t="s">
        <v>127</v>
      </c>
      <c r="F51">
        <v>27844.4</v>
      </c>
      <c r="G51">
        <v>260</v>
      </c>
      <c r="H51" t="str">
        <f>Hyperlink("http://www.seavest.co.za/inv/fpdf16/inv-preview.php?Id=40178","Click for Invoice PDF")</f>
        <v>Click for Invoice PDF</v>
      </c>
      <c r="I51"/>
    </row>
    <row r="52" spans="1:215">
      <c r="A52" t="s">
        <v>128</v>
      </c>
      <c r="B52" t="s">
        <v>50</v>
      </c>
      <c r="C52" t="s">
        <v>18</v>
      </c>
      <c r="D52">
        <v>20668</v>
      </c>
      <c r="E52" t="s">
        <v>129</v>
      </c>
      <c r="F52">
        <v>35478.77</v>
      </c>
      <c r="G52">
        <v>259</v>
      </c>
      <c r="H52" t="str">
        <f>Hyperlink("http://www.seavest.co.za/inv/fpdf16/inv-preview.php?Id=40123","Click for Invoice PDF")</f>
        <v>Click for Invoice PDF</v>
      </c>
      <c r="I52"/>
    </row>
    <row r="53" spans="1:215">
      <c r="A53" t="s">
        <v>130</v>
      </c>
      <c r="B53" t="s">
        <v>131</v>
      </c>
      <c r="C53" t="s">
        <v>132</v>
      </c>
      <c r="D53">
        <v>22265</v>
      </c>
      <c r="E53" t="s">
        <v>133</v>
      </c>
      <c r="F53">
        <v>6597.76</v>
      </c>
      <c r="G53">
        <v>47</v>
      </c>
      <c r="H53" t="str">
        <f>Hyperlink("http://www.seavest.co.za/inv/fpdf16/inv-preview.php?Id=41761","Click for Invoice PDF")</f>
        <v>Click for Invoice PDF</v>
      </c>
      <c r="I53"/>
    </row>
    <row r="54" spans="1:215">
      <c r="A54" t="s">
        <v>134</v>
      </c>
      <c r="B54" t="s">
        <v>63</v>
      </c>
      <c r="C54" t="s">
        <v>37</v>
      </c>
      <c r="D54">
        <v>22018</v>
      </c>
      <c r="E54" t="s">
        <v>135</v>
      </c>
      <c r="F54">
        <v>15693.5</v>
      </c>
      <c r="G54">
        <v>69</v>
      </c>
      <c r="H54" t="str">
        <f>Hyperlink("http://www.seavest.co.za/inv/fpdf16/inv-preview.php?Id=41593","Click for Invoice PDF")</f>
        <v>Click for Invoice PDF</v>
      </c>
      <c r="I54"/>
    </row>
    <row r="55" spans="1:215">
      <c r="A55" t="s">
        <v>136</v>
      </c>
      <c r="B55" t="s">
        <v>110</v>
      </c>
      <c r="C55" t="s">
        <v>11</v>
      </c>
      <c r="D55">
        <v>21325</v>
      </c>
      <c r="E55" t="s">
        <v>137</v>
      </c>
      <c r="F55">
        <v>7268.55</v>
      </c>
      <c r="G55">
        <v>40</v>
      </c>
      <c r="H55" t="str">
        <f>Hyperlink("http://www.seavest.co.za/inv/fpdf16/inv-preview.php?Id=40964","Click for Invoice PDF")</f>
        <v>Click for Invoice PDF</v>
      </c>
      <c r="I55"/>
    </row>
    <row r="56" spans="1:215">
      <c r="A56" t="s">
        <v>138</v>
      </c>
      <c r="B56" t="s">
        <v>139</v>
      </c>
      <c r="C56" t="s">
        <v>18</v>
      </c>
      <c r="D56">
        <v>20686</v>
      </c>
      <c r="E56" t="s">
        <v>140</v>
      </c>
      <c r="F56">
        <v>9112.9</v>
      </c>
      <c r="G56">
        <v>218</v>
      </c>
      <c r="H56" t="str">
        <f>Hyperlink("http://www.seavest.co.za/inv/fpdf16/inv-preview.php?Id=40325","Click for Invoice PDF")</f>
        <v>Click for Invoice PDF</v>
      </c>
      <c r="I56"/>
    </row>
    <row r="57" spans="1:215">
      <c r="A57" t="s">
        <v>141</v>
      </c>
      <c r="B57" t="s">
        <v>14</v>
      </c>
      <c r="C57" t="s">
        <v>11</v>
      </c>
      <c r="D57">
        <v>20710</v>
      </c>
      <c r="E57" t="s">
        <v>140</v>
      </c>
      <c r="F57">
        <v>3616.4</v>
      </c>
      <c r="G57">
        <v>218</v>
      </c>
      <c r="H57" t="str">
        <f>Hyperlink("http://www.seavest.co.za/inv/fpdf16/inv-preview.php?Id=40377","Click for Invoice PDF")</f>
        <v>Click for Invoice PDF</v>
      </c>
      <c r="I57"/>
    </row>
    <row r="58" spans="1:215">
      <c r="A58" t="s">
        <v>142</v>
      </c>
      <c r="B58" t="s">
        <v>143</v>
      </c>
      <c r="C58" t="s">
        <v>11</v>
      </c>
      <c r="D58">
        <v>20820</v>
      </c>
      <c r="E58" t="s">
        <v>144</v>
      </c>
      <c r="F58">
        <v>5203</v>
      </c>
      <c r="G58">
        <v>218</v>
      </c>
      <c r="H58" t="str">
        <f>Hyperlink("http://www.seavest.co.za/inv/fpdf16/inv-preview.php?Id=40472","Click for Invoice PDF")</f>
        <v>Click for Invoice PDF</v>
      </c>
      <c r="I58"/>
    </row>
    <row r="59" spans="1:215">
      <c r="A59" t="s">
        <v>145</v>
      </c>
      <c r="B59" t="s">
        <v>40</v>
      </c>
      <c r="C59" t="s">
        <v>37</v>
      </c>
      <c r="D59">
        <v>22024</v>
      </c>
      <c r="E59" t="s">
        <v>146</v>
      </c>
      <c r="F59">
        <v>9547.6</v>
      </c>
      <c r="G59">
        <v>47</v>
      </c>
      <c r="H59" t="str">
        <f>Hyperlink("http://www.seavest.co.za/inv/fpdf16/inv-preview.php?Id=41414","Click for Invoice PDF")</f>
        <v>Click for Invoice PDF</v>
      </c>
      <c r="I59"/>
    </row>
    <row r="60" spans="1:215">
      <c r="A60" t="s">
        <v>147</v>
      </c>
      <c r="B60" t="s">
        <v>118</v>
      </c>
      <c r="C60" t="s">
        <v>11</v>
      </c>
      <c r="D60">
        <v>21139</v>
      </c>
      <c r="E60" t="s">
        <v>148</v>
      </c>
      <c r="F60">
        <v>10975.17</v>
      </c>
      <c r="G60">
        <v>167</v>
      </c>
      <c r="H60" t="str">
        <f>Hyperlink("http://www.seavest.co.za/inv/fpdf16/inv-preview.php?Id=40525","Click for Invoice PDF")</f>
        <v>Click for Invoice PDF</v>
      </c>
      <c r="I60"/>
    </row>
    <row r="61" spans="1:215">
      <c r="A61" t="s">
        <v>149</v>
      </c>
      <c r="B61" t="s">
        <v>150</v>
      </c>
      <c r="C61" t="s">
        <v>37</v>
      </c>
      <c r="D61">
        <v>21729</v>
      </c>
      <c r="E61" t="s">
        <v>151</v>
      </c>
      <c r="F61">
        <v>7424.2</v>
      </c>
      <c r="G61">
        <v>84</v>
      </c>
      <c r="H61" t="str">
        <f>Hyperlink("http://www.seavest.co.za/inv/fpdf16/inv-preview.php?Id=41312","Click for Invoice PDF")</f>
        <v>Click for Invoice PDF</v>
      </c>
      <c r="I61"/>
    </row>
    <row r="62" spans="1:215">
      <c r="A62" t="s">
        <v>152</v>
      </c>
      <c r="B62" t="s">
        <v>92</v>
      </c>
      <c r="C62" t="s">
        <v>11</v>
      </c>
      <c r="D62">
        <v>20422</v>
      </c>
      <c r="E62" t="s">
        <v>153</v>
      </c>
      <c r="F62">
        <v>13437.44</v>
      </c>
      <c r="G62">
        <v>287</v>
      </c>
      <c r="H62" t="str">
        <f>Hyperlink("http://www.seavest.co.za/inv/fpdf16/inv-preview.php?Id=40151","Click for Invoice PDF")</f>
        <v>Click for Invoice PDF</v>
      </c>
      <c r="I62"/>
    </row>
    <row r="63" spans="1:215">
      <c r="A63" t="s">
        <v>154</v>
      </c>
      <c r="B63" t="s">
        <v>155</v>
      </c>
      <c r="C63" t="s">
        <v>11</v>
      </c>
      <c r="D63">
        <v>20850</v>
      </c>
      <c r="E63" t="s">
        <v>156</v>
      </c>
      <c r="F63">
        <v>28513.1</v>
      </c>
      <c r="G63">
        <v>60</v>
      </c>
      <c r="H63" t="str">
        <f>Hyperlink("http://www.seavest.co.za/inv/fpdf16/inv-preview.php?Id=40483","Click for Invoice PDF")</f>
        <v>Click for Invoice PDF</v>
      </c>
      <c r="I63"/>
    </row>
    <row r="64" spans="1:215">
      <c r="A64" t="s">
        <v>157</v>
      </c>
      <c r="B64" t="s">
        <v>17</v>
      </c>
      <c r="C64" t="s">
        <v>18</v>
      </c>
      <c r="D64">
        <v>20843</v>
      </c>
      <c r="E64" t="s">
        <v>156</v>
      </c>
      <c r="F64">
        <v>3453</v>
      </c>
      <c r="G64">
        <v>218</v>
      </c>
      <c r="H64" t="str">
        <f>Hyperlink("http://www.seavest.co.za/inv/fpdf16/inv-preview.php?Id=40543","Click for Invoice PDF")</f>
        <v>Click for Invoice PDF</v>
      </c>
      <c r="I64"/>
    </row>
    <row r="65" spans="1:215">
      <c r="A65" t="s">
        <v>158</v>
      </c>
      <c r="B65" t="s">
        <v>139</v>
      </c>
      <c r="C65" t="s">
        <v>37</v>
      </c>
      <c r="D65">
        <v>21723</v>
      </c>
      <c r="E65" t="s">
        <v>159</v>
      </c>
      <c r="F65">
        <v>6827.05</v>
      </c>
      <c r="G65">
        <v>99</v>
      </c>
      <c r="H65" t="str">
        <f>Hyperlink("http://www.seavest.co.za/inv/fpdf16/inv-preview.php?Id=41315","Click for Invoice PDF")</f>
        <v>Click for Invoice PDF</v>
      </c>
      <c r="I65"/>
    </row>
    <row r="66" spans="1:215">
      <c r="A66" t="s">
        <v>160</v>
      </c>
      <c r="B66" t="s">
        <v>70</v>
      </c>
      <c r="C66" t="s">
        <v>37</v>
      </c>
      <c r="D66">
        <v>22411</v>
      </c>
      <c r="E66" t="s">
        <v>161</v>
      </c>
      <c r="F66">
        <v>7350.4</v>
      </c>
      <c r="G66">
        <v>12</v>
      </c>
      <c r="H66" t="str">
        <f>Hyperlink("http://www.seavest.co.za/inv/fpdf16/inv-preview.php?Id=41975","Click for Invoice PDF")</f>
        <v>Click for Invoice PDF</v>
      </c>
      <c r="I66"/>
    </row>
    <row r="67" spans="1:215">
      <c r="A67" t="s">
        <v>162</v>
      </c>
      <c r="B67" t="s">
        <v>46</v>
      </c>
      <c r="C67" t="s">
        <v>37</v>
      </c>
      <c r="D67">
        <v>22438</v>
      </c>
      <c r="E67" t="s">
        <v>161</v>
      </c>
      <c r="F67">
        <v>5639.9</v>
      </c>
      <c r="G67">
        <v>12</v>
      </c>
      <c r="H67" t="str">
        <f>Hyperlink("http://www.seavest.co.za/inv/fpdf16/inv-preview.php?Id=41990","Click for Invoice PDF")</f>
        <v>Click for Invoice PDF</v>
      </c>
      <c r="I67"/>
    </row>
    <row r="68" spans="1:215">
      <c r="A68" t="s">
        <v>163</v>
      </c>
      <c r="B68" t="s">
        <v>164</v>
      </c>
      <c r="C68" t="s">
        <v>37</v>
      </c>
      <c r="D68">
        <v>22476</v>
      </c>
      <c r="E68" t="s">
        <v>161</v>
      </c>
      <c r="F68">
        <v>42546.56</v>
      </c>
      <c r="G68">
        <v>12</v>
      </c>
      <c r="H68" t="str">
        <f>Hyperlink("http://www.seavest.co.za/inv/fpdf16/inv-preview.php?Id=42019","Click for Invoice PDF")</f>
        <v>Click for Invoice PDF</v>
      </c>
      <c r="I68"/>
    </row>
    <row r="69" spans="1:215">
      <c r="A69" t="s">
        <v>165</v>
      </c>
      <c r="B69" t="s">
        <v>166</v>
      </c>
      <c r="C69" t="s">
        <v>37</v>
      </c>
      <c r="D69">
        <v>22554</v>
      </c>
      <c r="E69" t="s">
        <v>161</v>
      </c>
      <c r="F69">
        <v>6102.8</v>
      </c>
      <c r="G69">
        <v>12</v>
      </c>
      <c r="H69" t="str">
        <f>Hyperlink("http://www.seavest.co.za/inv/fpdf16/inv-preview.php?Id=42089","Click for Invoice PDF")</f>
        <v>Click for Invoice PDF</v>
      </c>
      <c r="I69"/>
    </row>
    <row r="70" spans="1:215">
      <c r="A70" t="s">
        <v>167</v>
      </c>
      <c r="B70" t="s">
        <v>168</v>
      </c>
      <c r="C70" t="s">
        <v>18</v>
      </c>
      <c r="D70">
        <v>20334</v>
      </c>
      <c r="E70" t="s">
        <v>169</v>
      </c>
      <c r="F70">
        <v>7884.76</v>
      </c>
      <c r="G70">
        <v>257</v>
      </c>
      <c r="H70" t="str">
        <f>Hyperlink("http://www.seavest.co.za/inv/fpdf16/inv-preview.php?Id=40060","Click for Invoice PDF")</f>
        <v>Click for Invoice PDF</v>
      </c>
      <c r="I70"/>
    </row>
    <row r="71" spans="1:215">
      <c r="A71" t="s">
        <v>170</v>
      </c>
      <c r="B71" t="s">
        <v>50</v>
      </c>
      <c r="C71" t="s">
        <v>18</v>
      </c>
      <c r="D71">
        <v>19821</v>
      </c>
      <c r="E71" t="s">
        <v>171</v>
      </c>
      <c r="F71">
        <v>16686.64</v>
      </c>
      <c r="G71">
        <v>46</v>
      </c>
      <c r="H71" t="str">
        <f>Hyperlink("http://www.seavest.co.za/inv/fpdf16/inv-preview.php?Id=39526","Click for Invoice PDF")</f>
        <v>Click for Invoice PDF</v>
      </c>
      <c r="I71"/>
    </row>
    <row r="72" spans="1:215">
      <c r="A72" t="s">
        <v>172</v>
      </c>
      <c r="B72" t="s">
        <v>173</v>
      </c>
      <c r="C72" t="s">
        <v>11</v>
      </c>
      <c r="D72">
        <v>21100</v>
      </c>
      <c r="E72" t="s">
        <v>174</v>
      </c>
      <c r="F72">
        <v>1177.4</v>
      </c>
      <c r="G72">
        <v>188</v>
      </c>
      <c r="H72" t="str">
        <f>Hyperlink("http://www.seavest.co.za/inv/fpdf16/inv-preview.php?Id=40807","Click for Invoice PDF")</f>
        <v>Click for Invoice PDF</v>
      </c>
      <c r="I72"/>
    </row>
    <row r="73" spans="1:215">
      <c r="A73" t="s">
        <v>175</v>
      </c>
      <c r="B73" t="s">
        <v>84</v>
      </c>
      <c r="C73" t="s">
        <v>18</v>
      </c>
      <c r="D73">
        <v>20474</v>
      </c>
      <c r="E73" t="s">
        <v>176</v>
      </c>
      <c r="F73">
        <v>6070.8</v>
      </c>
      <c r="G73">
        <v>279</v>
      </c>
      <c r="H73" t="str">
        <f>Hyperlink("http://www.seavest.co.za/inv/fpdf16/inv-preview.php?Id=40188","Click for Invoice PDF")</f>
        <v>Click for Invoice PDF</v>
      </c>
      <c r="I73"/>
    </row>
    <row r="74" spans="1:215">
      <c r="A74" t="s">
        <v>177</v>
      </c>
      <c r="B74" t="s">
        <v>53</v>
      </c>
      <c r="C74" t="s">
        <v>37</v>
      </c>
      <c r="D74">
        <v>22556</v>
      </c>
      <c r="E74" t="s">
        <v>178</v>
      </c>
      <c r="F74">
        <v>8481.469999999999</v>
      </c>
      <c r="G74">
        <v>10</v>
      </c>
      <c r="H74" t="str">
        <f>Hyperlink("http://www.seavest.co.za/inv/fpdf16/inv-preview.php?Id=42098","Click for Invoice PDF")</f>
        <v>Click for Invoice PDF</v>
      </c>
      <c r="I74"/>
    </row>
    <row r="75" spans="1:215">
      <c r="A75" t="s">
        <v>179</v>
      </c>
      <c r="B75" t="s">
        <v>180</v>
      </c>
      <c r="C75" t="s">
        <v>37</v>
      </c>
      <c r="D75">
        <v>22586</v>
      </c>
      <c r="E75" t="s">
        <v>178</v>
      </c>
      <c r="F75">
        <v>8221</v>
      </c>
      <c r="G75">
        <v>10</v>
      </c>
      <c r="H75" t="str">
        <f>Hyperlink("http://www.seavest.co.za/inv/fpdf16/inv-preview.php?Id=42129","Click for Invoice PDF")</f>
        <v>Click for Invoice PDF</v>
      </c>
      <c r="I75"/>
    </row>
    <row r="76" spans="1:215">
      <c r="A76" t="s">
        <v>181</v>
      </c>
      <c r="B76" t="s">
        <v>46</v>
      </c>
      <c r="C76" t="s">
        <v>18</v>
      </c>
      <c r="D76">
        <v>20165</v>
      </c>
      <c r="E76" t="s">
        <v>182</v>
      </c>
      <c r="F76">
        <v>69387.21000000001</v>
      </c>
      <c r="G76">
        <v>253</v>
      </c>
      <c r="H76" t="str">
        <f>Hyperlink("http://www.seavest.co.za/inv/fpdf16/inv-preview.php?Id=39876","Click for Invoice PDF")</f>
        <v>Click for Invoice PDF</v>
      </c>
      <c r="I76"/>
    </row>
    <row r="77" spans="1:215">
      <c r="A77" t="s">
        <v>183</v>
      </c>
      <c r="B77" t="s">
        <v>164</v>
      </c>
      <c r="C77" t="s">
        <v>18</v>
      </c>
      <c r="D77">
        <v>20806</v>
      </c>
      <c r="E77" t="s">
        <v>182</v>
      </c>
      <c r="F77">
        <v>23390.84</v>
      </c>
      <c r="G77">
        <v>253</v>
      </c>
      <c r="H77" t="str">
        <f>Hyperlink("http://www.seavest.co.za/inv/fpdf16/inv-preview.php?Id=40369","Click for Invoice PDF")</f>
        <v>Click for Invoice PDF</v>
      </c>
      <c r="I77"/>
    </row>
    <row r="78" spans="1:215">
      <c r="A78" t="s">
        <v>184</v>
      </c>
      <c r="B78" t="s">
        <v>63</v>
      </c>
      <c r="C78" t="s">
        <v>11</v>
      </c>
      <c r="D78">
        <v>20911</v>
      </c>
      <c r="E78" t="s">
        <v>185</v>
      </c>
      <c r="F78">
        <v>2096.2</v>
      </c>
      <c r="G78">
        <v>218</v>
      </c>
      <c r="H78" t="str">
        <f>Hyperlink("http://www.seavest.co.za/inv/fpdf16/inv-preview.php?Id=40399","Click for Invoice PDF")</f>
        <v>Click for Invoice PDF</v>
      </c>
      <c r="I78"/>
    </row>
    <row r="79" spans="1:215">
      <c r="A79" t="s">
        <v>186</v>
      </c>
      <c r="B79" t="s">
        <v>74</v>
      </c>
      <c r="C79" t="s">
        <v>18</v>
      </c>
      <c r="D79">
        <v>21096</v>
      </c>
      <c r="E79" t="s">
        <v>187</v>
      </c>
      <c r="F79">
        <v>91722.25</v>
      </c>
      <c r="G79">
        <v>187</v>
      </c>
      <c r="H79" t="str">
        <f>Hyperlink("http://www.seavest.co.za/inv/fpdf16/inv-preview.php?Id=40688","Click for Invoice PDF")</f>
        <v>Click for Invoice PDF</v>
      </c>
      <c r="I79"/>
    </row>
    <row r="80" spans="1:215">
      <c r="A80" t="s">
        <v>188</v>
      </c>
      <c r="B80" t="s">
        <v>189</v>
      </c>
      <c r="C80" t="s">
        <v>37</v>
      </c>
      <c r="D80">
        <v>22518</v>
      </c>
      <c r="E80" t="s">
        <v>190</v>
      </c>
      <c r="F80">
        <v>6927.76</v>
      </c>
      <c r="G80">
        <v>8</v>
      </c>
      <c r="H80" t="str">
        <f>Hyperlink("http://www.seavest.co.za/inv/fpdf16/inv-preview.php?Id=41751","Click for Invoice PDF")</f>
        <v>Click for Invoice PDF</v>
      </c>
      <c r="I80"/>
    </row>
    <row r="81" spans="1:215">
      <c r="A81" t="s">
        <v>191</v>
      </c>
      <c r="B81" t="s">
        <v>50</v>
      </c>
      <c r="C81" t="s">
        <v>18</v>
      </c>
      <c r="D81">
        <v>20510</v>
      </c>
      <c r="E81" t="s">
        <v>192</v>
      </c>
      <c r="F81">
        <v>135524.97</v>
      </c>
      <c r="G81">
        <v>110</v>
      </c>
      <c r="H81" t="str">
        <f>Hyperlink("http://www.seavest.co.za/inv/fpdf16/inv-preview.php?Id=40122","Click for Invoice PDF")</f>
        <v>Click for Invoice PDF</v>
      </c>
      <c r="I81"/>
    </row>
    <row r="82" spans="1:215">
      <c r="A82" t="s">
        <v>193</v>
      </c>
      <c r="B82" t="s">
        <v>14</v>
      </c>
      <c r="C82" t="s">
        <v>11</v>
      </c>
      <c r="D82">
        <v>20877</v>
      </c>
      <c r="E82" t="s">
        <v>192</v>
      </c>
      <c r="F82">
        <v>10387.8</v>
      </c>
      <c r="G82">
        <v>188</v>
      </c>
      <c r="H82" t="str">
        <f>Hyperlink("http://www.seavest.co.za/inv/fpdf16/inv-preview.php?Id=40594","Click for Invoice PDF")</f>
        <v>Click for Invoice PDF</v>
      </c>
      <c r="I82"/>
    </row>
    <row r="83" spans="1:215">
      <c r="A83" t="s">
        <v>194</v>
      </c>
      <c r="B83" t="s">
        <v>17</v>
      </c>
      <c r="C83" t="s">
        <v>18</v>
      </c>
      <c r="D83">
        <v>21051</v>
      </c>
      <c r="E83" t="s">
        <v>192</v>
      </c>
      <c r="F83">
        <v>9159.85</v>
      </c>
      <c r="G83">
        <v>186</v>
      </c>
      <c r="H83" t="str">
        <f>Hyperlink("http://www.seavest.co.za/inv/fpdf16/inv-preview.php?Id=40766","Click for Invoice PDF")</f>
        <v>Click for Invoice PDF</v>
      </c>
      <c r="I83"/>
    </row>
    <row r="84" spans="1:215">
      <c r="A84" t="s">
        <v>195</v>
      </c>
      <c r="B84" t="s">
        <v>24</v>
      </c>
      <c r="C84" t="s">
        <v>18</v>
      </c>
      <c r="D84">
        <v>21120</v>
      </c>
      <c r="E84" t="s">
        <v>192</v>
      </c>
      <c r="F84">
        <v>10349.6</v>
      </c>
      <c r="G84">
        <v>186</v>
      </c>
      <c r="H84" t="str">
        <f>Hyperlink("http://www.seavest.co.za/inv/fpdf16/inv-preview.php?Id=40826","Click for Invoice PDF")</f>
        <v>Click for Invoice PDF</v>
      </c>
      <c r="I84"/>
    </row>
    <row r="85" spans="1:215">
      <c r="A85" t="s">
        <v>196</v>
      </c>
      <c r="B85" t="s">
        <v>197</v>
      </c>
      <c r="C85" t="s">
        <v>18</v>
      </c>
      <c r="D85">
        <v>21221</v>
      </c>
      <c r="E85" t="s">
        <v>192</v>
      </c>
      <c r="F85">
        <v>2827.6</v>
      </c>
      <c r="G85">
        <v>188</v>
      </c>
      <c r="H85" t="str">
        <f>Hyperlink("http://www.seavest.co.za/inv/fpdf16/inv-preview.php?Id=40867","Click for Invoice PDF")</f>
        <v>Click for Invoice PDF</v>
      </c>
      <c r="I85"/>
    </row>
    <row r="86" spans="1:215">
      <c r="A86" t="s">
        <v>198</v>
      </c>
      <c r="B86" t="s">
        <v>63</v>
      </c>
      <c r="C86"/>
      <c r="D86">
        <v>22014</v>
      </c>
      <c r="E86" t="s">
        <v>199</v>
      </c>
      <c r="F86">
        <v>5579.1</v>
      </c>
      <c r="G86">
        <v>63</v>
      </c>
      <c r="H86" t="str">
        <f>Hyperlink("http://www.seavest.co.za/inv/fpdf16/inv-preview.php?Id=41586","Click for Invoice PDF")</f>
        <v>Click for Invoice PDF</v>
      </c>
      <c r="I86"/>
    </row>
    <row r="87" spans="1:215">
      <c r="A87" t="s">
        <v>200</v>
      </c>
      <c r="B87" t="s">
        <v>201</v>
      </c>
      <c r="C87" t="s">
        <v>37</v>
      </c>
      <c r="D87">
        <v>21963</v>
      </c>
      <c r="E87" t="s">
        <v>199</v>
      </c>
      <c r="F87">
        <v>9473.200000000001</v>
      </c>
      <c r="G87">
        <v>63</v>
      </c>
      <c r="H87" t="str">
        <f>Hyperlink("http://www.seavest.co.za/inv/fpdf16/inv-preview.php?Id=41509","Click for Invoice PDF")</f>
        <v>Click for Invoice PDF</v>
      </c>
      <c r="I87"/>
    </row>
    <row r="88" spans="1:215">
      <c r="A88" t="s">
        <v>202</v>
      </c>
      <c r="B88" t="s">
        <v>84</v>
      </c>
      <c r="C88" t="s">
        <v>18</v>
      </c>
      <c r="D88">
        <v>21313</v>
      </c>
      <c r="E88" t="s">
        <v>203</v>
      </c>
      <c r="F88">
        <v>6201.76</v>
      </c>
      <c r="G88">
        <v>161</v>
      </c>
      <c r="H88" t="str">
        <f>Hyperlink("http://www.seavest.co.za/inv/fpdf16/inv-preview.php?Id=40535","Click for Invoice PDF")</f>
        <v>Click for Invoice PDF</v>
      </c>
      <c r="I88"/>
    </row>
    <row r="89" spans="1:215">
      <c r="A89" t="s">
        <v>204</v>
      </c>
      <c r="B89" t="s">
        <v>205</v>
      </c>
      <c r="C89" t="s">
        <v>18</v>
      </c>
      <c r="D89">
        <v>20320</v>
      </c>
      <c r="E89" t="s">
        <v>206</v>
      </c>
      <c r="F89">
        <v>63258.2</v>
      </c>
      <c r="G89">
        <v>257</v>
      </c>
      <c r="H89" t="str">
        <f>Hyperlink("http://www.seavest.co.za/inv/fpdf16/inv-preview.php?Id=40053","Click for Invoice PDF")</f>
        <v>Click for Invoice PDF</v>
      </c>
      <c r="I89"/>
    </row>
    <row r="90" spans="1:215">
      <c r="A90" t="s">
        <v>207</v>
      </c>
      <c r="B90" t="s">
        <v>79</v>
      </c>
      <c r="C90" t="s">
        <v>18</v>
      </c>
      <c r="D90">
        <v>20815</v>
      </c>
      <c r="E90" t="s">
        <v>208</v>
      </c>
      <c r="F90">
        <v>33311.8</v>
      </c>
      <c r="G90">
        <v>172</v>
      </c>
      <c r="H90" t="str">
        <f>Hyperlink("http://www.seavest.co.za/inv/fpdf16/inv-preview.php?Id=40469","Click for Invoice PDF")</f>
        <v>Click for Invoice PDF</v>
      </c>
      <c r="I90"/>
    </row>
    <row r="91" spans="1:215">
      <c r="A91" t="s">
        <v>209</v>
      </c>
      <c r="B91" t="s">
        <v>210</v>
      </c>
      <c r="C91" t="s">
        <v>18</v>
      </c>
      <c r="D91">
        <v>20942</v>
      </c>
      <c r="E91" t="s">
        <v>211</v>
      </c>
      <c r="F91">
        <v>6260.8</v>
      </c>
      <c r="G91">
        <v>218</v>
      </c>
      <c r="H91" t="str">
        <f>Hyperlink("http://www.seavest.co.za/inv/fpdf16/inv-preview.php?Id=40622","Click for Invoice PDF")</f>
        <v>Click for Invoice PDF</v>
      </c>
      <c r="I91"/>
    </row>
    <row r="92" spans="1:215">
      <c r="A92" t="s">
        <v>212</v>
      </c>
      <c r="B92" t="s">
        <v>84</v>
      </c>
      <c r="C92" t="s">
        <v>18</v>
      </c>
      <c r="D92">
        <v>20891</v>
      </c>
      <c r="E92" t="s">
        <v>211</v>
      </c>
      <c r="F92">
        <v>11120</v>
      </c>
      <c r="G92">
        <v>218</v>
      </c>
      <c r="H92" t="str">
        <f>Hyperlink("http://www.seavest.co.za/inv/fpdf16/inv-preview.php?Id=40627","Click for Invoice PDF")</f>
        <v>Click for Invoice PDF</v>
      </c>
      <c r="I92"/>
    </row>
    <row r="93" spans="1:215">
      <c r="A93" t="s">
        <v>213</v>
      </c>
      <c r="B93" t="s">
        <v>46</v>
      </c>
      <c r="C93" t="s">
        <v>11</v>
      </c>
      <c r="D93">
        <v>20932</v>
      </c>
      <c r="E93" t="s">
        <v>211</v>
      </c>
      <c r="F93">
        <v>2632.8</v>
      </c>
      <c r="G93">
        <v>187</v>
      </c>
      <c r="H93" t="str">
        <f>Hyperlink("http://www.seavest.co.za/inv/fpdf16/inv-preview.php?Id=40657","Click for Invoice PDF")</f>
        <v>Click for Invoice PDF</v>
      </c>
      <c r="I93"/>
    </row>
    <row r="94" spans="1:215">
      <c r="A94" t="s">
        <v>214</v>
      </c>
      <c r="B94" t="s">
        <v>215</v>
      </c>
      <c r="C94" t="s">
        <v>11</v>
      </c>
      <c r="D94">
        <v>21307</v>
      </c>
      <c r="E94" t="s">
        <v>216</v>
      </c>
      <c r="F94">
        <v>37717.26</v>
      </c>
      <c r="G94">
        <v>67</v>
      </c>
      <c r="H94" t="str">
        <f>Hyperlink("http://www.seavest.co.za/inv/fpdf16/inv-preview.php?Id=40960","Click for Invoice PDF")</f>
        <v>Click for Invoice PDF</v>
      </c>
      <c r="I94"/>
    </row>
    <row r="95" spans="1:215">
      <c r="A95" t="s">
        <v>217</v>
      </c>
      <c r="B95" t="s">
        <v>120</v>
      </c>
      <c r="C95" t="s">
        <v>11</v>
      </c>
      <c r="D95">
        <v>21348</v>
      </c>
      <c r="E95" t="s">
        <v>218</v>
      </c>
      <c r="F95">
        <v>6693.73</v>
      </c>
      <c r="G95">
        <v>159</v>
      </c>
      <c r="H95" t="str">
        <f>Hyperlink("http://www.seavest.co.za/inv/fpdf16/inv-preview.php?Id=40956","Click for Invoice PDF")</f>
        <v>Click for Invoice PDF</v>
      </c>
      <c r="I95"/>
    </row>
    <row r="96" spans="1:215">
      <c r="A96" t="s">
        <v>219</v>
      </c>
      <c r="B96" t="s">
        <v>220</v>
      </c>
      <c r="C96" t="s">
        <v>37</v>
      </c>
      <c r="D96">
        <v>21773</v>
      </c>
      <c r="E96" t="s">
        <v>221</v>
      </c>
      <c r="F96">
        <v>13814.34</v>
      </c>
      <c r="G96">
        <v>63</v>
      </c>
      <c r="H96" t="str">
        <f>Hyperlink("http://www.seavest.co.za/inv/fpdf16/inv-preview.php?Id=41354","Click for Invoice PDF")</f>
        <v>Click for Invoice PDF</v>
      </c>
      <c r="I96"/>
    </row>
    <row r="97" spans="1:215">
      <c r="A97" t="s">
        <v>222</v>
      </c>
      <c r="B97" t="s">
        <v>223</v>
      </c>
      <c r="C97" t="s">
        <v>224</v>
      </c>
      <c r="D97">
        <v>20958</v>
      </c>
      <c r="E97" t="s">
        <v>225</v>
      </c>
      <c r="F97">
        <v>0</v>
      </c>
      <c r="G97">
        <v>91</v>
      </c>
      <c r="H97" t="str">
        <f>Hyperlink("http://www.seavest.co.za/inv/fpdf16/inv-preview.php?Id=40680","Click for Invoice PDF")</f>
        <v>Click for Invoice PDF</v>
      </c>
      <c r="I97"/>
    </row>
    <row r="98" spans="1:215">
      <c r="A98" t="s">
        <v>226</v>
      </c>
      <c r="B98" t="s">
        <v>63</v>
      </c>
      <c r="C98" t="s">
        <v>37</v>
      </c>
      <c r="D98">
        <v>21797</v>
      </c>
      <c r="E98" t="s">
        <v>227</v>
      </c>
      <c r="F98">
        <v>15281.5</v>
      </c>
      <c r="G98">
        <v>53</v>
      </c>
      <c r="H98" t="str">
        <f>Hyperlink("http://www.seavest.co.za/inv/fpdf16/inv-preview.php?Id=41365","Click for Invoice PDF")</f>
        <v>Click for Invoice PDF</v>
      </c>
      <c r="I98"/>
    </row>
    <row r="99" spans="1:215">
      <c r="A99" t="s">
        <v>228</v>
      </c>
      <c r="B99" t="s">
        <v>229</v>
      </c>
      <c r="C99" t="s">
        <v>18</v>
      </c>
      <c r="D99">
        <v>20678</v>
      </c>
      <c r="E99" t="s">
        <v>230</v>
      </c>
      <c r="F99">
        <v>92671.98</v>
      </c>
      <c r="G99">
        <v>277</v>
      </c>
      <c r="H99" t="str">
        <f>Hyperlink("http://www.seavest.co.za/inv/fpdf16/inv-preview.php?Id=40349","Click for Invoice PDF")</f>
        <v>Click for Invoice PDF</v>
      </c>
      <c r="I99"/>
    </row>
    <row r="100" spans="1:215">
      <c r="A100" t="s">
        <v>231</v>
      </c>
      <c r="B100" t="s">
        <v>229</v>
      </c>
      <c r="C100" t="s">
        <v>18</v>
      </c>
      <c r="D100">
        <v>20679</v>
      </c>
      <c r="E100" t="s">
        <v>230</v>
      </c>
      <c r="F100">
        <v>0</v>
      </c>
      <c r="G100">
        <v>277</v>
      </c>
      <c r="H100" t="str">
        <f>Hyperlink("http://www.seavest.co.za/inv/fpdf16/inv-preview.php?Id=40351","Click for Invoice PDF")</f>
        <v>Click for Invoice PDF</v>
      </c>
      <c r="I100"/>
    </row>
    <row r="101" spans="1:215">
      <c r="A101" t="s">
        <v>232</v>
      </c>
      <c r="B101" t="s">
        <v>24</v>
      </c>
      <c r="C101" t="s">
        <v>37</v>
      </c>
      <c r="D101">
        <v>22616</v>
      </c>
      <c r="E101" t="s">
        <v>233</v>
      </c>
      <c r="F101">
        <v>12342</v>
      </c>
      <c r="G101">
        <v>4</v>
      </c>
      <c r="H101" t="str">
        <f>Hyperlink("http://www.seavest.co.za/inv/fpdf16/inv-preview.php?Id=42157","Click for Invoice PDF")</f>
        <v>Click for Invoice PDF</v>
      </c>
      <c r="I101"/>
    </row>
    <row r="102" spans="1:215">
      <c r="A102" t="s">
        <v>234</v>
      </c>
      <c r="B102" t="s">
        <v>235</v>
      </c>
      <c r="C102" t="s">
        <v>37</v>
      </c>
      <c r="D102">
        <v>22675</v>
      </c>
      <c r="E102" t="s">
        <v>233</v>
      </c>
      <c r="F102">
        <v>5413.52</v>
      </c>
      <c r="G102">
        <v>4</v>
      </c>
      <c r="H102" t="str">
        <f>Hyperlink("http://www.seavest.co.za/inv/fpdf16/inv-preview.php?Id=42228","Click for Invoice PDF")</f>
        <v>Click for Invoice PDF</v>
      </c>
      <c r="I102"/>
    </row>
    <row r="103" spans="1:215">
      <c r="A103" t="s">
        <v>236</v>
      </c>
      <c r="B103" t="s">
        <v>237</v>
      </c>
      <c r="C103" t="s">
        <v>37</v>
      </c>
      <c r="D103">
        <v>22640</v>
      </c>
      <c r="E103" t="s">
        <v>238</v>
      </c>
      <c r="F103">
        <v>49871.98</v>
      </c>
      <c r="G103">
        <v>3</v>
      </c>
      <c r="H103" t="str">
        <f>Hyperlink("http://www.seavest.co.za/inv/fpdf16/inv-preview.php?Id=41730","Click for Invoice PDF")</f>
        <v>Click for Invoice PDF</v>
      </c>
      <c r="I103"/>
    </row>
    <row r="104" spans="1:215">
      <c r="A104" t="s">
        <v>239</v>
      </c>
      <c r="B104" t="s">
        <v>96</v>
      </c>
      <c r="C104" t="s">
        <v>240</v>
      </c>
      <c r="D104">
        <v>22410</v>
      </c>
      <c r="E104" t="s">
        <v>238</v>
      </c>
      <c r="F104">
        <v>50749.72</v>
      </c>
      <c r="G104">
        <v>3</v>
      </c>
      <c r="H104" t="str">
        <f>Hyperlink("http://www.seavest.co.za/inv/fpdf16/inv-preview.php?Id=41962","Click for Invoice PDF")</f>
        <v>Click for Invoice PDF</v>
      </c>
      <c r="I104"/>
    </row>
    <row r="105" spans="1:215">
      <c r="A105" t="s">
        <v>241</v>
      </c>
      <c r="B105" t="s">
        <v>92</v>
      </c>
      <c r="C105" t="s">
        <v>37</v>
      </c>
      <c r="D105">
        <v>22689</v>
      </c>
      <c r="E105" t="s">
        <v>238</v>
      </c>
      <c r="F105">
        <v>17716.65</v>
      </c>
      <c r="G105">
        <v>3</v>
      </c>
      <c r="H105" t="str">
        <f>Hyperlink("http://www.seavest.co.za/inv/fpdf16/inv-preview.php?Id=42240","Click for Invoice PDF")</f>
        <v>Click for Invoice PDF</v>
      </c>
      <c r="I105"/>
    </row>
    <row r="106" spans="1:215">
      <c r="A106" t="s">
        <v>242</v>
      </c>
      <c r="B106" t="s">
        <v>92</v>
      </c>
      <c r="C106" t="s">
        <v>37</v>
      </c>
      <c r="D106">
        <v>22688</v>
      </c>
      <c r="E106" t="s">
        <v>238</v>
      </c>
      <c r="F106">
        <v>17553.57</v>
      </c>
      <c r="G106">
        <v>3</v>
      </c>
      <c r="H106" t="str">
        <f>Hyperlink("http://www.seavest.co.za/inv/fpdf16/inv-preview.php?Id=42241","Click for Invoice PDF")</f>
        <v>Click for Invoice PDF</v>
      </c>
      <c r="I106"/>
    </row>
    <row r="107" spans="1:215">
      <c r="A107" t="s">
        <v>243</v>
      </c>
      <c r="B107" t="s">
        <v>244</v>
      </c>
      <c r="C107" t="s">
        <v>37</v>
      </c>
      <c r="D107">
        <v>22079</v>
      </c>
      <c r="E107" t="s">
        <v>245</v>
      </c>
      <c r="F107">
        <v>6597</v>
      </c>
      <c r="G107">
        <v>55</v>
      </c>
      <c r="H107" t="str">
        <f>Hyperlink("http://www.seavest.co.za/inv/fpdf16/inv-preview.php?Id=41645","Click for Invoice PDF")</f>
        <v>Click for Invoice PDF</v>
      </c>
      <c r="I107"/>
    </row>
    <row r="108" spans="1:215">
      <c r="A108" t="s">
        <v>246</v>
      </c>
      <c r="B108" t="s">
        <v>247</v>
      </c>
      <c r="C108" t="s">
        <v>11</v>
      </c>
      <c r="D108">
        <v>21487</v>
      </c>
      <c r="E108" t="s">
        <v>248</v>
      </c>
      <c r="F108">
        <v>16492.29</v>
      </c>
      <c r="G108">
        <v>95</v>
      </c>
      <c r="H108" t="str">
        <f>Hyperlink("http://www.seavest.co.za/inv/fpdf16/inv-preview.php?Id=41063","Click for Invoice PDF")</f>
        <v>Click for Invoice PDF</v>
      </c>
      <c r="I108"/>
    </row>
    <row r="109" spans="1:215">
      <c r="A109" t="s">
        <v>249</v>
      </c>
      <c r="B109" t="s">
        <v>189</v>
      </c>
      <c r="C109" t="s">
        <v>11</v>
      </c>
      <c r="D109">
        <v>21515</v>
      </c>
      <c r="E109" t="s">
        <v>250</v>
      </c>
      <c r="F109">
        <v>13960.62</v>
      </c>
      <c r="G109">
        <v>124</v>
      </c>
      <c r="H109" t="str">
        <f>Hyperlink("http://www.seavest.co.za/inv/fpdf16/inv-preview.php?Id=41072","Click for Invoice PDF")</f>
        <v>Click for Invoice PDF</v>
      </c>
      <c r="I109"/>
    </row>
    <row r="110" spans="1:215">
      <c r="A110" t="s">
        <v>251</v>
      </c>
      <c r="B110" t="s">
        <v>252</v>
      </c>
      <c r="C110" t="s">
        <v>37</v>
      </c>
      <c r="D110">
        <v>22562</v>
      </c>
      <c r="E110" t="s">
        <v>253</v>
      </c>
      <c r="F110">
        <v>6861.76</v>
      </c>
      <c r="G110">
        <v>1</v>
      </c>
      <c r="H110" t="str">
        <f>Hyperlink("http://www.seavest.co.za/inv/fpdf16/inv-preview.php?Id=41754","Click for Invoice PDF")</f>
        <v>Click for Invoice PDF</v>
      </c>
      <c r="I110"/>
    </row>
    <row r="111" spans="1:215">
      <c r="A111" t="s">
        <v>254</v>
      </c>
      <c r="B111" t="s">
        <v>255</v>
      </c>
      <c r="C111" t="s">
        <v>37</v>
      </c>
      <c r="D111">
        <v>22517</v>
      </c>
      <c r="E111" t="s">
        <v>253</v>
      </c>
      <c r="F111">
        <v>8875.76</v>
      </c>
      <c r="G111">
        <v>1</v>
      </c>
      <c r="H111" t="str">
        <f>Hyperlink("http://www.seavest.co.za/inv/fpdf16/inv-preview.php?Id=41779","Click for Invoice PDF")</f>
        <v>Click for Invoice PDF</v>
      </c>
      <c r="I1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2021-08-30T18:00:39+02:00</dcterms:created>
  <dcterms:modified xsi:type="dcterms:W3CDTF">2021-08-30T18:00:39+02:00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