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<sst xmlns="http://schemas.openxmlformats.org/spreadsheetml/2006/main" uniqueCount="182">
  <si>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</si>
  <si>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</si>
  <si>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</si>
  <si>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</si>
  <si>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</si>
  <si>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</si>
  <si>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</si>
  <si>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</si>
  <si>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</si>
  <si>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PM4744718</t>
  </si>
  <si>
    <t>Bonamanzi Service Station</t>
  </si>
  <si>
    <t>Simphiwe Gift Kunene</t>
  </si>
  <si>
    <t>01 Oct 2021</t>
  </si>
  <si>
    <t>PM4744711</t>
  </si>
  <si>
    <t>PM4746203</t>
  </si>
  <si>
    <t>North Coast 1 stop North</t>
  </si>
  <si>
    <t>PM4747299</t>
  </si>
  <si>
    <t>Old Mill Convenience Centre</t>
  </si>
  <si>
    <t>PM4746173</t>
  </si>
  <si>
    <t>The Stamford Convenience Centre</t>
  </si>
  <si>
    <t>02 Sep 2021</t>
  </si>
  <si>
    <t>PM4711672</t>
  </si>
  <si>
    <t>Basil Bure Convenience Centre</t>
  </si>
  <si>
    <t>Sbusiso Ngcobo</t>
  </si>
  <si>
    <t>03 Mar 2021</t>
  </si>
  <si>
    <t>PM4756952</t>
  </si>
  <si>
    <t>Malvern Convenience Centre</t>
  </si>
  <si>
    <t>03 Nov 2021</t>
  </si>
  <si>
    <t>PM4729539</t>
  </si>
  <si>
    <t>Mount Edgecome</t>
  </si>
  <si>
    <t>04 Jun 2021</t>
  </si>
  <si>
    <t>PM4753836</t>
  </si>
  <si>
    <t>Island Park Convenience Centre</t>
  </si>
  <si>
    <t>04 Nov 2021</t>
  </si>
  <si>
    <t>PM4741496</t>
  </si>
  <si>
    <t>Bay Terrace Convenience Centre</t>
  </si>
  <si>
    <t>04 Oct 2021</t>
  </si>
  <si>
    <t>PM4744642</t>
  </si>
  <si>
    <t>La Lucia Convenience Centre</t>
  </si>
  <si>
    <t>PM4749512</t>
  </si>
  <si>
    <t>Welcome Convenience Centre</t>
  </si>
  <si>
    <t>PM4733582</t>
  </si>
  <si>
    <t>Bates Convenience Centre</t>
  </si>
  <si>
    <t>06 Aug 2021</t>
  </si>
  <si>
    <t>PM4740959</t>
  </si>
  <si>
    <t>PM4736468</t>
  </si>
  <si>
    <t>Morningside Convenience Centre</t>
  </si>
  <si>
    <t>09 Jul 2021</t>
  </si>
  <si>
    <t>PM4728054</t>
  </si>
  <si>
    <t>Waterside Convenience Centre</t>
  </si>
  <si>
    <t>Siphiwe Masango</t>
  </si>
  <si>
    <t>09 Jun 2021</t>
  </si>
  <si>
    <t>PM4705411</t>
  </si>
  <si>
    <t>GORAS CONVENIENCE</t>
  </si>
  <si>
    <t>Barry Sitharam</t>
  </si>
  <si>
    <t>10 Feb 2021</t>
  </si>
  <si>
    <t>PM4718847</t>
  </si>
  <si>
    <t>Heritage Convenience Centre</t>
  </si>
  <si>
    <t>10 May 2021</t>
  </si>
  <si>
    <t>PM4707575</t>
  </si>
  <si>
    <t>Eyethu Convenience Centre</t>
  </si>
  <si>
    <t>PM4760195</t>
  </si>
  <si>
    <t>Sea Cow Lake Service Station Cc</t>
  </si>
  <si>
    <t>13 Dec 2021</t>
  </si>
  <si>
    <t>PM4763807</t>
  </si>
  <si>
    <t>Shallcross Motors</t>
  </si>
  <si>
    <t>PM4764591</t>
  </si>
  <si>
    <t>New Park Convenience Centre</t>
  </si>
  <si>
    <t>PM4766727</t>
  </si>
  <si>
    <t>Engen Van Buuren</t>
  </si>
  <si>
    <t>Nompiliso Chauke</t>
  </si>
  <si>
    <t>13 Jan 2022</t>
  </si>
  <si>
    <t>PM4743117</t>
  </si>
  <si>
    <t>Tony Watson Convenience Centre</t>
  </si>
  <si>
    <t>14 Dec 2021</t>
  </si>
  <si>
    <t>PM4747077</t>
  </si>
  <si>
    <t>Woodhurst Convenience Centre</t>
  </si>
  <si>
    <t>PM4747318</t>
  </si>
  <si>
    <t>Central Service Station</t>
  </si>
  <si>
    <t>PM4749942</t>
  </si>
  <si>
    <t>Hluhluwe Convenience Centre</t>
  </si>
  <si>
    <t>PM4756839</t>
  </si>
  <si>
    <t>Coastal Centre</t>
  </si>
  <si>
    <t>PM4505844590.</t>
  </si>
  <si>
    <t>ILALA CONVENIENCE</t>
  </si>
  <si>
    <t>PM4758692</t>
  </si>
  <si>
    <t>Lotus Convenience Centre</t>
  </si>
  <si>
    <t>14 Jan 2022</t>
  </si>
  <si>
    <t>PM4761249</t>
  </si>
  <si>
    <t>Tugela 1 Stop North</t>
  </si>
  <si>
    <t>PM4763648</t>
  </si>
  <si>
    <t>PM4685995</t>
  </si>
  <si>
    <t>15 Dec 2020</t>
  </si>
  <si>
    <t>PM4733584</t>
  </si>
  <si>
    <t>Competition Plus Convenience C.</t>
  </si>
  <si>
    <t>15 Dec 2021</t>
  </si>
  <si>
    <t>PM4734857</t>
  </si>
  <si>
    <t>Richards Bay Convenience Centre</t>
  </si>
  <si>
    <t>PM4742157</t>
  </si>
  <si>
    <t>Hibberdene Convenience Centre</t>
  </si>
  <si>
    <t>PM4744277</t>
  </si>
  <si>
    <t>Rockview Service Station</t>
  </si>
  <si>
    <t>PM4757064</t>
  </si>
  <si>
    <t>PM4751978</t>
  </si>
  <si>
    <t>15 Jan 2022</t>
  </si>
  <si>
    <t>PM4761742</t>
  </si>
  <si>
    <t>Ushaka Convenience Centre</t>
  </si>
  <si>
    <t>PM4732150</t>
  </si>
  <si>
    <t>15 Jun 2021</t>
  </si>
  <si>
    <t>PM4743708</t>
  </si>
  <si>
    <t>15 Oct 2021</t>
  </si>
  <si>
    <t>PM4748279</t>
  </si>
  <si>
    <t>15 Sep 2021</t>
  </si>
  <si>
    <t>PM4742940</t>
  </si>
  <si>
    <t>16 Dec 2021</t>
  </si>
  <si>
    <t>PM4691656</t>
  </si>
  <si>
    <t>Springlake Convenience Centre</t>
  </si>
  <si>
    <t>16 Jan 2021</t>
  </si>
  <si>
    <t>PM4693134</t>
  </si>
  <si>
    <t>PM4699194</t>
  </si>
  <si>
    <t>17 Jan 2021</t>
  </si>
  <si>
    <t>PM4724190.</t>
  </si>
  <si>
    <t>Kloof Convenience Centre</t>
  </si>
  <si>
    <t>17 May 2021</t>
  </si>
  <si>
    <t>PM4683506</t>
  </si>
  <si>
    <t>Harrismith Convenience Centre</t>
  </si>
  <si>
    <t>17 Nov 2020</t>
  </si>
  <si>
    <t>PM4699439</t>
  </si>
  <si>
    <t>Melmoth Garage</t>
  </si>
  <si>
    <t>18 Jan 2021</t>
  </si>
  <si>
    <t>PM4700502</t>
  </si>
  <si>
    <t>Northway Convenience Centre</t>
  </si>
  <si>
    <t>PM4724658</t>
  </si>
  <si>
    <t>18 May 2021</t>
  </si>
  <si>
    <t>PM4693954</t>
  </si>
  <si>
    <t>21 Jan 2021</t>
  </si>
  <si>
    <t>PM4737058</t>
  </si>
  <si>
    <t>Queensburgh</t>
  </si>
  <si>
    <t>21 Jul 2021</t>
  </si>
  <si>
    <t>PM4687353</t>
  </si>
  <si>
    <t>22 Feb 2021</t>
  </si>
  <si>
    <t>PM4756757</t>
  </si>
  <si>
    <t>22 Nov 2021</t>
  </si>
  <si>
    <t>PM4758545</t>
  </si>
  <si>
    <t>PM4760138</t>
  </si>
  <si>
    <t>PM4751365</t>
  </si>
  <si>
    <t>22 Oct 2021</t>
  </si>
  <si>
    <t>PM4751860</t>
  </si>
  <si>
    <t>Y Motors</t>
  </si>
  <si>
    <t>PM4685987</t>
  </si>
  <si>
    <t>23 Feb 2021</t>
  </si>
  <si>
    <t>PM4729362</t>
  </si>
  <si>
    <t>Ngwenya Convenience</t>
  </si>
  <si>
    <t>23 Jun 2021</t>
  </si>
  <si>
    <t>PM4684330</t>
  </si>
  <si>
    <t>NEWLANDS CONVENIENCE</t>
  </si>
  <si>
    <t>23 Nov 2020</t>
  </si>
  <si>
    <t>PM4698975</t>
  </si>
  <si>
    <t xml:space="preserve">Cato 1 Stop </t>
  </si>
  <si>
    <t>24 Feb 2021</t>
  </si>
  <si>
    <t>PM4695744</t>
  </si>
  <si>
    <t>Ks Convenience Centre</t>
  </si>
  <si>
    <t>25 Jan 2021</t>
  </si>
  <si>
    <t>PM4701673</t>
  </si>
  <si>
    <t>PM4703124</t>
  </si>
  <si>
    <t>PM4718215</t>
  </si>
  <si>
    <t xml:space="preserve">Manguzi </t>
  </si>
  <si>
    <t>25 Jun 2021</t>
  </si>
  <si>
    <t>PM4725692</t>
  </si>
  <si>
    <t>25 May 2021</t>
  </si>
  <si>
    <t>PM4745301</t>
  </si>
  <si>
    <t>25 Nov 2021</t>
  </si>
  <si>
    <t>PM4752723</t>
  </si>
  <si>
    <t>RIVERHORSE VALLEY</t>
  </si>
  <si>
    <t>25 Oct 2021</t>
  </si>
  <si>
    <t>PM4682222</t>
  </si>
  <si>
    <t>Mall Petrol Shop</t>
  </si>
  <si>
    <t>26 Nov 2020</t>
  </si>
  <si>
    <t>PM4691729</t>
  </si>
  <si>
    <t>27 Nov 2020</t>
  </si>
  <si>
    <t>PM4745095</t>
  </si>
  <si>
    <t>28 Aug 2021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</si>
</sst>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2221" TargetMode="External"/><Relationship Id="rId_hyperlink_2" Type="http://schemas.openxmlformats.org/officeDocument/2006/relationships/hyperlink" Target="http://www.seavest.co.za/inv/fpdf16/inv-preview.php?Id=42222" TargetMode="External"/><Relationship Id="rId_hyperlink_3" Type="http://schemas.openxmlformats.org/officeDocument/2006/relationships/hyperlink" Target="http://www.seavest.co.za/inv/fpdf16/inv-preview.php?Id=42331" TargetMode="External"/><Relationship Id="rId_hyperlink_4" Type="http://schemas.openxmlformats.org/officeDocument/2006/relationships/hyperlink" Target="http://www.seavest.co.za/inv/fpdf16/inv-preview.php?Id=42393" TargetMode="External"/><Relationship Id="rId_hyperlink_5" Type="http://schemas.openxmlformats.org/officeDocument/2006/relationships/hyperlink" Target="http://www.seavest.co.za/inv/fpdf16/inv-preview.php?Id=42335" TargetMode="External"/><Relationship Id="rId_hyperlink_6" Type="http://schemas.openxmlformats.org/officeDocument/2006/relationships/hyperlink" Target="http://www.seavest.co.za/inv/fpdf16/inv-preview.php?Id=40932" TargetMode="External"/><Relationship Id="rId_hyperlink_7" Type="http://schemas.openxmlformats.org/officeDocument/2006/relationships/hyperlink" Target="http://www.seavest.co.za/inv/fpdf16/inv-preview.php?Id=42917" TargetMode="External"/><Relationship Id="rId_hyperlink_8" Type="http://schemas.openxmlformats.org/officeDocument/2006/relationships/hyperlink" Target="http://www.seavest.co.za/inv/fpdf16/inv-preview.php?Id=41477" TargetMode="External"/><Relationship Id="rId_hyperlink_9" Type="http://schemas.openxmlformats.org/officeDocument/2006/relationships/hyperlink" Target="http://www.seavest.co.za/inv/fpdf16/inv-preview.php?Id=42871" TargetMode="External"/><Relationship Id="rId_hyperlink_10" Type="http://schemas.openxmlformats.org/officeDocument/2006/relationships/hyperlink" Target="http://www.seavest.co.za/inv/fpdf16/inv-preview.php?Id=42061" TargetMode="External"/><Relationship Id="rId_hyperlink_11" Type="http://schemas.openxmlformats.org/officeDocument/2006/relationships/hyperlink" Target="http://www.seavest.co.za/inv/fpdf16/inv-preview.php?Id=42196" TargetMode="External"/><Relationship Id="rId_hyperlink_12" Type="http://schemas.openxmlformats.org/officeDocument/2006/relationships/hyperlink" Target="http://www.seavest.co.za/inv/fpdf16/inv-preview.php?Id=42560" TargetMode="External"/><Relationship Id="rId_hyperlink_13" Type="http://schemas.openxmlformats.org/officeDocument/2006/relationships/hyperlink" Target="http://www.seavest.co.za/inv/fpdf16/inv-preview.php?Id=41634" TargetMode="External"/><Relationship Id="rId_hyperlink_14" Type="http://schemas.openxmlformats.org/officeDocument/2006/relationships/hyperlink" Target="http://www.seavest.co.za/inv/fpdf16/inv-preview.php?Id=41996" TargetMode="External"/><Relationship Id="rId_hyperlink_15" Type="http://schemas.openxmlformats.org/officeDocument/2006/relationships/hyperlink" Target="http://www.seavest.co.za/inv/fpdf16/inv-preview.php?Id=41830" TargetMode="External"/><Relationship Id="rId_hyperlink_16" Type="http://schemas.openxmlformats.org/officeDocument/2006/relationships/hyperlink" Target="http://www.seavest.co.za/inv/fpdf16/inv-preview.php?Id=41436" TargetMode="External"/><Relationship Id="rId_hyperlink_17" Type="http://schemas.openxmlformats.org/officeDocument/2006/relationships/hyperlink" Target="http://www.seavest.co.za/inv/fpdf16/inv-preview.php?Id=40765" TargetMode="External"/><Relationship Id="rId_hyperlink_18" Type="http://schemas.openxmlformats.org/officeDocument/2006/relationships/hyperlink" Target="http://www.seavest.co.za/inv/fpdf16/inv-preview.php?Id=41128" TargetMode="External"/><Relationship Id="rId_hyperlink_19" Type="http://schemas.openxmlformats.org/officeDocument/2006/relationships/hyperlink" Target="http://www.seavest.co.za/inv/fpdf16/inv-preview.php?Id=41327" TargetMode="External"/><Relationship Id="rId_hyperlink_20" Type="http://schemas.openxmlformats.org/officeDocument/2006/relationships/hyperlink" Target="http://www.seavest.co.za/inv/fpdf16/inv-preview.php?Id=43054" TargetMode="External"/><Relationship Id="rId_hyperlink_21" Type="http://schemas.openxmlformats.org/officeDocument/2006/relationships/hyperlink" Target="http://www.seavest.co.za/inv/fpdf16/inv-preview.php?Id=43201" TargetMode="External"/><Relationship Id="rId_hyperlink_22" Type="http://schemas.openxmlformats.org/officeDocument/2006/relationships/hyperlink" Target="http://www.seavest.co.za/inv/fpdf16/inv-preview.php?Id=43242" TargetMode="External"/><Relationship Id="rId_hyperlink_23" Type="http://schemas.openxmlformats.org/officeDocument/2006/relationships/hyperlink" Target="http://www.seavest.co.za/inv/fpdf16/inv-preview.php?Id=43333" TargetMode="External"/><Relationship Id="rId_hyperlink_24" Type="http://schemas.openxmlformats.org/officeDocument/2006/relationships/hyperlink" Target="http://www.seavest.co.za/inv/fpdf16/inv-preview.php?Id=42250" TargetMode="External"/><Relationship Id="rId_hyperlink_25" Type="http://schemas.openxmlformats.org/officeDocument/2006/relationships/hyperlink" Target="http://www.seavest.co.za/inv/fpdf16/inv-preview.php?Id=42382" TargetMode="External"/><Relationship Id="rId_hyperlink_26" Type="http://schemas.openxmlformats.org/officeDocument/2006/relationships/hyperlink" Target="http://www.seavest.co.za/inv/fpdf16/inv-preview.php?Id=42428" TargetMode="External"/><Relationship Id="rId_hyperlink_27" Type="http://schemas.openxmlformats.org/officeDocument/2006/relationships/hyperlink" Target="http://www.seavest.co.za/inv/fpdf16/inv-preview.php?Id=42573" TargetMode="External"/><Relationship Id="rId_hyperlink_28" Type="http://schemas.openxmlformats.org/officeDocument/2006/relationships/hyperlink" Target="http://www.seavest.co.za/inv/fpdf16/inv-preview.php?Id=42919" TargetMode="External"/><Relationship Id="rId_hyperlink_29" Type="http://schemas.openxmlformats.org/officeDocument/2006/relationships/hyperlink" Target="http://www.seavest.co.za/inv/fpdf16/inv-preview.php?Id=43344" TargetMode="External"/><Relationship Id="rId_hyperlink_30" Type="http://schemas.openxmlformats.org/officeDocument/2006/relationships/hyperlink" Target="http://www.seavest.co.za/inv/fpdf16/inv-preview.php?Id=42998" TargetMode="External"/><Relationship Id="rId_hyperlink_31" Type="http://schemas.openxmlformats.org/officeDocument/2006/relationships/hyperlink" Target="http://www.seavest.co.za/inv/fpdf16/inv-preview.php?Id=43112" TargetMode="External"/><Relationship Id="rId_hyperlink_32" Type="http://schemas.openxmlformats.org/officeDocument/2006/relationships/hyperlink" Target="http://www.seavest.co.za/inv/fpdf16/inv-preview.php?Id=43193" TargetMode="External"/><Relationship Id="rId_hyperlink_33" Type="http://schemas.openxmlformats.org/officeDocument/2006/relationships/hyperlink" Target="http://www.seavest.co.za/inv/fpdf16/inv-preview.php?Id=40123" TargetMode="External"/><Relationship Id="rId_hyperlink_34" Type="http://schemas.openxmlformats.org/officeDocument/2006/relationships/hyperlink" Target="http://www.seavest.co.za/inv/fpdf16/inv-preview.php?Id=41636" TargetMode="External"/><Relationship Id="rId_hyperlink_35" Type="http://schemas.openxmlformats.org/officeDocument/2006/relationships/hyperlink" Target="http://www.seavest.co.za/inv/fpdf16/inv-preview.php?Id=41729" TargetMode="External"/><Relationship Id="rId_hyperlink_36" Type="http://schemas.openxmlformats.org/officeDocument/2006/relationships/hyperlink" Target="http://www.seavest.co.za/inv/fpdf16/inv-preview.php?Id=42056" TargetMode="External"/><Relationship Id="rId_hyperlink_37" Type="http://schemas.openxmlformats.org/officeDocument/2006/relationships/hyperlink" Target="http://www.seavest.co.za/inv/fpdf16/inv-preview.php?Id=42247" TargetMode="External"/><Relationship Id="rId_hyperlink_38" Type="http://schemas.openxmlformats.org/officeDocument/2006/relationships/hyperlink" Target="http://www.seavest.co.za/inv/fpdf16/inv-preview.php?Id=42950" TargetMode="External"/><Relationship Id="rId_hyperlink_39" Type="http://schemas.openxmlformats.org/officeDocument/2006/relationships/hyperlink" Target="http://www.seavest.co.za/inv/fpdf16/inv-preview.php?Id=42674" TargetMode="External"/><Relationship Id="rId_hyperlink_40" Type="http://schemas.openxmlformats.org/officeDocument/2006/relationships/hyperlink" Target="http://www.seavest.co.za/inv/fpdf16/inv-preview.php?Id=43131" TargetMode="External"/><Relationship Id="rId_hyperlink_41" Type="http://schemas.openxmlformats.org/officeDocument/2006/relationships/hyperlink" Target="http://www.seavest.co.za/inv/fpdf16/inv-preview.php?Id=41593" TargetMode="External"/><Relationship Id="rId_hyperlink_42" Type="http://schemas.openxmlformats.org/officeDocument/2006/relationships/hyperlink" Target="http://www.seavest.co.za/inv/fpdf16/inv-preview.php?Id=42148" TargetMode="External"/><Relationship Id="rId_hyperlink_43" Type="http://schemas.openxmlformats.org/officeDocument/2006/relationships/hyperlink" Target="http://www.seavest.co.za/inv/fpdf16/inv-preview.php?Id=42476" TargetMode="External"/><Relationship Id="rId_hyperlink_44" Type="http://schemas.openxmlformats.org/officeDocument/2006/relationships/hyperlink" Target="http://www.seavest.co.za/inv/fpdf16/inv-preview.php?Id=42113" TargetMode="External"/><Relationship Id="rId_hyperlink_45" Type="http://schemas.openxmlformats.org/officeDocument/2006/relationships/hyperlink" Target="http://www.seavest.co.za/inv/fpdf16/inv-preview.php?Id=40325" TargetMode="External"/><Relationship Id="rId_hyperlink_46" Type="http://schemas.openxmlformats.org/officeDocument/2006/relationships/hyperlink" Target="http://www.seavest.co.za/inv/fpdf16/inv-preview.php?Id=40377" TargetMode="External"/><Relationship Id="rId_hyperlink_47" Type="http://schemas.openxmlformats.org/officeDocument/2006/relationships/hyperlink" Target="http://www.seavest.co.za/inv/fpdf16/inv-preview.php?Id=40472" TargetMode="External"/><Relationship Id="rId_hyperlink_48" Type="http://schemas.openxmlformats.org/officeDocument/2006/relationships/hyperlink" Target="http://www.seavest.co.za/inv/fpdf16/inv-preview.php?Id=41312" TargetMode="External"/><Relationship Id="rId_hyperlink_49" Type="http://schemas.openxmlformats.org/officeDocument/2006/relationships/hyperlink" Target="http://www.seavest.co.za/inv/fpdf16/inv-preview.php?Id=40151" TargetMode="External"/><Relationship Id="rId_hyperlink_50" Type="http://schemas.openxmlformats.org/officeDocument/2006/relationships/hyperlink" Target="http://www.seavest.co.za/inv/fpdf16/inv-preview.php?Id=40483" TargetMode="External"/><Relationship Id="rId_hyperlink_51" Type="http://schemas.openxmlformats.org/officeDocument/2006/relationships/hyperlink" Target="http://www.seavest.co.za/inv/fpdf16/inv-preview.php?Id=40543" TargetMode="External"/><Relationship Id="rId_hyperlink_52" Type="http://schemas.openxmlformats.org/officeDocument/2006/relationships/hyperlink" Target="http://www.seavest.co.za/inv/fpdf16/inv-preview.php?Id=41315" TargetMode="External"/><Relationship Id="rId_hyperlink_53" Type="http://schemas.openxmlformats.org/officeDocument/2006/relationships/hyperlink" Target="http://www.seavest.co.za/inv/fpdf16/inv-preview.php?Id=40399" TargetMode="External"/><Relationship Id="rId_hyperlink_54" Type="http://schemas.openxmlformats.org/officeDocument/2006/relationships/hyperlink" Target="http://www.seavest.co.za/inv/fpdf16/inv-preview.php?Id=41851" TargetMode="External"/><Relationship Id="rId_hyperlink_55" Type="http://schemas.openxmlformats.org/officeDocument/2006/relationships/hyperlink" Target="http://www.seavest.co.za/inv/fpdf16/inv-preview.php?Id=40688" TargetMode="External"/><Relationship Id="rId_hyperlink_56" Type="http://schemas.openxmlformats.org/officeDocument/2006/relationships/hyperlink" Target="http://www.seavest.co.za/inv/fpdf16/inv-preview.php?Id=42900" TargetMode="External"/><Relationship Id="rId_hyperlink_57" Type="http://schemas.openxmlformats.org/officeDocument/2006/relationships/hyperlink" Target="http://www.seavest.co.za/inv/fpdf16/inv-preview.php?Id=43003" TargetMode="External"/><Relationship Id="rId_hyperlink_58" Type="http://schemas.openxmlformats.org/officeDocument/2006/relationships/hyperlink" Target="http://www.seavest.co.za/inv/fpdf16/inv-preview.php?Id=43052" TargetMode="External"/><Relationship Id="rId_hyperlink_59" Type="http://schemas.openxmlformats.org/officeDocument/2006/relationships/hyperlink" Target="http://www.seavest.co.za/inv/fpdf16/inv-preview.php?Id=42630" TargetMode="External"/><Relationship Id="rId_hyperlink_60" Type="http://schemas.openxmlformats.org/officeDocument/2006/relationships/hyperlink" Target="http://www.seavest.co.za/inv/fpdf16/inv-preview.php?Id=42669" TargetMode="External"/><Relationship Id="rId_hyperlink_61" Type="http://schemas.openxmlformats.org/officeDocument/2006/relationships/hyperlink" Target="http://www.seavest.co.za/inv/fpdf16/inv-preview.php?Id=40122" TargetMode="External"/><Relationship Id="rId_hyperlink_62" Type="http://schemas.openxmlformats.org/officeDocument/2006/relationships/hyperlink" Target="http://www.seavest.co.za/inv/fpdf16/inv-preview.php?Id=41509" TargetMode="External"/><Relationship Id="rId_hyperlink_63" Type="http://schemas.openxmlformats.org/officeDocument/2006/relationships/hyperlink" Target="http://www.seavest.co.za/inv/fpdf16/inv-preview.php?Id=40053" TargetMode="External"/><Relationship Id="rId_hyperlink_64" Type="http://schemas.openxmlformats.org/officeDocument/2006/relationships/hyperlink" Target="http://www.seavest.co.za/inv/fpdf16/inv-preview.php?Id=40469" TargetMode="External"/><Relationship Id="rId_hyperlink_65" Type="http://schemas.openxmlformats.org/officeDocument/2006/relationships/hyperlink" Target="http://www.seavest.co.za/inv/fpdf16/inv-preview.php?Id=40622" TargetMode="External"/><Relationship Id="rId_hyperlink_66" Type="http://schemas.openxmlformats.org/officeDocument/2006/relationships/hyperlink" Target="http://www.seavest.co.za/inv/fpdf16/inv-preview.php?Id=40627" TargetMode="External"/><Relationship Id="rId_hyperlink_67" Type="http://schemas.openxmlformats.org/officeDocument/2006/relationships/hyperlink" Target="http://www.seavest.co.za/inv/fpdf16/inv-preview.php?Id=40657" TargetMode="External"/><Relationship Id="rId_hyperlink_68" Type="http://schemas.openxmlformats.org/officeDocument/2006/relationships/hyperlink" Target="http://www.seavest.co.za/inv/fpdf16/inv-preview.php?Id=40960" TargetMode="External"/><Relationship Id="rId_hyperlink_69" Type="http://schemas.openxmlformats.org/officeDocument/2006/relationships/hyperlink" Target="http://www.seavest.co.za/inv/fpdf16/inv-preview.php?Id=41354" TargetMode="External"/><Relationship Id="rId_hyperlink_70" Type="http://schemas.openxmlformats.org/officeDocument/2006/relationships/hyperlink" Target="http://www.seavest.co.za/inv/fpdf16/inv-preview.php?Id=42264" TargetMode="External"/><Relationship Id="rId_hyperlink_71" Type="http://schemas.openxmlformats.org/officeDocument/2006/relationships/hyperlink" Target="http://www.seavest.co.za/inv/fpdf16/inv-preview.php?Id=42707" TargetMode="External"/><Relationship Id="rId_hyperlink_72" Type="http://schemas.openxmlformats.org/officeDocument/2006/relationships/hyperlink" Target="http://www.seavest.co.za/inv/fpdf16/inv-preview.php?Id=40351" TargetMode="External"/><Relationship Id="rId_hyperlink_73" Type="http://schemas.openxmlformats.org/officeDocument/2006/relationships/hyperlink" Target="http://www.seavest.co.za/inv/fpdf16/inv-preview.php?Id=40330" TargetMode="External"/><Relationship Id="rId_hyperlink_74" Type="http://schemas.openxmlformats.org/officeDocument/2006/relationships/hyperlink" Target="http://www.seavest.co.za/inv/fpdf16/inv-preview.php?Id=422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75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22817</v>
      </c>
      <c r="E2" t="s">
        <v>12</v>
      </c>
      <c r="F2">
        <v>4051.35</v>
      </c>
      <c r="G2">
        <v>35</v>
      </c>
      <c r="H2" t="str">
        <f>Hyperlink("http://www.seavest.co.za/inv/fpdf16/inv-preview.php?Id=42221","Click for Invoice PDF")</f>
        <v>Click for Invoice PDF</v>
      </c>
      <c r="I2"/>
    </row>
    <row r="3" spans="1:215">
      <c r="A3" t="s">
        <v>13</v>
      </c>
      <c r="B3" t="s">
        <v>10</v>
      </c>
      <c r="C3" t="s">
        <v>11</v>
      </c>
      <c r="D3">
        <v>22816</v>
      </c>
      <c r="E3" t="s">
        <v>12</v>
      </c>
      <c r="F3">
        <v>6335</v>
      </c>
      <c r="G3">
        <v>35</v>
      </c>
      <c r="H3" t="str">
        <f>Hyperlink("http://www.seavest.co.za/inv/fpdf16/inv-preview.php?Id=42222","Click for Invoice PDF")</f>
        <v>Click for Invoice PDF</v>
      </c>
      <c r="I3"/>
    </row>
    <row r="4" spans="1:215">
      <c r="A4" t="s">
        <v>14</v>
      </c>
      <c r="B4" t="s">
        <v>15</v>
      </c>
      <c r="C4" t="s">
        <v>11</v>
      </c>
      <c r="D4">
        <v>22796</v>
      </c>
      <c r="E4" t="s">
        <v>12</v>
      </c>
      <c r="F4">
        <v>17354.79</v>
      </c>
      <c r="G4">
        <v>35</v>
      </c>
      <c r="H4" t="str">
        <f>Hyperlink("http://www.seavest.co.za/inv/fpdf16/inv-preview.php?Id=42331","Click for Invoice PDF")</f>
        <v>Click for Invoice PDF</v>
      </c>
      <c r="I4"/>
    </row>
    <row r="5" spans="1:215">
      <c r="A5" t="s">
        <v>16</v>
      </c>
      <c r="B5" t="s">
        <v>17</v>
      </c>
      <c r="C5" t="s">
        <v>11</v>
      </c>
      <c r="D5">
        <v>22900</v>
      </c>
      <c r="E5" t="s">
        <v>12</v>
      </c>
      <c r="F5">
        <v>9202.200000000001</v>
      </c>
      <c r="G5">
        <v>35</v>
      </c>
      <c r="H5" t="str">
        <f>Hyperlink("http://www.seavest.co.za/inv/fpdf16/inv-preview.php?Id=42393","Click for Invoice PDF")</f>
        <v>Click for Invoice PDF</v>
      </c>
      <c r="I5"/>
    </row>
    <row r="6" spans="1:215">
      <c r="A6" t="s">
        <v>18</v>
      </c>
      <c r="B6" t="s">
        <v>19</v>
      </c>
      <c r="C6" t="s">
        <v>11</v>
      </c>
      <c r="D6">
        <v>22788</v>
      </c>
      <c r="E6" t="s">
        <v>20</v>
      </c>
      <c r="F6">
        <v>6294.89</v>
      </c>
      <c r="G6">
        <v>34</v>
      </c>
      <c r="H6" t="str">
        <f>Hyperlink("http://www.seavest.co.za/inv/fpdf16/inv-preview.php?Id=42335","Click for Invoice PDF")</f>
        <v>Click for Invoice PDF</v>
      </c>
      <c r="I6"/>
    </row>
    <row r="7" spans="1:215">
      <c r="A7" t="s">
        <v>21</v>
      </c>
      <c r="B7" t="s">
        <v>22</v>
      </c>
      <c r="C7" t="s">
        <v>23</v>
      </c>
      <c r="D7">
        <v>21266</v>
      </c>
      <c r="E7" t="s">
        <v>24</v>
      </c>
      <c r="F7">
        <v>4065.6</v>
      </c>
      <c r="G7">
        <v>314</v>
      </c>
      <c r="H7" t="str">
        <f>Hyperlink("http://www.seavest.co.za/inv/fpdf16/inv-preview.php?Id=40932","Click for Invoice PDF")</f>
        <v>Click for Invoice PDF</v>
      </c>
      <c r="I7"/>
    </row>
    <row r="8" spans="1:215">
      <c r="A8" t="s">
        <v>25</v>
      </c>
      <c r="B8" t="s">
        <v>26</v>
      </c>
      <c r="C8" t="s">
        <v>11</v>
      </c>
      <c r="D8">
        <v>23322</v>
      </c>
      <c r="E8" t="s">
        <v>27</v>
      </c>
      <c r="F8">
        <v>5081.05</v>
      </c>
      <c r="G8">
        <v>35</v>
      </c>
      <c r="H8" t="str">
        <f>Hyperlink("http://www.seavest.co.za/inv/fpdf16/inv-preview.php?Id=42917","Click for Invoice PDF")</f>
        <v>Click for Invoice PDF</v>
      </c>
      <c r="I8"/>
    </row>
    <row r="9" spans="1:215">
      <c r="A9" t="s">
        <v>28</v>
      </c>
      <c r="B9" t="s">
        <v>29</v>
      </c>
      <c r="C9" t="s">
        <v>11</v>
      </c>
      <c r="D9">
        <v>21907</v>
      </c>
      <c r="E9" t="s">
        <v>30</v>
      </c>
      <c r="F9">
        <v>6630.2</v>
      </c>
      <c r="G9">
        <v>209</v>
      </c>
      <c r="H9" t="str">
        <f>Hyperlink("http://www.seavest.co.za/inv/fpdf16/inv-preview.php?Id=41477","Click for Invoice PDF")</f>
        <v>Click for Invoice PDF</v>
      </c>
      <c r="I9"/>
    </row>
    <row r="10" spans="1:215">
      <c r="A10" t="s">
        <v>31</v>
      </c>
      <c r="B10" t="s">
        <v>32</v>
      </c>
      <c r="C10" t="s">
        <v>11</v>
      </c>
      <c r="D10">
        <v>23358</v>
      </c>
      <c r="E10" t="s">
        <v>33</v>
      </c>
      <c r="F10">
        <v>7369.72</v>
      </c>
      <c r="G10">
        <v>3</v>
      </c>
      <c r="H10" t="str">
        <f>Hyperlink("http://www.seavest.co.za/inv/fpdf16/inv-preview.php?Id=42871","Click for Invoice PDF")</f>
        <v>Click for Invoice PDF</v>
      </c>
      <c r="I10"/>
    </row>
    <row r="11" spans="1:215">
      <c r="A11" t="s">
        <v>34</v>
      </c>
      <c r="B11" t="s">
        <v>35</v>
      </c>
      <c r="C11" t="s">
        <v>11</v>
      </c>
      <c r="D11">
        <v>22527</v>
      </c>
      <c r="E11" t="s">
        <v>36</v>
      </c>
      <c r="F11">
        <v>4558.32</v>
      </c>
      <c r="G11">
        <v>35</v>
      </c>
      <c r="H11" t="str">
        <f>Hyperlink("http://www.seavest.co.za/inv/fpdf16/inv-preview.php?Id=42061","Click for Invoice PDF")</f>
        <v>Click for Invoice PDF</v>
      </c>
      <c r="I11"/>
    </row>
    <row r="12" spans="1:215">
      <c r="A12" t="s">
        <v>37</v>
      </c>
      <c r="B12" t="s">
        <v>38</v>
      </c>
      <c r="C12" t="s">
        <v>11</v>
      </c>
      <c r="D12">
        <v>22966</v>
      </c>
      <c r="E12" t="s">
        <v>36</v>
      </c>
      <c r="F12">
        <v>8239.25</v>
      </c>
      <c r="G12">
        <v>35</v>
      </c>
      <c r="H12" t="str">
        <f>Hyperlink("http://www.seavest.co.za/inv/fpdf16/inv-preview.php?Id=42196","Click for Invoice PDF")</f>
        <v>Click for Invoice PDF</v>
      </c>
      <c r="I12"/>
    </row>
    <row r="13" spans="1:215">
      <c r="A13" t="s">
        <v>39</v>
      </c>
      <c r="B13" t="s">
        <v>40</v>
      </c>
      <c r="C13" t="s">
        <v>11</v>
      </c>
      <c r="D13">
        <v>22995</v>
      </c>
      <c r="E13" t="s">
        <v>36</v>
      </c>
      <c r="F13">
        <v>9630.25</v>
      </c>
      <c r="G13">
        <v>35</v>
      </c>
      <c r="H13" t="str">
        <f>Hyperlink("http://www.seavest.co.za/inv/fpdf16/inv-preview.php?Id=42560","Click for Invoice PDF")</f>
        <v>Click for Invoice PDF</v>
      </c>
      <c r="I13"/>
    </row>
    <row r="14" spans="1:215">
      <c r="A14" t="s">
        <v>41</v>
      </c>
      <c r="B14" t="s">
        <v>42</v>
      </c>
      <c r="C14" t="s">
        <v>11</v>
      </c>
      <c r="D14">
        <v>22465</v>
      </c>
      <c r="E14" t="s">
        <v>43</v>
      </c>
      <c r="F14">
        <v>1889.03</v>
      </c>
      <c r="G14">
        <v>34</v>
      </c>
      <c r="H14" t="str">
        <f>Hyperlink("http://www.seavest.co.za/inv/fpdf16/inv-preview.php?Id=41634","Click for Invoice PDF")</f>
        <v>Click for Invoice PDF</v>
      </c>
      <c r="I14"/>
    </row>
    <row r="15" spans="1:215">
      <c r="A15" t="s">
        <v>44</v>
      </c>
      <c r="B15" t="s">
        <v>42</v>
      </c>
      <c r="C15" t="s">
        <v>11</v>
      </c>
      <c r="D15">
        <v>22460</v>
      </c>
      <c r="E15" t="s">
        <v>43</v>
      </c>
      <c r="F15">
        <v>8839.09</v>
      </c>
      <c r="G15">
        <v>34</v>
      </c>
      <c r="H15" t="str">
        <f>Hyperlink("http://www.seavest.co.za/inv/fpdf16/inv-preview.php?Id=41996","Click for Invoice PDF")</f>
        <v>Click for Invoice PDF</v>
      </c>
      <c r="I15"/>
    </row>
    <row r="16" spans="1:215">
      <c r="A16" t="s">
        <v>45</v>
      </c>
      <c r="B16" t="s">
        <v>46</v>
      </c>
      <c r="C16" t="s">
        <v>11</v>
      </c>
      <c r="D16">
        <v>22248</v>
      </c>
      <c r="E16" t="s">
        <v>47</v>
      </c>
      <c r="F16">
        <v>4777.75</v>
      </c>
      <c r="G16">
        <v>193</v>
      </c>
      <c r="H16" t="str">
        <f>Hyperlink("http://www.seavest.co.za/inv/fpdf16/inv-preview.php?Id=41830","Click for Invoice PDF")</f>
        <v>Click for Invoice PDF</v>
      </c>
      <c r="I16"/>
    </row>
    <row r="17" spans="1:215">
      <c r="A17" t="s">
        <v>48</v>
      </c>
      <c r="B17" t="s">
        <v>49</v>
      </c>
      <c r="C17" t="s">
        <v>50</v>
      </c>
      <c r="D17">
        <v>21870</v>
      </c>
      <c r="E17" t="s">
        <v>51</v>
      </c>
      <c r="F17">
        <v>37616.94</v>
      </c>
      <c r="G17">
        <v>223</v>
      </c>
      <c r="H17" t="str">
        <f>Hyperlink("http://www.seavest.co.za/inv/fpdf16/inv-preview.php?Id=41436","Click for Invoice PDF")</f>
        <v>Click for Invoice PDF</v>
      </c>
      <c r="I17"/>
    </row>
    <row r="18" spans="1:215">
      <c r="A18" t="s">
        <v>52</v>
      </c>
      <c r="B18" t="s">
        <v>53</v>
      </c>
      <c r="C18" t="s">
        <v>54</v>
      </c>
      <c r="D18">
        <v>21048</v>
      </c>
      <c r="E18" t="s">
        <v>55</v>
      </c>
      <c r="F18">
        <v>3361.3</v>
      </c>
      <c r="G18">
        <v>342</v>
      </c>
      <c r="H18" t="str">
        <f>Hyperlink("http://www.seavest.co.za/inv/fpdf16/inv-preview.php?Id=40765","Click for Invoice PDF")</f>
        <v>Click for Invoice PDF</v>
      </c>
      <c r="I18"/>
    </row>
    <row r="19" spans="1:215">
      <c r="A19" t="s">
        <v>56</v>
      </c>
      <c r="B19" t="s">
        <v>57</v>
      </c>
      <c r="C19" t="s">
        <v>23</v>
      </c>
      <c r="D19">
        <v>21536</v>
      </c>
      <c r="E19" t="s">
        <v>58</v>
      </c>
      <c r="F19">
        <v>8299.85</v>
      </c>
      <c r="G19">
        <v>203</v>
      </c>
      <c r="H19" t="str">
        <f>Hyperlink("http://www.seavest.co.za/inv/fpdf16/inv-preview.php?Id=41128","Click for Invoice PDF")</f>
        <v>Click for Invoice PDF</v>
      </c>
      <c r="I19"/>
    </row>
    <row r="20" spans="1:215">
      <c r="A20" t="s">
        <v>59</v>
      </c>
      <c r="B20" t="s">
        <v>60</v>
      </c>
      <c r="C20" t="s">
        <v>54</v>
      </c>
      <c r="D20">
        <v>21720</v>
      </c>
      <c r="E20" t="s">
        <v>58</v>
      </c>
      <c r="F20">
        <v>1002.9</v>
      </c>
      <c r="G20">
        <v>252</v>
      </c>
      <c r="H20" t="str">
        <f>Hyperlink("http://www.seavest.co.za/inv/fpdf16/inv-preview.php?Id=41327","Click for Invoice PDF")</f>
        <v>Click for Invoice PDF</v>
      </c>
      <c r="I20"/>
    </row>
    <row r="21" spans="1:215">
      <c r="A21" t="s">
        <v>61</v>
      </c>
      <c r="B21" t="s">
        <v>62</v>
      </c>
      <c r="C21" t="s">
        <v>11</v>
      </c>
      <c r="D21">
        <v>23434</v>
      </c>
      <c r="E21" t="s">
        <v>63</v>
      </c>
      <c r="F21">
        <v>1083.5</v>
      </c>
      <c r="G21">
        <v>35</v>
      </c>
      <c r="H21" t="str">
        <f>Hyperlink("http://www.seavest.co.za/inv/fpdf16/inv-preview.php?Id=43054","Click for Invoice PDF")</f>
        <v>Click for Invoice PDF</v>
      </c>
      <c r="I21"/>
    </row>
    <row r="22" spans="1:215">
      <c r="A22" t="s">
        <v>64</v>
      </c>
      <c r="B22" t="s">
        <v>65</v>
      </c>
      <c r="C22" t="s">
        <v>11</v>
      </c>
      <c r="D22">
        <v>23706</v>
      </c>
      <c r="E22" t="s">
        <v>63</v>
      </c>
      <c r="F22">
        <v>3346.75</v>
      </c>
      <c r="G22">
        <v>36</v>
      </c>
      <c r="H22" t="str">
        <f>Hyperlink("http://www.seavest.co.za/inv/fpdf16/inv-preview.php?Id=43201","Click for Invoice PDF")</f>
        <v>Click for Invoice PDF</v>
      </c>
      <c r="I22"/>
    </row>
    <row r="23" spans="1:215">
      <c r="A23" t="s">
        <v>66</v>
      </c>
      <c r="B23" t="s">
        <v>67</v>
      </c>
      <c r="C23" t="s">
        <v>11</v>
      </c>
      <c r="D23">
        <v>23640</v>
      </c>
      <c r="E23" t="s">
        <v>63</v>
      </c>
      <c r="F23">
        <v>7540.68</v>
      </c>
      <c r="G23">
        <v>36</v>
      </c>
      <c r="H23" t="str">
        <f>Hyperlink("http://www.seavest.co.za/inv/fpdf16/inv-preview.php?Id=43242","Click for Invoice PDF")</f>
        <v>Click for Invoice PDF</v>
      </c>
      <c r="I23"/>
    </row>
    <row r="24" spans="1:215">
      <c r="A24" t="s">
        <v>68</v>
      </c>
      <c r="B24" t="s">
        <v>69</v>
      </c>
      <c r="C24" t="s">
        <v>70</v>
      </c>
      <c r="D24">
        <v>23709</v>
      </c>
      <c r="E24" t="s">
        <v>71</v>
      </c>
      <c r="F24">
        <v>15762.32</v>
      </c>
      <c r="G24">
        <v>3</v>
      </c>
      <c r="H24" t="str">
        <f>Hyperlink("http://www.seavest.co.za/inv/fpdf16/inv-preview.php?Id=43333","Click for Invoice PDF")</f>
        <v>Click for Invoice PDF</v>
      </c>
      <c r="I24"/>
    </row>
    <row r="25" spans="1:215">
      <c r="A25" t="s">
        <v>72</v>
      </c>
      <c r="B25" t="s">
        <v>73</v>
      </c>
      <c r="C25" t="s">
        <v>11</v>
      </c>
      <c r="D25">
        <v>22982</v>
      </c>
      <c r="E25" t="s">
        <v>74</v>
      </c>
      <c r="F25">
        <v>14714.35</v>
      </c>
      <c r="G25">
        <v>35</v>
      </c>
      <c r="H25" t="str">
        <f>Hyperlink("http://www.seavest.co.za/inv/fpdf16/inv-preview.php?Id=42250","Click for Invoice PDF")</f>
        <v>Click for Invoice PDF</v>
      </c>
      <c r="I25"/>
    </row>
    <row r="26" spans="1:215">
      <c r="A26" t="s">
        <v>75</v>
      </c>
      <c r="B26" t="s">
        <v>76</v>
      </c>
      <c r="C26" t="s">
        <v>11</v>
      </c>
      <c r="D26">
        <v>22912</v>
      </c>
      <c r="E26" t="s">
        <v>74</v>
      </c>
      <c r="F26">
        <v>2330.14</v>
      </c>
      <c r="G26">
        <v>35</v>
      </c>
      <c r="H26" t="str">
        <f>Hyperlink("http://www.seavest.co.za/inv/fpdf16/inv-preview.php?Id=42382","Click for Invoice PDF")</f>
        <v>Click for Invoice PDF</v>
      </c>
      <c r="I26"/>
    </row>
    <row r="27" spans="1:215">
      <c r="A27" t="s">
        <v>77</v>
      </c>
      <c r="B27" t="s">
        <v>78</v>
      </c>
      <c r="C27" t="s">
        <v>11</v>
      </c>
      <c r="D27">
        <v>22942</v>
      </c>
      <c r="E27" t="s">
        <v>74</v>
      </c>
      <c r="F27">
        <v>29693.79</v>
      </c>
      <c r="G27">
        <v>35</v>
      </c>
      <c r="H27" t="str">
        <f>Hyperlink("http://www.seavest.co.za/inv/fpdf16/inv-preview.php?Id=42428","Click for Invoice PDF")</f>
        <v>Click for Invoice PDF</v>
      </c>
      <c r="I27"/>
    </row>
    <row r="28" spans="1:215">
      <c r="A28" t="s">
        <v>79</v>
      </c>
      <c r="B28" t="s">
        <v>80</v>
      </c>
      <c r="C28" t="s">
        <v>11</v>
      </c>
      <c r="D28">
        <v>23007</v>
      </c>
      <c r="E28" t="s">
        <v>74</v>
      </c>
      <c r="F28">
        <v>8401.67</v>
      </c>
      <c r="G28">
        <v>35</v>
      </c>
      <c r="H28" t="str">
        <f>Hyperlink("http://www.seavest.co.za/inv/fpdf16/inv-preview.php?Id=42573","Click for Invoice PDF")</f>
        <v>Click for Invoice PDF</v>
      </c>
      <c r="I28"/>
    </row>
    <row r="29" spans="1:215">
      <c r="A29" t="s">
        <v>81</v>
      </c>
      <c r="B29" t="s">
        <v>82</v>
      </c>
      <c r="C29" t="s">
        <v>11</v>
      </c>
      <c r="D29">
        <v>23341</v>
      </c>
      <c r="E29" t="s">
        <v>74</v>
      </c>
      <c r="F29">
        <v>7188.09</v>
      </c>
      <c r="G29">
        <v>35</v>
      </c>
      <c r="H29" t="str">
        <f>Hyperlink("http://www.seavest.co.za/inv/fpdf16/inv-preview.php?Id=42919","Click for Invoice PDF")</f>
        <v>Click for Invoice PDF</v>
      </c>
      <c r="I29"/>
    </row>
    <row r="30" spans="1:215">
      <c r="A30" t="s">
        <v>83</v>
      </c>
      <c r="B30" t="s">
        <v>84</v>
      </c>
      <c r="C30" t="s">
        <v>11</v>
      </c>
      <c r="D30">
        <v>23723</v>
      </c>
      <c r="E30" t="s">
        <v>74</v>
      </c>
      <c r="F30">
        <v>0</v>
      </c>
      <c r="G30">
        <v>35</v>
      </c>
      <c r="H30" t="str">
        <f>Hyperlink("http://www.seavest.co.za/inv/fpdf16/inv-preview.php?Id=43344","Click for Invoice PDF")</f>
        <v>Click for Invoice PDF</v>
      </c>
      <c r="I30"/>
    </row>
    <row r="31" spans="1:215">
      <c r="A31" t="s">
        <v>85</v>
      </c>
      <c r="B31" t="s">
        <v>86</v>
      </c>
      <c r="C31" t="s">
        <v>11</v>
      </c>
      <c r="D31">
        <v>23737</v>
      </c>
      <c r="E31" t="s">
        <v>87</v>
      </c>
      <c r="F31">
        <v>4008.06</v>
      </c>
      <c r="G31">
        <v>4</v>
      </c>
      <c r="H31" t="str">
        <f>Hyperlink("http://www.seavest.co.za/inv/fpdf16/inv-preview.php?Id=42998","Click for Invoice PDF")</f>
        <v>Click for Invoice PDF</v>
      </c>
      <c r="I31"/>
    </row>
    <row r="32" spans="1:215">
      <c r="A32" t="s">
        <v>88</v>
      </c>
      <c r="B32" t="s">
        <v>89</v>
      </c>
      <c r="C32" t="s">
        <v>11</v>
      </c>
      <c r="D32">
        <v>23683</v>
      </c>
      <c r="E32" t="s">
        <v>87</v>
      </c>
      <c r="F32">
        <v>29807.3</v>
      </c>
      <c r="G32">
        <v>3</v>
      </c>
      <c r="H32" t="str">
        <f>Hyperlink("http://www.seavest.co.za/inv/fpdf16/inv-preview.php?Id=43112","Click for Invoice PDF")</f>
        <v>Click for Invoice PDF</v>
      </c>
      <c r="I32"/>
    </row>
    <row r="33" spans="1:215">
      <c r="A33" t="s">
        <v>90</v>
      </c>
      <c r="B33" t="s">
        <v>26</v>
      </c>
      <c r="C33" t="s">
        <v>11</v>
      </c>
      <c r="D33">
        <v>23641</v>
      </c>
      <c r="E33" t="s">
        <v>87</v>
      </c>
      <c r="F33">
        <v>3914.67</v>
      </c>
      <c r="G33">
        <v>4</v>
      </c>
      <c r="H33" t="str">
        <f>Hyperlink("http://www.seavest.co.za/inv/fpdf16/inv-preview.php?Id=43193","Click for Invoice PDF")</f>
        <v>Click for Invoice PDF</v>
      </c>
      <c r="I33"/>
    </row>
    <row r="34" spans="1:215">
      <c r="A34" t="s">
        <v>91</v>
      </c>
      <c r="B34" t="s">
        <v>32</v>
      </c>
      <c r="C34" t="s">
        <v>54</v>
      </c>
      <c r="D34">
        <v>20668</v>
      </c>
      <c r="E34" t="s">
        <v>92</v>
      </c>
      <c r="F34">
        <v>35478.77</v>
      </c>
      <c r="G34">
        <v>399</v>
      </c>
      <c r="H34" t="str">
        <f>Hyperlink("http://www.seavest.co.za/inv/fpdf16/inv-preview.php?Id=40123","Click for Invoice PDF")</f>
        <v>Click for Invoice PDF</v>
      </c>
      <c r="I34"/>
    </row>
    <row r="35" spans="1:215">
      <c r="A35" t="s">
        <v>93</v>
      </c>
      <c r="B35" t="s">
        <v>94</v>
      </c>
      <c r="C35" t="s">
        <v>11</v>
      </c>
      <c r="D35">
        <v>22401</v>
      </c>
      <c r="E35" t="s">
        <v>95</v>
      </c>
      <c r="F35">
        <v>4334.87</v>
      </c>
      <c r="G35">
        <v>34</v>
      </c>
      <c r="H35" t="str">
        <f>Hyperlink("http://www.seavest.co.za/inv/fpdf16/inv-preview.php?Id=41636","Click for Invoice PDF")</f>
        <v>Click for Invoice PDF</v>
      </c>
      <c r="I35"/>
    </row>
    <row r="36" spans="1:215">
      <c r="A36" t="s">
        <v>96</v>
      </c>
      <c r="B36" t="s">
        <v>97</v>
      </c>
      <c r="C36" t="s">
        <v>11</v>
      </c>
      <c r="D36">
        <v>22557</v>
      </c>
      <c r="E36" t="s">
        <v>95</v>
      </c>
      <c r="F36">
        <v>13150.28</v>
      </c>
      <c r="G36">
        <v>34</v>
      </c>
      <c r="H36" t="str">
        <f>Hyperlink("http://www.seavest.co.za/inv/fpdf16/inv-preview.php?Id=41729","Click for Invoice PDF")</f>
        <v>Click for Invoice PDF</v>
      </c>
      <c r="I36"/>
    </row>
    <row r="37" spans="1:215">
      <c r="A37" t="s">
        <v>98</v>
      </c>
      <c r="B37" t="s">
        <v>99</v>
      </c>
      <c r="C37" t="s">
        <v>11</v>
      </c>
      <c r="D37">
        <v>22547</v>
      </c>
      <c r="E37" t="s">
        <v>95</v>
      </c>
      <c r="F37">
        <v>8153.04</v>
      </c>
      <c r="G37">
        <v>34</v>
      </c>
      <c r="H37" t="str">
        <f>Hyperlink("http://www.seavest.co.za/inv/fpdf16/inv-preview.php?Id=42056","Click for Invoice PDF")</f>
        <v>Click for Invoice PDF</v>
      </c>
      <c r="I37"/>
    </row>
    <row r="38" spans="1:215">
      <c r="A38" t="s">
        <v>100</v>
      </c>
      <c r="B38" t="s">
        <v>101</v>
      </c>
      <c r="C38" t="s">
        <v>11</v>
      </c>
      <c r="D38">
        <v>22721</v>
      </c>
      <c r="E38" t="s">
        <v>95</v>
      </c>
      <c r="F38">
        <v>7703.61</v>
      </c>
      <c r="G38">
        <v>34</v>
      </c>
      <c r="H38" t="str">
        <f>Hyperlink("http://www.seavest.co.za/inv/fpdf16/inv-preview.php?Id=42247","Click for Invoice PDF")</f>
        <v>Click for Invoice PDF</v>
      </c>
      <c r="I38"/>
    </row>
    <row r="39" spans="1:215">
      <c r="A39" t="s">
        <v>102</v>
      </c>
      <c r="B39" t="s">
        <v>82</v>
      </c>
      <c r="C39" t="s">
        <v>11</v>
      </c>
      <c r="D39">
        <v>23721</v>
      </c>
      <c r="E39" t="s">
        <v>95</v>
      </c>
      <c r="F39">
        <v>0</v>
      </c>
      <c r="G39">
        <v>34</v>
      </c>
      <c r="H39" t="str">
        <f>Hyperlink("http://www.seavest.co.za/inv/fpdf16/inv-preview.php?Id=42950","Click for Invoice PDF")</f>
        <v>Click for Invoice PDF</v>
      </c>
      <c r="I39"/>
    </row>
    <row r="40" spans="1:215">
      <c r="A40" t="s">
        <v>103</v>
      </c>
      <c r="B40" t="s">
        <v>60</v>
      </c>
      <c r="C40" t="s">
        <v>11</v>
      </c>
      <c r="D40">
        <v>23272</v>
      </c>
      <c r="E40" t="s">
        <v>104</v>
      </c>
      <c r="F40">
        <v>4533.04</v>
      </c>
      <c r="G40">
        <v>3</v>
      </c>
      <c r="H40" t="str">
        <f>Hyperlink("http://www.seavest.co.za/inv/fpdf16/inv-preview.php?Id=42674","Click for Invoice PDF")</f>
        <v>Click for Invoice PDF</v>
      </c>
      <c r="I40"/>
    </row>
    <row r="41" spans="1:215">
      <c r="A41" t="s">
        <v>105</v>
      </c>
      <c r="B41" t="s">
        <v>106</v>
      </c>
      <c r="C41" t="s">
        <v>11</v>
      </c>
      <c r="D41">
        <v>23769</v>
      </c>
      <c r="E41" t="s">
        <v>104</v>
      </c>
      <c r="F41">
        <v>4066.5</v>
      </c>
      <c r="G41">
        <v>3</v>
      </c>
      <c r="H41" t="str">
        <f>Hyperlink("http://www.seavest.co.za/inv/fpdf16/inv-preview.php?Id=43131","Click for Invoice PDF")</f>
        <v>Click for Invoice PDF</v>
      </c>
      <c r="I41"/>
    </row>
    <row r="42" spans="1:215">
      <c r="A42" t="s">
        <v>107</v>
      </c>
      <c r="B42" t="s">
        <v>26</v>
      </c>
      <c r="C42" t="s">
        <v>11</v>
      </c>
      <c r="D42">
        <v>22018</v>
      </c>
      <c r="E42" t="s">
        <v>108</v>
      </c>
      <c r="F42">
        <v>15693.5</v>
      </c>
      <c r="G42">
        <v>209</v>
      </c>
      <c r="H42" t="str">
        <f>Hyperlink("http://www.seavest.co.za/inv/fpdf16/inv-preview.php?Id=41593","Click for Invoice PDF")</f>
        <v>Click for Invoice PDF</v>
      </c>
      <c r="I42"/>
    </row>
    <row r="43" spans="1:215">
      <c r="A43" t="s">
        <v>109</v>
      </c>
      <c r="B43" t="s">
        <v>40</v>
      </c>
      <c r="C43" t="s">
        <v>11</v>
      </c>
      <c r="D43">
        <v>22612</v>
      </c>
      <c r="E43" t="s">
        <v>110</v>
      </c>
      <c r="F43">
        <v>33682.44</v>
      </c>
      <c r="G43">
        <v>90</v>
      </c>
      <c r="H43" t="str">
        <f>Hyperlink("http://www.seavest.co.za/inv/fpdf16/inv-preview.php?Id=42148","Click for Invoice PDF")</f>
        <v>Click for Invoice PDF</v>
      </c>
      <c r="I43"/>
    </row>
    <row r="44" spans="1:215">
      <c r="A44" t="s">
        <v>111</v>
      </c>
      <c r="B44" t="s">
        <v>49</v>
      </c>
      <c r="C44" t="s">
        <v>11</v>
      </c>
      <c r="D44">
        <v>22923</v>
      </c>
      <c r="E44" t="s">
        <v>112</v>
      </c>
      <c r="F44">
        <v>9253.299999999999</v>
      </c>
      <c r="G44">
        <v>3</v>
      </c>
      <c r="H44" t="str">
        <f>Hyperlink("http://www.seavest.co.za/inv/fpdf16/inv-preview.php?Id=42476","Click for Invoice PDF")</f>
        <v>Click for Invoice PDF</v>
      </c>
      <c r="I44"/>
    </row>
    <row r="45" spans="1:215">
      <c r="A45" t="s">
        <v>113</v>
      </c>
      <c r="B45" t="s">
        <v>99</v>
      </c>
      <c r="C45" t="s">
        <v>11</v>
      </c>
      <c r="D45">
        <v>22576</v>
      </c>
      <c r="E45" t="s">
        <v>114</v>
      </c>
      <c r="F45">
        <v>7464.2</v>
      </c>
      <c r="G45">
        <v>33</v>
      </c>
      <c r="H45" t="str">
        <f>Hyperlink("http://www.seavest.co.za/inv/fpdf16/inv-preview.php?Id=42113","Click for Invoice PDF")</f>
        <v>Click for Invoice PDF</v>
      </c>
      <c r="I45"/>
    </row>
    <row r="46" spans="1:215">
      <c r="A46" t="s">
        <v>115</v>
      </c>
      <c r="B46" t="s">
        <v>116</v>
      </c>
      <c r="C46" t="s">
        <v>54</v>
      </c>
      <c r="D46">
        <v>20686</v>
      </c>
      <c r="E46" t="s">
        <v>117</v>
      </c>
      <c r="F46">
        <v>9112.9</v>
      </c>
      <c r="G46">
        <v>358</v>
      </c>
      <c r="H46" t="str">
        <f>Hyperlink("http://www.seavest.co.za/inv/fpdf16/inv-preview.php?Id=40325","Click for Invoice PDF")</f>
        <v>Click for Invoice PDF</v>
      </c>
      <c r="I46"/>
    </row>
    <row r="47" spans="1:215">
      <c r="A47" t="s">
        <v>118</v>
      </c>
      <c r="B47" t="s">
        <v>84</v>
      </c>
      <c r="C47" t="s">
        <v>23</v>
      </c>
      <c r="D47">
        <v>20710</v>
      </c>
      <c r="E47" t="s">
        <v>117</v>
      </c>
      <c r="F47">
        <v>3616.4</v>
      </c>
      <c r="G47">
        <v>358</v>
      </c>
      <c r="H47" t="str">
        <f>Hyperlink("http://www.seavest.co.za/inv/fpdf16/inv-preview.php?Id=40377","Click for Invoice PDF")</f>
        <v>Click for Invoice PDF</v>
      </c>
      <c r="I47"/>
    </row>
    <row r="48" spans="1:215">
      <c r="A48" t="s">
        <v>119</v>
      </c>
      <c r="B48" t="s">
        <v>89</v>
      </c>
      <c r="C48" t="s">
        <v>23</v>
      </c>
      <c r="D48">
        <v>20820</v>
      </c>
      <c r="E48" t="s">
        <v>120</v>
      </c>
      <c r="F48">
        <v>5203</v>
      </c>
      <c r="G48">
        <v>358</v>
      </c>
      <c r="H48" t="str">
        <f>Hyperlink("http://www.seavest.co.za/inv/fpdf16/inv-preview.php?Id=40472","Click for Invoice PDF")</f>
        <v>Click for Invoice PDF</v>
      </c>
      <c r="I48"/>
    </row>
    <row r="49" spans="1:215">
      <c r="A49" t="s">
        <v>121</v>
      </c>
      <c r="B49" t="s">
        <v>122</v>
      </c>
      <c r="C49" t="s">
        <v>11</v>
      </c>
      <c r="D49">
        <v>21729</v>
      </c>
      <c r="E49" t="s">
        <v>123</v>
      </c>
      <c r="F49">
        <v>7424.2</v>
      </c>
      <c r="G49">
        <v>224</v>
      </c>
      <c r="H49" t="str">
        <f>Hyperlink("http://www.seavest.co.za/inv/fpdf16/inv-preview.php?Id=41312","Click for Invoice PDF")</f>
        <v>Click for Invoice PDF</v>
      </c>
      <c r="I49"/>
    </row>
    <row r="50" spans="1:215">
      <c r="A50" t="s">
        <v>124</v>
      </c>
      <c r="B50" t="s">
        <v>125</v>
      </c>
      <c r="C50" t="s">
        <v>23</v>
      </c>
      <c r="D50">
        <v>20422</v>
      </c>
      <c r="E50" t="s">
        <v>126</v>
      </c>
      <c r="F50">
        <v>13437.44</v>
      </c>
      <c r="G50">
        <v>427</v>
      </c>
      <c r="H50" t="str">
        <f>Hyperlink("http://www.seavest.co.za/inv/fpdf16/inv-preview.php?Id=40151","Click for Invoice PDF")</f>
        <v>Click for Invoice PDF</v>
      </c>
      <c r="I50"/>
    </row>
    <row r="51" spans="1:215">
      <c r="A51" t="s">
        <v>127</v>
      </c>
      <c r="B51" t="s">
        <v>128</v>
      </c>
      <c r="C51" t="s">
        <v>23</v>
      </c>
      <c r="D51">
        <v>20850</v>
      </c>
      <c r="E51" t="s">
        <v>129</v>
      </c>
      <c r="F51">
        <v>28513.1</v>
      </c>
      <c r="G51">
        <v>42</v>
      </c>
      <c r="H51" t="str">
        <f>Hyperlink("http://www.seavest.co.za/inv/fpdf16/inv-preview.php?Id=40483","Click for Invoice PDF")</f>
        <v>Click for Invoice PDF</v>
      </c>
      <c r="I51"/>
    </row>
    <row r="52" spans="1:215">
      <c r="A52" t="s">
        <v>130</v>
      </c>
      <c r="B52" t="s">
        <v>131</v>
      </c>
      <c r="C52" t="s">
        <v>54</v>
      </c>
      <c r="D52">
        <v>20843</v>
      </c>
      <c r="E52" t="s">
        <v>129</v>
      </c>
      <c r="F52">
        <v>3453</v>
      </c>
      <c r="G52">
        <v>358</v>
      </c>
      <c r="H52" t="str">
        <f>Hyperlink("http://www.seavest.co.za/inv/fpdf16/inv-preview.php?Id=40543","Click for Invoice PDF")</f>
        <v>Click for Invoice PDF</v>
      </c>
      <c r="I52"/>
    </row>
    <row r="53" spans="1:215">
      <c r="A53" t="s">
        <v>132</v>
      </c>
      <c r="B53" t="s">
        <v>116</v>
      </c>
      <c r="C53" t="s">
        <v>11</v>
      </c>
      <c r="D53">
        <v>21723</v>
      </c>
      <c r="E53" t="s">
        <v>133</v>
      </c>
      <c r="F53">
        <v>6827.05</v>
      </c>
      <c r="G53">
        <v>239</v>
      </c>
      <c r="H53" t="str">
        <f>Hyperlink("http://www.seavest.co.za/inv/fpdf16/inv-preview.php?Id=41315","Click for Invoice PDF")</f>
        <v>Click for Invoice PDF</v>
      </c>
      <c r="I53"/>
    </row>
    <row r="54" spans="1:215">
      <c r="A54" t="s">
        <v>134</v>
      </c>
      <c r="B54" t="s">
        <v>26</v>
      </c>
      <c r="C54" t="s">
        <v>23</v>
      </c>
      <c r="D54">
        <v>20911</v>
      </c>
      <c r="E54" t="s">
        <v>135</v>
      </c>
      <c r="F54">
        <v>2096.2</v>
      </c>
      <c r="G54">
        <v>358</v>
      </c>
      <c r="H54" t="str">
        <f>Hyperlink("http://www.seavest.co.za/inv/fpdf16/inv-preview.php?Id=40399","Click for Invoice PDF")</f>
        <v>Click for Invoice PDF</v>
      </c>
      <c r="I54"/>
    </row>
    <row r="55" spans="1:215">
      <c r="A55" t="s">
        <v>136</v>
      </c>
      <c r="B55" t="s">
        <v>137</v>
      </c>
      <c r="C55" t="s">
        <v>11</v>
      </c>
      <c r="D55">
        <v>22319</v>
      </c>
      <c r="E55" t="s">
        <v>138</v>
      </c>
      <c r="F55">
        <v>1032</v>
      </c>
      <c r="G55">
        <v>35</v>
      </c>
      <c r="H55" t="str">
        <f>Hyperlink("http://www.seavest.co.za/inv/fpdf16/inv-preview.php?Id=41851","Click for Invoice PDF")</f>
        <v>Click for Invoice PDF</v>
      </c>
      <c r="I55"/>
    </row>
    <row r="56" spans="1:215">
      <c r="A56" t="s">
        <v>139</v>
      </c>
      <c r="B56" t="s">
        <v>53</v>
      </c>
      <c r="C56" t="s">
        <v>54</v>
      </c>
      <c r="D56">
        <v>21096</v>
      </c>
      <c r="E56" t="s">
        <v>140</v>
      </c>
      <c r="F56">
        <v>91722.25</v>
      </c>
      <c r="G56">
        <v>327</v>
      </c>
      <c r="H56" t="str">
        <f>Hyperlink("http://www.seavest.co.za/inv/fpdf16/inv-preview.php?Id=40688","Click for Invoice PDF")</f>
        <v>Click for Invoice PDF</v>
      </c>
      <c r="I56"/>
    </row>
    <row r="57" spans="1:215">
      <c r="A57" t="s">
        <v>141</v>
      </c>
      <c r="B57" t="s">
        <v>65</v>
      </c>
      <c r="C57" t="s">
        <v>11</v>
      </c>
      <c r="D57">
        <v>23360</v>
      </c>
      <c r="E57" t="s">
        <v>142</v>
      </c>
      <c r="F57">
        <v>1132</v>
      </c>
      <c r="G57">
        <v>33</v>
      </c>
      <c r="H57" t="str">
        <f>Hyperlink("http://www.seavest.co.za/inv/fpdf16/inv-preview.php?Id=42900","Click for Invoice PDF")</f>
        <v>Click for Invoice PDF</v>
      </c>
      <c r="I57"/>
    </row>
    <row r="58" spans="1:215">
      <c r="A58" t="s">
        <v>143</v>
      </c>
      <c r="B58" t="s">
        <v>99</v>
      </c>
      <c r="C58" t="s">
        <v>11</v>
      </c>
      <c r="D58">
        <v>23390</v>
      </c>
      <c r="E58" t="s">
        <v>142</v>
      </c>
      <c r="F58">
        <v>15973.75</v>
      </c>
      <c r="G58">
        <v>33</v>
      </c>
      <c r="H58" t="str">
        <f>Hyperlink("http://www.seavest.co.za/inv/fpdf16/inv-preview.php?Id=43003","Click for Invoice PDF")</f>
        <v>Click for Invoice PDF</v>
      </c>
      <c r="I58"/>
    </row>
    <row r="59" spans="1:215">
      <c r="A59" t="s">
        <v>144</v>
      </c>
      <c r="B59" t="s">
        <v>46</v>
      </c>
      <c r="C59" t="s">
        <v>11</v>
      </c>
      <c r="D59">
        <v>23436</v>
      </c>
      <c r="E59" t="s">
        <v>142</v>
      </c>
      <c r="F59">
        <v>4954.15</v>
      </c>
      <c r="G59">
        <v>34</v>
      </c>
      <c r="H59" t="str">
        <f>Hyperlink("http://www.seavest.co.za/inv/fpdf16/inv-preview.php?Id=43052","Click for Invoice PDF")</f>
        <v>Click for Invoice PDF</v>
      </c>
      <c r="I59"/>
    </row>
    <row r="60" spans="1:215">
      <c r="A60" t="s">
        <v>145</v>
      </c>
      <c r="B60" t="s">
        <v>10</v>
      </c>
      <c r="C60" t="s">
        <v>50</v>
      </c>
      <c r="D60">
        <v>23165</v>
      </c>
      <c r="E60" t="s">
        <v>146</v>
      </c>
      <c r="F60">
        <v>10451.55</v>
      </c>
      <c r="G60">
        <v>35</v>
      </c>
      <c r="H60" t="str">
        <f>Hyperlink("http://www.seavest.co.za/inv/fpdf16/inv-preview.php?Id=42630","Click for Invoice PDF")</f>
        <v>Click for Invoice PDF</v>
      </c>
      <c r="I60"/>
    </row>
    <row r="61" spans="1:215">
      <c r="A61" t="s">
        <v>147</v>
      </c>
      <c r="B61" t="s">
        <v>148</v>
      </c>
      <c r="C61" t="s">
        <v>11</v>
      </c>
      <c r="D61">
        <v>23141</v>
      </c>
      <c r="E61" t="s">
        <v>146</v>
      </c>
      <c r="F61">
        <v>12479.05</v>
      </c>
      <c r="G61">
        <v>35</v>
      </c>
      <c r="H61" t="str">
        <f>Hyperlink("http://www.seavest.co.za/inv/fpdf16/inv-preview.php?Id=42669","Click for Invoice PDF")</f>
        <v>Click for Invoice PDF</v>
      </c>
      <c r="I61"/>
    </row>
    <row r="62" spans="1:215">
      <c r="A62" t="s">
        <v>149</v>
      </c>
      <c r="B62" t="s">
        <v>32</v>
      </c>
      <c r="C62" t="s">
        <v>54</v>
      </c>
      <c r="D62">
        <v>20510</v>
      </c>
      <c r="E62" t="s">
        <v>150</v>
      </c>
      <c r="F62">
        <v>135524.97</v>
      </c>
      <c r="G62">
        <v>250</v>
      </c>
      <c r="H62" t="str">
        <f>Hyperlink("http://www.seavest.co.za/inv/fpdf16/inv-preview.php?Id=40122","Click for Invoice PDF")</f>
        <v>Click for Invoice PDF</v>
      </c>
      <c r="I62"/>
    </row>
    <row r="63" spans="1:215">
      <c r="A63" t="s">
        <v>151</v>
      </c>
      <c r="B63" t="s">
        <v>152</v>
      </c>
      <c r="C63" t="s">
        <v>11</v>
      </c>
      <c r="D63">
        <v>21963</v>
      </c>
      <c r="E63" t="s">
        <v>153</v>
      </c>
      <c r="F63">
        <v>9473.200000000001</v>
      </c>
      <c r="G63">
        <v>203</v>
      </c>
      <c r="H63" t="str">
        <f>Hyperlink("http://www.seavest.co.za/inv/fpdf16/inv-preview.php?Id=41509","Click for Invoice PDF")</f>
        <v>Click for Invoice PDF</v>
      </c>
      <c r="I63"/>
    </row>
    <row r="64" spans="1:215">
      <c r="A64" t="s">
        <v>154</v>
      </c>
      <c r="B64" t="s">
        <v>155</v>
      </c>
      <c r="C64" t="s">
        <v>54</v>
      </c>
      <c r="D64">
        <v>20320</v>
      </c>
      <c r="E64" t="s">
        <v>156</v>
      </c>
      <c r="F64">
        <v>63258.2</v>
      </c>
      <c r="G64">
        <v>397</v>
      </c>
      <c r="H64" t="str">
        <f>Hyperlink("http://www.seavest.co.za/inv/fpdf16/inv-preview.php?Id=40053","Click for Invoice PDF")</f>
        <v>Click for Invoice PDF</v>
      </c>
      <c r="I64"/>
    </row>
    <row r="65" spans="1:215">
      <c r="A65" t="s">
        <v>157</v>
      </c>
      <c r="B65" t="s">
        <v>158</v>
      </c>
      <c r="C65" t="s">
        <v>54</v>
      </c>
      <c r="D65">
        <v>20815</v>
      </c>
      <c r="E65" t="s">
        <v>159</v>
      </c>
      <c r="F65">
        <v>33311.8</v>
      </c>
      <c r="G65">
        <v>312</v>
      </c>
      <c r="H65" t="str">
        <f>Hyperlink("http://www.seavest.co.za/inv/fpdf16/inv-preview.php?Id=40469","Click for Invoice PDF")</f>
        <v>Click for Invoice PDF</v>
      </c>
      <c r="I65"/>
    </row>
    <row r="66" spans="1:215">
      <c r="A66" t="s">
        <v>160</v>
      </c>
      <c r="B66" t="s">
        <v>161</v>
      </c>
      <c r="C66" t="s">
        <v>54</v>
      </c>
      <c r="D66">
        <v>20942</v>
      </c>
      <c r="E66" t="s">
        <v>162</v>
      </c>
      <c r="F66">
        <v>6260.8</v>
      </c>
      <c r="G66">
        <v>358</v>
      </c>
      <c r="H66" t="str">
        <f>Hyperlink("http://www.seavest.co.za/inv/fpdf16/inv-preview.php?Id=40622","Click for Invoice PDF")</f>
        <v>Click for Invoice PDF</v>
      </c>
      <c r="I66"/>
    </row>
    <row r="67" spans="1:215">
      <c r="A67" t="s">
        <v>163</v>
      </c>
      <c r="B67" t="s">
        <v>60</v>
      </c>
      <c r="C67" t="s">
        <v>54</v>
      </c>
      <c r="D67">
        <v>20891</v>
      </c>
      <c r="E67" t="s">
        <v>162</v>
      </c>
      <c r="F67">
        <v>11120</v>
      </c>
      <c r="G67">
        <v>358</v>
      </c>
      <c r="H67" t="str">
        <f>Hyperlink("http://www.seavest.co.za/inv/fpdf16/inv-preview.php?Id=40627","Click for Invoice PDF")</f>
        <v>Click for Invoice PDF</v>
      </c>
      <c r="I67"/>
    </row>
    <row r="68" spans="1:215">
      <c r="A68" t="s">
        <v>164</v>
      </c>
      <c r="B68" t="s">
        <v>17</v>
      </c>
      <c r="C68" t="s">
        <v>23</v>
      </c>
      <c r="D68">
        <v>20932</v>
      </c>
      <c r="E68" t="s">
        <v>162</v>
      </c>
      <c r="F68">
        <v>2632.8</v>
      </c>
      <c r="G68">
        <v>327</v>
      </c>
      <c r="H68" t="str">
        <f>Hyperlink("http://www.seavest.co.za/inv/fpdf16/inv-preview.php?Id=40657","Click for Invoice PDF")</f>
        <v>Click for Invoice PDF</v>
      </c>
      <c r="I68"/>
    </row>
    <row r="69" spans="1:215">
      <c r="A69" t="s">
        <v>165</v>
      </c>
      <c r="B69" t="s">
        <v>166</v>
      </c>
      <c r="C69" t="s">
        <v>23</v>
      </c>
      <c r="D69">
        <v>21307</v>
      </c>
      <c r="E69" t="s">
        <v>167</v>
      </c>
      <c r="F69">
        <v>37717.25999999999</v>
      </c>
      <c r="G69">
        <v>207</v>
      </c>
      <c r="H69" t="str">
        <f>Hyperlink("http://www.seavest.co.za/inv/fpdf16/inv-preview.php?Id=40960","Click for Invoice PDF")</f>
        <v>Click for Invoice PDF</v>
      </c>
      <c r="I69"/>
    </row>
    <row r="70" spans="1:215">
      <c r="A70" t="s">
        <v>168</v>
      </c>
      <c r="B70" t="s">
        <v>76</v>
      </c>
      <c r="C70" t="s">
        <v>11</v>
      </c>
      <c r="D70">
        <v>21773</v>
      </c>
      <c r="E70" t="s">
        <v>169</v>
      </c>
      <c r="F70">
        <v>13814.34</v>
      </c>
      <c r="G70">
        <v>203</v>
      </c>
      <c r="H70" t="str">
        <f>Hyperlink("http://www.seavest.co.za/inv/fpdf16/inv-preview.php?Id=41354","Click for Invoice PDF")</f>
        <v>Click for Invoice PDF</v>
      </c>
      <c r="I70"/>
    </row>
    <row r="71" spans="1:215">
      <c r="A71" t="s">
        <v>170</v>
      </c>
      <c r="B71" t="s">
        <v>15</v>
      </c>
      <c r="C71" t="s">
        <v>11</v>
      </c>
      <c r="D71">
        <v>22889</v>
      </c>
      <c r="E71" t="s">
        <v>171</v>
      </c>
      <c r="F71">
        <v>15464.1</v>
      </c>
      <c r="G71">
        <v>54</v>
      </c>
      <c r="H71" t="str">
        <f>Hyperlink("http://www.seavest.co.za/inv/fpdf16/inv-preview.php?Id=42264","Click for Invoice PDF")</f>
        <v>Click for Invoice PDF</v>
      </c>
      <c r="I71"/>
    </row>
    <row r="72" spans="1:215">
      <c r="A72" t="s">
        <v>172</v>
      </c>
      <c r="B72" t="s">
        <v>173</v>
      </c>
      <c r="C72" t="s">
        <v>11</v>
      </c>
      <c r="D72">
        <v>23276</v>
      </c>
      <c r="E72" t="s">
        <v>174</v>
      </c>
      <c r="F72">
        <v>9972.43</v>
      </c>
      <c r="G72">
        <v>35</v>
      </c>
      <c r="H72" t="str">
        <f>Hyperlink("http://www.seavest.co.za/inv/fpdf16/inv-preview.php?Id=42707","Click for Invoice PDF")</f>
        <v>Click for Invoice PDF</v>
      </c>
      <c r="I72"/>
    </row>
    <row r="73" spans="1:215">
      <c r="A73" t="s">
        <v>175</v>
      </c>
      <c r="B73" t="s">
        <v>176</v>
      </c>
      <c r="C73" t="s">
        <v>54</v>
      </c>
      <c r="D73">
        <v>20679</v>
      </c>
      <c r="E73" t="s">
        <v>177</v>
      </c>
      <c r="F73">
        <v>138960.5</v>
      </c>
      <c r="G73">
        <v>417</v>
      </c>
      <c r="H73" t="str">
        <f>Hyperlink("http://www.seavest.co.za/inv/fpdf16/inv-preview.php?Id=40351","Click for Invoice PDF")</f>
        <v>Click for Invoice PDF</v>
      </c>
      <c r="I73"/>
    </row>
    <row r="74" spans="1:215">
      <c r="A74" t="s">
        <v>178</v>
      </c>
      <c r="B74" t="s">
        <v>32</v>
      </c>
      <c r="C74" t="s">
        <v>54</v>
      </c>
      <c r="D74">
        <v>20648</v>
      </c>
      <c r="E74" t="s">
        <v>179</v>
      </c>
      <c r="F74">
        <v>4037</v>
      </c>
      <c r="G74">
        <v>35</v>
      </c>
      <c r="H74" t="str">
        <f>Hyperlink("http://www.seavest.co.za/inv/fpdf16/inv-preview.php?Id=40330","Click for Invoice PDF")</f>
        <v>Click for Invoice PDF</v>
      </c>
      <c r="I74"/>
    </row>
    <row r="75" spans="1:215">
      <c r="A75" t="s">
        <v>180</v>
      </c>
      <c r="B75" t="s">
        <v>125</v>
      </c>
      <c r="C75" t="s">
        <v>11</v>
      </c>
      <c r="D75">
        <v>22688</v>
      </c>
      <c r="E75" t="s">
        <v>181</v>
      </c>
      <c r="F75">
        <v>17553.57</v>
      </c>
      <c r="G75">
        <v>143</v>
      </c>
      <c r="H75" t="str">
        <f>Hyperlink("http://www.seavest.co.za/inv/fpdf16/inv-preview.php?Id=42241","Click for Invoice PDF")</f>
        <v>Click for Invoice PDF</v>
      </c>
      <c r="I7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  <hyperlink ref="H3" r:id="rId_hyperlink_2"/>
    <hyperlink ref="H4" r:id="rId_hyperlink_3"/>
    <hyperlink ref="H5" r:id="rId_hyperlink_4"/>
    <hyperlink ref="H6" r:id="rId_hyperlink_5"/>
    <hyperlink ref="H7" r:id="rId_hyperlink_6"/>
    <hyperlink ref="H8" r:id="rId_hyperlink_7"/>
    <hyperlink ref="H9" r:id="rId_hyperlink_8"/>
    <hyperlink ref="H10" r:id="rId_hyperlink_9"/>
    <hyperlink ref="H11" r:id="rId_hyperlink_10"/>
    <hyperlink ref="H12" r:id="rId_hyperlink_11"/>
    <hyperlink ref="H13" r:id="rId_hyperlink_12"/>
    <hyperlink ref="H14" r:id="rId_hyperlink_13"/>
    <hyperlink ref="H15" r:id="rId_hyperlink_14"/>
    <hyperlink ref="H16" r:id="rId_hyperlink_15"/>
    <hyperlink ref="H17" r:id="rId_hyperlink_16"/>
    <hyperlink ref="H18" r:id="rId_hyperlink_17"/>
    <hyperlink ref="H19" r:id="rId_hyperlink_18"/>
    <hyperlink ref="H20" r:id="rId_hyperlink_19"/>
    <hyperlink ref="H21" r:id="rId_hyperlink_20"/>
    <hyperlink ref="H22" r:id="rId_hyperlink_21"/>
    <hyperlink ref="H23" r:id="rId_hyperlink_22"/>
    <hyperlink ref="H24" r:id="rId_hyperlink_23"/>
    <hyperlink ref="H25" r:id="rId_hyperlink_24"/>
    <hyperlink ref="H26" r:id="rId_hyperlink_25"/>
    <hyperlink ref="H27" r:id="rId_hyperlink_26"/>
    <hyperlink ref="H28" r:id="rId_hyperlink_27"/>
    <hyperlink ref="H29" r:id="rId_hyperlink_28"/>
    <hyperlink ref="H30" r:id="rId_hyperlink_29"/>
    <hyperlink ref="H31" r:id="rId_hyperlink_30"/>
    <hyperlink ref="H32" r:id="rId_hyperlink_31"/>
    <hyperlink ref="H33" r:id="rId_hyperlink_32"/>
    <hyperlink ref="H34" r:id="rId_hyperlink_33"/>
    <hyperlink ref="H35" r:id="rId_hyperlink_34"/>
    <hyperlink ref="H36" r:id="rId_hyperlink_35"/>
    <hyperlink ref="H37" r:id="rId_hyperlink_36"/>
    <hyperlink ref="H38" r:id="rId_hyperlink_37"/>
    <hyperlink ref="H39" r:id="rId_hyperlink_38"/>
    <hyperlink ref="H40" r:id="rId_hyperlink_39"/>
    <hyperlink ref="H41" r:id="rId_hyperlink_40"/>
    <hyperlink ref="H42" r:id="rId_hyperlink_41"/>
    <hyperlink ref="H43" r:id="rId_hyperlink_42"/>
    <hyperlink ref="H44" r:id="rId_hyperlink_43"/>
    <hyperlink ref="H45" r:id="rId_hyperlink_44"/>
    <hyperlink ref="H46" r:id="rId_hyperlink_45"/>
    <hyperlink ref="H47" r:id="rId_hyperlink_46"/>
    <hyperlink ref="H48" r:id="rId_hyperlink_47"/>
    <hyperlink ref="H49" r:id="rId_hyperlink_48"/>
    <hyperlink ref="H50" r:id="rId_hyperlink_49"/>
    <hyperlink ref="H51" r:id="rId_hyperlink_50"/>
    <hyperlink ref="H52" r:id="rId_hyperlink_51"/>
    <hyperlink ref="H53" r:id="rId_hyperlink_52"/>
    <hyperlink ref="H54" r:id="rId_hyperlink_53"/>
    <hyperlink ref="H55" r:id="rId_hyperlink_54"/>
    <hyperlink ref="H56" r:id="rId_hyperlink_55"/>
    <hyperlink ref="H57" r:id="rId_hyperlink_56"/>
    <hyperlink ref="H58" r:id="rId_hyperlink_57"/>
    <hyperlink ref="H59" r:id="rId_hyperlink_58"/>
    <hyperlink ref="H60" r:id="rId_hyperlink_59"/>
    <hyperlink ref="H61" r:id="rId_hyperlink_60"/>
    <hyperlink ref="H62" r:id="rId_hyperlink_61"/>
    <hyperlink ref="H63" r:id="rId_hyperlink_62"/>
    <hyperlink ref="H64" r:id="rId_hyperlink_63"/>
    <hyperlink ref="H65" r:id="rId_hyperlink_64"/>
    <hyperlink ref="H66" r:id="rId_hyperlink_65"/>
    <hyperlink ref="H67" r:id="rId_hyperlink_66"/>
    <hyperlink ref="H68" r:id="rId_hyperlink_67"/>
    <hyperlink ref="H69" r:id="rId_hyperlink_68"/>
    <hyperlink ref="H70" r:id="rId_hyperlink_69"/>
    <hyperlink ref="H71" r:id="rId_hyperlink_70"/>
    <hyperlink ref="H72" r:id="rId_hyperlink_71"/>
    <hyperlink ref="H73" r:id="rId_hyperlink_72"/>
    <hyperlink ref="H74" r:id="rId_hyperlink_73"/>
    <hyperlink ref="H75" r:id="rId_hyperlink_7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2022-01-17T10:01:11+02:00</dcterms:created>
  <dcterms:modified xsi:type="dcterms:W3CDTF">2022-01-17T10:01:11+02:00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