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<sst xmlns="http://schemas.openxmlformats.org/spreadsheetml/2006/main" uniqueCount="153">
  <si>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</si>
  <si>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</si>
  <si>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</si>
  <si>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</si>
  <si>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</si>
  <si>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</si>
  <si>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</si>
  <si>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</si>
  <si>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</si>
  <si>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</si>
  <si>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</si>
  <si>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</si>
  <si>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</si>
  <si>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PM4775752</t>
  </si>
  <si>
    <t>4505940412 / 20</t>
  </si>
  <si>
    <t>KwaZulu Natal</t>
  </si>
  <si>
    <t>Waterside Convenience Centre</t>
  </si>
  <si>
    <t>Simphiwe Gift Kunene</t>
  </si>
  <si>
    <t>01 Feb 2022</t>
  </si>
  <si>
    <t>PM4782481</t>
  </si>
  <si>
    <t>4505958646 / 80</t>
  </si>
  <si>
    <t>North Coast 1 stop North</t>
  </si>
  <si>
    <t>01 Mar 2022</t>
  </si>
  <si>
    <t>PM4776125</t>
  </si>
  <si>
    <t>4505958646 / 70</t>
  </si>
  <si>
    <t>J Motors</t>
  </si>
  <si>
    <t>PM4776638</t>
  </si>
  <si>
    <t>4505958646 / 90</t>
  </si>
  <si>
    <t>The Stamford Convenience Centre</t>
  </si>
  <si>
    <t>PM4780352</t>
  </si>
  <si>
    <t>4505958646 / 110</t>
  </si>
  <si>
    <t>Competition Plus Convenience C.</t>
  </si>
  <si>
    <t>PM4781807</t>
  </si>
  <si>
    <t>4505958646 / 100</t>
  </si>
  <si>
    <t>North Coast 1 Stop South</t>
  </si>
  <si>
    <t>02 Mar 2022</t>
  </si>
  <si>
    <t>PM4776677</t>
  </si>
  <si>
    <t>4505925129 / 70</t>
  </si>
  <si>
    <t>Gauteng</t>
  </si>
  <si>
    <t>Shereena Motors</t>
  </si>
  <si>
    <t>Nompiliso Chauke</t>
  </si>
  <si>
    <t>03 Feb 2022</t>
  </si>
  <si>
    <t>PM4782628</t>
  </si>
  <si>
    <t>4505958646 / 120</t>
  </si>
  <si>
    <t>Tugela 1 Stop South</t>
  </si>
  <si>
    <t>03 Mar 2022</t>
  </si>
  <si>
    <t>PM4782778</t>
  </si>
  <si>
    <t>4505958464 / 130</t>
  </si>
  <si>
    <t>Jacksons Convenience Centre</t>
  </si>
  <si>
    <t>PM4777145</t>
  </si>
  <si>
    <t>4505958646 / 10</t>
  </si>
  <si>
    <t>Springlake Convenience Centre</t>
  </si>
  <si>
    <t>04 Feb 2022</t>
  </si>
  <si>
    <t>PM4783067</t>
  </si>
  <si>
    <t>4505958646 / 140</t>
  </si>
  <si>
    <t>04 Mar 2022</t>
  </si>
  <si>
    <t>PM4783261</t>
  </si>
  <si>
    <t>4505958646 / 150</t>
  </si>
  <si>
    <t>PM4755212</t>
  </si>
  <si>
    <t>4505960570 / 40</t>
  </si>
  <si>
    <t>Trade Route Cc (new)</t>
  </si>
  <si>
    <t>Lunga Mvelase</t>
  </si>
  <si>
    <t>07 Dec 2021</t>
  </si>
  <si>
    <t>PM4783496</t>
  </si>
  <si>
    <t>4505958646 / 160</t>
  </si>
  <si>
    <t>Mount Currie 1 Stop</t>
  </si>
  <si>
    <t>07 Mar 2022</t>
  </si>
  <si>
    <t>PM4775260</t>
  </si>
  <si>
    <t>4505958646 / 170</t>
  </si>
  <si>
    <t>Nkandla Motors</t>
  </si>
  <si>
    <t>09 Mar 2022</t>
  </si>
  <si>
    <t>PM4784027</t>
  </si>
  <si>
    <t>4505958646 / 180</t>
  </si>
  <si>
    <t>Teds Convenience</t>
  </si>
  <si>
    <t>PM4761733</t>
  </si>
  <si>
    <t>4505958646 / 20</t>
  </si>
  <si>
    <t>Hibberdene Convenience Centre</t>
  </si>
  <si>
    <t>10 Feb 2022</t>
  </si>
  <si>
    <t>PM4784328</t>
  </si>
  <si>
    <t>4505958646 / 190</t>
  </si>
  <si>
    <t>Woodhurst Convenience Centre</t>
  </si>
  <si>
    <t>10 Mar 2022</t>
  </si>
  <si>
    <t>PM4756669</t>
  </si>
  <si>
    <t>4505939487 / 60</t>
  </si>
  <si>
    <t>New South Conv Cen</t>
  </si>
  <si>
    <t>12 Feb 2022</t>
  </si>
  <si>
    <t>PM4754911-new</t>
  </si>
  <si>
    <t>4505904696 / 120</t>
  </si>
  <si>
    <t>Fairyville Holdings Conv Centre</t>
  </si>
  <si>
    <t>15 Dec 2021</t>
  </si>
  <si>
    <t>PM4779697</t>
  </si>
  <si>
    <t>4505958646 / 30</t>
  </si>
  <si>
    <t>18 Feb 2022</t>
  </si>
  <si>
    <t>PM4759215</t>
  </si>
  <si>
    <t>4505940699 / 20</t>
  </si>
  <si>
    <t xml:space="preserve">Strubenpark </t>
  </si>
  <si>
    <t>PM4776133</t>
  </si>
  <si>
    <t>4505940699 / 30</t>
  </si>
  <si>
    <t>Mountainview Conv Ctr.</t>
  </si>
  <si>
    <t>Makgetha Nteo</t>
  </si>
  <si>
    <t>PM4771141</t>
  </si>
  <si>
    <t>4505940699 / 10</t>
  </si>
  <si>
    <t>Rudan 1 Stop</t>
  </si>
  <si>
    <t>21 Feb 2022</t>
  </si>
  <si>
    <t>PM4774989</t>
  </si>
  <si>
    <t>4505940699 / 40</t>
  </si>
  <si>
    <t>22 Feb 2022</t>
  </si>
  <si>
    <t>PM4777607</t>
  </si>
  <si>
    <t>4505939488 / 10</t>
  </si>
  <si>
    <t>ZAKARIYYA PARK</t>
  </si>
  <si>
    <t>23 Feb 2022</t>
  </si>
  <si>
    <t>PM4785539</t>
  </si>
  <si>
    <t>4505961594 / 30</t>
  </si>
  <si>
    <t>23 Mar 2022</t>
  </si>
  <si>
    <t>PM4772482</t>
  </si>
  <si>
    <t>4505958646 / 40</t>
  </si>
  <si>
    <t>24 Feb 2022</t>
  </si>
  <si>
    <t>PM4781369</t>
  </si>
  <si>
    <t>4505939488 / 20</t>
  </si>
  <si>
    <t>Kempton Park</t>
  </si>
  <si>
    <t>PM4775397</t>
  </si>
  <si>
    <t>4505939487 / 50</t>
  </si>
  <si>
    <t>PM4777490</t>
  </si>
  <si>
    <t>4505939488 / 30</t>
  </si>
  <si>
    <t>PM4778312</t>
  </si>
  <si>
    <t>4505940699 / 50</t>
  </si>
  <si>
    <t>MDM Motors</t>
  </si>
  <si>
    <t>PM4786631</t>
  </si>
  <si>
    <t>4505960570 / 90</t>
  </si>
  <si>
    <t>24 Mar 2022</t>
  </si>
  <si>
    <t>PM4778094</t>
  </si>
  <si>
    <t>4505958646 / 50</t>
  </si>
  <si>
    <t>Duzi Convenience Centre</t>
  </si>
  <si>
    <t>25 Feb 2022</t>
  </si>
  <si>
    <t>PM4780110</t>
  </si>
  <si>
    <t>4505940699 / 60</t>
  </si>
  <si>
    <t>Ouklip Conv Ctr.</t>
  </si>
  <si>
    <t>Mandla Mdlalose</t>
  </si>
  <si>
    <t>PM4781051</t>
  </si>
  <si>
    <t>4505939271 / 120</t>
  </si>
  <si>
    <t>Grasmere 1 Stop North</t>
  </si>
  <si>
    <t>PM4781532</t>
  </si>
  <si>
    <t>4505937830 / 250</t>
  </si>
  <si>
    <t>Brackenten S/s</t>
  </si>
  <si>
    <t>Siphiwe Masango</t>
  </si>
  <si>
    <t>PM4774101</t>
  </si>
  <si>
    <t>4505940412 / 10</t>
  </si>
  <si>
    <t>25 Jan 2022</t>
  </si>
  <si>
    <t>PM4746182</t>
  </si>
  <si>
    <t>4505843227 / 170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</si>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</sst>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735" TargetMode="External"/><Relationship Id="rId_hyperlink_3" Type="http://schemas.openxmlformats.org/officeDocument/2006/relationships/hyperlink" Target="http://www.seavest.co.za/inv/fpdf16/inv-preview.php?Id=43556" TargetMode="External"/><Relationship Id="rId_hyperlink_4" Type="http://schemas.openxmlformats.org/officeDocument/2006/relationships/hyperlink" Target="http://www.seavest.co.za/inv/fpdf16/inv-preview.php?Id=43573" TargetMode="External"/><Relationship Id="rId_hyperlink_5" Type="http://schemas.openxmlformats.org/officeDocument/2006/relationships/hyperlink" Target="http://www.seavest.co.za/inv/fpdf16/inv-preview.php?Id=43682" TargetMode="External"/><Relationship Id="rId_hyperlink_6" Type="http://schemas.openxmlformats.org/officeDocument/2006/relationships/hyperlink" Target="http://www.seavest.co.za/inv/fpdf16/inv-preview.php?Id=43719" TargetMode="External"/><Relationship Id="rId_hyperlink_7" Type="http://schemas.openxmlformats.org/officeDocument/2006/relationships/hyperlink" Target="http://www.seavest.co.za/inv/fpdf16/inv-preview.php?Id=43571" TargetMode="External"/><Relationship Id="rId_hyperlink_8" Type="http://schemas.openxmlformats.org/officeDocument/2006/relationships/hyperlink" Target="http://www.seavest.co.za/inv/fpdf16/inv-preview.php?Id=43742" TargetMode="External"/><Relationship Id="rId_hyperlink_9" Type="http://schemas.openxmlformats.org/officeDocument/2006/relationships/hyperlink" Target="http://www.seavest.co.za/inv/fpdf16/inv-preview.php?Id=43746" TargetMode="External"/><Relationship Id="rId_hyperlink_10" Type="http://schemas.openxmlformats.org/officeDocument/2006/relationships/hyperlink" Target="http://www.seavest.co.za/inv/fpdf16/inv-preview.php?Id=43589" TargetMode="External"/><Relationship Id="rId_hyperlink_11" Type="http://schemas.openxmlformats.org/officeDocument/2006/relationships/hyperlink" Target="http://www.seavest.co.za/inv/fpdf16/inv-preview.php?Id=43756" TargetMode="External"/><Relationship Id="rId_hyperlink_12" Type="http://schemas.openxmlformats.org/officeDocument/2006/relationships/hyperlink" Target="http://www.seavest.co.za/inv/fpdf16/inv-preview.php?Id=43763" TargetMode="External"/><Relationship Id="rId_hyperlink_13" Type="http://schemas.openxmlformats.org/officeDocument/2006/relationships/hyperlink" Target="http://www.seavest.co.za/inv/fpdf16/inv-preview.php?Id=42821" TargetMode="External"/><Relationship Id="rId_hyperlink_14" Type="http://schemas.openxmlformats.org/officeDocument/2006/relationships/hyperlink" Target="http://www.seavest.co.za/inv/fpdf16/inv-preview.php?Id=43788" TargetMode="External"/><Relationship Id="rId_hyperlink_15" Type="http://schemas.openxmlformats.org/officeDocument/2006/relationships/hyperlink" Target="http://www.seavest.co.za/inv/fpdf16/inv-preview.php?Id=43528" TargetMode="External"/><Relationship Id="rId_hyperlink_16" Type="http://schemas.openxmlformats.org/officeDocument/2006/relationships/hyperlink" Target="http://www.seavest.co.za/inv/fpdf16/inv-preview.php?Id=43803" TargetMode="External"/><Relationship Id="rId_hyperlink_17" Type="http://schemas.openxmlformats.org/officeDocument/2006/relationships/hyperlink" Target="http://www.seavest.co.za/inv/fpdf16/inv-preview.php?Id=43138" TargetMode="External"/><Relationship Id="rId_hyperlink_18" Type="http://schemas.openxmlformats.org/officeDocument/2006/relationships/hyperlink" Target="http://www.seavest.co.za/inv/fpdf16/inv-preview.php?Id=43811" TargetMode="External"/><Relationship Id="rId_hyperlink_19" Type="http://schemas.openxmlformats.org/officeDocument/2006/relationships/hyperlink" Target="http://www.seavest.co.za/inv/fpdf16/inv-preview.php?Id=42898" TargetMode="External"/><Relationship Id="rId_hyperlink_20" Type="http://schemas.openxmlformats.org/officeDocument/2006/relationships/hyperlink" Target="http://www.seavest.co.za/inv/fpdf16/inv-preview.php?Id=42833" TargetMode="External"/><Relationship Id="rId_hyperlink_21" Type="http://schemas.openxmlformats.org/officeDocument/2006/relationships/hyperlink" Target="http://www.seavest.co.za/inv/fpdf16/inv-preview.php?Id=43662" TargetMode="External"/><Relationship Id="rId_hyperlink_22" Type="http://schemas.openxmlformats.org/officeDocument/2006/relationships/hyperlink" Target="http://www.seavest.co.za/inv/fpdf16/inv-preview.php?Id=42993" TargetMode="External"/><Relationship Id="rId_hyperlink_23" Type="http://schemas.openxmlformats.org/officeDocument/2006/relationships/hyperlink" Target="http://www.seavest.co.za/inv/fpdf16/inv-preview.php?Id=43557" TargetMode="External"/><Relationship Id="rId_hyperlink_24" Type="http://schemas.openxmlformats.org/officeDocument/2006/relationships/hyperlink" Target="http://www.seavest.co.za/inv/fpdf16/inv-preview.php?Id=43424" TargetMode="External"/><Relationship Id="rId_hyperlink_25" Type="http://schemas.openxmlformats.org/officeDocument/2006/relationships/hyperlink" Target="http://www.seavest.co.za/inv/fpdf16/inv-preview.php?Id=43517" TargetMode="External"/><Relationship Id="rId_hyperlink_26" Type="http://schemas.openxmlformats.org/officeDocument/2006/relationships/hyperlink" Target="http://www.seavest.co.za/inv/fpdf16/inv-preview.php?Id=43602" TargetMode="External"/><Relationship Id="rId_hyperlink_27" Type="http://schemas.openxmlformats.org/officeDocument/2006/relationships/hyperlink" Target="http://www.seavest.co.za/inv/fpdf16/inv-preview.php?Id=43857" TargetMode="External"/><Relationship Id="rId_hyperlink_28" Type="http://schemas.openxmlformats.org/officeDocument/2006/relationships/hyperlink" Target="http://www.seavest.co.za/inv/fpdf16/inv-preview.php?Id=43459" TargetMode="External"/><Relationship Id="rId_hyperlink_29" Type="http://schemas.openxmlformats.org/officeDocument/2006/relationships/hyperlink" Target="http://www.seavest.co.za/inv/fpdf16/inv-preview.php?Id=43703" TargetMode="External"/><Relationship Id="rId_hyperlink_30" Type="http://schemas.openxmlformats.org/officeDocument/2006/relationships/hyperlink" Target="http://www.seavest.co.za/inv/fpdf16/inv-preview.php?Id=43544" TargetMode="External"/><Relationship Id="rId_hyperlink_31" Type="http://schemas.openxmlformats.org/officeDocument/2006/relationships/hyperlink" Target="http://www.seavest.co.za/inv/fpdf16/inv-preview.php?Id=43597" TargetMode="External"/><Relationship Id="rId_hyperlink_32" Type="http://schemas.openxmlformats.org/officeDocument/2006/relationships/hyperlink" Target="http://www.seavest.co.za/inv/fpdf16/inv-preview.php?Id=43616" TargetMode="External"/><Relationship Id="rId_hyperlink_33" Type="http://schemas.openxmlformats.org/officeDocument/2006/relationships/hyperlink" Target="http://www.seavest.co.za/inv/fpdf16/inv-preview.php?Id=43901" TargetMode="External"/><Relationship Id="rId_hyperlink_34" Type="http://schemas.openxmlformats.org/officeDocument/2006/relationships/hyperlink" Target="http://www.seavest.co.za/inv/fpdf16/inv-preview.php?Id=43613" TargetMode="External"/><Relationship Id="rId_hyperlink_35" Type="http://schemas.openxmlformats.org/officeDocument/2006/relationships/hyperlink" Target="http://www.seavest.co.za/inv/fpdf16/inv-preview.php?Id=43674" TargetMode="External"/><Relationship Id="rId_hyperlink_36" Type="http://schemas.openxmlformats.org/officeDocument/2006/relationships/hyperlink" Target="http://www.seavest.co.za/inv/fpdf16/inv-preview.php?Id=43699" TargetMode="External"/><Relationship Id="rId_hyperlink_37" Type="http://schemas.openxmlformats.org/officeDocument/2006/relationships/hyperlink" Target="http://www.seavest.co.za/inv/fpdf16/inv-preview.php?Id=43710" TargetMode="External"/><Relationship Id="rId_hyperlink_38" Type="http://schemas.openxmlformats.org/officeDocument/2006/relationships/hyperlink" Target="http://www.seavest.co.za/inv/fpdf16/inv-preview.php?Id=43514" TargetMode="External"/><Relationship Id="rId_hyperlink_39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9936.049999999999</v>
      </c>
      <c r="G2">
        <v>1490.41</v>
      </c>
      <c r="H2">
        <v>11426.46</v>
      </c>
      <c r="I2">
        <v>24024</v>
      </c>
      <c r="J2" t="s">
        <v>18</v>
      </c>
      <c r="K2">
        <v>46</v>
      </c>
      <c r="L2" t="str">
        <f>Hyperlink("http://www.seavest.co.za/inv/fpdf16/inv-preview.php?Id=43547","Click for Invoice PDF")</f>
        <v>Click for Invoice PDF</v>
      </c>
      <c r="M2"/>
    </row>
    <row r="3" spans="1:215">
      <c r="A3" t="s">
        <v>19</v>
      </c>
      <c r="B3" t="s">
        <v>20</v>
      </c>
      <c r="C3" t="s">
        <v>15</v>
      </c>
      <c r="D3" t="s">
        <v>21</v>
      </c>
      <c r="E3" t="s">
        <v>17</v>
      </c>
      <c r="F3">
        <v>7710.52</v>
      </c>
      <c r="G3">
        <v>1156.58</v>
      </c>
      <c r="H3">
        <v>8867.1</v>
      </c>
      <c r="I3">
        <v>24245</v>
      </c>
      <c r="J3" t="s">
        <v>22</v>
      </c>
      <c r="K3">
        <v>13</v>
      </c>
      <c r="L3" t="str">
        <f>Hyperlink("http://www.seavest.co.za/inv/fpdf16/inv-preview.php?Id=43735","Click for Invoice PDF")</f>
        <v>Click for Invoice PDF</v>
      </c>
      <c r="M3"/>
    </row>
    <row r="4" spans="1:215">
      <c r="A4" t="s">
        <v>23</v>
      </c>
      <c r="B4" t="s">
        <v>24</v>
      </c>
      <c r="C4" t="s">
        <v>15</v>
      </c>
      <c r="D4" t="s">
        <v>25</v>
      </c>
      <c r="E4" t="s">
        <v>17</v>
      </c>
      <c r="F4">
        <v>8948.52</v>
      </c>
      <c r="G4">
        <v>1342.28</v>
      </c>
      <c r="H4">
        <v>10290.8</v>
      </c>
      <c r="I4">
        <v>24232</v>
      </c>
      <c r="J4" t="s">
        <v>22</v>
      </c>
      <c r="K4">
        <v>13</v>
      </c>
      <c r="L4" t="str">
        <f>Hyperlink("http://www.seavest.co.za/inv/fpdf16/inv-preview.php?Id=43556","Click for Invoice PDF")</f>
        <v>Click for Invoice PDF</v>
      </c>
      <c r="M4"/>
    </row>
    <row r="5" spans="1:215">
      <c r="A5" t="s">
        <v>26</v>
      </c>
      <c r="B5" t="s">
        <v>27</v>
      </c>
      <c r="C5" t="s">
        <v>15</v>
      </c>
      <c r="D5" t="s">
        <v>28</v>
      </c>
      <c r="E5" t="s">
        <v>17</v>
      </c>
      <c r="F5">
        <v>13541.28</v>
      </c>
      <c r="G5">
        <v>2031.19</v>
      </c>
      <c r="H5">
        <v>15572.47</v>
      </c>
      <c r="I5">
        <v>24042</v>
      </c>
      <c r="J5" t="s">
        <v>22</v>
      </c>
      <c r="K5">
        <v>13</v>
      </c>
      <c r="L5" t="str">
        <f>Hyperlink("http://www.seavest.co.za/inv/fpdf16/inv-preview.php?Id=43573","Click for Invoice PDF")</f>
        <v>Click for Invoice PDF</v>
      </c>
      <c r="M5"/>
    </row>
    <row r="6" spans="1:215">
      <c r="A6" t="s">
        <v>29</v>
      </c>
      <c r="B6" t="s">
        <v>30</v>
      </c>
      <c r="C6" t="s">
        <v>15</v>
      </c>
      <c r="D6" t="s">
        <v>31</v>
      </c>
      <c r="E6" t="s">
        <v>17</v>
      </c>
      <c r="F6">
        <v>7367.54</v>
      </c>
      <c r="G6">
        <v>1105.13</v>
      </c>
      <c r="H6">
        <v>8472.67</v>
      </c>
      <c r="I6">
        <v>24240</v>
      </c>
      <c r="J6" t="s">
        <v>22</v>
      </c>
      <c r="K6">
        <v>13</v>
      </c>
      <c r="L6" t="str">
        <f>Hyperlink("http://www.seavest.co.za/inv/fpdf16/inv-preview.php?Id=43682","Click for Invoice PDF")</f>
        <v>Click for Invoice PDF</v>
      </c>
      <c r="M6"/>
    </row>
    <row r="7" spans="1:215">
      <c r="A7" t="s">
        <v>32</v>
      </c>
      <c r="B7" t="s">
        <v>33</v>
      </c>
      <c r="C7" t="s">
        <v>15</v>
      </c>
      <c r="D7" t="s">
        <v>34</v>
      </c>
      <c r="E7" t="s">
        <v>17</v>
      </c>
      <c r="F7">
        <v>13662.52</v>
      </c>
      <c r="G7">
        <v>2049.38</v>
      </c>
      <c r="H7">
        <v>15711.9</v>
      </c>
      <c r="I7">
        <v>24249</v>
      </c>
      <c r="J7" t="s">
        <v>35</v>
      </c>
      <c r="K7">
        <v>13</v>
      </c>
      <c r="L7" t="str">
        <f>Hyperlink("http://www.seavest.co.za/inv/fpdf16/inv-preview.php?Id=43719","Click for Invoice PDF")</f>
        <v>Click for Invoice PDF</v>
      </c>
      <c r="M7"/>
    </row>
    <row r="8" spans="1:215">
      <c r="A8" t="s">
        <v>36</v>
      </c>
      <c r="B8" t="s">
        <v>37</v>
      </c>
      <c r="C8" t="s">
        <v>38</v>
      </c>
      <c r="D8" t="s">
        <v>39</v>
      </c>
      <c r="E8" t="s">
        <v>40</v>
      </c>
      <c r="F8">
        <v>10116.9</v>
      </c>
      <c r="G8">
        <v>1517.54</v>
      </c>
      <c r="H8">
        <v>11634.44</v>
      </c>
      <c r="I8">
        <v>24036</v>
      </c>
      <c r="J8" t="s">
        <v>41</v>
      </c>
      <c r="K8">
        <v>61</v>
      </c>
      <c r="L8" t="str">
        <f>Hyperlink("http://www.seavest.co.za/inv/fpdf16/inv-preview.php?Id=43571","Click for Invoice PDF")</f>
        <v>Click for Invoice PDF</v>
      </c>
      <c r="M8"/>
    </row>
    <row r="9" spans="1:215">
      <c r="A9" t="s">
        <v>42</v>
      </c>
      <c r="B9" t="s">
        <v>43</v>
      </c>
      <c r="C9" t="s">
        <v>15</v>
      </c>
      <c r="D9" t="s">
        <v>44</v>
      </c>
      <c r="E9" t="s">
        <v>17</v>
      </c>
      <c r="F9">
        <v>10608.56</v>
      </c>
      <c r="G9">
        <v>1591.28</v>
      </c>
      <c r="H9">
        <v>12199.84</v>
      </c>
      <c r="I9">
        <v>24263</v>
      </c>
      <c r="J9" t="s">
        <v>45</v>
      </c>
      <c r="K9">
        <v>13</v>
      </c>
      <c r="L9" t="str">
        <f>Hyperlink("http://www.seavest.co.za/inv/fpdf16/inv-preview.php?Id=43742","Click for Invoice PDF")</f>
        <v>Click for Invoice PDF</v>
      </c>
      <c r="M9"/>
    </row>
    <row r="10" spans="1:215">
      <c r="A10" t="s">
        <v>46</v>
      </c>
      <c r="B10" t="s">
        <v>47</v>
      </c>
      <c r="C10" t="s">
        <v>15</v>
      </c>
      <c r="D10" t="s">
        <v>48</v>
      </c>
      <c r="E10" t="s">
        <v>17</v>
      </c>
      <c r="F10">
        <v>9161.6</v>
      </c>
      <c r="G10">
        <v>1374.24</v>
      </c>
      <c r="H10">
        <v>10535.84</v>
      </c>
      <c r="I10">
        <v>24257</v>
      </c>
      <c r="J10" t="s">
        <v>45</v>
      </c>
      <c r="K10">
        <v>13</v>
      </c>
      <c r="L10" t="str">
        <f>Hyperlink("http://www.seavest.co.za/inv/fpdf16/inv-preview.php?Id=43746","Click for Invoice PDF")</f>
        <v>Click for Invoice PDF</v>
      </c>
      <c r="M10"/>
    </row>
    <row r="11" spans="1:215">
      <c r="A11" t="s">
        <v>49</v>
      </c>
      <c r="B11" t="s">
        <v>50</v>
      </c>
      <c r="C11" t="s">
        <v>15</v>
      </c>
      <c r="D11" t="s">
        <v>51</v>
      </c>
      <c r="E11" t="s">
        <v>17</v>
      </c>
      <c r="F11">
        <v>7159.54</v>
      </c>
      <c r="G11">
        <v>1073.93</v>
      </c>
      <c r="H11">
        <v>8233.469999999999</v>
      </c>
      <c r="I11">
        <v>24057</v>
      </c>
      <c r="J11" t="s">
        <v>52</v>
      </c>
      <c r="K11">
        <v>13</v>
      </c>
      <c r="L11" t="str">
        <f>Hyperlink("http://www.seavest.co.za/inv/fpdf16/inv-preview.php?Id=43589","Click for Invoice PDF")</f>
        <v>Click for Invoice PDF</v>
      </c>
      <c r="M11"/>
    </row>
    <row r="12" spans="1:215">
      <c r="A12" t="s">
        <v>53</v>
      </c>
      <c r="B12" t="s">
        <v>54</v>
      </c>
      <c r="C12" t="s">
        <v>15</v>
      </c>
      <c r="D12" t="s">
        <v>21</v>
      </c>
      <c r="E12" t="s">
        <v>17</v>
      </c>
      <c r="F12">
        <v>10464.16</v>
      </c>
      <c r="G12">
        <v>1569.62</v>
      </c>
      <c r="H12">
        <v>12033.78</v>
      </c>
      <c r="I12">
        <v>24272</v>
      </c>
      <c r="J12" t="s">
        <v>55</v>
      </c>
      <c r="K12">
        <v>13</v>
      </c>
      <c r="L12" t="str">
        <f>Hyperlink("http://www.seavest.co.za/inv/fpdf16/inv-preview.php?Id=43756","Click for Invoice PDF")</f>
        <v>Click for Invoice PDF</v>
      </c>
      <c r="M12"/>
    </row>
    <row r="13" spans="1:215">
      <c r="A13" t="s">
        <v>56</v>
      </c>
      <c r="B13" t="s">
        <v>57</v>
      </c>
      <c r="C13" t="s">
        <v>15</v>
      </c>
      <c r="D13" t="s">
        <v>48</v>
      </c>
      <c r="E13" t="s">
        <v>17</v>
      </c>
      <c r="F13">
        <v>14100.32</v>
      </c>
      <c r="G13">
        <v>2115.05</v>
      </c>
      <c r="H13">
        <v>16215.37</v>
      </c>
      <c r="I13">
        <v>24273</v>
      </c>
      <c r="J13" t="s">
        <v>55</v>
      </c>
      <c r="K13">
        <v>13</v>
      </c>
      <c r="L13" t="str">
        <f>Hyperlink("http://www.seavest.co.za/inv/fpdf16/inv-preview.php?Id=43763","Click for Invoice PDF")</f>
        <v>Click for Invoice PDF</v>
      </c>
      <c r="M13"/>
    </row>
    <row r="14" spans="1:215">
      <c r="A14" t="s">
        <v>58</v>
      </c>
      <c r="B14" t="s">
        <v>59</v>
      </c>
      <c r="C14" t="s">
        <v>38</v>
      </c>
      <c r="D14" t="s">
        <v>60</v>
      </c>
      <c r="E14" t="s">
        <v>61</v>
      </c>
      <c r="F14">
        <v>8428.719999999999</v>
      </c>
      <c r="G14">
        <v>1264.31</v>
      </c>
      <c r="H14">
        <v>9693.030000000001</v>
      </c>
      <c r="I14">
        <v>23234</v>
      </c>
      <c r="J14" t="s">
        <v>62</v>
      </c>
      <c r="K14">
        <v>12</v>
      </c>
      <c r="L14" t="str">
        <f>Hyperlink("http://www.seavest.co.za/inv/fpdf16/inv-preview.php?Id=42821","Click for Invoice PDF")</f>
        <v>Click for Invoice PDF</v>
      </c>
      <c r="M14"/>
    </row>
    <row r="15" spans="1:215">
      <c r="A15" t="s">
        <v>63</v>
      </c>
      <c r="B15" t="s">
        <v>64</v>
      </c>
      <c r="C15" t="s">
        <v>15</v>
      </c>
      <c r="D15" t="s">
        <v>65</v>
      </c>
      <c r="E15" t="s">
        <v>17</v>
      </c>
      <c r="F15">
        <v>13582.2</v>
      </c>
      <c r="G15">
        <v>2037.33</v>
      </c>
      <c r="H15">
        <v>15619.53</v>
      </c>
      <c r="I15">
        <v>24294</v>
      </c>
      <c r="J15" t="s">
        <v>66</v>
      </c>
      <c r="K15">
        <v>13</v>
      </c>
      <c r="L15" t="str">
        <f>Hyperlink("http://www.seavest.co.za/inv/fpdf16/inv-preview.php?Id=43788","Click for Invoice PDF")</f>
        <v>Click for Invoice PDF</v>
      </c>
      <c r="M15"/>
    </row>
    <row r="16" spans="1:215">
      <c r="A16" t="s">
        <v>67</v>
      </c>
      <c r="B16" t="s">
        <v>68</v>
      </c>
      <c r="C16" t="s">
        <v>15</v>
      </c>
      <c r="D16" t="s">
        <v>69</v>
      </c>
      <c r="E16" t="s">
        <v>17</v>
      </c>
      <c r="F16">
        <v>15450.53</v>
      </c>
      <c r="G16">
        <v>2317.58</v>
      </c>
      <c r="H16">
        <v>17768.11</v>
      </c>
      <c r="I16">
        <v>24078</v>
      </c>
      <c r="J16" t="s">
        <v>70</v>
      </c>
      <c r="K16">
        <v>13</v>
      </c>
      <c r="L16" t="str">
        <f>Hyperlink("http://www.seavest.co.za/inv/fpdf16/inv-preview.php?Id=43528","Click for Invoice PDF")</f>
        <v>Click for Invoice PDF</v>
      </c>
      <c r="M16"/>
    </row>
    <row r="17" spans="1:215">
      <c r="A17" t="s">
        <v>71</v>
      </c>
      <c r="B17" t="s">
        <v>72</v>
      </c>
      <c r="C17" t="s">
        <v>15</v>
      </c>
      <c r="D17" t="s">
        <v>73</v>
      </c>
      <c r="E17" t="s">
        <v>17</v>
      </c>
      <c r="F17">
        <v>7878.68</v>
      </c>
      <c r="G17">
        <v>1181.8</v>
      </c>
      <c r="H17">
        <v>9060.48</v>
      </c>
      <c r="I17">
        <v>24306</v>
      </c>
      <c r="J17" t="s">
        <v>70</v>
      </c>
      <c r="K17">
        <v>13</v>
      </c>
      <c r="L17" t="str">
        <f>Hyperlink("http://www.seavest.co.za/inv/fpdf16/inv-preview.php?Id=43803","Click for Invoice PDF")</f>
        <v>Click for Invoice PDF</v>
      </c>
      <c r="M17"/>
    </row>
    <row r="18" spans="1:215">
      <c r="A18" t="s">
        <v>74</v>
      </c>
      <c r="B18" t="s">
        <v>75</v>
      </c>
      <c r="C18" t="s">
        <v>15</v>
      </c>
      <c r="D18" t="s">
        <v>76</v>
      </c>
      <c r="E18" t="s">
        <v>17</v>
      </c>
      <c r="F18">
        <v>12045.6</v>
      </c>
      <c r="G18">
        <v>1806.84</v>
      </c>
      <c r="H18">
        <v>13852.44</v>
      </c>
      <c r="I18">
        <v>23782</v>
      </c>
      <c r="J18" t="s">
        <v>77</v>
      </c>
      <c r="K18">
        <v>13</v>
      </c>
      <c r="L18" t="str">
        <f>Hyperlink("http://www.seavest.co.za/inv/fpdf16/inv-preview.php?Id=43138","Click for Invoice PDF")</f>
        <v>Click for Invoice PDF</v>
      </c>
      <c r="M18"/>
    </row>
    <row r="19" spans="1:215">
      <c r="A19" t="s">
        <v>78</v>
      </c>
      <c r="B19" t="s">
        <v>79</v>
      </c>
      <c r="C19" t="s">
        <v>15</v>
      </c>
      <c r="D19" t="s">
        <v>80</v>
      </c>
      <c r="E19" t="s">
        <v>17</v>
      </c>
      <c r="F19">
        <v>7381.76</v>
      </c>
      <c r="G19">
        <v>1107.26</v>
      </c>
      <c r="H19">
        <v>8489.02</v>
      </c>
      <c r="I19">
        <v>24315</v>
      </c>
      <c r="J19" t="s">
        <v>81</v>
      </c>
      <c r="K19">
        <v>13</v>
      </c>
      <c r="L19" t="str">
        <f>Hyperlink("http://www.seavest.co.za/inv/fpdf16/inv-preview.php?Id=43811","Click for Invoice PDF")</f>
        <v>Click for Invoice PDF</v>
      </c>
      <c r="M19"/>
    </row>
    <row r="20" spans="1:215">
      <c r="A20" t="s">
        <v>82</v>
      </c>
      <c r="B20" t="s">
        <v>83</v>
      </c>
      <c r="C20" t="s">
        <v>38</v>
      </c>
      <c r="D20" t="s">
        <v>84</v>
      </c>
      <c r="E20" t="s">
        <v>40</v>
      </c>
      <c r="F20">
        <v>12734.9</v>
      </c>
      <c r="G20">
        <v>1910.24</v>
      </c>
      <c r="H20">
        <v>14645.14</v>
      </c>
      <c r="I20">
        <v>23313</v>
      </c>
      <c r="J20" t="s">
        <v>85</v>
      </c>
      <c r="K20">
        <v>46</v>
      </c>
      <c r="L20" t="str">
        <f>Hyperlink("http://www.seavest.co.za/inv/fpdf16/inv-preview.php?Id=42898","Click for Invoice PDF")</f>
        <v>Click for Invoice PDF</v>
      </c>
      <c r="M20"/>
    </row>
    <row r="21" spans="1:215">
      <c r="A21" t="s">
        <v>86</v>
      </c>
      <c r="B21" t="s">
        <v>87</v>
      </c>
      <c r="C21" t="s">
        <v>15</v>
      </c>
      <c r="D21" t="s">
        <v>88</v>
      </c>
      <c r="E21" t="s">
        <v>17</v>
      </c>
      <c r="F21">
        <v>3491.27</v>
      </c>
      <c r="G21">
        <v>523.6900000000001</v>
      </c>
      <c r="H21">
        <v>4014.96</v>
      </c>
      <c r="I21">
        <v>23520</v>
      </c>
      <c r="J21" t="s">
        <v>89</v>
      </c>
      <c r="K21">
        <v>109</v>
      </c>
      <c r="L21" t="str">
        <f>Hyperlink("http://www.seavest.co.za/inv/fpdf16/inv-preview.php?Id=42833","Click for Invoice PDF")</f>
        <v>Click for Invoice PDF</v>
      </c>
      <c r="M21"/>
    </row>
    <row r="22" spans="1:215">
      <c r="A22" t="s">
        <v>90</v>
      </c>
      <c r="B22" t="s">
        <v>91</v>
      </c>
      <c r="C22" t="s">
        <v>15</v>
      </c>
      <c r="D22" t="s">
        <v>31</v>
      </c>
      <c r="E22" t="s">
        <v>17</v>
      </c>
      <c r="F22">
        <v>8485.83</v>
      </c>
      <c r="G22">
        <v>1272.87</v>
      </c>
      <c r="H22">
        <v>9758.700000000001</v>
      </c>
      <c r="I22">
        <v>24161</v>
      </c>
      <c r="J22" t="s">
        <v>92</v>
      </c>
      <c r="K22">
        <v>13</v>
      </c>
      <c r="L22" t="str">
        <f>Hyperlink("http://www.seavest.co.za/inv/fpdf16/inv-preview.php?Id=43662","Click for Invoice PDF")</f>
        <v>Click for Invoice PDF</v>
      </c>
      <c r="M22"/>
    </row>
    <row r="23" spans="1:215">
      <c r="A23" t="s">
        <v>93</v>
      </c>
      <c r="B23" t="s">
        <v>94</v>
      </c>
      <c r="C23" t="s">
        <v>38</v>
      </c>
      <c r="D23" t="s">
        <v>95</v>
      </c>
      <c r="E23" t="s">
        <v>40</v>
      </c>
      <c r="F23">
        <v>9200.4</v>
      </c>
      <c r="G23">
        <v>1380.06</v>
      </c>
      <c r="H23">
        <v>10580.46</v>
      </c>
      <c r="I23">
        <v>24082</v>
      </c>
      <c r="J23" t="s">
        <v>92</v>
      </c>
      <c r="K23">
        <v>46</v>
      </c>
      <c r="L23" t="str">
        <f>Hyperlink("http://www.seavest.co.za/inv/fpdf16/inv-preview.php?Id=42993","Click for Invoice PDF")</f>
        <v>Click for Invoice PDF</v>
      </c>
      <c r="M23"/>
    </row>
    <row r="24" spans="1:215">
      <c r="A24" t="s">
        <v>96</v>
      </c>
      <c r="B24" t="s">
        <v>97</v>
      </c>
      <c r="C24" t="s">
        <v>38</v>
      </c>
      <c r="D24" t="s">
        <v>98</v>
      </c>
      <c r="E24" t="s">
        <v>99</v>
      </c>
      <c r="F24">
        <v>14486.4</v>
      </c>
      <c r="G24">
        <v>2172.96</v>
      </c>
      <c r="H24">
        <v>16659.36</v>
      </c>
      <c r="I24">
        <v>24022</v>
      </c>
      <c r="J24" t="s">
        <v>92</v>
      </c>
      <c r="K24">
        <v>46</v>
      </c>
      <c r="L24" t="str">
        <f>Hyperlink("http://www.seavest.co.za/inv/fpdf16/inv-preview.php?Id=43557","Click for Invoice PDF")</f>
        <v>Click for Invoice PDF</v>
      </c>
      <c r="M24"/>
    </row>
    <row r="25" spans="1:215">
      <c r="A25" t="s">
        <v>100</v>
      </c>
      <c r="B25" t="s">
        <v>101</v>
      </c>
      <c r="C25" t="s">
        <v>38</v>
      </c>
      <c r="D25" t="s">
        <v>102</v>
      </c>
      <c r="E25" t="s">
        <v>99</v>
      </c>
      <c r="F25">
        <v>7698.7</v>
      </c>
      <c r="G25">
        <v>1154.81</v>
      </c>
      <c r="H25">
        <v>8853.51</v>
      </c>
      <c r="I25">
        <v>23819</v>
      </c>
      <c r="J25" t="s">
        <v>103</v>
      </c>
      <c r="K25">
        <v>46</v>
      </c>
      <c r="L25" t="str">
        <f>Hyperlink("http://www.seavest.co.za/inv/fpdf16/inv-preview.php?Id=43424","Click for Invoice PDF")</f>
        <v>Click for Invoice PDF</v>
      </c>
      <c r="M25"/>
    </row>
    <row r="26" spans="1:215">
      <c r="A26" t="s">
        <v>104</v>
      </c>
      <c r="B26" t="s">
        <v>105</v>
      </c>
      <c r="C26" t="s">
        <v>38</v>
      </c>
      <c r="D26" t="s">
        <v>102</v>
      </c>
      <c r="E26" t="s">
        <v>99</v>
      </c>
      <c r="F26">
        <v>9437</v>
      </c>
      <c r="G26">
        <v>1415.55</v>
      </c>
      <c r="H26">
        <v>10852.55</v>
      </c>
      <c r="I26">
        <v>23973</v>
      </c>
      <c r="J26" t="s">
        <v>106</v>
      </c>
      <c r="K26">
        <v>46</v>
      </c>
      <c r="L26" t="str">
        <f>Hyperlink("http://www.seavest.co.za/inv/fpdf16/inv-preview.php?Id=43517","Click for Invoice PDF")</f>
        <v>Click for Invoice PDF</v>
      </c>
      <c r="M26"/>
    </row>
    <row r="27" spans="1:215">
      <c r="A27" t="s">
        <v>107</v>
      </c>
      <c r="B27" t="s">
        <v>108</v>
      </c>
      <c r="C27" t="s">
        <v>38</v>
      </c>
      <c r="D27" t="s">
        <v>109</v>
      </c>
      <c r="E27" t="s">
        <v>99</v>
      </c>
      <c r="F27">
        <v>7720</v>
      </c>
      <c r="G27">
        <v>1158</v>
      </c>
      <c r="H27">
        <v>8878</v>
      </c>
      <c r="I27">
        <v>24190</v>
      </c>
      <c r="J27" t="s">
        <v>110</v>
      </c>
      <c r="K27">
        <v>46</v>
      </c>
      <c r="L27" t="str">
        <f>Hyperlink("http://www.seavest.co.za/inv/fpdf16/inv-preview.php?Id=43602","Click for Invoice PDF")</f>
        <v>Click for Invoice PDF</v>
      </c>
      <c r="M27"/>
    </row>
    <row r="28" spans="1:215">
      <c r="A28" t="s">
        <v>111</v>
      </c>
      <c r="B28" t="s">
        <v>112</v>
      </c>
      <c r="C28" t="s">
        <v>15</v>
      </c>
      <c r="D28" t="s">
        <v>44</v>
      </c>
      <c r="E28" t="s">
        <v>17</v>
      </c>
      <c r="F28">
        <v>9221.34</v>
      </c>
      <c r="G28">
        <v>1383.2</v>
      </c>
      <c r="H28">
        <v>10604.54</v>
      </c>
      <c r="I28">
        <v>24381</v>
      </c>
      <c r="J28" t="s">
        <v>113</v>
      </c>
      <c r="K28">
        <v>2</v>
      </c>
      <c r="L28" t="str">
        <f>Hyperlink("http://www.seavest.co.za/inv/fpdf16/inv-preview.php?Id=43857","Click for Invoice PDF")</f>
        <v>Click for Invoice PDF</v>
      </c>
      <c r="M28"/>
    </row>
    <row r="29" spans="1:215">
      <c r="A29" t="s">
        <v>114</v>
      </c>
      <c r="B29" t="s">
        <v>115</v>
      </c>
      <c r="C29" t="s">
        <v>15</v>
      </c>
      <c r="D29" t="s">
        <v>16</v>
      </c>
      <c r="E29" t="s">
        <v>17</v>
      </c>
      <c r="F29">
        <v>12887.8</v>
      </c>
      <c r="G29">
        <v>1933.17</v>
      </c>
      <c r="H29">
        <v>14820.97</v>
      </c>
      <c r="I29">
        <v>23924</v>
      </c>
      <c r="J29" t="s">
        <v>116</v>
      </c>
      <c r="K29">
        <v>13</v>
      </c>
      <c r="L29" t="str">
        <f>Hyperlink("http://www.seavest.co.za/inv/fpdf16/inv-preview.php?Id=43459","Click for Invoice PDF")</f>
        <v>Click for Invoice PDF</v>
      </c>
      <c r="M29"/>
    </row>
    <row r="30" spans="1:215">
      <c r="A30" t="s">
        <v>117</v>
      </c>
      <c r="B30" t="s">
        <v>118</v>
      </c>
      <c r="C30" t="s">
        <v>38</v>
      </c>
      <c r="D30" t="s">
        <v>119</v>
      </c>
      <c r="E30" t="s">
        <v>40</v>
      </c>
      <c r="F30">
        <v>4431.8</v>
      </c>
      <c r="G30">
        <v>664.77</v>
      </c>
      <c r="H30">
        <v>5096.57</v>
      </c>
      <c r="I30">
        <v>24203</v>
      </c>
      <c r="J30" t="s">
        <v>116</v>
      </c>
      <c r="K30">
        <v>46</v>
      </c>
      <c r="L30" t="str">
        <f>Hyperlink("http://www.seavest.co.za/inv/fpdf16/inv-preview.php?Id=43703","Click for Invoice PDF")</f>
        <v>Click for Invoice PDF</v>
      </c>
      <c r="M30"/>
    </row>
    <row r="31" spans="1:215">
      <c r="A31" t="s">
        <v>120</v>
      </c>
      <c r="B31" t="s">
        <v>121</v>
      </c>
      <c r="C31" t="s">
        <v>38</v>
      </c>
      <c r="D31" t="s">
        <v>84</v>
      </c>
      <c r="E31" t="s">
        <v>40</v>
      </c>
      <c r="F31">
        <v>9322.9</v>
      </c>
      <c r="G31">
        <v>1398.44</v>
      </c>
      <c r="H31">
        <v>10721.34</v>
      </c>
      <c r="I31">
        <v>24004</v>
      </c>
      <c r="J31" t="s">
        <v>116</v>
      </c>
      <c r="K31">
        <v>46</v>
      </c>
      <c r="L31" t="str">
        <f>Hyperlink("http://www.seavest.co.za/inv/fpdf16/inv-preview.php?Id=43544","Click for Invoice PDF")</f>
        <v>Click for Invoice PDF</v>
      </c>
      <c r="M31"/>
    </row>
    <row r="32" spans="1:215">
      <c r="A32" t="s">
        <v>122</v>
      </c>
      <c r="B32" t="s">
        <v>123</v>
      </c>
      <c r="C32" t="s">
        <v>38</v>
      </c>
      <c r="D32" t="s">
        <v>119</v>
      </c>
      <c r="E32" t="s">
        <v>40</v>
      </c>
      <c r="F32">
        <v>8984.5</v>
      </c>
      <c r="G32">
        <v>1347.68</v>
      </c>
      <c r="H32">
        <v>10332.18</v>
      </c>
      <c r="I32">
        <v>24077</v>
      </c>
      <c r="J32" t="s">
        <v>116</v>
      </c>
      <c r="K32">
        <v>46</v>
      </c>
      <c r="L32" t="str">
        <f>Hyperlink("http://www.seavest.co.za/inv/fpdf16/inv-preview.php?Id=43597","Click for Invoice PDF")</f>
        <v>Click for Invoice PDF</v>
      </c>
      <c r="M32"/>
    </row>
    <row r="33" spans="1:215">
      <c r="A33" t="s">
        <v>124</v>
      </c>
      <c r="B33" t="s">
        <v>125</v>
      </c>
      <c r="C33" t="s">
        <v>38</v>
      </c>
      <c r="D33" t="s">
        <v>126</v>
      </c>
      <c r="E33" t="s">
        <v>99</v>
      </c>
      <c r="F33">
        <v>23388.43</v>
      </c>
      <c r="G33">
        <v>3508.26</v>
      </c>
      <c r="H33">
        <v>26896.69</v>
      </c>
      <c r="I33">
        <v>24202</v>
      </c>
      <c r="J33" t="s">
        <v>116</v>
      </c>
      <c r="K33">
        <v>46</v>
      </c>
      <c r="L33" t="str">
        <f>Hyperlink("http://www.seavest.co.za/inv/fpdf16/inv-preview.php?Id=43616","Click for Invoice PDF")</f>
        <v>Click for Invoice PDF</v>
      </c>
      <c r="M33"/>
    </row>
    <row r="34" spans="1:215">
      <c r="A34" t="s">
        <v>127</v>
      </c>
      <c r="B34" t="s">
        <v>128</v>
      </c>
      <c r="C34" t="s">
        <v>38</v>
      </c>
      <c r="D34" t="s">
        <v>102</v>
      </c>
      <c r="E34" t="s">
        <v>40</v>
      </c>
      <c r="F34">
        <v>4789.2</v>
      </c>
      <c r="G34">
        <v>670.49</v>
      </c>
      <c r="H34">
        <v>5459.69</v>
      </c>
      <c r="I34">
        <v>24443</v>
      </c>
      <c r="J34" t="s">
        <v>129</v>
      </c>
      <c r="K34">
        <v>3</v>
      </c>
      <c r="L34" t="str">
        <f>Hyperlink("http://www.seavest.co.za/inv/fpdf16/inv-preview.php?Id=43901","Click for Invoice PDF")</f>
        <v>Click for Invoice PDF</v>
      </c>
      <c r="M34"/>
    </row>
    <row r="35" spans="1:215">
      <c r="A35" t="s">
        <v>130</v>
      </c>
      <c r="B35" t="s">
        <v>131</v>
      </c>
      <c r="C35" t="s">
        <v>15</v>
      </c>
      <c r="D35" t="s">
        <v>132</v>
      </c>
      <c r="E35" t="s">
        <v>17</v>
      </c>
      <c r="F35">
        <v>3712.2</v>
      </c>
      <c r="G35">
        <v>556.83</v>
      </c>
      <c r="H35">
        <v>4269.03</v>
      </c>
      <c r="I35">
        <v>24218</v>
      </c>
      <c r="J35" t="s">
        <v>133</v>
      </c>
      <c r="K35">
        <v>13</v>
      </c>
      <c r="L35" t="str">
        <f>Hyperlink("http://www.seavest.co.za/inv/fpdf16/inv-preview.php?Id=43613","Click for Invoice PDF")</f>
        <v>Click for Invoice PDF</v>
      </c>
      <c r="M35"/>
    </row>
    <row r="36" spans="1:215">
      <c r="A36" t="s">
        <v>134</v>
      </c>
      <c r="B36" t="s">
        <v>135</v>
      </c>
      <c r="C36" t="s">
        <v>38</v>
      </c>
      <c r="D36" t="s">
        <v>136</v>
      </c>
      <c r="E36" t="s">
        <v>137</v>
      </c>
      <c r="F36">
        <v>7399.4</v>
      </c>
      <c r="G36">
        <v>1109.91</v>
      </c>
      <c r="H36">
        <v>8509.309999999999</v>
      </c>
      <c r="I36">
        <v>24179</v>
      </c>
      <c r="J36" t="s">
        <v>133</v>
      </c>
      <c r="K36">
        <v>46</v>
      </c>
      <c r="L36" t="str">
        <f>Hyperlink("http://www.seavest.co.za/inv/fpdf16/inv-preview.php?Id=43674","Click for Invoice PDF")</f>
        <v>Click for Invoice PDF</v>
      </c>
      <c r="M36"/>
    </row>
    <row r="37" spans="1:215">
      <c r="A37" t="s">
        <v>138</v>
      </c>
      <c r="B37" t="s">
        <v>139</v>
      </c>
      <c r="C37" t="s">
        <v>38</v>
      </c>
      <c r="D37" t="s">
        <v>140</v>
      </c>
      <c r="E37" t="s">
        <v>99</v>
      </c>
      <c r="F37">
        <v>7594.7</v>
      </c>
      <c r="G37">
        <v>1139.21</v>
      </c>
      <c r="H37">
        <v>8733.91</v>
      </c>
      <c r="I37">
        <v>24211</v>
      </c>
      <c r="J37" t="s">
        <v>133</v>
      </c>
      <c r="K37">
        <v>46</v>
      </c>
      <c r="L37" t="str">
        <f>Hyperlink("http://www.seavest.co.za/inv/fpdf16/inv-preview.php?Id=43699","Click for Invoice PDF")</f>
        <v>Click for Invoice PDF</v>
      </c>
      <c r="M37"/>
    </row>
    <row r="38" spans="1:215">
      <c r="A38" t="s">
        <v>141</v>
      </c>
      <c r="B38" t="s">
        <v>142</v>
      </c>
      <c r="C38" t="s">
        <v>38</v>
      </c>
      <c r="D38" t="s">
        <v>143</v>
      </c>
      <c r="E38" t="s">
        <v>144</v>
      </c>
      <c r="F38">
        <v>12063.9</v>
      </c>
      <c r="G38">
        <v>1809.59</v>
      </c>
      <c r="H38">
        <v>13873.49</v>
      </c>
      <c r="I38">
        <v>24214</v>
      </c>
      <c r="J38" t="s">
        <v>133</v>
      </c>
      <c r="K38">
        <v>51</v>
      </c>
      <c r="L38" t="str">
        <f>Hyperlink("http://www.seavest.co.za/inv/fpdf16/inv-preview.php?Id=43710","Click for Invoice PDF")</f>
        <v>Click for Invoice PDF</v>
      </c>
      <c r="M38"/>
    </row>
    <row r="39" spans="1:215">
      <c r="A39" t="s">
        <v>145</v>
      </c>
      <c r="B39" t="s">
        <v>146</v>
      </c>
      <c r="C39" t="s">
        <v>15</v>
      </c>
      <c r="D39" t="s">
        <v>69</v>
      </c>
      <c r="E39" t="s">
        <v>17</v>
      </c>
      <c r="F39">
        <v>10539.35</v>
      </c>
      <c r="G39">
        <v>1580.9</v>
      </c>
      <c r="H39">
        <v>12120.25</v>
      </c>
      <c r="I39">
        <v>23980</v>
      </c>
      <c r="J39" t="s">
        <v>147</v>
      </c>
      <c r="K39">
        <v>46</v>
      </c>
      <c r="L39" t="str">
        <f>Hyperlink("http://www.seavest.co.za/inv/fpdf16/inv-preview.php?Id=43514","Click for Invoice PDF")</f>
        <v>Click for Invoice PDF</v>
      </c>
      <c r="M39"/>
    </row>
    <row r="40" spans="1:215">
      <c r="A40" t="s">
        <v>148</v>
      </c>
      <c r="B40" t="s">
        <v>149</v>
      </c>
      <c r="C40" t="s">
        <v>38</v>
      </c>
      <c r="D40" t="s">
        <v>150</v>
      </c>
      <c r="E40" t="s">
        <v>151</v>
      </c>
      <c r="F40">
        <v>9248.219999999999</v>
      </c>
      <c r="G40">
        <v>1387.23</v>
      </c>
      <c r="H40">
        <v>10635.45</v>
      </c>
      <c r="I40">
        <v>22779</v>
      </c>
      <c r="J40" t="s">
        <v>152</v>
      </c>
      <c r="K40">
        <v>214</v>
      </c>
      <c r="L40" t="str">
        <f>Hyperlink("http://www.seavest.co.za/inv/fpdf16/inv-preview.php?Id=42323","Click for Invoice PDF")</f>
        <v>Click for Invoice PDF</v>
      </c>
      <c r="M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2" r:id="rId_hyperlink_1"/>
    <hyperlink ref="L3" r:id="rId_hyperlink_2"/>
    <hyperlink ref="L4" r:id="rId_hyperlink_3"/>
    <hyperlink ref="L5" r:id="rId_hyperlink_4"/>
    <hyperlink ref="L6" r:id="rId_hyperlink_5"/>
    <hyperlink ref="L7" r:id="rId_hyperlink_6"/>
    <hyperlink ref="L8" r:id="rId_hyperlink_7"/>
    <hyperlink ref="L9" r:id="rId_hyperlink_8"/>
    <hyperlink ref="L10" r:id="rId_hyperlink_9"/>
    <hyperlink ref="L11" r:id="rId_hyperlink_10"/>
    <hyperlink ref="L12" r:id="rId_hyperlink_11"/>
    <hyperlink ref="L13" r:id="rId_hyperlink_12"/>
    <hyperlink ref="L14" r:id="rId_hyperlink_13"/>
    <hyperlink ref="L15" r:id="rId_hyperlink_14"/>
    <hyperlink ref="L16" r:id="rId_hyperlink_15"/>
    <hyperlink ref="L17" r:id="rId_hyperlink_16"/>
    <hyperlink ref="L18" r:id="rId_hyperlink_17"/>
    <hyperlink ref="L19" r:id="rId_hyperlink_18"/>
    <hyperlink ref="L20" r:id="rId_hyperlink_19"/>
    <hyperlink ref="L21" r:id="rId_hyperlink_20"/>
    <hyperlink ref="L22" r:id="rId_hyperlink_21"/>
    <hyperlink ref="L23" r:id="rId_hyperlink_22"/>
    <hyperlink ref="L24" r:id="rId_hyperlink_23"/>
    <hyperlink ref="L25" r:id="rId_hyperlink_24"/>
    <hyperlink ref="L26" r:id="rId_hyperlink_25"/>
    <hyperlink ref="L27" r:id="rId_hyperlink_26"/>
    <hyperlink ref="L28" r:id="rId_hyperlink_27"/>
    <hyperlink ref="L29" r:id="rId_hyperlink_28"/>
    <hyperlink ref="L30" r:id="rId_hyperlink_29"/>
    <hyperlink ref="L31" r:id="rId_hyperlink_30"/>
    <hyperlink ref="L32" r:id="rId_hyperlink_31"/>
    <hyperlink ref="L33" r:id="rId_hyperlink_32"/>
    <hyperlink ref="L34" r:id="rId_hyperlink_33"/>
    <hyperlink ref="L35" r:id="rId_hyperlink_34"/>
    <hyperlink ref="L36" r:id="rId_hyperlink_35"/>
    <hyperlink ref="L37" r:id="rId_hyperlink_36"/>
    <hyperlink ref="L38" r:id="rId_hyperlink_37"/>
    <hyperlink ref="L39" r:id="rId_hyperlink_38"/>
    <hyperlink ref="L40" r:id="rId_hyperlink_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2022-04-22T11:12:13+02:00</dcterms:created>
  <dcterms:modified xsi:type="dcterms:W3CDTF">2022-04-22T11:12:13+02:00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