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<sst xmlns="http://schemas.openxmlformats.org/spreadsheetml/2006/main" uniqueCount="157">
  <si>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</si>
  <si>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</si>
  <si>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</si>
  <si>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</si>
  <si>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</si>
  <si>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</si>
  <si>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</si>
  <si>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</si>
  <si>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</si>
  <si>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</si>
  <si>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</si>
  <si>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</si>
  <si>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</si>
  <si>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PMProject-Jody</t>
  </si>
  <si>
    <t>KwaZulu Natal</t>
  </si>
  <si>
    <t>Glazer Motors</t>
  </si>
  <si>
    <t>PM4785038</t>
  </si>
  <si>
    <t>Brighton Beach Service Station</t>
  </si>
  <si>
    <t>PM4795865</t>
  </si>
  <si>
    <t>Gauteng</t>
  </si>
  <si>
    <t>Nompilo Motors</t>
  </si>
  <si>
    <t>Mandla Mdlalose</t>
  </si>
  <si>
    <t>02 Jun 2022</t>
  </si>
  <si>
    <t>PM4779117</t>
  </si>
  <si>
    <t>ZAKARIYYA PARK</t>
  </si>
  <si>
    <t>Makgetha Nteo</t>
  </si>
  <si>
    <t>02 Mar 2022</t>
  </si>
  <si>
    <t>PM4691431</t>
  </si>
  <si>
    <t>Jack Street Cc</t>
  </si>
  <si>
    <t>Nompiliso Chauke</t>
  </si>
  <si>
    <t>04 Dec 2020</t>
  </si>
  <si>
    <t>PM4746147</t>
  </si>
  <si>
    <t>Hadaf West</t>
  </si>
  <si>
    <t>04 Mar 2022</t>
  </si>
  <si>
    <t>PM4PO505917599</t>
  </si>
  <si>
    <t>xxx</t>
  </si>
  <si>
    <t>PM4784467</t>
  </si>
  <si>
    <t>Mabopane Motors</t>
  </si>
  <si>
    <t>Katlego Semango</t>
  </si>
  <si>
    <t>04 May 2022</t>
  </si>
  <si>
    <t>PM4783744</t>
  </si>
  <si>
    <t>Minty's Of Market Str</t>
  </si>
  <si>
    <t>Simphiwe Gift Kunene</t>
  </si>
  <si>
    <t>06 Apr 2022</t>
  </si>
  <si>
    <t>PM4782530</t>
  </si>
  <si>
    <t>Competition Plus Convenience C.</t>
  </si>
  <si>
    <t>07 Mar 2022</t>
  </si>
  <si>
    <t>PM4786141</t>
  </si>
  <si>
    <t>MYCITI CONVENIECE</t>
  </si>
  <si>
    <t>Thivhonali Nelwamondo</t>
  </si>
  <si>
    <t>08 Apr 2022</t>
  </si>
  <si>
    <t>PM4728054</t>
  </si>
  <si>
    <t>Waterside Convenience Centre</t>
  </si>
  <si>
    <t>Siphiwe Masango</t>
  </si>
  <si>
    <t>09 Jun 2021</t>
  </si>
  <si>
    <t>PM4782616</t>
  </si>
  <si>
    <t>Blockhouse 1 Stop North</t>
  </si>
  <si>
    <t>11 Apr 2022</t>
  </si>
  <si>
    <t>PM4761249</t>
  </si>
  <si>
    <t>Tugela 1 Stop North</t>
  </si>
  <si>
    <t>14 Jan 2022</t>
  </si>
  <si>
    <t>PM4685995</t>
  </si>
  <si>
    <t>Island Park Convenience Centre</t>
  </si>
  <si>
    <t>Barry Sitharam</t>
  </si>
  <si>
    <t>15 Dec 2020</t>
  </si>
  <si>
    <t>PM4680919</t>
  </si>
  <si>
    <t>Orlando S/stn</t>
  </si>
  <si>
    <t>Lunga Mvelase</t>
  </si>
  <si>
    <t>15 Oct 2020</t>
  </si>
  <si>
    <t>PM4743708</t>
  </si>
  <si>
    <t>Welcome Convenience Centre</t>
  </si>
  <si>
    <t>15 Oct 2021</t>
  </si>
  <si>
    <t>PM4699616</t>
  </si>
  <si>
    <t>Selcourt S/stn</t>
  </si>
  <si>
    <t>Mandla Jama</t>
  </si>
  <si>
    <t>16 Feb 2021</t>
  </si>
  <si>
    <t>PM4694622</t>
  </si>
  <si>
    <t>George Storrar Mts</t>
  </si>
  <si>
    <t>18 Dec 2020</t>
  </si>
  <si>
    <t>PM4775293</t>
  </si>
  <si>
    <t>Nyala 1 Stop</t>
  </si>
  <si>
    <t>18 Mar 2022</t>
  </si>
  <si>
    <t>PM4700888</t>
  </si>
  <si>
    <t>Roodekop Ret Cen</t>
  </si>
  <si>
    <t>19 Feb 2021</t>
  </si>
  <si>
    <t>PM4782840</t>
  </si>
  <si>
    <t>Mountainview Conv Ctr.</t>
  </si>
  <si>
    <t>20 Apr 2022</t>
  </si>
  <si>
    <t>PM4780510</t>
  </si>
  <si>
    <t>ENGEN CROSSING SERVICE</t>
  </si>
  <si>
    <t>21 Apr 2022</t>
  </si>
  <si>
    <t>PM4784520</t>
  </si>
  <si>
    <t>PM4744115</t>
  </si>
  <si>
    <t>Rosedene Conv Cen</t>
  </si>
  <si>
    <t>22 Dec 2021</t>
  </si>
  <si>
    <t>PM4687353</t>
  </si>
  <si>
    <t>GORAS CONVENIENCE</t>
  </si>
  <si>
    <t>22 Feb 2021</t>
  </si>
  <si>
    <t>PM4714078</t>
  </si>
  <si>
    <t>Marimba Gardens Ss</t>
  </si>
  <si>
    <t>22 Jun 2021</t>
  </si>
  <si>
    <t>PM4751865-new</t>
  </si>
  <si>
    <t>Old Mill Convenience Centre</t>
  </si>
  <si>
    <t>22 Oct 2021</t>
  </si>
  <si>
    <t>PM4685987</t>
  </si>
  <si>
    <t>23 Feb 2021</t>
  </si>
  <si>
    <t>PM4716562</t>
  </si>
  <si>
    <t>23 Jun 2021</t>
  </si>
  <si>
    <t>PM4767182</t>
  </si>
  <si>
    <t>All Africa Village</t>
  </si>
  <si>
    <t>23 Mar 2022</t>
  </si>
  <si>
    <t>PM4782571</t>
  </si>
  <si>
    <t>Wembley S.s</t>
  </si>
  <si>
    <t>PMPO4505917599</t>
  </si>
  <si>
    <t>Kritzinger Ss</t>
  </si>
  <si>
    <t>PM4698975</t>
  </si>
  <si>
    <t xml:space="preserve">Cato 1 Stop </t>
  </si>
  <si>
    <t>24 Feb 2021</t>
  </si>
  <si>
    <t>PM4672084..</t>
  </si>
  <si>
    <t>Highveld 1 Stop West</t>
  </si>
  <si>
    <t>24 Mar 2021</t>
  </si>
  <si>
    <t>PM4718215</t>
  </si>
  <si>
    <t xml:space="preserve">Manguzi </t>
  </si>
  <si>
    <t>Sbusiso Ngcobo</t>
  </si>
  <si>
    <t>25 Jun 2021</t>
  </si>
  <si>
    <t>PM4782914</t>
  </si>
  <si>
    <t>Gateway</t>
  </si>
  <si>
    <t>25 Mar 2022</t>
  </si>
  <si>
    <t>PM4795476</t>
  </si>
  <si>
    <t>Linksfield</t>
  </si>
  <si>
    <t>25 May 2022</t>
  </si>
  <si>
    <t>PM4791359</t>
  </si>
  <si>
    <t>The Stamford Convenience Centre</t>
  </si>
  <si>
    <t>26 Apr 2022</t>
  </si>
  <si>
    <t>PM4789985</t>
  </si>
  <si>
    <t>PM4697607</t>
  </si>
  <si>
    <t>Wright Park Mtrs</t>
  </si>
  <si>
    <t>26 Jan 2021</t>
  </si>
  <si>
    <t>PM4795204</t>
  </si>
  <si>
    <t>Ngwenya Convenience</t>
  </si>
  <si>
    <t>26 May 2022</t>
  </si>
  <si>
    <t>PM4726265</t>
  </si>
  <si>
    <t>New South Conv Cen</t>
  </si>
  <si>
    <t>28 May 2021</t>
  </si>
  <si>
    <t>PM4680371</t>
  </si>
  <si>
    <t>Blancheville Ret Cen</t>
  </si>
  <si>
    <t>28 Nov 2020</t>
  </si>
  <si>
    <t>PM4707068</t>
  </si>
  <si>
    <t>Shereena Motors</t>
  </si>
  <si>
    <t>29 Jun 2021</t>
  </si>
  <si>
    <t>PM4733246</t>
  </si>
  <si>
    <t>Mabulalambiza Ss</t>
  </si>
  <si>
    <t>31 Aug 2021</t>
  </si>
  <si>
    <t>PM4740293</t>
  </si>
  <si>
    <t>4505821703 / 80</t>
  </si>
  <si>
    <t>Rudan 1 Stop</t>
  </si>
  <si>
    <t>31 Jul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</si>
</sst>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4183" TargetMode="External"/><Relationship Id="rId_hyperlink_2" Type="http://schemas.openxmlformats.org/officeDocument/2006/relationships/hyperlink" Target="http://www.seavest.co.za/inv/fpdf16/inv-preview.php?Id=43637" TargetMode="External"/><Relationship Id="rId_hyperlink_3" Type="http://schemas.openxmlformats.org/officeDocument/2006/relationships/hyperlink" Target="http://www.seavest.co.za/inv/fpdf16/inv-preview.php?Id=40320" TargetMode="External"/><Relationship Id="rId_hyperlink_4" Type="http://schemas.openxmlformats.org/officeDocument/2006/relationships/hyperlink" Target="http://www.seavest.co.za/inv/fpdf16/inv-preview.php?Id=42338" TargetMode="External"/><Relationship Id="rId_hyperlink_5" Type="http://schemas.openxmlformats.org/officeDocument/2006/relationships/hyperlink" Target="http://www.seavest.co.za/inv/fpdf16/inv-preview.php?Id=43785" TargetMode="External"/><Relationship Id="rId_hyperlink_6" Type="http://schemas.openxmlformats.org/officeDocument/2006/relationships/hyperlink" Target="http://www.seavest.co.za/inv/fpdf16/inv-preview.php?Id=43813" TargetMode="External"/><Relationship Id="rId_hyperlink_7" Type="http://schemas.openxmlformats.org/officeDocument/2006/relationships/hyperlink" Target="http://www.seavest.co.za/inv/fpdf16/inv-preview.php?Id=43793" TargetMode="External"/><Relationship Id="rId_hyperlink_8" Type="http://schemas.openxmlformats.org/officeDocument/2006/relationships/hyperlink" Target="http://www.seavest.co.za/inv/fpdf16/inv-preview.php?Id=43739" TargetMode="External"/><Relationship Id="rId_hyperlink_9" Type="http://schemas.openxmlformats.org/officeDocument/2006/relationships/hyperlink" Target="http://www.seavest.co.za/inv/fpdf16/inv-preview.php?Id=43880" TargetMode="External"/><Relationship Id="rId_hyperlink_10" Type="http://schemas.openxmlformats.org/officeDocument/2006/relationships/hyperlink" Target="http://www.seavest.co.za/inv/fpdf16/inv-preview.php?Id=41436" TargetMode="External"/><Relationship Id="rId_hyperlink_11" Type="http://schemas.openxmlformats.org/officeDocument/2006/relationships/hyperlink" Target="http://www.seavest.co.za/inv/fpdf16/inv-preview.php?Id=43750" TargetMode="External"/><Relationship Id="rId_hyperlink_12" Type="http://schemas.openxmlformats.org/officeDocument/2006/relationships/hyperlink" Target="http://www.seavest.co.za/inv/fpdf16/inv-preview.php?Id=43112" TargetMode="External"/><Relationship Id="rId_hyperlink_13" Type="http://schemas.openxmlformats.org/officeDocument/2006/relationships/hyperlink" Target="http://www.seavest.co.za/inv/fpdf16/inv-preview.php?Id=40123" TargetMode="External"/><Relationship Id="rId_hyperlink_14" Type="http://schemas.openxmlformats.org/officeDocument/2006/relationships/hyperlink" Target="http://www.seavest.co.za/inv/fpdf16/inv-preview.php?Id=39970" TargetMode="External"/><Relationship Id="rId_hyperlink_15" Type="http://schemas.openxmlformats.org/officeDocument/2006/relationships/hyperlink" Target="http://www.seavest.co.za/inv/fpdf16/inv-preview.php?Id=42148" TargetMode="External"/><Relationship Id="rId_hyperlink_16" Type="http://schemas.openxmlformats.org/officeDocument/2006/relationships/hyperlink" Target="http://www.seavest.co.za/inv/fpdf16/inv-preview.php?Id=40498" TargetMode="External"/><Relationship Id="rId_hyperlink_17" Type="http://schemas.openxmlformats.org/officeDocument/2006/relationships/hyperlink" Target="http://www.seavest.co.za/inv/fpdf16/inv-preview.php?Id=40412" TargetMode="External"/><Relationship Id="rId_hyperlink_18" Type="http://schemas.openxmlformats.org/officeDocument/2006/relationships/hyperlink" Target="http://www.seavest.co.za/inv/fpdf16/inv-preview.php?Id=43530" TargetMode="External"/><Relationship Id="rId_hyperlink_19" Type="http://schemas.openxmlformats.org/officeDocument/2006/relationships/hyperlink" Target="http://www.seavest.co.za/inv/fpdf16/inv-preview.php?Id=40606" TargetMode="External"/><Relationship Id="rId_hyperlink_20" Type="http://schemas.openxmlformats.org/officeDocument/2006/relationships/hyperlink" Target="http://www.seavest.co.za/inv/fpdf16/inv-preview.php?Id=43743" TargetMode="External"/><Relationship Id="rId_hyperlink_21" Type="http://schemas.openxmlformats.org/officeDocument/2006/relationships/hyperlink" Target="http://www.seavest.co.za/inv/fpdf16/inv-preview.php?Id=43688" TargetMode="External"/><Relationship Id="rId_hyperlink_22" Type="http://schemas.openxmlformats.org/officeDocument/2006/relationships/hyperlink" Target="http://www.seavest.co.za/inv/fpdf16/inv-preview.php?Id=43815" TargetMode="External"/><Relationship Id="rId_hyperlink_23" Type="http://schemas.openxmlformats.org/officeDocument/2006/relationships/hyperlink" Target="http://www.seavest.co.za/inv/fpdf16/inv-preview.php?Id=43237" TargetMode="External"/><Relationship Id="rId_hyperlink_24" Type="http://schemas.openxmlformats.org/officeDocument/2006/relationships/hyperlink" Target="http://www.seavest.co.za/inv/fpdf16/inv-preview.php?Id=40688" TargetMode="External"/><Relationship Id="rId_hyperlink_25" Type="http://schemas.openxmlformats.org/officeDocument/2006/relationships/hyperlink" Target="http://www.seavest.co.za/inv/fpdf16/inv-preview.php?Id=40984" TargetMode="External"/><Relationship Id="rId_hyperlink_26" Type="http://schemas.openxmlformats.org/officeDocument/2006/relationships/hyperlink" Target="http://www.seavest.co.za/inv/fpdf16/inv-preview.php?Id=42861" TargetMode="External"/><Relationship Id="rId_hyperlink_27" Type="http://schemas.openxmlformats.org/officeDocument/2006/relationships/hyperlink" Target="http://www.seavest.co.za/inv/fpdf16/inv-preview.php?Id=40122" TargetMode="External"/><Relationship Id="rId_hyperlink_28" Type="http://schemas.openxmlformats.org/officeDocument/2006/relationships/hyperlink" Target="http://www.seavest.co.za/inv/fpdf16/inv-preview.php?Id=41047" TargetMode="External"/><Relationship Id="rId_hyperlink_29" Type="http://schemas.openxmlformats.org/officeDocument/2006/relationships/hyperlink" Target="http://www.seavest.co.za/inv/fpdf16/inv-preview.php?Id=43342" TargetMode="External"/><Relationship Id="rId_hyperlink_30" Type="http://schemas.openxmlformats.org/officeDocument/2006/relationships/hyperlink" Target="http://www.seavest.co.za/inv/fpdf16/inv-preview.php?Id=43732" TargetMode="External"/><Relationship Id="rId_hyperlink_31" Type="http://schemas.openxmlformats.org/officeDocument/2006/relationships/hyperlink" Target="http://www.seavest.co.za/inv/fpdf16/inv-preview.php?Id=43925" TargetMode="External"/><Relationship Id="rId_hyperlink_32" Type="http://schemas.openxmlformats.org/officeDocument/2006/relationships/hyperlink" Target="http://www.seavest.co.za/inv/fpdf16/inv-preview.php?Id=40469" TargetMode="External"/><Relationship Id="rId_hyperlink_33" Type="http://schemas.openxmlformats.org/officeDocument/2006/relationships/hyperlink" Target="http://www.seavest.co.za/inv/fpdf16/inv-preview.php?Id=39904" TargetMode="External"/><Relationship Id="rId_hyperlink_34" Type="http://schemas.openxmlformats.org/officeDocument/2006/relationships/hyperlink" Target="http://www.seavest.co.za/inv/fpdf16/inv-preview.php?Id=40960" TargetMode="External"/><Relationship Id="rId_hyperlink_35" Type="http://schemas.openxmlformats.org/officeDocument/2006/relationships/hyperlink" Target="http://www.seavest.co.za/inv/fpdf16/inv-preview.php?Id=43760" TargetMode="External"/><Relationship Id="rId_hyperlink_36" Type="http://schemas.openxmlformats.org/officeDocument/2006/relationships/hyperlink" Target="http://www.seavest.co.za/inv/fpdf16/inv-preview.php?Id=44176" TargetMode="External"/><Relationship Id="rId_hyperlink_37" Type="http://schemas.openxmlformats.org/officeDocument/2006/relationships/hyperlink" Target="http://www.seavest.co.za/inv/fpdf16/inv-preview.php?Id=44057" TargetMode="External"/><Relationship Id="rId_hyperlink_38" Type="http://schemas.openxmlformats.org/officeDocument/2006/relationships/hyperlink" Target="http://www.seavest.co.za/inv/fpdf16/inv-preview.php?Id=44010" TargetMode="External"/><Relationship Id="rId_hyperlink_39" Type="http://schemas.openxmlformats.org/officeDocument/2006/relationships/hyperlink" Target="http://www.seavest.co.za/inv/fpdf16/inv-preview.php?Id=40462" TargetMode="External"/><Relationship Id="rId_hyperlink_40" Type="http://schemas.openxmlformats.org/officeDocument/2006/relationships/hyperlink" Target="http://www.seavest.co.za/inv/fpdf16/inv-preview.php?Id=44154" TargetMode="External"/><Relationship Id="rId_hyperlink_41" Type="http://schemas.openxmlformats.org/officeDocument/2006/relationships/hyperlink" Target="http://www.seavest.co.za/inv/fpdf16/inv-preview.php?Id=41381" TargetMode="External"/><Relationship Id="rId_hyperlink_42" Type="http://schemas.openxmlformats.org/officeDocument/2006/relationships/hyperlink" Target="http://www.seavest.co.za/inv/fpdf16/inv-preview.php?Id=39951" TargetMode="External"/><Relationship Id="rId_hyperlink_43" Type="http://schemas.openxmlformats.org/officeDocument/2006/relationships/hyperlink" Target="http://www.seavest.co.za/inv/fpdf16/inv-preview.php?Id=40796" TargetMode="External"/><Relationship Id="rId_hyperlink_44" Type="http://schemas.openxmlformats.org/officeDocument/2006/relationships/hyperlink" Target="http://www.seavest.co.za/inv/fpdf16/inv-preview.php?Id=41630" TargetMode="External"/><Relationship Id="rId_hyperlink_45" Type="http://schemas.openxmlformats.org/officeDocument/2006/relationships/hyperlink" Target="http://www.seavest.co.za/inv/fpdf16/inv-preview.php?Id=419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48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137141.2</v>
      </c>
      <c r="G2">
        <v>0</v>
      </c>
      <c r="H2">
        <v>137141.2</v>
      </c>
      <c r="I2">
        <v>23787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/>
      <c r="C3" t="s">
        <v>14</v>
      </c>
      <c r="D3" t="s">
        <v>17</v>
      </c>
      <c r="E3"/>
      <c r="F3">
        <v>26353.26</v>
      </c>
      <c r="G3">
        <v>0</v>
      </c>
      <c r="H3">
        <v>26353.26</v>
      </c>
      <c r="I3">
        <v>24445</v>
      </c>
      <c r="J3"/>
      <c r="K3">
        <v>1</v>
      </c>
      <c r="L3" t="str">
        <f>Hyperlink("","Click for Invoice PDF")</f>
        <v>0</v>
      </c>
      <c r="M3"/>
    </row>
    <row r="4" spans="1:215">
      <c r="A4" t="s">
        <v>18</v>
      </c>
      <c r="B4"/>
      <c r="C4" t="s">
        <v>19</v>
      </c>
      <c r="D4" t="s">
        <v>20</v>
      </c>
      <c r="E4" t="s">
        <v>21</v>
      </c>
      <c r="F4">
        <v>46028.28</v>
      </c>
      <c r="G4">
        <v>6904.24</v>
      </c>
      <c r="H4">
        <v>46028.28</v>
      </c>
      <c r="I4">
        <v>24833</v>
      </c>
      <c r="J4" t="s">
        <v>22</v>
      </c>
      <c r="K4">
        <v>2</v>
      </c>
      <c r="L4" t="str">
        <f>Hyperlink("http://www.seavest.co.za/inv/fpdf16/inv-preview.php?Id=44183","Click for Invoice PDF")</f>
        <v>Click for Invoice PDF</v>
      </c>
      <c r="M4"/>
    </row>
    <row r="5" spans="1:215">
      <c r="A5" t="s">
        <v>23</v>
      </c>
      <c r="B5"/>
      <c r="C5" t="s">
        <v>19</v>
      </c>
      <c r="D5" t="s">
        <v>24</v>
      </c>
      <c r="E5" t="s">
        <v>25</v>
      </c>
      <c r="F5">
        <v>29717.65</v>
      </c>
      <c r="G5">
        <v>4457.65</v>
      </c>
      <c r="H5">
        <v>34175.3</v>
      </c>
      <c r="I5">
        <v>24247</v>
      </c>
      <c r="J5" t="s">
        <v>26</v>
      </c>
      <c r="K5">
        <v>92</v>
      </c>
      <c r="L5" t="str">
        <f>Hyperlink("http://www.seavest.co.za/inv/fpdf16/inv-preview.php?Id=43637","Click for Invoice PDF")</f>
        <v>Click for Invoice PDF</v>
      </c>
      <c r="M5"/>
    </row>
    <row r="6" spans="1:215">
      <c r="A6" t="s">
        <v>27</v>
      </c>
      <c r="B6"/>
      <c r="C6" t="s">
        <v>19</v>
      </c>
      <c r="D6" t="s">
        <v>28</v>
      </c>
      <c r="E6" t="s">
        <v>29</v>
      </c>
      <c r="F6">
        <v>49936</v>
      </c>
      <c r="G6">
        <v>7490.4</v>
      </c>
      <c r="H6">
        <v>57426.4</v>
      </c>
      <c r="I6">
        <v>20633</v>
      </c>
      <c r="J6" t="s">
        <v>30</v>
      </c>
      <c r="K6">
        <v>361</v>
      </c>
      <c r="L6" t="str">
        <f>Hyperlink("http://www.seavest.co.za/inv/fpdf16/inv-preview.php?Id=40320","Click for Invoice PDF")</f>
        <v>Click for Invoice PDF</v>
      </c>
      <c r="M6"/>
    </row>
    <row r="7" spans="1:215">
      <c r="A7" t="s">
        <v>31</v>
      </c>
      <c r="B7"/>
      <c r="C7" t="s">
        <v>19</v>
      </c>
      <c r="D7" t="s">
        <v>32</v>
      </c>
      <c r="E7" t="s">
        <v>21</v>
      </c>
      <c r="F7">
        <v>2164.6</v>
      </c>
      <c r="G7">
        <v>324.69</v>
      </c>
      <c r="H7">
        <v>2489.29</v>
      </c>
      <c r="I7">
        <v>24083</v>
      </c>
      <c r="J7" t="s">
        <v>33</v>
      </c>
      <c r="K7">
        <v>92</v>
      </c>
      <c r="L7" t="str">
        <f>Hyperlink("http://www.seavest.co.za/inv/fpdf16/inv-preview.php?Id=42338","Click for Invoice PDF")</f>
        <v>Click for Invoice PDF</v>
      </c>
      <c r="M7"/>
    </row>
    <row r="8" spans="1:215">
      <c r="A8" t="s">
        <v>34</v>
      </c>
      <c r="B8"/>
      <c r="C8" t="s">
        <v>19</v>
      </c>
      <c r="D8"/>
      <c r="E8" t="s">
        <v>35</v>
      </c>
      <c r="F8">
        <v>34303</v>
      </c>
      <c r="G8">
        <v>5145.45</v>
      </c>
      <c r="H8">
        <v>39448.45</v>
      </c>
      <c r="I8">
        <v>24289</v>
      </c>
      <c r="J8" t="s">
        <v>33</v>
      </c>
      <c r="K8">
        <v>81</v>
      </c>
      <c r="L8" t="str">
        <f>Hyperlink("http://www.seavest.co.za/inv/fpdf16/inv-preview.php?Id=43785","Click for Invoice PDF")</f>
        <v>Click for Invoice PDF</v>
      </c>
      <c r="M8"/>
    </row>
    <row r="9" spans="1:215">
      <c r="A9" t="s">
        <v>36</v>
      </c>
      <c r="B9"/>
      <c r="C9" t="s">
        <v>19</v>
      </c>
      <c r="D9" t="s">
        <v>37</v>
      </c>
      <c r="E9" t="s">
        <v>38</v>
      </c>
      <c r="F9">
        <v>32092.02</v>
      </c>
      <c r="G9">
        <v>4813.8</v>
      </c>
      <c r="H9">
        <v>36905.82</v>
      </c>
      <c r="I9">
        <v>24340</v>
      </c>
      <c r="J9" t="s">
        <v>39</v>
      </c>
      <c r="K9">
        <v>9</v>
      </c>
      <c r="L9" t="str">
        <f>Hyperlink("http://www.seavest.co.za/inv/fpdf16/inv-preview.php?Id=43813","Click for Invoice PDF")</f>
        <v>Click for Invoice PDF</v>
      </c>
      <c r="M9"/>
    </row>
    <row r="10" spans="1:215">
      <c r="A10" t="s">
        <v>40</v>
      </c>
      <c r="B10"/>
      <c r="C10" t="s">
        <v>19</v>
      </c>
      <c r="D10" t="s">
        <v>41</v>
      </c>
      <c r="E10" t="s">
        <v>42</v>
      </c>
      <c r="F10">
        <v>27837.28</v>
      </c>
      <c r="G10">
        <v>4175.59</v>
      </c>
      <c r="H10">
        <v>32012.87</v>
      </c>
      <c r="I10">
        <v>24305</v>
      </c>
      <c r="J10" t="s">
        <v>43</v>
      </c>
      <c r="K10">
        <v>59</v>
      </c>
      <c r="L10" t="str">
        <f>Hyperlink("http://www.seavest.co.za/inv/fpdf16/inv-preview.php?Id=43793","Click for Invoice PDF")</f>
        <v>Click for Invoice PDF</v>
      </c>
      <c r="M10"/>
    </row>
    <row r="11" spans="1:215">
      <c r="A11" t="s">
        <v>44</v>
      </c>
      <c r="B11"/>
      <c r="C11" t="s">
        <v>14</v>
      </c>
      <c r="D11" t="s">
        <v>45</v>
      </c>
      <c r="E11" t="s">
        <v>42</v>
      </c>
      <c r="F11">
        <v>26818.86</v>
      </c>
      <c r="G11">
        <v>4022.83</v>
      </c>
      <c r="H11">
        <v>30841.69</v>
      </c>
      <c r="I11">
        <v>24250</v>
      </c>
      <c r="J11" t="s">
        <v>46</v>
      </c>
      <c r="K11">
        <v>85</v>
      </c>
      <c r="L11" t="str">
        <f>Hyperlink("http://www.seavest.co.za/inv/fpdf16/inv-preview.php?Id=43739","Click for Invoice PDF")</f>
        <v>Click for Invoice PDF</v>
      </c>
      <c r="M11"/>
    </row>
    <row r="12" spans="1:215">
      <c r="A12" t="s">
        <v>47</v>
      </c>
      <c r="B12"/>
      <c r="C12" t="s">
        <v>19</v>
      </c>
      <c r="D12" t="s">
        <v>48</v>
      </c>
      <c r="E12" t="s">
        <v>49</v>
      </c>
      <c r="F12">
        <v>33794.53</v>
      </c>
      <c r="G12">
        <v>5069.18</v>
      </c>
      <c r="H12">
        <v>38863.71</v>
      </c>
      <c r="I12">
        <v>24450</v>
      </c>
      <c r="J12" t="s">
        <v>50</v>
      </c>
      <c r="K12">
        <v>57</v>
      </c>
      <c r="L12" t="str">
        <f>Hyperlink("http://www.seavest.co.za/inv/fpdf16/inv-preview.php?Id=43880","Click for Invoice PDF")</f>
        <v>Click for Invoice PDF</v>
      </c>
      <c r="M12"/>
    </row>
    <row r="13" spans="1:215">
      <c r="A13" t="s">
        <v>51</v>
      </c>
      <c r="B13"/>
      <c r="C13" t="s">
        <v>14</v>
      </c>
      <c r="D13" t="s">
        <v>52</v>
      </c>
      <c r="E13" t="s">
        <v>53</v>
      </c>
      <c r="F13">
        <v>37616.94</v>
      </c>
      <c r="G13">
        <v>5266.37</v>
      </c>
      <c r="H13">
        <v>42883.31</v>
      </c>
      <c r="I13">
        <v>21870</v>
      </c>
      <c r="J13" t="s">
        <v>54</v>
      </c>
      <c r="K13">
        <v>360</v>
      </c>
      <c r="L13" t="str">
        <f>Hyperlink("http://www.seavest.co.za/inv/fpdf16/inv-preview.php?Id=41436","Click for Invoice PDF")</f>
        <v>Click for Invoice PDF</v>
      </c>
      <c r="M13"/>
    </row>
    <row r="14" spans="1:215">
      <c r="A14" t="s">
        <v>55</v>
      </c>
      <c r="B14"/>
      <c r="C14" t="s">
        <v>19</v>
      </c>
      <c r="D14" t="s">
        <v>56</v>
      </c>
      <c r="E14" t="s">
        <v>25</v>
      </c>
      <c r="F14">
        <v>70496.94</v>
      </c>
      <c r="G14">
        <v>10574.54</v>
      </c>
      <c r="H14">
        <v>81071.48</v>
      </c>
      <c r="I14">
        <v>24337</v>
      </c>
      <c r="J14" t="s">
        <v>57</v>
      </c>
      <c r="K14">
        <v>44</v>
      </c>
      <c r="L14" t="str">
        <f>Hyperlink("http://www.seavest.co.za/inv/fpdf16/inv-preview.php?Id=43750","Click for Invoice PDF")</f>
        <v>Click for Invoice PDF</v>
      </c>
      <c r="M14"/>
    </row>
    <row r="15" spans="1:215">
      <c r="A15" t="s">
        <v>58</v>
      </c>
      <c r="B15"/>
      <c r="C15" t="s">
        <v>14</v>
      </c>
      <c r="D15" t="s">
        <v>59</v>
      </c>
      <c r="E15" t="s">
        <v>42</v>
      </c>
      <c r="F15">
        <v>29807.3</v>
      </c>
      <c r="G15">
        <v>4471.1</v>
      </c>
      <c r="H15">
        <v>34278.4</v>
      </c>
      <c r="I15">
        <v>23683</v>
      </c>
      <c r="J15" t="s">
        <v>60</v>
      </c>
      <c r="K15">
        <v>140</v>
      </c>
      <c r="L15" t="str">
        <f>Hyperlink("http://www.seavest.co.za/inv/fpdf16/inv-preview.php?Id=43112","Click for Invoice PDF")</f>
        <v>Click for Invoice PDF</v>
      </c>
      <c r="M15"/>
    </row>
    <row r="16" spans="1:215">
      <c r="A16" t="s">
        <v>61</v>
      </c>
      <c r="B16"/>
      <c r="C16" t="s">
        <v>14</v>
      </c>
      <c r="D16" t="s">
        <v>62</v>
      </c>
      <c r="E16" t="s">
        <v>63</v>
      </c>
      <c r="F16">
        <v>35478.77</v>
      </c>
      <c r="G16">
        <v>5321.82</v>
      </c>
      <c r="H16">
        <v>40800.59</v>
      </c>
      <c r="I16">
        <v>20668</v>
      </c>
      <c r="J16" t="s">
        <v>64</v>
      </c>
      <c r="K16">
        <v>536</v>
      </c>
      <c r="L16" t="str">
        <f>Hyperlink("http://www.seavest.co.za/inv/fpdf16/inv-preview.php?Id=40123","Click for Invoice PDF")</f>
        <v>Click for Invoice PDF</v>
      </c>
      <c r="M16"/>
    </row>
    <row r="17" spans="1:215">
      <c r="A17" t="s">
        <v>65</v>
      </c>
      <c r="B17"/>
      <c r="C17" t="s">
        <v>19</v>
      </c>
      <c r="D17" t="s">
        <v>66</v>
      </c>
      <c r="E17" t="s">
        <v>67</v>
      </c>
      <c r="F17">
        <v>29267.15</v>
      </c>
      <c r="G17">
        <v>4390.07</v>
      </c>
      <c r="H17">
        <v>33657.22</v>
      </c>
      <c r="I17">
        <v>20268</v>
      </c>
      <c r="J17" t="s">
        <v>68</v>
      </c>
      <c r="K17">
        <v>381</v>
      </c>
      <c r="L17" t="str">
        <f>Hyperlink("http://www.seavest.co.za/inv/fpdf16/inv-preview.php?Id=39970","Click for Invoice PDF")</f>
        <v>Click for Invoice PDF</v>
      </c>
      <c r="M17"/>
    </row>
    <row r="18" spans="1:215">
      <c r="A18" t="s">
        <v>69</v>
      </c>
      <c r="B18"/>
      <c r="C18" t="s">
        <v>14</v>
      </c>
      <c r="D18" t="s">
        <v>70</v>
      </c>
      <c r="E18" t="s">
        <v>42</v>
      </c>
      <c r="F18">
        <v>33682.44</v>
      </c>
      <c r="G18">
        <v>5052.37</v>
      </c>
      <c r="H18">
        <v>38734.81</v>
      </c>
      <c r="I18">
        <v>22612</v>
      </c>
      <c r="J18" t="s">
        <v>71</v>
      </c>
      <c r="K18">
        <v>227</v>
      </c>
      <c r="L18" t="str">
        <f>Hyperlink("http://www.seavest.co.za/inv/fpdf16/inv-preview.php?Id=42148","Click for Invoice PDF")</f>
        <v>Click for Invoice PDF</v>
      </c>
      <c r="M18"/>
    </row>
    <row r="19" spans="1:215">
      <c r="A19" t="s">
        <v>72</v>
      </c>
      <c r="B19"/>
      <c r="C19" t="s">
        <v>19</v>
      </c>
      <c r="D19" t="s">
        <v>73</v>
      </c>
      <c r="E19" t="s">
        <v>74</v>
      </c>
      <c r="F19">
        <v>36622.1</v>
      </c>
      <c r="G19">
        <v>5493.32</v>
      </c>
      <c r="H19">
        <v>42115.42</v>
      </c>
      <c r="I19">
        <v>20918</v>
      </c>
      <c r="J19" t="s">
        <v>75</v>
      </c>
      <c r="K19">
        <v>472</v>
      </c>
      <c r="L19" t="str">
        <f>Hyperlink("http://www.seavest.co.za/inv/fpdf16/inv-preview.php?Id=40498","Click for Invoice PDF")</f>
        <v>Click for Invoice PDF</v>
      </c>
      <c r="M19"/>
    </row>
    <row r="20" spans="1:215">
      <c r="A20" t="s">
        <v>76</v>
      </c>
      <c r="B20"/>
      <c r="C20" t="s">
        <v>19</v>
      </c>
      <c r="D20" t="s">
        <v>77</v>
      </c>
      <c r="E20" t="s">
        <v>21</v>
      </c>
      <c r="F20">
        <v>49885</v>
      </c>
      <c r="G20">
        <v>7482.75</v>
      </c>
      <c r="H20">
        <v>57367.75</v>
      </c>
      <c r="I20">
        <v>20744</v>
      </c>
      <c r="J20" t="s">
        <v>78</v>
      </c>
      <c r="K20">
        <v>191</v>
      </c>
      <c r="L20" t="str">
        <f>Hyperlink("http://www.seavest.co.za/inv/fpdf16/inv-preview.php?Id=40412","Click for Invoice PDF")</f>
        <v>Click for Invoice PDF</v>
      </c>
      <c r="M20"/>
    </row>
    <row r="21" spans="1:215">
      <c r="A21" t="s">
        <v>79</v>
      </c>
      <c r="B21"/>
      <c r="C21" t="s">
        <v>14</v>
      </c>
      <c r="D21" t="s">
        <v>80</v>
      </c>
      <c r="E21" t="s">
        <v>42</v>
      </c>
      <c r="F21">
        <v>29728.71</v>
      </c>
      <c r="G21">
        <v>4459.31</v>
      </c>
      <c r="H21">
        <v>34188.02</v>
      </c>
      <c r="I21">
        <v>24012</v>
      </c>
      <c r="J21" t="s">
        <v>81</v>
      </c>
      <c r="K21">
        <v>73</v>
      </c>
      <c r="L21" t="str">
        <f>Hyperlink("http://www.seavest.co.za/inv/fpdf16/inv-preview.php?Id=43530","Click for Invoice PDF")</f>
        <v>Click for Invoice PDF</v>
      </c>
      <c r="M21"/>
    </row>
    <row r="22" spans="1:215">
      <c r="A22" t="s">
        <v>82</v>
      </c>
      <c r="B22"/>
      <c r="C22" t="s">
        <v>19</v>
      </c>
      <c r="D22" t="s">
        <v>83</v>
      </c>
      <c r="E22" t="s">
        <v>21</v>
      </c>
      <c r="F22">
        <v>121868</v>
      </c>
      <c r="G22">
        <v>18280.2</v>
      </c>
      <c r="H22">
        <v>140148.2</v>
      </c>
      <c r="I22">
        <v>20920</v>
      </c>
      <c r="J22" t="s">
        <v>84</v>
      </c>
      <c r="K22">
        <v>54</v>
      </c>
      <c r="L22" t="str">
        <f>Hyperlink("http://www.seavest.co.za/inv/fpdf16/inv-preview.php?Id=40606","Click for Invoice PDF")</f>
        <v>Click for Invoice PDF</v>
      </c>
      <c r="M22"/>
    </row>
    <row r="23" spans="1:215">
      <c r="A23" t="s">
        <v>85</v>
      </c>
      <c r="B23"/>
      <c r="C23" t="s">
        <v>19</v>
      </c>
      <c r="D23" t="s">
        <v>86</v>
      </c>
      <c r="E23"/>
      <c r="F23">
        <v>49401</v>
      </c>
      <c r="G23">
        <v>0</v>
      </c>
      <c r="H23">
        <v>49401</v>
      </c>
      <c r="I23">
        <v>24383</v>
      </c>
      <c r="J23" t="s">
        <v>87</v>
      </c>
      <c r="K23">
        <v>9</v>
      </c>
      <c r="L23" t="str">
        <f>Hyperlink("http://www.seavest.co.za/inv/fpdf16/inv-preview.php?Id=43743","Click for Invoice PDF")</f>
        <v>Click for Invoice PDF</v>
      </c>
      <c r="M23"/>
    </row>
    <row r="24" spans="1:215">
      <c r="A24" t="s">
        <v>88</v>
      </c>
      <c r="B24"/>
      <c r="C24" t="s">
        <v>19</v>
      </c>
      <c r="D24" t="s">
        <v>89</v>
      </c>
      <c r="E24" t="s">
        <v>21</v>
      </c>
      <c r="F24">
        <v>47008.3</v>
      </c>
      <c r="G24">
        <v>7051.25</v>
      </c>
      <c r="H24">
        <v>54059.55</v>
      </c>
      <c r="I24">
        <v>24470</v>
      </c>
      <c r="J24" t="s">
        <v>90</v>
      </c>
      <c r="K24">
        <v>44</v>
      </c>
      <c r="L24" t="str">
        <f>Hyperlink("http://www.seavest.co.za/inv/fpdf16/inv-preview.php?Id=43688","Click for Invoice PDF")</f>
        <v>Click for Invoice PDF</v>
      </c>
      <c r="M24"/>
    </row>
    <row r="25" spans="1:215">
      <c r="A25" t="s">
        <v>91</v>
      </c>
      <c r="B25"/>
      <c r="C25" t="s">
        <v>19</v>
      </c>
      <c r="D25" t="s">
        <v>37</v>
      </c>
      <c r="E25" t="s">
        <v>38</v>
      </c>
      <c r="F25">
        <v>56339.55</v>
      </c>
      <c r="G25">
        <v>8450.93</v>
      </c>
      <c r="H25">
        <v>64790.48</v>
      </c>
      <c r="I25">
        <v>24343</v>
      </c>
      <c r="J25" t="s">
        <v>90</v>
      </c>
      <c r="K25">
        <v>44</v>
      </c>
      <c r="L25" t="str">
        <f>Hyperlink("http://www.seavest.co.za/inv/fpdf16/inv-preview.php?Id=43815","Click for Invoice PDF")</f>
        <v>Click for Invoice PDF</v>
      </c>
      <c r="M25"/>
    </row>
    <row r="26" spans="1:215">
      <c r="A26" t="s">
        <v>92</v>
      </c>
      <c r="B26"/>
      <c r="C26" t="s">
        <v>19</v>
      </c>
      <c r="D26" t="s">
        <v>93</v>
      </c>
      <c r="E26" t="s">
        <v>29</v>
      </c>
      <c r="F26">
        <v>146576</v>
      </c>
      <c r="G26">
        <v>21986.4</v>
      </c>
      <c r="H26">
        <v>168562.4</v>
      </c>
      <c r="I26">
        <v>23597</v>
      </c>
      <c r="J26" t="s">
        <v>94</v>
      </c>
      <c r="K26">
        <v>140</v>
      </c>
      <c r="L26" t="str">
        <f>Hyperlink("http://www.seavest.co.za/inv/fpdf16/inv-preview.php?Id=43237","Click for Invoice PDF")</f>
        <v>Click for Invoice PDF</v>
      </c>
      <c r="M26"/>
    </row>
    <row r="27" spans="1:215">
      <c r="A27" t="s">
        <v>95</v>
      </c>
      <c r="B27"/>
      <c r="C27" t="s">
        <v>14</v>
      </c>
      <c r="D27" t="s">
        <v>96</v>
      </c>
      <c r="E27" t="s">
        <v>63</v>
      </c>
      <c r="F27">
        <v>91722.25</v>
      </c>
      <c r="G27">
        <v>13758.34</v>
      </c>
      <c r="H27">
        <v>105480.59</v>
      </c>
      <c r="I27">
        <v>21096</v>
      </c>
      <c r="J27" t="s">
        <v>97</v>
      </c>
      <c r="K27">
        <v>464</v>
      </c>
      <c r="L27" t="str">
        <f>Hyperlink("http://www.seavest.co.za/inv/fpdf16/inv-preview.php?Id=40688","Click for Invoice PDF")</f>
        <v>Click for Invoice PDF</v>
      </c>
      <c r="M27"/>
    </row>
    <row r="28" spans="1:215">
      <c r="A28" t="s">
        <v>98</v>
      </c>
      <c r="B28"/>
      <c r="C28" t="s">
        <v>19</v>
      </c>
      <c r="D28" t="s">
        <v>99</v>
      </c>
      <c r="E28" t="s">
        <v>74</v>
      </c>
      <c r="F28">
        <v>43556.44</v>
      </c>
      <c r="G28">
        <v>6533.47</v>
      </c>
      <c r="H28">
        <v>50089.91</v>
      </c>
      <c r="I28">
        <v>21341</v>
      </c>
      <c r="J28" t="s">
        <v>100</v>
      </c>
      <c r="K28">
        <v>344</v>
      </c>
      <c r="L28" t="str">
        <f>Hyperlink("http://www.seavest.co.za/inv/fpdf16/inv-preview.php?Id=40984","Click for Invoice PDF")</f>
        <v>Click for Invoice PDF</v>
      </c>
      <c r="M28"/>
    </row>
    <row r="29" spans="1:215">
      <c r="A29" t="s">
        <v>101</v>
      </c>
      <c r="B29"/>
      <c r="C29" t="s">
        <v>14</v>
      </c>
      <c r="D29" t="s">
        <v>102</v>
      </c>
      <c r="E29" t="s">
        <v>42</v>
      </c>
      <c r="F29">
        <v>164439.09</v>
      </c>
      <c r="G29">
        <v>24665.86</v>
      </c>
      <c r="H29">
        <v>189104.95</v>
      </c>
      <c r="I29">
        <v>23264</v>
      </c>
      <c r="J29" t="s">
        <v>103</v>
      </c>
      <c r="K29">
        <v>108</v>
      </c>
      <c r="L29" t="str">
        <f>Hyperlink("http://www.seavest.co.za/inv/fpdf16/inv-preview.php?Id=42861","Click for Invoice PDF")</f>
        <v>Click for Invoice PDF</v>
      </c>
      <c r="M29"/>
    </row>
    <row r="30" spans="1:215">
      <c r="A30" t="s">
        <v>104</v>
      </c>
      <c r="B30"/>
      <c r="C30" t="s">
        <v>14</v>
      </c>
      <c r="D30" t="s">
        <v>62</v>
      </c>
      <c r="E30" t="s">
        <v>63</v>
      </c>
      <c r="F30">
        <v>135524.97</v>
      </c>
      <c r="G30">
        <v>20328.75</v>
      </c>
      <c r="H30">
        <v>155853.72</v>
      </c>
      <c r="I30">
        <v>20510</v>
      </c>
      <c r="J30" t="s">
        <v>105</v>
      </c>
      <c r="K30">
        <v>387</v>
      </c>
      <c r="L30" t="str">
        <f>Hyperlink("http://www.seavest.co.za/inv/fpdf16/inv-preview.php?Id=40122","Click for Invoice PDF")</f>
        <v>Click for Invoice PDF</v>
      </c>
      <c r="M30"/>
    </row>
    <row r="31" spans="1:215">
      <c r="A31" t="s">
        <v>106</v>
      </c>
      <c r="B31"/>
      <c r="C31" t="s">
        <v>19</v>
      </c>
      <c r="D31" t="s">
        <v>99</v>
      </c>
      <c r="E31" t="s">
        <v>74</v>
      </c>
      <c r="F31">
        <v>36437.17</v>
      </c>
      <c r="G31">
        <v>5465.58</v>
      </c>
      <c r="H31">
        <v>41902.75</v>
      </c>
      <c r="I31">
        <v>21421</v>
      </c>
      <c r="J31" t="s">
        <v>107</v>
      </c>
      <c r="K31">
        <v>344</v>
      </c>
      <c r="L31" t="str">
        <f>Hyperlink("http://www.seavest.co.za/inv/fpdf16/inv-preview.php?Id=41047","Click for Invoice PDF")</f>
        <v>Click for Invoice PDF</v>
      </c>
      <c r="M31"/>
    </row>
    <row r="32" spans="1:215">
      <c r="A32" t="s">
        <v>108</v>
      </c>
      <c r="B32"/>
      <c r="C32" t="s">
        <v>19</v>
      </c>
      <c r="D32" t="s">
        <v>109</v>
      </c>
      <c r="E32" t="s">
        <v>38</v>
      </c>
      <c r="F32">
        <v>199899.89</v>
      </c>
      <c r="G32">
        <v>29984.98</v>
      </c>
      <c r="H32">
        <v>229884.87</v>
      </c>
      <c r="I32">
        <v>23894</v>
      </c>
      <c r="J32" t="s">
        <v>110</v>
      </c>
      <c r="K32">
        <v>73</v>
      </c>
      <c r="L32" t="str">
        <f>Hyperlink("http://www.seavest.co.za/inv/fpdf16/inv-preview.php?Id=43342","Click for Invoice PDF")</f>
        <v>Click for Invoice PDF</v>
      </c>
      <c r="M32"/>
    </row>
    <row r="33" spans="1:215">
      <c r="A33" t="s">
        <v>111</v>
      </c>
      <c r="B33"/>
      <c r="C33" t="s">
        <v>19</v>
      </c>
      <c r="D33" t="s">
        <v>112</v>
      </c>
      <c r="E33" t="s">
        <v>29</v>
      </c>
      <c r="F33">
        <v>61570.44</v>
      </c>
      <c r="G33">
        <v>9235.57</v>
      </c>
      <c r="H33">
        <v>70806.00999999999</v>
      </c>
      <c r="I33">
        <v>24327</v>
      </c>
      <c r="J33" t="s">
        <v>110</v>
      </c>
      <c r="K33">
        <v>71</v>
      </c>
      <c r="L33" t="str">
        <f>Hyperlink("http://www.seavest.co.za/inv/fpdf16/inv-preview.php?Id=43732","Click for Invoice PDF")</f>
        <v>Click for Invoice PDF</v>
      </c>
      <c r="M33"/>
    </row>
    <row r="34" spans="1:215">
      <c r="A34" t="s">
        <v>113</v>
      </c>
      <c r="B34"/>
      <c r="C34" t="s">
        <v>19</v>
      </c>
      <c r="D34" t="s">
        <v>114</v>
      </c>
      <c r="E34" t="s">
        <v>25</v>
      </c>
      <c r="F34">
        <v>34303</v>
      </c>
      <c r="G34">
        <v>5145.45</v>
      </c>
      <c r="H34">
        <v>39448.45</v>
      </c>
      <c r="I34">
        <v>24457</v>
      </c>
      <c r="J34" t="s">
        <v>110</v>
      </c>
      <c r="K34">
        <v>66</v>
      </c>
      <c r="L34" t="str">
        <f>Hyperlink("http://www.seavest.co.za/inv/fpdf16/inv-preview.php?Id=43925","Click for Invoice PDF")</f>
        <v>Click for Invoice PDF</v>
      </c>
      <c r="M34"/>
    </row>
    <row r="35" spans="1:215">
      <c r="A35" t="s">
        <v>115</v>
      </c>
      <c r="B35"/>
      <c r="C35" t="s">
        <v>14</v>
      </c>
      <c r="D35" t="s">
        <v>116</v>
      </c>
      <c r="E35" t="s">
        <v>63</v>
      </c>
      <c r="F35">
        <v>33311.8</v>
      </c>
      <c r="G35">
        <v>4996.77</v>
      </c>
      <c r="H35">
        <v>38308.57</v>
      </c>
      <c r="I35">
        <v>20815</v>
      </c>
      <c r="J35" t="s">
        <v>117</v>
      </c>
      <c r="K35">
        <v>449</v>
      </c>
      <c r="L35" t="str">
        <f>Hyperlink("http://www.seavest.co.za/inv/fpdf16/inv-preview.php?Id=40469","Click for Invoice PDF")</f>
        <v>Click for Invoice PDF</v>
      </c>
      <c r="M35"/>
    </row>
    <row r="36" spans="1:215">
      <c r="A36" t="s">
        <v>118</v>
      </c>
      <c r="B36"/>
      <c r="C36" t="s">
        <v>19</v>
      </c>
      <c r="D36" t="s">
        <v>119</v>
      </c>
      <c r="E36" t="s">
        <v>29</v>
      </c>
      <c r="F36">
        <v>23611.49</v>
      </c>
      <c r="G36">
        <v>3541.72</v>
      </c>
      <c r="H36">
        <v>27153.21</v>
      </c>
      <c r="I36">
        <v>20411</v>
      </c>
      <c r="J36" t="s">
        <v>120</v>
      </c>
      <c r="K36">
        <v>547</v>
      </c>
      <c r="L36" t="str">
        <f>Hyperlink("http://www.seavest.co.za/inv/fpdf16/inv-preview.php?Id=39904","Click for Invoice PDF")</f>
        <v>Click for Invoice PDF</v>
      </c>
      <c r="M36"/>
    </row>
    <row r="37" spans="1:215">
      <c r="A37" t="s">
        <v>121</v>
      </c>
      <c r="B37"/>
      <c r="C37" t="s">
        <v>14</v>
      </c>
      <c r="D37" t="s">
        <v>122</v>
      </c>
      <c r="E37" t="s">
        <v>123</v>
      </c>
      <c r="F37">
        <v>37717.26</v>
      </c>
      <c r="G37">
        <v>5657.59</v>
      </c>
      <c r="H37">
        <v>43374.85</v>
      </c>
      <c r="I37">
        <v>21307</v>
      </c>
      <c r="J37" t="s">
        <v>124</v>
      </c>
      <c r="K37">
        <v>344</v>
      </c>
      <c r="L37" t="str">
        <f>Hyperlink("http://www.seavest.co.za/inv/fpdf16/inv-preview.php?Id=40960","Click for Invoice PDF")</f>
        <v>Click for Invoice PDF</v>
      </c>
      <c r="M37"/>
    </row>
    <row r="38" spans="1:215">
      <c r="A38" t="s">
        <v>125</v>
      </c>
      <c r="B38"/>
      <c r="C38" t="s">
        <v>19</v>
      </c>
      <c r="D38" t="s">
        <v>126</v>
      </c>
      <c r="E38" t="s">
        <v>42</v>
      </c>
      <c r="F38">
        <v>29019.08</v>
      </c>
      <c r="G38">
        <v>4352.86</v>
      </c>
      <c r="H38">
        <v>33371.94</v>
      </c>
      <c r="I38">
        <v>24369</v>
      </c>
      <c r="J38" t="s">
        <v>127</v>
      </c>
      <c r="K38">
        <v>59</v>
      </c>
      <c r="L38" t="str">
        <f>Hyperlink("http://www.seavest.co.za/inv/fpdf16/inv-preview.php?Id=43760","Click for Invoice PDF")</f>
        <v>Click for Invoice PDF</v>
      </c>
      <c r="M38"/>
    </row>
    <row r="39" spans="1:215">
      <c r="A39" t="s">
        <v>128</v>
      </c>
      <c r="B39"/>
      <c r="C39" t="s">
        <v>19</v>
      </c>
      <c r="D39" t="s">
        <v>129</v>
      </c>
      <c r="E39" t="s">
        <v>53</v>
      </c>
      <c r="F39">
        <v>84796.46000000001</v>
      </c>
      <c r="G39">
        <v>11871.5</v>
      </c>
      <c r="H39">
        <v>96667.96000000001</v>
      </c>
      <c r="I39">
        <v>24965</v>
      </c>
      <c r="J39" t="s">
        <v>130</v>
      </c>
      <c r="K39">
        <v>9</v>
      </c>
      <c r="L39" t="str">
        <f>Hyperlink("http://www.seavest.co.za/inv/fpdf16/inv-preview.php?Id=44176","Click for Invoice PDF")</f>
        <v>Click for Invoice PDF</v>
      </c>
      <c r="M39"/>
    </row>
    <row r="40" spans="1:215">
      <c r="A40" t="s">
        <v>131</v>
      </c>
      <c r="B40"/>
      <c r="C40" t="s">
        <v>14</v>
      </c>
      <c r="D40" t="s">
        <v>132</v>
      </c>
      <c r="E40" t="s">
        <v>42</v>
      </c>
      <c r="F40">
        <v>7978</v>
      </c>
      <c r="G40">
        <v>1196.7</v>
      </c>
      <c r="H40">
        <v>9174.700000000001</v>
      </c>
      <c r="I40">
        <v>24729</v>
      </c>
      <c r="J40" t="s">
        <v>133</v>
      </c>
      <c r="K40">
        <v>17</v>
      </c>
      <c r="L40" t="str">
        <f>Hyperlink("http://www.seavest.co.za/inv/fpdf16/inv-preview.php?Id=44057","Click for Invoice PDF")</f>
        <v>Click for Invoice PDF</v>
      </c>
      <c r="M40"/>
    </row>
    <row r="41" spans="1:215">
      <c r="A41" t="s">
        <v>134</v>
      </c>
      <c r="B41"/>
      <c r="C41" t="s">
        <v>19</v>
      </c>
      <c r="D41" t="s">
        <v>37</v>
      </c>
      <c r="E41" t="s">
        <v>38</v>
      </c>
      <c r="F41">
        <v>48775</v>
      </c>
      <c r="G41">
        <v>7316.25</v>
      </c>
      <c r="H41">
        <v>56091.25</v>
      </c>
      <c r="I41">
        <v>24577</v>
      </c>
      <c r="J41" t="s">
        <v>133</v>
      </c>
      <c r="K41">
        <v>15</v>
      </c>
      <c r="L41" t="str">
        <f>Hyperlink("http://www.seavest.co.za/inv/fpdf16/inv-preview.php?Id=44010","Click for Invoice PDF")</f>
        <v>Click for Invoice PDF</v>
      </c>
      <c r="M41"/>
    </row>
    <row r="42" spans="1:215">
      <c r="A42" t="s">
        <v>135</v>
      </c>
      <c r="B42"/>
      <c r="C42" t="s">
        <v>19</v>
      </c>
      <c r="D42" t="s">
        <v>136</v>
      </c>
      <c r="E42" t="s">
        <v>74</v>
      </c>
      <c r="F42">
        <v>45400</v>
      </c>
      <c r="G42">
        <v>6810</v>
      </c>
      <c r="H42">
        <v>52210</v>
      </c>
      <c r="I42">
        <v>20880</v>
      </c>
      <c r="J42" t="s">
        <v>137</v>
      </c>
      <c r="K42">
        <v>494</v>
      </c>
      <c r="L42" t="str">
        <f>Hyperlink("http://www.seavest.co.za/inv/fpdf16/inv-preview.php?Id=40462","Click for Invoice PDF")</f>
        <v>Click for Invoice PDF</v>
      </c>
      <c r="M42"/>
    </row>
    <row r="43" spans="1:215">
      <c r="A43" t="s">
        <v>138</v>
      </c>
      <c r="B43"/>
      <c r="C43" t="s">
        <v>14</v>
      </c>
      <c r="D43" t="s">
        <v>139</v>
      </c>
      <c r="E43" t="s">
        <v>42</v>
      </c>
      <c r="F43">
        <v>24075.66</v>
      </c>
      <c r="G43">
        <v>3370.59</v>
      </c>
      <c r="H43">
        <v>27446.25</v>
      </c>
      <c r="I43">
        <v>24973</v>
      </c>
      <c r="J43" t="s">
        <v>140</v>
      </c>
      <c r="K43">
        <v>2</v>
      </c>
      <c r="L43" t="str">
        <f>Hyperlink("http://www.seavest.co.za/inv/fpdf16/inv-preview.php?Id=44154","Click for Invoice PDF")</f>
        <v>Click for Invoice PDF</v>
      </c>
      <c r="M43"/>
    </row>
    <row r="44" spans="1:215">
      <c r="A44" t="s">
        <v>141</v>
      </c>
      <c r="B44"/>
      <c r="C44" t="s">
        <v>19</v>
      </c>
      <c r="D44" t="s">
        <v>142</v>
      </c>
      <c r="E44" t="s">
        <v>74</v>
      </c>
      <c r="F44">
        <v>42626.4</v>
      </c>
      <c r="G44">
        <v>6393.96</v>
      </c>
      <c r="H44">
        <v>49020.36</v>
      </c>
      <c r="I44">
        <v>21793</v>
      </c>
      <c r="J44" t="s">
        <v>143</v>
      </c>
      <c r="K44">
        <v>340</v>
      </c>
      <c r="L44" t="str">
        <f>Hyperlink("http://www.seavest.co.za/inv/fpdf16/inv-preview.php?Id=41381","Click for Invoice PDF")</f>
        <v>Click for Invoice PDF</v>
      </c>
      <c r="M44"/>
    </row>
    <row r="45" spans="1:215">
      <c r="A45" t="s">
        <v>144</v>
      </c>
      <c r="B45"/>
      <c r="C45" t="s">
        <v>19</v>
      </c>
      <c r="D45" t="s">
        <v>145</v>
      </c>
      <c r="E45" t="s">
        <v>74</v>
      </c>
      <c r="F45">
        <v>42418.15</v>
      </c>
      <c r="G45">
        <v>6362.72</v>
      </c>
      <c r="H45">
        <v>48780.87</v>
      </c>
      <c r="I45">
        <v>20260</v>
      </c>
      <c r="J45" t="s">
        <v>146</v>
      </c>
      <c r="K45">
        <v>450</v>
      </c>
      <c r="L45" t="str">
        <f>Hyperlink("http://www.seavest.co.za/inv/fpdf16/inv-preview.php?Id=39951","Click for Invoice PDF")</f>
        <v>Click for Invoice PDF</v>
      </c>
      <c r="M45"/>
    </row>
    <row r="46" spans="1:215">
      <c r="A46" t="s">
        <v>147</v>
      </c>
      <c r="B46"/>
      <c r="C46" t="s">
        <v>19</v>
      </c>
      <c r="D46" t="s">
        <v>148</v>
      </c>
      <c r="E46" t="s">
        <v>29</v>
      </c>
      <c r="F46">
        <v>94745.52</v>
      </c>
      <c r="G46">
        <v>14211.83</v>
      </c>
      <c r="H46">
        <v>108957.35</v>
      </c>
      <c r="I46">
        <v>21489</v>
      </c>
      <c r="J46" t="s">
        <v>149</v>
      </c>
      <c r="K46">
        <v>340</v>
      </c>
      <c r="L46" t="str">
        <f>Hyperlink("http://www.seavest.co.za/inv/fpdf16/inv-preview.php?Id=40796","Click for Invoice PDF")</f>
        <v>Click for Invoice PDF</v>
      </c>
      <c r="M46"/>
    </row>
    <row r="47" spans="1:215">
      <c r="A47" t="s">
        <v>150</v>
      </c>
      <c r="B47"/>
      <c r="C47" t="s">
        <v>19</v>
      </c>
      <c r="D47" t="s">
        <v>151</v>
      </c>
      <c r="E47" t="s">
        <v>74</v>
      </c>
      <c r="F47">
        <v>278325.37</v>
      </c>
      <c r="G47">
        <v>41748.81</v>
      </c>
      <c r="H47">
        <v>320074.18</v>
      </c>
      <c r="I47">
        <v>22127</v>
      </c>
      <c r="J47" t="s">
        <v>152</v>
      </c>
      <c r="K47">
        <v>277</v>
      </c>
      <c r="L47" t="str">
        <f>Hyperlink("http://www.seavest.co.za/inv/fpdf16/inv-preview.php?Id=41630","Click for Invoice PDF")</f>
        <v>Click for Invoice PDF</v>
      </c>
      <c r="M47"/>
    </row>
    <row r="48" spans="1:215">
      <c r="A48" t="s">
        <v>153</v>
      </c>
      <c r="B48" t="s">
        <v>154</v>
      </c>
      <c r="C48" t="s">
        <v>19</v>
      </c>
      <c r="D48" t="s">
        <v>155</v>
      </c>
      <c r="E48" t="s">
        <v>67</v>
      </c>
      <c r="F48">
        <v>28513.7</v>
      </c>
      <c r="G48">
        <v>4277.06</v>
      </c>
      <c r="H48">
        <v>32790.76</v>
      </c>
      <c r="I48">
        <v>22415</v>
      </c>
      <c r="J48" t="s">
        <v>156</v>
      </c>
      <c r="K48">
        <v>135</v>
      </c>
      <c r="L48" t="str">
        <f>Hyperlink("http://www.seavest.co.za/inv/fpdf16/inv-preview.php?Id=41977","Click for Invoice PDF")</f>
        <v>Click for Invoice PDF</v>
      </c>
      <c r="M4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4" r:id="rId_hyperlink_1"/>
    <hyperlink ref="L5" r:id="rId_hyperlink_2"/>
    <hyperlink ref="L6" r:id="rId_hyperlink_3"/>
    <hyperlink ref="L7" r:id="rId_hyperlink_4"/>
    <hyperlink ref="L8" r:id="rId_hyperlink_5"/>
    <hyperlink ref="L9" r:id="rId_hyperlink_6"/>
    <hyperlink ref="L10" r:id="rId_hyperlink_7"/>
    <hyperlink ref="L11" r:id="rId_hyperlink_8"/>
    <hyperlink ref="L12" r:id="rId_hyperlink_9"/>
    <hyperlink ref="L13" r:id="rId_hyperlink_10"/>
    <hyperlink ref="L14" r:id="rId_hyperlink_11"/>
    <hyperlink ref="L15" r:id="rId_hyperlink_12"/>
    <hyperlink ref="L16" r:id="rId_hyperlink_13"/>
    <hyperlink ref="L17" r:id="rId_hyperlink_14"/>
    <hyperlink ref="L18" r:id="rId_hyperlink_15"/>
    <hyperlink ref="L19" r:id="rId_hyperlink_16"/>
    <hyperlink ref="L20" r:id="rId_hyperlink_17"/>
    <hyperlink ref="L21" r:id="rId_hyperlink_18"/>
    <hyperlink ref="L22" r:id="rId_hyperlink_19"/>
    <hyperlink ref="L23" r:id="rId_hyperlink_20"/>
    <hyperlink ref="L24" r:id="rId_hyperlink_21"/>
    <hyperlink ref="L25" r:id="rId_hyperlink_22"/>
    <hyperlink ref="L26" r:id="rId_hyperlink_23"/>
    <hyperlink ref="L27" r:id="rId_hyperlink_24"/>
    <hyperlink ref="L28" r:id="rId_hyperlink_25"/>
    <hyperlink ref="L29" r:id="rId_hyperlink_26"/>
    <hyperlink ref="L30" r:id="rId_hyperlink_27"/>
    <hyperlink ref="L31" r:id="rId_hyperlink_28"/>
    <hyperlink ref="L32" r:id="rId_hyperlink_29"/>
    <hyperlink ref="L33" r:id="rId_hyperlink_30"/>
    <hyperlink ref="L34" r:id="rId_hyperlink_31"/>
    <hyperlink ref="L35" r:id="rId_hyperlink_32"/>
    <hyperlink ref="L36" r:id="rId_hyperlink_33"/>
    <hyperlink ref="L37" r:id="rId_hyperlink_34"/>
    <hyperlink ref="L38" r:id="rId_hyperlink_35"/>
    <hyperlink ref="L39" r:id="rId_hyperlink_36"/>
    <hyperlink ref="L40" r:id="rId_hyperlink_37"/>
    <hyperlink ref="L41" r:id="rId_hyperlink_38"/>
    <hyperlink ref="L42" r:id="rId_hyperlink_39"/>
    <hyperlink ref="L43" r:id="rId_hyperlink_40"/>
    <hyperlink ref="L44" r:id="rId_hyperlink_41"/>
    <hyperlink ref="L45" r:id="rId_hyperlink_42"/>
    <hyperlink ref="L46" r:id="rId_hyperlink_43"/>
    <hyperlink ref="L47" r:id="rId_hyperlink_44"/>
    <hyperlink ref="L48" r:id="rId_hyperlink_4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2022-06-03T09:33:43+02:00</dcterms:created>
  <dcterms:modified xsi:type="dcterms:W3CDTF">2022-06-03T09:33:43+02:00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