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l holla\Desktop\JIT\Marks automation\"/>
    </mc:Choice>
  </mc:AlternateContent>
  <xr:revisionPtr revIDLastSave="0" documentId="13_ncr:1_{0432CFF1-3D5C-4EBB-AFA5-EB72490063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A  Mapping" sheetId="1" r:id="rId1"/>
    <sheet name="CO Attainment" sheetId="2" r:id="rId2"/>
  </sheets>
  <calcPr calcId="181029"/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G4" i="2"/>
  <c r="F4" i="2"/>
  <c r="E4" i="2"/>
  <c r="D4" i="2"/>
  <c r="E66" i="2" l="1"/>
  <c r="G66" i="2"/>
  <c r="F66" i="2"/>
  <c r="L18" i="2" l="1"/>
  <c r="M18" i="2"/>
  <c r="N18" i="2"/>
  <c r="T18" i="2"/>
  <c r="U18" i="2"/>
  <c r="W18" i="2"/>
  <c r="X18" i="2"/>
  <c r="M15" i="2"/>
  <c r="T15" i="2"/>
  <c r="U15" i="2"/>
  <c r="W15" i="2"/>
  <c r="X15" i="2"/>
  <c r="M16" i="2"/>
  <c r="T16" i="2"/>
  <c r="U16" i="2"/>
  <c r="W16" i="2"/>
  <c r="X16" i="2"/>
  <c r="L16" i="2"/>
  <c r="L17" i="2"/>
  <c r="M17" i="2"/>
  <c r="N17" i="2"/>
  <c r="N19" i="2" s="1"/>
  <c r="T17" i="2"/>
  <c r="U17" i="2"/>
  <c r="W17" i="2"/>
  <c r="X17" i="2"/>
  <c r="L15" i="2"/>
  <c r="L19" i="2" l="1"/>
  <c r="X19" i="2"/>
  <c r="U19" i="2"/>
  <c r="W19" i="2"/>
  <c r="T19" i="2"/>
  <c r="M19" i="2"/>
  <c r="H66" i="2"/>
  <c r="H6" i="2"/>
  <c r="E6" i="2"/>
  <c r="F6" i="2"/>
  <c r="G6" i="2"/>
  <c r="D6" i="2"/>
  <c r="G68" i="2" l="1"/>
  <c r="G69" i="2" s="1"/>
  <c r="H68" i="2" l="1"/>
  <c r="H69" i="2" s="1"/>
  <c r="G70" i="2" s="1"/>
  <c r="G72" i="2" s="1"/>
  <c r="G73" i="2" s="1"/>
  <c r="F68" i="2" l="1"/>
  <c r="F69" i="2" s="1"/>
  <c r="E68" i="2"/>
  <c r="E69" i="2" s="1"/>
  <c r="F70" i="2"/>
  <c r="E70" i="2"/>
  <c r="D70" i="2"/>
  <c r="E72" i="2" l="1"/>
  <c r="E73" i="2" s="1"/>
  <c r="F72" i="2"/>
  <c r="F73" i="2" s="1"/>
  <c r="D7" i="2"/>
  <c r="D66" i="2" s="1"/>
  <c r="D68" i="2" s="1"/>
  <c r="D69" i="2" s="1"/>
  <c r="D72" i="2" s="1"/>
  <c r="D73" i="2" s="1"/>
</calcChain>
</file>

<file path=xl/sharedStrings.xml><?xml version="1.0" encoding="utf-8"?>
<sst xmlns="http://schemas.openxmlformats.org/spreadsheetml/2006/main" count="365" uniqueCount="186">
  <si>
    <t>Jyothy Institute of Technology</t>
  </si>
  <si>
    <t>Internal I</t>
  </si>
  <si>
    <t>Internal II</t>
  </si>
  <si>
    <t>Internal III</t>
  </si>
  <si>
    <t>Assignment</t>
  </si>
  <si>
    <t>Maximum Marks</t>
  </si>
  <si>
    <t>Course Outcomes</t>
  </si>
  <si>
    <t>CO1</t>
  </si>
  <si>
    <t>CO2</t>
  </si>
  <si>
    <t>CO3</t>
  </si>
  <si>
    <t>SL. NO.</t>
  </si>
  <si>
    <t>USN</t>
  </si>
  <si>
    <t>NAME</t>
  </si>
  <si>
    <t>Total</t>
  </si>
  <si>
    <t>Average</t>
  </si>
  <si>
    <t>Internal Assesment (15) and Assignment (05)</t>
  </si>
  <si>
    <t>SEE</t>
  </si>
  <si>
    <t>Total Number of Students</t>
  </si>
  <si>
    <t>Attainment Level External(ALE)</t>
  </si>
  <si>
    <t>Attainment Level Internal (ALI)</t>
  </si>
  <si>
    <t>Final Attainment (90% COAL+10% CES)</t>
  </si>
  <si>
    <t>Direct COAL(internal(50):external(50))</t>
  </si>
  <si>
    <t>Indirect -CES</t>
  </si>
  <si>
    <t>NAME         Target-&gt;</t>
  </si>
  <si>
    <t>Department of Information  Science and Engineering</t>
  </si>
  <si>
    <t>CO4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</si>
  <si>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</si>
  <si>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</si>
  <si>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</si>
  <si>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</si>
  <si>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</si>
  <si>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</si>
  <si>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</si>
  <si>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</si>
  <si>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</si>
  <si>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</si>
  <si>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</si>
  <si>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</si>
  <si>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</si>
  <si>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</si>
  <si>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</si>
  <si>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Semester
End
Exam (60)</t>
  </si>
  <si>
    <t xml:space="preserve">Academic Year 2021-2022(Oct-Jan) </t>
  </si>
  <si>
    <t>Course Name:Software Architecture and Design Patterns</t>
  </si>
  <si>
    <t>1JT17IS036</t>
  </si>
  <si>
    <t>Sai Sree Varun D V</t>
  </si>
  <si>
    <t>1JT17IS044</t>
  </si>
  <si>
    <t>Srushti .J</t>
  </si>
  <si>
    <t>1JT18IS001</t>
  </si>
  <si>
    <t>Aashritha H H</t>
  </si>
  <si>
    <t>1JT18IS002</t>
  </si>
  <si>
    <t>Abhishek K</t>
  </si>
  <si>
    <t>1JT18IS004</t>
  </si>
  <si>
    <t>Advaith V</t>
  </si>
  <si>
    <t>1JT18IS005</t>
  </si>
  <si>
    <t>Afnan Rahman</t>
  </si>
  <si>
    <t>1JT18IS006</t>
  </si>
  <si>
    <t>Aishwarya M</t>
  </si>
  <si>
    <t>1JT18IS007</t>
  </si>
  <si>
    <t>Akshaya Subramanian</t>
  </si>
  <si>
    <t>1JT18IS010</t>
  </si>
  <si>
    <t>Ankitha S</t>
  </si>
  <si>
    <t>1JT18IS012</t>
  </si>
  <si>
    <t>Ashwini K</t>
  </si>
  <si>
    <t>1JT18IS013</t>
  </si>
  <si>
    <t>Badarinath H R</t>
  </si>
  <si>
    <t>1JT18IS014</t>
  </si>
  <si>
    <t>Bhoomika B V</t>
  </si>
  <si>
    <t>1JT18IS015</t>
  </si>
  <si>
    <t>Bhumika P</t>
  </si>
  <si>
    <t>1JT18IS016</t>
  </si>
  <si>
    <t>Brinda Ramesh</t>
  </si>
  <si>
    <t>1JT18IS017</t>
  </si>
  <si>
    <t>Chandan J</t>
  </si>
  <si>
    <t>1JT18IS018</t>
  </si>
  <si>
    <t>Chinmye K N</t>
  </si>
  <si>
    <t>1JT18IS019</t>
  </si>
  <si>
    <t>Chitrashree P</t>
  </si>
  <si>
    <t>1JT18IS020</t>
  </si>
  <si>
    <t>D S Prashanth</t>
  </si>
  <si>
    <t>1JT18IS021</t>
  </si>
  <si>
    <t>Darshan G</t>
  </si>
  <si>
    <t>1JT18IS022</t>
  </si>
  <si>
    <t>Gaurav M</t>
  </si>
  <si>
    <t>1JT18IS023</t>
  </si>
  <si>
    <t>Harshitha M V</t>
  </si>
  <si>
    <t>1JT18IS024</t>
  </si>
  <si>
    <t>Hema B Y</t>
  </si>
  <si>
    <t>1JT18IS025</t>
  </si>
  <si>
    <t>Holachi Tejaswini</t>
  </si>
  <si>
    <t>1JT18IS026</t>
  </si>
  <si>
    <t>Keerthana B</t>
  </si>
  <si>
    <t>1JT18IS027</t>
  </si>
  <si>
    <t>Kiran D R</t>
  </si>
  <si>
    <t>1JT18IS028</t>
  </si>
  <si>
    <t>Koiloorkar Thejas 
Vijayakumar</t>
  </si>
  <si>
    <t>1JT18IS029</t>
  </si>
  <si>
    <t>Krishna G Bhat</t>
  </si>
  <si>
    <t>1JT18IS030</t>
  </si>
  <si>
    <t>Kushal N</t>
  </si>
  <si>
    <t>1JT18IS031</t>
  </si>
  <si>
    <t>Latha D</t>
  </si>
  <si>
    <t>1JT18IS032</t>
  </si>
  <si>
    <t>Lokanath S</t>
  </si>
  <si>
    <t>1JT18IS033</t>
  </si>
  <si>
    <t>M Boomika</t>
  </si>
  <si>
    <t>1JT18IS034</t>
  </si>
  <si>
    <t>Manisha R</t>
  </si>
  <si>
    <t>1JT18IS035</t>
  </si>
  <si>
    <t>Megha P</t>
  </si>
  <si>
    <t>1JT18IS036</t>
  </si>
  <si>
    <t>Nida Shafin</t>
  </si>
  <si>
    <t>1JT18IS037</t>
  </si>
  <si>
    <t>Nidhisha Rao</t>
  </si>
  <si>
    <t>1JT18IS039</t>
  </si>
  <si>
    <t>Pavan Kumar B T</t>
  </si>
  <si>
    <t>1JT18IS040</t>
  </si>
  <si>
    <t>Pavan S</t>
  </si>
  <si>
    <t>1JT18IS041</t>
  </si>
  <si>
    <t>Poornima K</t>
  </si>
  <si>
    <t>1JT18IS042</t>
  </si>
  <si>
    <t>Prajwal G A</t>
  </si>
  <si>
    <t>1JT18IS043</t>
  </si>
  <si>
    <t>Prajwal S Madhav</t>
  </si>
  <si>
    <t>1JT18IS044</t>
  </si>
  <si>
    <t>Prajwal V S</t>
  </si>
  <si>
    <t>1JT18IS045</t>
  </si>
  <si>
    <t>Pramod K L</t>
  </si>
  <si>
    <t>1JT18IS046</t>
  </si>
  <si>
    <t>Prasanna R</t>
  </si>
  <si>
    <t>1JT18IS047</t>
  </si>
  <si>
    <t>Priyanka K</t>
  </si>
  <si>
    <t>1JT18IS048</t>
  </si>
  <si>
    <t>Priyanka Prashanth 
Kumar</t>
  </si>
  <si>
    <t>1JT18IS049</t>
  </si>
  <si>
    <t>Rachana A</t>
  </si>
  <si>
    <t>1JT18IS050</t>
  </si>
  <si>
    <t>Rishab A</t>
  </si>
  <si>
    <t>1JT18IS051</t>
  </si>
  <si>
    <t>Sathiya Priya S</t>
  </si>
  <si>
    <t>1JT18IS052</t>
  </si>
  <si>
    <t>Shaktheesha S Bhat</t>
  </si>
  <si>
    <t>1JT18IS054</t>
  </si>
  <si>
    <t>Shrinidhi Holla</t>
  </si>
  <si>
    <t>1JT18IS055</t>
  </si>
  <si>
    <t>Sricharan B S</t>
  </si>
  <si>
    <t>1JT18IS056</t>
  </si>
  <si>
    <t>Sriram V</t>
  </si>
  <si>
    <t>1JT18IS057</t>
  </si>
  <si>
    <t>Sumanth N</t>
  </si>
  <si>
    <t>1JT18IS058</t>
  </si>
  <si>
    <t>Sumukh S</t>
  </si>
  <si>
    <t>1JT18IS059</t>
  </si>
  <si>
    <t>Sushmitha S</t>
  </si>
  <si>
    <t>1JT18IS060</t>
  </si>
  <si>
    <t>Thanani S</t>
  </si>
  <si>
    <t>1JT18IS061</t>
  </si>
  <si>
    <t>Trupthi</t>
  </si>
  <si>
    <t>1JT18IS062</t>
  </si>
  <si>
    <t>Tushita S</t>
  </si>
  <si>
    <t>1JT18IS063</t>
  </si>
  <si>
    <t>Vinay D Bharadwaj</t>
  </si>
  <si>
    <t>Course outcome attainment for Cryptography (18CS744)</t>
  </si>
  <si>
    <t>Big data</t>
  </si>
  <si>
    <t>Course Code:18CS744</t>
  </si>
  <si>
    <t>Total number of students above target marks of each CO</t>
  </si>
  <si>
    <t>% of students</t>
  </si>
  <si>
    <t>SEE Marks</t>
  </si>
  <si>
    <t xml:space="preserve">BigData and Analytics </t>
  </si>
  <si>
    <t>Sub COde: 18CS72</t>
  </si>
  <si>
    <t>CO5</t>
  </si>
  <si>
    <t>Sl No.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</si>
  <si>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</si>
  <si>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</si>
  <si>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</si>
  <si>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</si>
  <si>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</si>
  <si>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</si>
  <si>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</si>
  <si>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</si>
  <si>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</si>
  <si>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</si>
  <si>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 xml:space="preserve">Koiloorkar Thejas </t>
  </si>
  <si>
    <t>Vijayakumar</t>
  </si>
  <si>
    <t xml:space="preserve">Priyanka Prashanth 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</si>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</sst>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9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sz val="10"/>
      <name val="Arial"/>
      <family val="2"/>
    </font>
    <font>
      <sz val="8"/>
      <name val="Calibri"/>
      <family val="2"/>
      <charset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scheme val="minor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Times New Roman"/>
    </font>
    <font>
      <sz val="11"/>
      <color rgb="FF000000"/>
      <name val="Calibri"/>
    </font>
    <font>
      <b/>
      <sz val="10"/>
      <color theme="1"/>
      <name val="Times New Roman"/>
    </font>
    <font>
      <sz val="14"/>
      <color theme="1"/>
      <name val="Times New Roman"/>
    </font>
    <font>
      <sz val="14"/>
      <color rgb="FFFF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00B050"/>
        <bgColor rgb="FF00B050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2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 applyAlignment="1">
      <alignment horizontal="center"/>
    </xf>
    <xf numFmtId="0" fontId="13" fillId="0" borderId="8" xfId="0" applyFont="1" applyBorder="1"/>
    <xf numFmtId="0" fontId="0" fillId="0" borderId="8" xfId="0" applyBorder="1"/>
    <xf numFmtId="0" fontId="14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1" fontId="11" fillId="0" borderId="10" xfId="2" applyNumberFormat="1" applyFont="1" applyFill="1" applyBorder="1" applyAlignment="1">
      <alignment horizontal="center" vertical="center"/>
    </xf>
    <xf numFmtId="1" fontId="11" fillId="0" borderId="11" xfId="2" applyNumberFormat="1" applyFont="1" applyFill="1" applyBorder="1" applyAlignment="1">
      <alignment horizontal="left" vertical="center"/>
    </xf>
    <xf numFmtId="1" fontId="11" fillId="0" borderId="1" xfId="2" applyNumberFormat="1" applyFont="1" applyFill="1" applyBorder="1" applyAlignment="1">
      <alignment horizontal="center" vertical="center"/>
    </xf>
    <xf numFmtId="1" fontId="11" fillId="0" borderId="12" xfId="2" applyNumberFormat="1" applyFont="1" applyFill="1" applyBorder="1" applyAlignment="1">
      <alignment horizontal="left" vertical="center" wrapText="1"/>
    </xf>
    <xf numFmtId="1" fontId="11" fillId="0" borderId="12" xfId="2" applyNumberFormat="1" applyFont="1" applyFill="1" applyBorder="1" applyAlignment="1">
      <alignment vertical="center"/>
    </xf>
    <xf numFmtId="1" fontId="11" fillId="0" borderId="12" xfId="2" applyNumberFormat="1" applyFont="1" applyFill="1" applyBorder="1" applyAlignment="1">
      <alignment vertical="center" wrapText="1"/>
    </xf>
    <xf numFmtId="1" fontId="11" fillId="0" borderId="13" xfId="2" applyNumberFormat="1" applyFont="1" applyFill="1" applyBorder="1" applyAlignment="1">
      <alignment horizontal="center" vertical="center"/>
    </xf>
    <xf numFmtId="1" fontId="11" fillId="0" borderId="14" xfId="2" applyNumberFormat="1" applyFont="1" applyFill="1" applyBorder="1" applyAlignment="1">
      <alignment vertical="center"/>
    </xf>
    <xf numFmtId="1" fontId="11" fillId="0" borderId="11" xfId="2" applyNumberFormat="1" applyFont="1" applyFill="1" applyBorder="1" applyAlignment="1">
      <alignment vertical="center"/>
    </xf>
    <xf numFmtId="1" fontId="11" fillId="0" borderId="12" xfId="2" applyNumberFormat="1" applyFont="1" applyFill="1" applyBorder="1" applyAlignment="1">
      <alignment horizontal="left" vertical="center"/>
    </xf>
    <xf numFmtId="1" fontId="11" fillId="0" borderId="2" xfId="2" applyNumberFormat="1" applyFont="1" applyFill="1" applyBorder="1" applyAlignment="1">
      <alignment vertical="center"/>
    </xf>
    <xf numFmtId="0" fontId="15" fillId="0" borderId="0" xfId="0" applyFont="1"/>
    <xf numFmtId="0" fontId="16" fillId="0" borderId="1" xfId="0" applyFont="1" applyBorder="1" applyAlignment="1">
      <alignment horizontal="center" vertical="center"/>
    </xf>
    <xf numFmtId="0" fontId="17" fillId="0" borderId="15" xfId="0" applyFont="1" applyBorder="1"/>
    <xf numFmtId="0" fontId="18" fillId="0" borderId="16" xfId="0" applyFont="1" applyBorder="1"/>
    <xf numFmtId="0" fontId="19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/>
    </xf>
    <xf numFmtId="0" fontId="18" fillId="0" borderId="18" xfId="0" applyFont="1" applyBorder="1"/>
    <xf numFmtId="0" fontId="20" fillId="0" borderId="19" xfId="0" applyFont="1" applyBorder="1" applyAlignment="1">
      <alignment horizontal="center" vertical="center"/>
    </xf>
    <xf numFmtId="0" fontId="18" fillId="0" borderId="20" xfId="0" applyFont="1" applyBorder="1"/>
    <xf numFmtId="0" fontId="21" fillId="3" borderId="0" xfId="0" applyFont="1" applyFill="1" applyAlignment="1">
      <alignment horizontal="left"/>
    </xf>
    <xf numFmtId="0" fontId="17" fillId="0" borderId="16" xfId="0" applyFont="1" applyBorder="1"/>
    <xf numFmtId="0" fontId="18" fillId="0" borderId="21" xfId="0" applyFont="1" applyBorder="1"/>
    <xf numFmtId="0" fontId="19" fillId="0" borderId="22" xfId="0" applyFont="1" applyBorder="1" applyAlignment="1">
      <alignment horizontal="center"/>
    </xf>
    <xf numFmtId="0" fontId="18" fillId="0" borderId="23" xfId="0" applyFont="1" applyBorder="1"/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8" fillId="0" borderId="26" xfId="0" applyFont="1" applyBorder="1"/>
    <xf numFmtId="0" fontId="19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/>
    </xf>
    <xf numFmtId="0" fontId="18" fillId="0" borderId="29" xfId="0" applyFont="1" applyBorder="1"/>
    <xf numFmtId="0" fontId="18" fillId="0" borderId="30" xfId="0" applyFont="1" applyBorder="1"/>
    <xf numFmtId="0" fontId="20" fillId="0" borderId="1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/>
    </xf>
    <xf numFmtId="0" fontId="19" fillId="0" borderId="27" xfId="0" applyFont="1" applyBorder="1"/>
    <xf numFmtId="0" fontId="19" fillId="0" borderId="27" xfId="0" applyFont="1" applyBorder="1" applyAlignment="1">
      <alignment horizontal="left"/>
    </xf>
    <xf numFmtId="0" fontId="19" fillId="4" borderId="27" xfId="0" applyFont="1" applyFill="1" applyBorder="1" applyAlignment="1">
      <alignment horizontal="center"/>
    </xf>
    <xf numFmtId="0" fontId="19" fillId="5" borderId="27" xfId="0" applyFont="1" applyFill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" fontId="22" fillId="0" borderId="31" xfId="0" applyNumberFormat="1" applyFont="1" applyBorder="1" applyAlignment="1">
      <alignment horizontal="center" vertical="center"/>
    </xf>
    <xf numFmtId="1" fontId="22" fillId="0" borderId="32" xfId="0" applyNumberFormat="1" applyFont="1" applyBorder="1" applyAlignment="1">
      <alignment horizontal="left" vertical="center"/>
    </xf>
    <xf numFmtId="0" fontId="23" fillId="0" borderId="33" xfId="0" applyFont="1" applyBorder="1" applyAlignment="1">
      <alignment horizontal="center"/>
    </xf>
    <xf numFmtId="0" fontId="21" fillId="5" borderId="27" xfId="0" applyFont="1" applyFill="1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1" fontId="22" fillId="0" borderId="35" xfId="0" applyNumberFormat="1" applyFont="1" applyBorder="1" applyAlignment="1">
      <alignment horizontal="left" vertical="center" wrapText="1"/>
    </xf>
    <xf numFmtId="0" fontId="21" fillId="5" borderId="15" xfId="0" applyFont="1" applyFill="1" applyBorder="1" applyAlignment="1">
      <alignment horizontal="center"/>
    </xf>
    <xf numFmtId="0" fontId="23" fillId="0" borderId="33" xfId="0" applyFont="1" applyBorder="1"/>
    <xf numFmtId="0" fontId="24" fillId="0" borderId="33" xfId="0" applyFont="1" applyBorder="1"/>
    <xf numFmtId="0" fontId="21" fillId="5" borderId="16" xfId="0" applyFont="1" applyFill="1" applyBorder="1" applyAlignment="1">
      <alignment horizontal="center"/>
    </xf>
    <xf numFmtId="1" fontId="22" fillId="0" borderId="35" xfId="0" applyNumberFormat="1" applyFont="1" applyBorder="1" applyAlignment="1">
      <alignment vertical="center"/>
    </xf>
    <xf numFmtId="0" fontId="23" fillId="0" borderId="36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1" fontId="22" fillId="0" borderId="35" xfId="0" applyNumberFormat="1" applyFont="1" applyBorder="1" applyAlignment="1">
      <alignment vertical="center" wrapText="1"/>
    </xf>
    <xf numFmtId="1" fontId="22" fillId="0" borderId="38" xfId="0" applyNumberFormat="1" applyFont="1" applyBorder="1" applyAlignment="1">
      <alignment horizontal="center" vertical="center"/>
    </xf>
    <xf numFmtId="1" fontId="22" fillId="0" borderId="39" xfId="0" applyNumberFormat="1" applyFont="1" applyBorder="1" applyAlignment="1">
      <alignment vertical="center"/>
    </xf>
    <xf numFmtId="1" fontId="22" fillId="0" borderId="32" xfId="0" applyNumberFormat="1" applyFont="1" applyBorder="1" applyAlignment="1">
      <alignment vertical="center"/>
    </xf>
    <xf numFmtId="1" fontId="22" fillId="0" borderId="35" xfId="0" applyNumberFormat="1" applyFont="1" applyBorder="1" applyAlignment="1">
      <alignment horizontal="left" vertical="center"/>
    </xf>
    <xf numFmtId="1" fontId="22" fillId="0" borderId="15" xfId="0" applyNumberFormat="1" applyFont="1" applyBorder="1" applyAlignment="1">
      <alignment vertical="center"/>
    </xf>
    <xf numFmtId="0" fontId="21" fillId="0" borderId="33" xfId="0" applyFont="1" applyBorder="1" applyAlignment="1">
      <alignment horizontal="center"/>
    </xf>
    <xf numFmtId="0" fontId="23" fillId="0" borderId="40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1" fontId="22" fillId="0" borderId="27" xfId="0" applyNumberFormat="1" applyFont="1" applyBorder="1" applyAlignment="1">
      <alignment vertical="center"/>
    </xf>
    <xf numFmtId="0" fontId="23" fillId="0" borderId="2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1">
    <dxf>
      <font>
        <b/>
        <sz val="11"/>
        <color rgb="FFFF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262890</xdr:colOff>
      <xdr:row>1</xdr:row>
      <xdr:rowOff>142875</xdr:rowOff>
    </xdr:from>
    <xdr:to>
      <xdr:col>9</xdr:col>
      <xdr:colOff>93345</xdr:colOff>
      <xdr:row>6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A15620A-146A-402C-ADB2-1F493DB24DE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838700" y="333375"/>
          <a:ext cx="981075" cy="8572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P71"/>
  <sheetViews>
    <sheetView tabSelected="1" topLeftCell="K39" zoomScale="90" zoomScaleNormal="100" workbookViewId="0">
      <selection activeCell="A8" sqref="A8:AO70"/>
    </sheetView>
  </sheetViews>
  <sheetFormatPr defaultRowHeight="14.4"/>
  <cols>
    <col min="1" max="1" width="8.5546875"/>
    <col min="2" max="2" width="13.33203125"/>
    <col min="3" max="3" width="25.33203125" style="11" customWidth="1"/>
    <col min="4" max="4" width="9.109375" style="1" customWidth="1"/>
    <col min="5" max="5" width="6" style="1" customWidth="1"/>
    <col min="6" max="6" width="6.33203125" style="1" customWidth="1"/>
    <col min="7" max="7" width="6.109375" style="1" customWidth="1"/>
    <col min="8" max="8" width="5.88671875" style="1" customWidth="1"/>
    <col min="9" max="9" width="5.33203125" style="1" customWidth="1"/>
    <col min="10" max="10" width="5.5546875" style="1" customWidth="1"/>
    <col min="11" max="11" width="5.44140625" style="1" customWidth="1"/>
    <col min="12" max="12" width="5.33203125" style="1" customWidth="1"/>
    <col min="13" max="13" width="5.6640625" style="1" customWidth="1"/>
    <col min="14" max="14" width="9.109375" style="1" customWidth="1"/>
    <col min="15" max="16" width="5.44140625" customWidth="1"/>
    <col min="17" max="17" width="5" style="1" customWidth="1"/>
    <col min="18" max="18" width="5.33203125" style="1" customWidth="1"/>
    <col min="19" max="19" width="5.5546875" style="1" customWidth="1"/>
    <col min="20" max="20" width="5.33203125" style="1" customWidth="1"/>
    <col min="21" max="21" width="5" style="1" customWidth="1"/>
    <col min="22" max="22" width="5.109375" style="1" customWidth="1"/>
    <col min="23" max="23" width="5.5546875" style="1" customWidth="1"/>
    <col min="24" max="24" width="6.33203125" style="1" customWidth="1"/>
    <col min="25" max="25" width="6.88671875" style="1"/>
    <col min="26" max="26" width="4" style="1"/>
    <col min="27" max="27" width="3.88671875" style="1"/>
    <col min="28" max="28" width="4.33203125" style="1"/>
    <col min="29" max="31" width="5" style="1"/>
    <col min="32" max="32" width="4.6640625" style="1" customWidth="1"/>
    <col min="33" max="34" width="4.6640625" style="1"/>
    <col min="35" max="35" width="4.88671875" style="1"/>
    <col min="36" max="36" width="5.5546875" style="1"/>
    <col min="37" max="39" width="9.109375" style="1"/>
    <col min="40" max="40" width="13.33203125" customWidth="1"/>
    <col min="41" max="41" width="8.33203125"/>
    <col min="42" max="42" width="14.5546875" customWidth="1"/>
    <col min="43" max="1024" width="8.5546875"/>
  </cols>
  <sheetData>
    <row r="3" spans="1:42" s="2" customFormat="1" ht="15.6">
      <c r="A3" s="93" t="s">
        <v>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</row>
    <row r="4" spans="1:42" s="2" customFormat="1" ht="15.6">
      <c r="A4" s="93" t="s">
        <v>24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</row>
    <row r="5" spans="1:42" s="2" customFormat="1" ht="15.6">
      <c r="A5" s="93" t="s">
        <v>162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</row>
    <row r="6" spans="1:42" s="2" customFormat="1" ht="15.6">
      <c r="A6" s="93" t="s">
        <v>42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</row>
    <row r="7" spans="1:42" ht="15.6">
      <c r="A7" s="94" t="s">
        <v>43</v>
      </c>
      <c r="B7" s="94"/>
      <c r="C7" s="94"/>
      <c r="D7" s="94"/>
      <c r="E7" s="94"/>
      <c r="F7" s="94"/>
      <c r="G7"/>
      <c r="H7"/>
      <c r="I7"/>
      <c r="J7"/>
      <c r="K7"/>
      <c r="L7"/>
      <c r="M7"/>
      <c r="N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95" t="s">
        <v>164</v>
      </c>
      <c r="AN7" s="95"/>
    </row>
    <row r="8" spans="1:42" ht="16.2" thickBot="1">
      <c r="A8" s="38" t="s">
        <v>168</v>
      </c>
      <c r="B8" s="39"/>
      <c r="C8" s="40" t="s">
        <v>5</v>
      </c>
      <c r="D8" s="41" t="s">
        <v>1</v>
      </c>
      <c r="E8" s="42"/>
      <c r="F8" s="42"/>
      <c r="G8" s="42"/>
      <c r="H8" s="42"/>
      <c r="I8" s="42"/>
      <c r="J8" s="42"/>
      <c r="K8" s="42"/>
      <c r="L8" s="42"/>
      <c r="M8" s="39"/>
      <c r="N8"/>
      <c r="O8" s="41" t="s">
        <v>2</v>
      </c>
      <c r="P8" s="42"/>
      <c r="Q8" s="42"/>
      <c r="R8" s="42"/>
      <c r="S8" s="42"/>
      <c r="T8" s="42"/>
      <c r="U8" s="42"/>
      <c r="V8" s="42"/>
      <c r="W8" s="42"/>
      <c r="X8" s="39"/>
      <c r="Y8"/>
      <c r="Z8" s="41" t="s">
        <v>3</v>
      </c>
      <c r="AA8" s="42"/>
      <c r="AB8" s="42"/>
      <c r="AC8" s="42"/>
      <c r="AD8" s="42"/>
      <c r="AE8" s="42"/>
      <c r="AF8" s="42"/>
      <c r="AG8" s="42"/>
      <c r="AH8" s="42"/>
      <c r="AI8" s="39"/>
      <c r="AJ8"/>
      <c r="AK8" s="43" t="s">
        <v>4</v>
      </c>
      <c r="AL8" s="44"/>
      <c r="AM8" s="44"/>
      <c r="AN8" s="44"/>
      <c r="AO8" s="44"/>
    </row>
    <row r="9" spans="1:42" s="3" customFormat="1" ht="15" customHeight="1" thickBot="1">
      <c r="A9" s="45" t="s">
        <v>169</v>
      </c>
      <c r="B9" s="46"/>
      <c r="C9" s="47"/>
      <c r="D9" s="48">
        <v>10</v>
      </c>
      <c r="E9" s="49"/>
      <c r="F9" s="50">
        <v>10</v>
      </c>
      <c r="G9" s="49"/>
      <c r="H9" s="51">
        <v>10</v>
      </c>
      <c r="I9" s="52"/>
      <c r="J9" s="48">
        <v>10</v>
      </c>
      <c r="K9" s="49"/>
      <c r="L9" s="50">
        <v>10</v>
      </c>
      <c r="M9" s="49"/>
      <c r="N9" s="53"/>
      <c r="O9" s="48">
        <v>10</v>
      </c>
      <c r="P9" s="49"/>
      <c r="Q9" s="51">
        <v>10</v>
      </c>
      <c r="R9" s="52"/>
      <c r="S9" s="48">
        <v>10</v>
      </c>
      <c r="T9" s="49"/>
      <c r="U9" s="50">
        <v>10</v>
      </c>
      <c r="V9" s="49"/>
      <c r="W9" s="50">
        <v>10</v>
      </c>
      <c r="X9" s="49"/>
      <c r="Y9" s="53"/>
      <c r="Z9" s="54">
        <v>10</v>
      </c>
      <c r="AA9" s="39"/>
      <c r="AB9" s="54">
        <v>10</v>
      </c>
      <c r="AC9" s="39"/>
      <c r="AD9" s="54">
        <v>10</v>
      </c>
      <c r="AE9" s="39"/>
      <c r="AF9" s="54">
        <v>10</v>
      </c>
      <c r="AG9" s="39"/>
      <c r="AH9" s="54">
        <v>10</v>
      </c>
      <c r="AI9" s="39"/>
      <c r="AJ9" s="53"/>
      <c r="AK9" s="55">
        <v>2</v>
      </c>
      <c r="AL9" s="55">
        <v>2</v>
      </c>
      <c r="AM9" s="55">
        <v>2</v>
      </c>
      <c r="AN9" s="55">
        <v>2</v>
      </c>
      <c r="AO9" s="55">
        <v>2</v>
      </c>
      <c r="AP9"/>
    </row>
    <row r="10" spans="1:42" ht="15" customHeight="1">
      <c r="A10" s="38"/>
      <c r="B10" s="39"/>
      <c r="C10" s="56" t="s">
        <v>6</v>
      </c>
      <c r="D10" s="54" t="s">
        <v>7</v>
      </c>
      <c r="E10" s="39"/>
      <c r="F10" s="54" t="s">
        <v>7</v>
      </c>
      <c r="G10" s="39"/>
      <c r="H10" s="57" t="s">
        <v>8</v>
      </c>
      <c r="I10" s="58"/>
      <c r="J10" s="54" t="s">
        <v>8</v>
      </c>
      <c r="K10" s="39"/>
      <c r="L10" s="54" t="s">
        <v>8</v>
      </c>
      <c r="M10" s="39"/>
      <c r="N10" s="53"/>
      <c r="O10" s="54" t="s">
        <v>25</v>
      </c>
      <c r="P10" s="39"/>
      <c r="Q10" s="57" t="s">
        <v>25</v>
      </c>
      <c r="R10" s="59"/>
      <c r="S10" s="54" t="s">
        <v>25</v>
      </c>
      <c r="T10" s="42"/>
      <c r="U10" s="54" t="s">
        <v>25</v>
      </c>
      <c r="V10" s="39"/>
      <c r="W10" s="54" t="s">
        <v>8</v>
      </c>
      <c r="X10" s="39"/>
      <c r="Y10" s="53"/>
      <c r="Z10" s="54" t="s">
        <v>9</v>
      </c>
      <c r="AA10" s="39"/>
      <c r="AB10" s="54" t="s">
        <v>9</v>
      </c>
      <c r="AC10" s="39"/>
      <c r="AD10" s="54" t="s">
        <v>9</v>
      </c>
      <c r="AE10" s="39"/>
      <c r="AF10" s="54" t="s">
        <v>170</v>
      </c>
      <c r="AG10" s="39"/>
      <c r="AH10" s="54" t="s">
        <v>170</v>
      </c>
      <c r="AI10" s="39"/>
      <c r="AJ10" s="53"/>
      <c r="AK10" s="60" t="s">
        <v>7</v>
      </c>
      <c r="AL10" s="60" t="s">
        <v>8</v>
      </c>
      <c r="AM10" s="60" t="s">
        <v>9</v>
      </c>
      <c r="AN10" s="60" t="s">
        <v>25</v>
      </c>
      <c r="AO10" s="60" t="s">
        <v>170</v>
      </c>
    </row>
    <row r="11" spans="1:42" ht="30" customHeight="1" thickBot="1">
      <c r="A11" s="61" t="s">
        <v>171</v>
      </c>
      <c r="B11" s="62" t="s">
        <v>11</v>
      </c>
      <c r="C11" s="63" t="s">
        <v>12</v>
      </c>
      <c r="D11" s="64" t="s">
        <v>172</v>
      </c>
      <c r="E11" s="64" t="s">
        <v>173</v>
      </c>
      <c r="F11" s="64" t="s">
        <v>174</v>
      </c>
      <c r="G11" s="64" t="s">
        <v>175</v>
      </c>
      <c r="H11" s="64" t="s">
        <v>176</v>
      </c>
      <c r="I11" s="64" t="s">
        <v>177</v>
      </c>
      <c r="J11" s="64" t="s">
        <v>178</v>
      </c>
      <c r="K11" s="64" t="s">
        <v>179</v>
      </c>
      <c r="L11" s="64" t="s">
        <v>180</v>
      </c>
      <c r="M11" s="64" t="s">
        <v>181</v>
      </c>
      <c r="N11" s="65" t="s">
        <v>13</v>
      </c>
      <c r="O11" s="64" t="s">
        <v>172</v>
      </c>
      <c r="P11" s="64" t="s">
        <v>173</v>
      </c>
      <c r="Q11" s="64" t="s">
        <v>174</v>
      </c>
      <c r="R11" s="64" t="s">
        <v>175</v>
      </c>
      <c r="S11" s="64" t="s">
        <v>176</v>
      </c>
      <c r="T11" s="64" t="s">
        <v>177</v>
      </c>
      <c r="U11" s="64" t="s">
        <v>178</v>
      </c>
      <c r="V11" s="64" t="s">
        <v>179</v>
      </c>
      <c r="W11" s="64" t="s">
        <v>180</v>
      </c>
      <c r="X11" s="64" t="s">
        <v>181</v>
      </c>
      <c r="Y11" s="65" t="s">
        <v>13</v>
      </c>
      <c r="Z11" s="64" t="s">
        <v>172</v>
      </c>
      <c r="AA11" s="64" t="s">
        <v>173</v>
      </c>
      <c r="AB11" s="64" t="s">
        <v>174</v>
      </c>
      <c r="AC11" s="64" t="s">
        <v>175</v>
      </c>
      <c r="AD11" s="64" t="s">
        <v>176</v>
      </c>
      <c r="AE11" s="64" t="s">
        <v>177</v>
      </c>
      <c r="AF11" s="64" t="s">
        <v>178</v>
      </c>
      <c r="AG11" s="64" t="s">
        <v>179</v>
      </c>
      <c r="AH11" s="64" t="s">
        <v>180</v>
      </c>
      <c r="AI11" s="64" t="s">
        <v>181</v>
      </c>
      <c r="AJ11" s="65" t="s">
        <v>13</v>
      </c>
      <c r="AK11" s="47"/>
      <c r="AL11" s="47"/>
      <c r="AM11" s="47"/>
      <c r="AN11" s="47"/>
      <c r="AO11" s="47"/>
      <c r="AP11" s="37" t="s">
        <v>167</v>
      </c>
    </row>
    <row r="12" spans="1:42" ht="19.2" thickTop="1" thickBot="1">
      <c r="A12" s="66">
        <v>1</v>
      </c>
      <c r="B12" s="67" t="s">
        <v>44</v>
      </c>
      <c r="C12" s="68" t="s">
        <v>45</v>
      </c>
      <c r="D12" s="69">
        <v>6</v>
      </c>
      <c r="E12" s="69"/>
      <c r="F12" s="69"/>
      <c r="G12" s="69">
        <v>10</v>
      </c>
      <c r="H12" s="69">
        <v>5</v>
      </c>
      <c r="I12" s="69"/>
      <c r="J12" s="69">
        <v>1</v>
      </c>
      <c r="K12" s="69"/>
      <c r="L12" s="69">
        <v>5</v>
      </c>
      <c r="M12" s="69"/>
      <c r="N12" s="70">
        <v>27</v>
      </c>
      <c r="O12" s="71">
        <v>6</v>
      </c>
      <c r="P12" s="71"/>
      <c r="Q12" s="71"/>
      <c r="R12" s="71"/>
      <c r="S12" s="71"/>
      <c r="T12" s="71"/>
      <c r="U12" s="71"/>
      <c r="V12" s="71"/>
      <c r="W12" s="71">
        <v>9</v>
      </c>
      <c r="X12" s="71"/>
      <c r="Y12" s="70">
        <v>15</v>
      </c>
      <c r="Z12" s="69"/>
      <c r="AA12" s="69"/>
      <c r="AB12" s="69"/>
      <c r="AC12" s="69">
        <v>7</v>
      </c>
      <c r="AD12" s="69">
        <v>10</v>
      </c>
      <c r="AE12" s="69"/>
      <c r="AF12" s="69">
        <v>6</v>
      </c>
      <c r="AG12" s="69"/>
      <c r="AH12" s="69">
        <v>7</v>
      </c>
      <c r="AI12" s="69"/>
      <c r="AJ12" s="70">
        <v>30</v>
      </c>
      <c r="AK12" s="72">
        <v>2</v>
      </c>
      <c r="AL12" s="72">
        <v>2</v>
      </c>
      <c r="AM12" s="72">
        <v>2</v>
      </c>
      <c r="AN12" s="72">
        <v>2</v>
      </c>
      <c r="AO12" s="72">
        <v>2</v>
      </c>
      <c r="AP12" s="4">
        <v>34</v>
      </c>
    </row>
    <row r="13" spans="1:42" ht="19.2" thickTop="1" thickBot="1">
      <c r="A13" s="66">
        <v>2</v>
      </c>
      <c r="B13" s="66" t="s">
        <v>46</v>
      </c>
      <c r="C13" s="73" t="s">
        <v>47</v>
      </c>
      <c r="D13" s="69">
        <v>7</v>
      </c>
      <c r="E13" s="69"/>
      <c r="F13" s="69"/>
      <c r="G13" s="69">
        <v>4</v>
      </c>
      <c r="H13" s="69">
        <v>4</v>
      </c>
      <c r="I13" s="69"/>
      <c r="J13" s="69">
        <v>3</v>
      </c>
      <c r="K13" s="69"/>
      <c r="L13" s="69"/>
      <c r="M13" s="69">
        <v>5</v>
      </c>
      <c r="N13" s="74">
        <v>23</v>
      </c>
      <c r="O13" s="75">
        <v>10</v>
      </c>
      <c r="P13" s="76"/>
      <c r="Q13" s="76"/>
      <c r="R13" s="75">
        <v>10</v>
      </c>
      <c r="S13" s="76"/>
      <c r="T13" s="76"/>
      <c r="U13" s="76"/>
      <c r="V13" s="76"/>
      <c r="W13" s="75">
        <v>10</v>
      </c>
      <c r="X13" s="76"/>
      <c r="Y13" s="77">
        <v>30</v>
      </c>
      <c r="Z13" s="69">
        <v>7</v>
      </c>
      <c r="AA13" s="69"/>
      <c r="AB13" s="69"/>
      <c r="AC13" s="69">
        <v>10</v>
      </c>
      <c r="AD13" s="69"/>
      <c r="AE13" s="69"/>
      <c r="AF13" s="69"/>
      <c r="AG13" s="69"/>
      <c r="AH13" s="69"/>
      <c r="AI13" s="69"/>
      <c r="AJ13" s="70">
        <v>17</v>
      </c>
      <c r="AK13" s="72">
        <v>2</v>
      </c>
      <c r="AL13" s="72">
        <v>2</v>
      </c>
      <c r="AM13" s="72">
        <v>2</v>
      </c>
      <c r="AN13" s="72">
        <v>2</v>
      </c>
      <c r="AO13" s="72">
        <v>2</v>
      </c>
      <c r="AP13" s="4">
        <v>23</v>
      </c>
    </row>
    <row r="14" spans="1:42" ht="19.2" thickTop="1" thickBot="1">
      <c r="A14" s="66">
        <v>3</v>
      </c>
      <c r="B14" s="66" t="s">
        <v>48</v>
      </c>
      <c r="C14" s="78" t="s">
        <v>49</v>
      </c>
      <c r="D14" s="79">
        <v>8</v>
      </c>
      <c r="E14" s="79"/>
      <c r="F14" s="69"/>
      <c r="G14" s="69">
        <v>10</v>
      </c>
      <c r="H14" s="69"/>
      <c r="I14" s="69">
        <v>10</v>
      </c>
      <c r="J14" s="69">
        <v>10</v>
      </c>
      <c r="K14" s="69"/>
      <c r="L14" s="69"/>
      <c r="M14" s="69">
        <v>10</v>
      </c>
      <c r="N14" s="70">
        <v>48</v>
      </c>
      <c r="O14" s="80">
        <v>10</v>
      </c>
      <c r="P14" s="80"/>
      <c r="Q14" s="80"/>
      <c r="R14" s="80">
        <v>10</v>
      </c>
      <c r="S14" s="80"/>
      <c r="T14" s="80">
        <v>10</v>
      </c>
      <c r="U14" s="80"/>
      <c r="V14" s="80">
        <v>10</v>
      </c>
      <c r="W14" s="80">
        <v>10</v>
      </c>
      <c r="X14" s="80"/>
      <c r="Y14" s="70">
        <v>50</v>
      </c>
      <c r="Z14" s="69">
        <v>10</v>
      </c>
      <c r="AA14" s="69"/>
      <c r="AB14" s="69"/>
      <c r="AC14" s="69">
        <v>10</v>
      </c>
      <c r="AD14" s="69">
        <v>10</v>
      </c>
      <c r="AE14" s="69"/>
      <c r="AF14" s="69"/>
      <c r="AG14" s="69">
        <v>10</v>
      </c>
      <c r="AH14" s="69">
        <v>10</v>
      </c>
      <c r="AI14" s="69"/>
      <c r="AJ14" s="70">
        <v>50</v>
      </c>
      <c r="AK14" s="72">
        <v>2</v>
      </c>
      <c r="AL14" s="72">
        <v>2</v>
      </c>
      <c r="AM14" s="72">
        <v>2</v>
      </c>
      <c r="AN14" s="72">
        <v>2</v>
      </c>
      <c r="AO14" s="72">
        <v>2</v>
      </c>
      <c r="AP14" s="4">
        <v>49</v>
      </c>
    </row>
    <row r="15" spans="1:42" ht="19.2" thickTop="1" thickBot="1">
      <c r="A15" s="66">
        <v>4</v>
      </c>
      <c r="B15" s="66" t="s">
        <v>50</v>
      </c>
      <c r="C15" s="81" t="s">
        <v>51</v>
      </c>
      <c r="D15" s="69">
        <v>8</v>
      </c>
      <c r="E15" s="69"/>
      <c r="F15" s="69"/>
      <c r="G15" s="69">
        <v>9</v>
      </c>
      <c r="H15" s="69"/>
      <c r="I15" s="69">
        <v>7</v>
      </c>
      <c r="J15" s="69">
        <v>9</v>
      </c>
      <c r="K15" s="69"/>
      <c r="L15" s="69"/>
      <c r="M15" s="69">
        <v>5</v>
      </c>
      <c r="N15" s="70">
        <v>38</v>
      </c>
      <c r="O15" s="69">
        <v>10</v>
      </c>
      <c r="P15" s="69"/>
      <c r="Q15" s="69"/>
      <c r="R15" s="69">
        <v>10</v>
      </c>
      <c r="S15" s="69"/>
      <c r="T15" s="69">
        <v>6</v>
      </c>
      <c r="U15" s="69"/>
      <c r="V15" s="69"/>
      <c r="W15" s="69">
        <v>10</v>
      </c>
      <c r="X15" s="69"/>
      <c r="Y15" s="70">
        <v>36</v>
      </c>
      <c r="Z15" s="69">
        <v>10</v>
      </c>
      <c r="AA15" s="69"/>
      <c r="AB15" s="69"/>
      <c r="AC15" s="69">
        <v>10</v>
      </c>
      <c r="AD15" s="69">
        <v>10</v>
      </c>
      <c r="AE15" s="69"/>
      <c r="AF15" s="69"/>
      <c r="AG15" s="69"/>
      <c r="AH15" s="69">
        <v>2</v>
      </c>
      <c r="AI15" s="69"/>
      <c r="AJ15" s="70">
        <v>32</v>
      </c>
      <c r="AK15" s="72">
        <v>2</v>
      </c>
      <c r="AL15" s="72">
        <v>2</v>
      </c>
      <c r="AM15" s="72">
        <v>2</v>
      </c>
      <c r="AN15" s="72">
        <v>2</v>
      </c>
      <c r="AO15" s="72">
        <v>2</v>
      </c>
      <c r="AP15" s="4">
        <v>38</v>
      </c>
    </row>
    <row r="16" spans="1:42" ht="19.2" thickTop="1" thickBot="1">
      <c r="A16" s="66">
        <v>5</v>
      </c>
      <c r="B16" s="66" t="s">
        <v>52</v>
      </c>
      <c r="C16" s="81" t="s">
        <v>53</v>
      </c>
      <c r="D16" s="69">
        <v>7</v>
      </c>
      <c r="E16" s="69"/>
      <c r="F16" s="69"/>
      <c r="G16" s="69">
        <v>7</v>
      </c>
      <c r="H16" s="69"/>
      <c r="I16" s="69">
        <v>7</v>
      </c>
      <c r="J16" s="69">
        <v>4</v>
      </c>
      <c r="K16" s="69"/>
      <c r="L16" s="69">
        <v>8</v>
      </c>
      <c r="M16" s="69"/>
      <c r="N16" s="70">
        <v>33</v>
      </c>
      <c r="O16" s="69">
        <v>10</v>
      </c>
      <c r="P16" s="69"/>
      <c r="Q16" s="69">
        <v>10</v>
      </c>
      <c r="R16" s="69"/>
      <c r="S16" s="69"/>
      <c r="T16" s="69"/>
      <c r="U16" s="69"/>
      <c r="V16" s="69"/>
      <c r="W16" s="69">
        <v>10</v>
      </c>
      <c r="X16" s="69"/>
      <c r="Y16" s="70">
        <v>30</v>
      </c>
      <c r="Z16" s="69">
        <v>9</v>
      </c>
      <c r="AA16" s="69"/>
      <c r="AB16" s="69"/>
      <c r="AC16" s="69">
        <v>10</v>
      </c>
      <c r="AD16" s="69"/>
      <c r="AE16" s="69"/>
      <c r="AF16" s="69">
        <v>3</v>
      </c>
      <c r="AG16" s="69"/>
      <c r="AH16" s="69"/>
      <c r="AI16" s="69"/>
      <c r="AJ16" s="70">
        <v>22</v>
      </c>
      <c r="AK16" s="72">
        <v>2</v>
      </c>
      <c r="AL16" s="72">
        <v>2</v>
      </c>
      <c r="AM16" s="72">
        <v>2</v>
      </c>
      <c r="AN16" s="72">
        <v>2</v>
      </c>
      <c r="AO16" s="72">
        <v>2</v>
      </c>
      <c r="AP16" s="4">
        <v>26</v>
      </c>
    </row>
    <row r="17" spans="1:42" ht="19.2" thickTop="1" thickBot="1">
      <c r="A17" s="66">
        <v>6</v>
      </c>
      <c r="B17" s="66" t="s">
        <v>54</v>
      </c>
      <c r="C17" s="78" t="s">
        <v>55</v>
      </c>
      <c r="D17" s="69">
        <v>7</v>
      </c>
      <c r="E17" s="69"/>
      <c r="F17" s="69">
        <v>4</v>
      </c>
      <c r="G17" s="69"/>
      <c r="H17" s="69">
        <v>5</v>
      </c>
      <c r="I17" s="69"/>
      <c r="J17" s="69">
        <v>10</v>
      </c>
      <c r="K17" s="69"/>
      <c r="L17" s="69">
        <v>1</v>
      </c>
      <c r="M17" s="69"/>
      <c r="N17" s="70">
        <v>27</v>
      </c>
      <c r="O17" s="69">
        <v>10</v>
      </c>
      <c r="P17" s="69"/>
      <c r="Q17" s="69"/>
      <c r="R17" s="69">
        <v>10</v>
      </c>
      <c r="S17" s="69"/>
      <c r="T17" s="69">
        <v>5</v>
      </c>
      <c r="U17" s="69"/>
      <c r="V17" s="69">
        <v>4</v>
      </c>
      <c r="W17" s="69">
        <v>10</v>
      </c>
      <c r="X17" s="69"/>
      <c r="Y17" s="70">
        <v>39</v>
      </c>
      <c r="Z17" s="69">
        <v>10</v>
      </c>
      <c r="AA17" s="69"/>
      <c r="AB17" s="69">
        <v>10</v>
      </c>
      <c r="AC17" s="69"/>
      <c r="AD17" s="69">
        <v>6</v>
      </c>
      <c r="AE17" s="69"/>
      <c r="AF17" s="69"/>
      <c r="AG17" s="69"/>
      <c r="AH17" s="69"/>
      <c r="AI17" s="69">
        <v>9</v>
      </c>
      <c r="AJ17" s="70">
        <v>35</v>
      </c>
      <c r="AK17" s="72">
        <v>2</v>
      </c>
      <c r="AL17" s="72">
        <v>2</v>
      </c>
      <c r="AM17" s="72">
        <v>2</v>
      </c>
      <c r="AN17" s="72">
        <v>2</v>
      </c>
      <c r="AO17" s="72">
        <v>2</v>
      </c>
      <c r="AP17" s="4">
        <v>35</v>
      </c>
    </row>
    <row r="18" spans="1:42" ht="19.2" thickTop="1" thickBot="1">
      <c r="A18" s="66">
        <v>7</v>
      </c>
      <c r="B18" s="66" t="s">
        <v>56</v>
      </c>
      <c r="C18" s="81" t="s">
        <v>57</v>
      </c>
      <c r="D18" s="69"/>
      <c r="E18" s="69"/>
      <c r="F18" s="69"/>
      <c r="G18" s="69">
        <v>5</v>
      </c>
      <c r="H18" s="69"/>
      <c r="I18" s="69"/>
      <c r="J18" s="69"/>
      <c r="K18" s="69"/>
      <c r="L18" s="69"/>
      <c r="M18" s="69">
        <v>10</v>
      </c>
      <c r="N18" s="70">
        <v>15</v>
      </c>
      <c r="O18" s="69"/>
      <c r="P18" s="69">
        <v>4</v>
      </c>
      <c r="Q18" s="69"/>
      <c r="R18" s="69">
        <v>6</v>
      </c>
      <c r="S18" s="69"/>
      <c r="T18" s="69">
        <v>3</v>
      </c>
      <c r="U18" s="69">
        <v>3</v>
      </c>
      <c r="V18" s="69"/>
      <c r="W18" s="69">
        <v>7</v>
      </c>
      <c r="X18" s="69"/>
      <c r="Y18" s="70">
        <v>23</v>
      </c>
      <c r="Z18" s="69">
        <v>9</v>
      </c>
      <c r="AA18" s="69"/>
      <c r="AB18" s="69"/>
      <c r="AC18" s="69">
        <v>5</v>
      </c>
      <c r="AD18" s="69"/>
      <c r="AE18" s="69"/>
      <c r="AF18" s="69"/>
      <c r="AG18" s="69"/>
      <c r="AH18" s="69">
        <v>7</v>
      </c>
      <c r="AI18" s="69"/>
      <c r="AJ18" s="70">
        <v>21</v>
      </c>
      <c r="AK18" s="72">
        <v>2</v>
      </c>
      <c r="AL18" s="72">
        <v>2</v>
      </c>
      <c r="AM18" s="72">
        <v>2</v>
      </c>
      <c r="AN18" s="72">
        <v>2</v>
      </c>
      <c r="AO18" s="72">
        <v>2</v>
      </c>
      <c r="AP18" s="4">
        <v>21</v>
      </c>
    </row>
    <row r="19" spans="1:42" ht="19.2" thickTop="1" thickBot="1">
      <c r="A19" s="66">
        <v>8</v>
      </c>
      <c r="B19" s="66" t="s">
        <v>58</v>
      </c>
      <c r="C19" s="78" t="s">
        <v>59</v>
      </c>
      <c r="D19" s="69">
        <v>9</v>
      </c>
      <c r="E19" s="69"/>
      <c r="F19" s="69"/>
      <c r="G19" s="69">
        <v>10</v>
      </c>
      <c r="H19" s="69"/>
      <c r="I19" s="69">
        <v>10</v>
      </c>
      <c r="J19" s="69">
        <v>10</v>
      </c>
      <c r="K19" s="69"/>
      <c r="L19" s="69"/>
      <c r="M19" s="69">
        <v>5</v>
      </c>
      <c r="N19" s="70">
        <v>44</v>
      </c>
      <c r="O19" s="69">
        <v>10</v>
      </c>
      <c r="P19" s="69"/>
      <c r="Q19" s="69"/>
      <c r="R19" s="69">
        <v>10</v>
      </c>
      <c r="S19" s="69"/>
      <c r="T19" s="69"/>
      <c r="U19" s="69"/>
      <c r="V19" s="69"/>
      <c r="W19" s="69">
        <v>10</v>
      </c>
      <c r="X19" s="69"/>
      <c r="Y19" s="70">
        <v>30</v>
      </c>
      <c r="Z19" s="69">
        <v>10</v>
      </c>
      <c r="AA19" s="69"/>
      <c r="AB19" s="69"/>
      <c r="AC19" s="69">
        <v>10</v>
      </c>
      <c r="AD19" s="69">
        <v>10</v>
      </c>
      <c r="AE19" s="69"/>
      <c r="AF19" s="69"/>
      <c r="AG19" s="69"/>
      <c r="AH19" s="69">
        <v>10</v>
      </c>
      <c r="AI19" s="69"/>
      <c r="AJ19" s="70">
        <v>40</v>
      </c>
      <c r="AK19" s="72">
        <v>2</v>
      </c>
      <c r="AL19" s="72">
        <v>2</v>
      </c>
      <c r="AM19" s="72">
        <v>2</v>
      </c>
      <c r="AN19" s="72">
        <v>2</v>
      </c>
      <c r="AO19" s="72">
        <v>2</v>
      </c>
      <c r="AP19" s="4">
        <v>40</v>
      </c>
    </row>
    <row r="20" spans="1:42" ht="19.2" thickTop="1" thickBot="1">
      <c r="A20" s="66">
        <v>9</v>
      </c>
      <c r="B20" s="66" t="s">
        <v>60</v>
      </c>
      <c r="C20" s="81" t="s">
        <v>61</v>
      </c>
      <c r="D20" s="69">
        <v>7</v>
      </c>
      <c r="E20" s="69"/>
      <c r="F20" s="69"/>
      <c r="G20" s="69">
        <v>8</v>
      </c>
      <c r="H20" s="69">
        <v>4</v>
      </c>
      <c r="I20" s="69"/>
      <c r="J20" s="69">
        <v>9</v>
      </c>
      <c r="K20" s="69"/>
      <c r="L20" s="69"/>
      <c r="M20" s="69">
        <v>10</v>
      </c>
      <c r="N20" s="70">
        <v>38</v>
      </c>
      <c r="O20" s="69">
        <v>10</v>
      </c>
      <c r="P20" s="69"/>
      <c r="Q20" s="69"/>
      <c r="R20" s="69"/>
      <c r="S20" s="69"/>
      <c r="T20" s="69">
        <v>6</v>
      </c>
      <c r="U20" s="69"/>
      <c r="V20" s="69"/>
      <c r="W20" s="69">
        <v>10</v>
      </c>
      <c r="X20" s="69"/>
      <c r="Y20" s="70">
        <v>26</v>
      </c>
      <c r="Z20" s="69">
        <v>8</v>
      </c>
      <c r="AA20" s="69"/>
      <c r="AB20" s="69"/>
      <c r="AC20" s="69">
        <v>9</v>
      </c>
      <c r="AD20" s="69">
        <v>10</v>
      </c>
      <c r="AE20" s="69"/>
      <c r="AF20" s="69"/>
      <c r="AG20" s="69">
        <v>6</v>
      </c>
      <c r="AH20" s="69">
        <v>7</v>
      </c>
      <c r="AI20" s="69"/>
      <c r="AJ20" s="70">
        <v>40</v>
      </c>
      <c r="AK20" s="72">
        <v>2</v>
      </c>
      <c r="AL20" s="72">
        <v>2</v>
      </c>
      <c r="AM20" s="72">
        <v>2</v>
      </c>
      <c r="AN20" s="72">
        <v>2</v>
      </c>
      <c r="AO20" s="72">
        <v>2</v>
      </c>
      <c r="AP20" s="4">
        <v>34</v>
      </c>
    </row>
    <row r="21" spans="1:42" ht="19.2" thickTop="1" thickBot="1">
      <c r="A21" s="66">
        <v>10</v>
      </c>
      <c r="B21" s="66" t="s">
        <v>62</v>
      </c>
      <c r="C21" s="78" t="s">
        <v>63</v>
      </c>
      <c r="D21" s="69">
        <v>10</v>
      </c>
      <c r="E21" s="69"/>
      <c r="F21" s="69"/>
      <c r="G21" s="69">
        <v>9</v>
      </c>
      <c r="H21" s="69"/>
      <c r="I21" s="69">
        <v>8</v>
      </c>
      <c r="J21" s="69">
        <v>3</v>
      </c>
      <c r="K21" s="69"/>
      <c r="L21" s="69">
        <v>9</v>
      </c>
      <c r="M21" s="69"/>
      <c r="N21" s="70">
        <v>39</v>
      </c>
      <c r="O21" s="69">
        <v>10</v>
      </c>
      <c r="P21" s="69"/>
      <c r="Q21" s="69"/>
      <c r="R21" s="69"/>
      <c r="S21" s="69"/>
      <c r="T21" s="69">
        <v>10</v>
      </c>
      <c r="U21" s="69"/>
      <c r="V21" s="69"/>
      <c r="W21" s="69">
        <v>10</v>
      </c>
      <c r="X21" s="69"/>
      <c r="Y21" s="70">
        <v>30</v>
      </c>
      <c r="Z21" s="69"/>
      <c r="AA21" s="69">
        <v>9</v>
      </c>
      <c r="AB21" s="69"/>
      <c r="AC21" s="69">
        <v>10</v>
      </c>
      <c r="AD21" s="69">
        <v>7</v>
      </c>
      <c r="AE21" s="69"/>
      <c r="AF21" s="69">
        <v>6</v>
      </c>
      <c r="AG21" s="69"/>
      <c r="AH21" s="69">
        <v>6</v>
      </c>
      <c r="AI21" s="69"/>
      <c r="AJ21" s="70">
        <v>38</v>
      </c>
      <c r="AK21" s="72">
        <v>2</v>
      </c>
      <c r="AL21" s="72">
        <v>2</v>
      </c>
      <c r="AM21" s="72">
        <v>2</v>
      </c>
      <c r="AN21" s="72">
        <v>2</v>
      </c>
      <c r="AO21" s="72">
        <v>2</v>
      </c>
      <c r="AP21" s="4">
        <v>35</v>
      </c>
    </row>
    <row r="22" spans="1:42" ht="19.2" thickTop="1" thickBot="1">
      <c r="A22" s="66">
        <v>11</v>
      </c>
      <c r="B22" s="66" t="s">
        <v>64</v>
      </c>
      <c r="C22" s="78" t="s">
        <v>65</v>
      </c>
      <c r="D22" s="69">
        <v>9</v>
      </c>
      <c r="E22" s="69"/>
      <c r="F22" s="69"/>
      <c r="G22" s="69">
        <v>2</v>
      </c>
      <c r="H22" s="69">
        <v>10</v>
      </c>
      <c r="I22" s="69"/>
      <c r="J22" s="69">
        <v>10</v>
      </c>
      <c r="K22" s="69"/>
      <c r="L22" s="69">
        <v>8</v>
      </c>
      <c r="M22" s="69"/>
      <c r="N22" s="70">
        <v>39</v>
      </c>
      <c r="O22" s="69">
        <v>2</v>
      </c>
      <c r="P22" s="69"/>
      <c r="Q22" s="69"/>
      <c r="R22" s="69">
        <v>9</v>
      </c>
      <c r="S22" s="69"/>
      <c r="T22" s="69">
        <v>4</v>
      </c>
      <c r="U22" s="69"/>
      <c r="V22" s="69">
        <v>10</v>
      </c>
      <c r="W22" s="69">
        <v>10</v>
      </c>
      <c r="X22" s="69"/>
      <c r="Y22" s="70">
        <v>35</v>
      </c>
      <c r="Z22" s="69">
        <v>10</v>
      </c>
      <c r="AA22" s="69"/>
      <c r="AB22" s="69">
        <v>8</v>
      </c>
      <c r="AC22" s="69"/>
      <c r="AD22" s="69">
        <v>10</v>
      </c>
      <c r="AE22" s="69"/>
      <c r="AF22" s="69">
        <v>7</v>
      </c>
      <c r="AG22" s="69"/>
      <c r="AH22" s="69"/>
      <c r="AI22" s="69"/>
      <c r="AJ22" s="70">
        <v>35</v>
      </c>
      <c r="AK22" s="72">
        <v>2</v>
      </c>
      <c r="AL22" s="72">
        <v>2</v>
      </c>
      <c r="AM22" s="72">
        <v>2</v>
      </c>
      <c r="AN22" s="72">
        <v>2</v>
      </c>
      <c r="AO22" s="72">
        <v>2</v>
      </c>
      <c r="AP22" s="4">
        <v>35</v>
      </c>
    </row>
    <row r="23" spans="1:42" ht="19.2" thickTop="1" thickBot="1">
      <c r="A23" s="66">
        <v>12</v>
      </c>
      <c r="B23" s="66" t="s">
        <v>66</v>
      </c>
      <c r="C23" s="78" t="s">
        <v>67</v>
      </c>
      <c r="D23" s="69">
        <v>5</v>
      </c>
      <c r="E23" s="69"/>
      <c r="F23" s="69">
        <v>6</v>
      </c>
      <c r="G23" s="69"/>
      <c r="H23" s="69">
        <v>10</v>
      </c>
      <c r="I23" s="69"/>
      <c r="J23" s="69">
        <v>9</v>
      </c>
      <c r="K23" s="69"/>
      <c r="L23" s="69"/>
      <c r="M23" s="69">
        <v>10</v>
      </c>
      <c r="N23" s="70">
        <v>40</v>
      </c>
      <c r="O23" s="69">
        <v>10</v>
      </c>
      <c r="P23" s="69"/>
      <c r="Q23" s="69"/>
      <c r="R23" s="69">
        <v>8</v>
      </c>
      <c r="S23" s="69"/>
      <c r="T23" s="69">
        <v>5</v>
      </c>
      <c r="U23" s="69"/>
      <c r="V23" s="69"/>
      <c r="W23" s="69">
        <v>10</v>
      </c>
      <c r="X23" s="69"/>
      <c r="Y23" s="70">
        <v>33</v>
      </c>
      <c r="Z23" s="69">
        <v>10</v>
      </c>
      <c r="AA23" s="69"/>
      <c r="AB23" s="69"/>
      <c r="AC23" s="69">
        <v>9</v>
      </c>
      <c r="AD23" s="69"/>
      <c r="AE23" s="69">
        <v>8</v>
      </c>
      <c r="AF23" s="69"/>
      <c r="AG23" s="69">
        <v>10</v>
      </c>
      <c r="AH23" s="69"/>
      <c r="AI23" s="69"/>
      <c r="AJ23" s="70">
        <v>37</v>
      </c>
      <c r="AK23" s="72">
        <v>2</v>
      </c>
      <c r="AL23" s="72">
        <v>2</v>
      </c>
      <c r="AM23" s="72">
        <v>2</v>
      </c>
      <c r="AN23" s="72">
        <v>2</v>
      </c>
      <c r="AO23" s="72">
        <v>2</v>
      </c>
      <c r="AP23" s="4">
        <v>28</v>
      </c>
    </row>
    <row r="24" spans="1:42" ht="19.2" thickTop="1" thickBot="1">
      <c r="A24" s="66">
        <v>13</v>
      </c>
      <c r="B24" s="66" t="s">
        <v>68</v>
      </c>
      <c r="C24" s="81" t="s">
        <v>69</v>
      </c>
      <c r="D24" s="69">
        <v>10</v>
      </c>
      <c r="E24" s="69"/>
      <c r="F24" s="69"/>
      <c r="G24" s="69">
        <v>10</v>
      </c>
      <c r="H24" s="69">
        <v>7</v>
      </c>
      <c r="I24" s="69"/>
      <c r="J24" s="69"/>
      <c r="K24" s="69">
        <v>2</v>
      </c>
      <c r="L24" s="69"/>
      <c r="M24" s="69">
        <v>10</v>
      </c>
      <c r="N24" s="70">
        <v>39</v>
      </c>
      <c r="O24" s="69">
        <v>10</v>
      </c>
      <c r="P24" s="69"/>
      <c r="Q24" s="69">
        <v>10</v>
      </c>
      <c r="R24" s="69"/>
      <c r="S24" s="69"/>
      <c r="T24" s="69"/>
      <c r="U24" s="69">
        <v>3</v>
      </c>
      <c r="V24" s="69"/>
      <c r="W24" s="69">
        <v>10</v>
      </c>
      <c r="X24" s="69"/>
      <c r="Y24" s="70">
        <v>33</v>
      </c>
      <c r="Z24" s="69">
        <v>7</v>
      </c>
      <c r="AA24" s="69"/>
      <c r="AB24" s="69">
        <v>9</v>
      </c>
      <c r="AC24" s="69"/>
      <c r="AD24" s="69">
        <v>10</v>
      </c>
      <c r="AE24" s="69"/>
      <c r="AF24" s="69">
        <v>9</v>
      </c>
      <c r="AG24" s="69"/>
      <c r="AH24" s="69">
        <v>2</v>
      </c>
      <c r="AI24" s="69"/>
      <c r="AJ24" s="70">
        <v>37</v>
      </c>
      <c r="AK24" s="72">
        <v>2</v>
      </c>
      <c r="AL24" s="72">
        <v>2</v>
      </c>
      <c r="AM24" s="72">
        <v>2</v>
      </c>
      <c r="AN24" s="72">
        <v>2</v>
      </c>
      <c r="AO24" s="72">
        <v>2</v>
      </c>
      <c r="AP24" s="4">
        <v>45</v>
      </c>
    </row>
    <row r="25" spans="1:42" ht="19.2" thickTop="1" thickBot="1">
      <c r="A25" s="66">
        <v>14</v>
      </c>
      <c r="B25" s="66" t="s">
        <v>70</v>
      </c>
      <c r="C25" s="78" t="s">
        <v>71</v>
      </c>
      <c r="D25" s="69">
        <v>10</v>
      </c>
      <c r="E25" s="69"/>
      <c r="F25" s="69"/>
      <c r="G25" s="69">
        <v>7</v>
      </c>
      <c r="H25" s="69"/>
      <c r="I25" s="69"/>
      <c r="J25" s="69"/>
      <c r="K25" s="69"/>
      <c r="L25" s="69"/>
      <c r="M25" s="69">
        <v>4</v>
      </c>
      <c r="N25" s="70">
        <v>21</v>
      </c>
      <c r="O25" s="69"/>
      <c r="P25" s="69"/>
      <c r="Q25" s="69"/>
      <c r="R25" s="69">
        <v>10</v>
      </c>
      <c r="S25" s="69"/>
      <c r="T25" s="69">
        <v>4</v>
      </c>
      <c r="U25" s="69"/>
      <c r="V25" s="69">
        <v>5</v>
      </c>
      <c r="W25" s="69">
        <v>10</v>
      </c>
      <c r="X25" s="69"/>
      <c r="Y25" s="70">
        <v>29</v>
      </c>
      <c r="Z25" s="69">
        <v>7</v>
      </c>
      <c r="AA25" s="69"/>
      <c r="AB25" s="69">
        <v>9</v>
      </c>
      <c r="AC25" s="69"/>
      <c r="AD25" s="69">
        <v>8</v>
      </c>
      <c r="AE25" s="69"/>
      <c r="AF25" s="69">
        <v>2</v>
      </c>
      <c r="AG25" s="69"/>
      <c r="AH25" s="69">
        <v>6</v>
      </c>
      <c r="AI25" s="69"/>
      <c r="AJ25" s="70">
        <v>32</v>
      </c>
      <c r="AK25" s="72">
        <v>2</v>
      </c>
      <c r="AL25" s="72">
        <v>2</v>
      </c>
      <c r="AM25" s="72">
        <v>2</v>
      </c>
      <c r="AN25" s="72">
        <v>2</v>
      </c>
      <c r="AO25" s="72">
        <v>2</v>
      </c>
      <c r="AP25" s="4">
        <v>32</v>
      </c>
    </row>
    <row r="26" spans="1:42" ht="19.2" thickTop="1" thickBot="1">
      <c r="A26" s="66">
        <v>15</v>
      </c>
      <c r="B26" s="66" t="s">
        <v>72</v>
      </c>
      <c r="C26" s="81" t="s">
        <v>73</v>
      </c>
      <c r="D26" s="69">
        <v>9</v>
      </c>
      <c r="E26" s="69"/>
      <c r="F26" s="69"/>
      <c r="G26" s="69"/>
      <c r="H26" s="69">
        <v>9</v>
      </c>
      <c r="I26" s="69"/>
      <c r="J26" s="69">
        <v>8</v>
      </c>
      <c r="K26" s="69"/>
      <c r="L26" s="69">
        <v>1</v>
      </c>
      <c r="M26" s="69"/>
      <c r="N26" s="70">
        <v>27</v>
      </c>
      <c r="O26" s="69">
        <v>7</v>
      </c>
      <c r="P26" s="69"/>
      <c r="Q26" s="69"/>
      <c r="R26" s="69">
        <v>8</v>
      </c>
      <c r="S26" s="69"/>
      <c r="T26" s="69">
        <v>9</v>
      </c>
      <c r="U26" s="69"/>
      <c r="V26" s="69">
        <v>8</v>
      </c>
      <c r="W26" s="69">
        <v>10</v>
      </c>
      <c r="X26" s="69"/>
      <c r="Y26" s="70">
        <v>42</v>
      </c>
      <c r="Z26" s="69">
        <v>8</v>
      </c>
      <c r="AA26" s="69"/>
      <c r="AB26" s="69"/>
      <c r="AC26" s="69">
        <v>9</v>
      </c>
      <c r="AD26" s="69">
        <v>5</v>
      </c>
      <c r="AE26" s="69"/>
      <c r="AF26" s="69">
        <v>9</v>
      </c>
      <c r="AG26" s="69"/>
      <c r="AH26" s="69"/>
      <c r="AI26" s="69"/>
      <c r="AJ26" s="70">
        <v>31</v>
      </c>
      <c r="AK26" s="72">
        <v>2</v>
      </c>
      <c r="AL26" s="72">
        <v>2</v>
      </c>
      <c r="AM26" s="72">
        <v>2</v>
      </c>
      <c r="AN26" s="72">
        <v>2</v>
      </c>
      <c r="AO26" s="72">
        <v>2</v>
      </c>
      <c r="AP26" s="4">
        <v>41</v>
      </c>
    </row>
    <row r="27" spans="1:42" ht="19.2" thickTop="1" thickBot="1">
      <c r="A27" s="66">
        <v>16</v>
      </c>
      <c r="B27" s="66" t="s">
        <v>74</v>
      </c>
      <c r="C27" s="81" t="s">
        <v>75</v>
      </c>
      <c r="D27" s="69">
        <v>10</v>
      </c>
      <c r="E27" s="69"/>
      <c r="F27" s="69"/>
      <c r="G27" s="69">
        <v>7</v>
      </c>
      <c r="H27" s="69"/>
      <c r="I27" s="69">
        <v>8</v>
      </c>
      <c r="J27" s="69">
        <v>6</v>
      </c>
      <c r="K27" s="69"/>
      <c r="L27" s="69">
        <v>10</v>
      </c>
      <c r="M27" s="69"/>
      <c r="N27" s="70">
        <v>41</v>
      </c>
      <c r="O27" s="69">
        <v>10</v>
      </c>
      <c r="P27" s="69"/>
      <c r="Q27" s="69">
        <v>10</v>
      </c>
      <c r="R27" s="69"/>
      <c r="S27" s="69">
        <v>2</v>
      </c>
      <c r="T27" s="69"/>
      <c r="U27" s="69"/>
      <c r="V27" s="69">
        <v>8</v>
      </c>
      <c r="W27" s="69">
        <v>10</v>
      </c>
      <c r="X27" s="69"/>
      <c r="Y27" s="70">
        <v>40</v>
      </c>
      <c r="Z27" s="69">
        <v>9</v>
      </c>
      <c r="AA27" s="69"/>
      <c r="AB27" s="69"/>
      <c r="AC27" s="69">
        <v>9</v>
      </c>
      <c r="AD27" s="69">
        <v>10</v>
      </c>
      <c r="AE27" s="69"/>
      <c r="AF27" s="69">
        <v>8</v>
      </c>
      <c r="AG27" s="69"/>
      <c r="AH27" s="69">
        <v>2</v>
      </c>
      <c r="AI27" s="69"/>
      <c r="AJ27" s="70">
        <v>38</v>
      </c>
      <c r="AK27" s="72">
        <v>2</v>
      </c>
      <c r="AL27" s="72">
        <v>2</v>
      </c>
      <c r="AM27" s="72">
        <v>2</v>
      </c>
      <c r="AN27" s="72">
        <v>2</v>
      </c>
      <c r="AO27" s="72">
        <v>2</v>
      </c>
      <c r="AP27" s="4">
        <v>44</v>
      </c>
    </row>
    <row r="28" spans="1:42" ht="19.2" thickTop="1" thickBot="1">
      <c r="A28" s="66">
        <v>17</v>
      </c>
      <c r="B28" s="66" t="s">
        <v>76</v>
      </c>
      <c r="C28" s="81" t="s">
        <v>77</v>
      </c>
      <c r="D28" s="69">
        <v>7</v>
      </c>
      <c r="E28" s="69"/>
      <c r="F28" s="69"/>
      <c r="G28" s="69">
        <v>10</v>
      </c>
      <c r="H28" s="69"/>
      <c r="I28" s="69">
        <v>9</v>
      </c>
      <c r="J28" s="69">
        <v>9</v>
      </c>
      <c r="K28" s="69"/>
      <c r="L28" s="69"/>
      <c r="M28" s="69"/>
      <c r="N28" s="70">
        <v>35</v>
      </c>
      <c r="O28" s="69">
        <v>10</v>
      </c>
      <c r="P28" s="69"/>
      <c r="Q28" s="69"/>
      <c r="R28" s="69">
        <v>10</v>
      </c>
      <c r="S28" s="69"/>
      <c r="T28" s="69">
        <v>10</v>
      </c>
      <c r="U28" s="69"/>
      <c r="V28" s="69">
        <v>10</v>
      </c>
      <c r="W28" s="69"/>
      <c r="X28" s="69">
        <v>10</v>
      </c>
      <c r="Y28" s="70">
        <v>50</v>
      </c>
      <c r="Z28" s="69">
        <v>10</v>
      </c>
      <c r="AA28" s="69"/>
      <c r="AB28" s="69"/>
      <c r="AC28" s="69">
        <v>10</v>
      </c>
      <c r="AD28" s="69"/>
      <c r="AE28" s="69">
        <v>10</v>
      </c>
      <c r="AF28" s="69"/>
      <c r="AG28" s="69">
        <v>4</v>
      </c>
      <c r="AH28" s="69">
        <v>7</v>
      </c>
      <c r="AI28" s="69"/>
      <c r="AJ28" s="70">
        <v>41</v>
      </c>
      <c r="AK28" s="72">
        <v>2</v>
      </c>
      <c r="AL28" s="72">
        <v>2</v>
      </c>
      <c r="AM28" s="72">
        <v>2</v>
      </c>
      <c r="AN28" s="72">
        <v>2</v>
      </c>
      <c r="AO28" s="72">
        <v>2</v>
      </c>
      <c r="AP28" s="4">
        <v>42</v>
      </c>
    </row>
    <row r="29" spans="1:42" ht="19.2" thickTop="1" thickBot="1">
      <c r="A29" s="66">
        <v>18</v>
      </c>
      <c r="B29" s="66" t="s">
        <v>78</v>
      </c>
      <c r="C29" s="78" t="s">
        <v>79</v>
      </c>
      <c r="D29" s="69">
        <v>10</v>
      </c>
      <c r="E29" s="69"/>
      <c r="F29" s="69"/>
      <c r="G29" s="69">
        <v>10</v>
      </c>
      <c r="H29" s="69"/>
      <c r="I29" s="69">
        <v>9</v>
      </c>
      <c r="J29" s="69">
        <v>10</v>
      </c>
      <c r="K29" s="69"/>
      <c r="L29" s="69"/>
      <c r="M29" s="69">
        <v>10</v>
      </c>
      <c r="N29" s="70">
        <v>49</v>
      </c>
      <c r="O29" s="69">
        <v>10</v>
      </c>
      <c r="P29" s="69"/>
      <c r="Q29" s="69"/>
      <c r="R29" s="69">
        <v>10</v>
      </c>
      <c r="S29" s="69">
        <v>10</v>
      </c>
      <c r="T29" s="69"/>
      <c r="U29" s="69"/>
      <c r="V29" s="69">
        <v>10</v>
      </c>
      <c r="W29" s="69">
        <v>10</v>
      </c>
      <c r="X29" s="69"/>
      <c r="Y29" s="70">
        <v>50</v>
      </c>
      <c r="Z29" s="69">
        <v>10</v>
      </c>
      <c r="AA29" s="69"/>
      <c r="AB29" s="69">
        <v>10</v>
      </c>
      <c r="AC29" s="69"/>
      <c r="AD29" s="69">
        <v>10</v>
      </c>
      <c r="AE29" s="69"/>
      <c r="AF29" s="69"/>
      <c r="AG29" s="69">
        <v>9</v>
      </c>
      <c r="AH29" s="69">
        <v>8</v>
      </c>
      <c r="AI29" s="69"/>
      <c r="AJ29" s="70">
        <v>47</v>
      </c>
      <c r="AK29" s="72">
        <v>2</v>
      </c>
      <c r="AL29" s="72">
        <v>2</v>
      </c>
      <c r="AM29" s="72">
        <v>2</v>
      </c>
      <c r="AN29" s="72">
        <v>2</v>
      </c>
      <c r="AO29" s="72">
        <v>2</v>
      </c>
      <c r="AP29" s="4">
        <v>42</v>
      </c>
    </row>
    <row r="30" spans="1:42" ht="19.2" thickTop="1" thickBot="1">
      <c r="A30" s="66">
        <v>19</v>
      </c>
      <c r="B30" s="66" t="s">
        <v>80</v>
      </c>
      <c r="C30" s="78" t="s">
        <v>81</v>
      </c>
      <c r="D30" s="69">
        <v>5</v>
      </c>
      <c r="E30" s="69"/>
      <c r="F30" s="69"/>
      <c r="G30" s="69">
        <v>2</v>
      </c>
      <c r="H30" s="69">
        <v>10</v>
      </c>
      <c r="I30" s="69"/>
      <c r="J30" s="69">
        <v>10</v>
      </c>
      <c r="K30" s="69"/>
      <c r="L30" s="69">
        <v>10</v>
      </c>
      <c r="M30" s="69"/>
      <c r="N30" s="70">
        <v>37</v>
      </c>
      <c r="O30" s="69">
        <v>10</v>
      </c>
      <c r="P30" s="69"/>
      <c r="Q30" s="69"/>
      <c r="R30" s="69">
        <v>10</v>
      </c>
      <c r="S30" s="69"/>
      <c r="T30" s="69">
        <v>7</v>
      </c>
      <c r="U30" s="69">
        <v>5</v>
      </c>
      <c r="V30" s="69"/>
      <c r="W30" s="69"/>
      <c r="X30" s="69">
        <v>9</v>
      </c>
      <c r="Y30" s="70">
        <v>41</v>
      </c>
      <c r="Z30" s="69">
        <v>9</v>
      </c>
      <c r="AA30" s="69"/>
      <c r="AB30" s="69">
        <v>9</v>
      </c>
      <c r="AC30" s="69"/>
      <c r="AD30" s="69">
        <v>10</v>
      </c>
      <c r="AE30" s="69"/>
      <c r="AF30" s="69">
        <v>9</v>
      </c>
      <c r="AG30" s="69"/>
      <c r="AH30" s="69">
        <v>4</v>
      </c>
      <c r="AI30" s="69"/>
      <c r="AJ30" s="70">
        <v>41</v>
      </c>
      <c r="AK30" s="72">
        <v>2</v>
      </c>
      <c r="AL30" s="72">
        <v>2</v>
      </c>
      <c r="AM30" s="72">
        <v>2</v>
      </c>
      <c r="AN30" s="72">
        <v>2</v>
      </c>
      <c r="AO30" s="72">
        <v>2</v>
      </c>
      <c r="AP30" s="4">
        <v>38</v>
      </c>
    </row>
    <row r="31" spans="1:42" ht="19.2" thickTop="1" thickBot="1">
      <c r="A31" s="66">
        <v>20</v>
      </c>
      <c r="B31" s="66" t="s">
        <v>82</v>
      </c>
      <c r="C31" s="78" t="s">
        <v>83</v>
      </c>
      <c r="D31" s="69">
        <v>4</v>
      </c>
      <c r="E31" s="69"/>
      <c r="F31" s="69"/>
      <c r="G31" s="69">
        <v>6</v>
      </c>
      <c r="H31" s="69"/>
      <c r="I31" s="69"/>
      <c r="J31" s="69">
        <v>2</v>
      </c>
      <c r="K31" s="69"/>
      <c r="L31" s="69"/>
      <c r="M31" s="69">
        <v>5</v>
      </c>
      <c r="N31" s="70">
        <v>17</v>
      </c>
      <c r="O31" s="69"/>
      <c r="P31" s="69"/>
      <c r="Q31" s="69"/>
      <c r="R31" s="69">
        <v>4</v>
      </c>
      <c r="S31" s="69"/>
      <c r="T31" s="69">
        <v>4</v>
      </c>
      <c r="U31" s="69">
        <v>2</v>
      </c>
      <c r="V31" s="69"/>
      <c r="W31" s="69">
        <v>9</v>
      </c>
      <c r="X31" s="69"/>
      <c r="Y31" s="70">
        <v>19</v>
      </c>
      <c r="Z31" s="69">
        <v>9</v>
      </c>
      <c r="AA31" s="69"/>
      <c r="AB31" s="69">
        <v>7</v>
      </c>
      <c r="AC31" s="69"/>
      <c r="AD31" s="69">
        <v>10</v>
      </c>
      <c r="AE31" s="69"/>
      <c r="AF31" s="69"/>
      <c r="AG31" s="69"/>
      <c r="AH31" s="69">
        <v>7</v>
      </c>
      <c r="AI31" s="69"/>
      <c r="AJ31" s="70">
        <v>33</v>
      </c>
      <c r="AK31" s="72">
        <v>2</v>
      </c>
      <c r="AL31" s="72">
        <v>2</v>
      </c>
      <c r="AM31" s="72">
        <v>2</v>
      </c>
      <c r="AN31" s="72">
        <v>2</v>
      </c>
      <c r="AO31" s="72">
        <v>2</v>
      </c>
      <c r="AP31" s="4">
        <v>26</v>
      </c>
    </row>
    <row r="32" spans="1:42" ht="19.2" thickTop="1" thickBot="1">
      <c r="A32" s="66">
        <v>21</v>
      </c>
      <c r="B32" s="66" t="s">
        <v>84</v>
      </c>
      <c r="C32" s="78" t="s">
        <v>85</v>
      </c>
      <c r="D32" s="69">
        <v>7</v>
      </c>
      <c r="E32" s="69"/>
      <c r="F32" s="69">
        <v>6</v>
      </c>
      <c r="G32" s="69"/>
      <c r="H32" s="69">
        <v>3</v>
      </c>
      <c r="I32" s="69"/>
      <c r="J32" s="69">
        <v>5</v>
      </c>
      <c r="K32" s="69"/>
      <c r="L32" s="69"/>
      <c r="M32" s="69">
        <v>7</v>
      </c>
      <c r="N32" s="70">
        <v>28</v>
      </c>
      <c r="O32" s="69"/>
      <c r="P32" s="69">
        <v>7</v>
      </c>
      <c r="Q32" s="69"/>
      <c r="R32" s="69">
        <v>4</v>
      </c>
      <c r="S32" s="69"/>
      <c r="T32" s="69"/>
      <c r="U32" s="69">
        <v>5</v>
      </c>
      <c r="V32" s="69"/>
      <c r="W32" s="69">
        <v>5</v>
      </c>
      <c r="X32" s="69"/>
      <c r="Y32" s="70">
        <v>21</v>
      </c>
      <c r="Z32" s="69">
        <v>10</v>
      </c>
      <c r="AA32" s="69"/>
      <c r="AB32" s="69">
        <v>10</v>
      </c>
      <c r="AC32" s="69"/>
      <c r="AD32" s="69">
        <v>10</v>
      </c>
      <c r="AE32" s="69"/>
      <c r="AF32" s="69">
        <v>2</v>
      </c>
      <c r="AG32" s="69"/>
      <c r="AH32" s="69"/>
      <c r="AI32" s="69"/>
      <c r="AJ32" s="70">
        <v>32</v>
      </c>
      <c r="AK32" s="72">
        <v>2</v>
      </c>
      <c r="AL32" s="72">
        <v>2</v>
      </c>
      <c r="AM32" s="72">
        <v>2</v>
      </c>
      <c r="AN32" s="72">
        <v>2</v>
      </c>
      <c r="AO32" s="72">
        <v>2</v>
      </c>
      <c r="AP32" s="4">
        <v>32</v>
      </c>
    </row>
    <row r="33" spans="1:42" ht="19.2" thickTop="1" thickBot="1">
      <c r="A33" s="66">
        <v>22</v>
      </c>
      <c r="B33" s="66" t="s">
        <v>86</v>
      </c>
      <c r="C33" s="81" t="s">
        <v>87</v>
      </c>
      <c r="D33" s="69">
        <v>4</v>
      </c>
      <c r="E33" s="69"/>
      <c r="F33" s="69"/>
      <c r="G33" s="69">
        <v>7</v>
      </c>
      <c r="H33" s="69"/>
      <c r="I33" s="69">
        <v>7</v>
      </c>
      <c r="J33" s="69"/>
      <c r="K33" s="69"/>
      <c r="L33" s="69"/>
      <c r="M33" s="69">
        <v>8</v>
      </c>
      <c r="N33" s="70">
        <v>26</v>
      </c>
      <c r="O33" s="69">
        <v>9</v>
      </c>
      <c r="P33" s="69"/>
      <c r="Q33" s="69"/>
      <c r="R33" s="69">
        <v>10</v>
      </c>
      <c r="S33" s="69">
        <v>10</v>
      </c>
      <c r="T33" s="69"/>
      <c r="U33" s="69"/>
      <c r="V33" s="69"/>
      <c r="W33" s="69"/>
      <c r="X33" s="69"/>
      <c r="Y33" s="70">
        <v>29</v>
      </c>
      <c r="Z33" s="69">
        <v>7</v>
      </c>
      <c r="AA33" s="69"/>
      <c r="AB33" s="69"/>
      <c r="AC33" s="69">
        <v>8</v>
      </c>
      <c r="AD33" s="69">
        <v>10</v>
      </c>
      <c r="AE33" s="69"/>
      <c r="AF33" s="69">
        <v>2</v>
      </c>
      <c r="AG33" s="69"/>
      <c r="AH33" s="69"/>
      <c r="AI33" s="69"/>
      <c r="AJ33" s="70">
        <v>27</v>
      </c>
      <c r="AK33" s="72">
        <v>2</v>
      </c>
      <c r="AL33" s="72">
        <v>2</v>
      </c>
      <c r="AM33" s="72">
        <v>2</v>
      </c>
      <c r="AN33" s="72">
        <v>2</v>
      </c>
      <c r="AO33" s="72">
        <v>2</v>
      </c>
      <c r="AP33" s="4">
        <v>34</v>
      </c>
    </row>
    <row r="34" spans="1:42" ht="19.2" thickTop="1" thickBot="1">
      <c r="A34" s="66">
        <v>23</v>
      </c>
      <c r="B34" s="66" t="s">
        <v>88</v>
      </c>
      <c r="C34" s="78" t="s">
        <v>89</v>
      </c>
      <c r="D34" s="69"/>
      <c r="E34" s="69"/>
      <c r="F34" s="69"/>
      <c r="G34" s="69">
        <v>9</v>
      </c>
      <c r="H34" s="69"/>
      <c r="I34" s="69"/>
      <c r="J34" s="69">
        <v>9</v>
      </c>
      <c r="K34" s="69"/>
      <c r="L34" s="69">
        <v>2</v>
      </c>
      <c r="M34" s="69"/>
      <c r="N34" s="70">
        <v>20</v>
      </c>
      <c r="O34" s="69">
        <v>10</v>
      </c>
      <c r="P34" s="69"/>
      <c r="Q34" s="69"/>
      <c r="R34" s="69">
        <v>7</v>
      </c>
      <c r="S34" s="69"/>
      <c r="T34" s="69"/>
      <c r="U34" s="69"/>
      <c r="V34" s="69"/>
      <c r="W34" s="69">
        <v>7</v>
      </c>
      <c r="X34" s="69"/>
      <c r="Y34" s="70">
        <v>24</v>
      </c>
      <c r="Z34" s="69">
        <v>7</v>
      </c>
      <c r="AA34" s="69"/>
      <c r="AB34" s="69">
        <v>8</v>
      </c>
      <c r="AC34" s="69"/>
      <c r="AD34" s="69">
        <v>10</v>
      </c>
      <c r="AE34" s="69"/>
      <c r="AF34" s="69"/>
      <c r="AG34" s="69"/>
      <c r="AH34" s="69"/>
      <c r="AI34" s="69"/>
      <c r="AJ34" s="70">
        <v>25</v>
      </c>
      <c r="AK34" s="72">
        <v>2</v>
      </c>
      <c r="AL34" s="72">
        <v>2</v>
      </c>
      <c r="AM34" s="72">
        <v>2</v>
      </c>
      <c r="AN34" s="72">
        <v>2</v>
      </c>
      <c r="AO34" s="72">
        <v>2</v>
      </c>
      <c r="AP34" s="4">
        <v>26</v>
      </c>
    </row>
    <row r="35" spans="1:42" ht="19.2" thickTop="1" thickBot="1">
      <c r="A35" s="66">
        <v>24</v>
      </c>
      <c r="B35" s="66" t="s">
        <v>90</v>
      </c>
      <c r="C35" s="78" t="s">
        <v>91</v>
      </c>
      <c r="D35" s="69">
        <v>9</v>
      </c>
      <c r="E35" s="69"/>
      <c r="F35" s="69"/>
      <c r="G35" s="69">
        <v>6</v>
      </c>
      <c r="H35" s="69">
        <v>9</v>
      </c>
      <c r="I35" s="69"/>
      <c r="J35" s="69">
        <v>10</v>
      </c>
      <c r="K35" s="69"/>
      <c r="L35" s="69"/>
      <c r="M35" s="69">
        <v>10</v>
      </c>
      <c r="N35" s="70">
        <v>44</v>
      </c>
      <c r="O35" s="69"/>
      <c r="P35" s="69">
        <v>8</v>
      </c>
      <c r="Q35" s="69"/>
      <c r="R35" s="69">
        <v>7</v>
      </c>
      <c r="S35" s="69"/>
      <c r="T35" s="69">
        <v>9</v>
      </c>
      <c r="U35" s="69"/>
      <c r="V35" s="69">
        <v>7</v>
      </c>
      <c r="W35" s="69">
        <v>10</v>
      </c>
      <c r="X35" s="69"/>
      <c r="Y35" s="70">
        <v>41</v>
      </c>
      <c r="Z35" s="69"/>
      <c r="AA35" s="69">
        <v>9</v>
      </c>
      <c r="AB35" s="69"/>
      <c r="AC35" s="69">
        <v>9</v>
      </c>
      <c r="AD35" s="69">
        <v>10</v>
      </c>
      <c r="AE35" s="69"/>
      <c r="AF35" s="69">
        <v>3</v>
      </c>
      <c r="AG35" s="69"/>
      <c r="AH35" s="69">
        <v>9</v>
      </c>
      <c r="AI35" s="69"/>
      <c r="AJ35" s="70">
        <v>40</v>
      </c>
      <c r="AK35" s="72">
        <v>2</v>
      </c>
      <c r="AL35" s="72">
        <v>2</v>
      </c>
      <c r="AM35" s="72">
        <v>2</v>
      </c>
      <c r="AN35" s="72">
        <v>2</v>
      </c>
      <c r="AO35" s="72">
        <v>2</v>
      </c>
      <c r="AP35" s="4">
        <v>35</v>
      </c>
    </row>
    <row r="36" spans="1:42" ht="19.2" thickTop="1" thickBot="1">
      <c r="A36" s="66">
        <v>25</v>
      </c>
      <c r="B36" s="66" t="s">
        <v>92</v>
      </c>
      <c r="C36" s="78" t="s">
        <v>93</v>
      </c>
      <c r="D36" s="69">
        <v>9</v>
      </c>
      <c r="E36" s="69"/>
      <c r="F36" s="69"/>
      <c r="G36" s="69">
        <v>7</v>
      </c>
      <c r="H36" s="69"/>
      <c r="I36" s="69">
        <v>10</v>
      </c>
      <c r="J36" s="69"/>
      <c r="K36" s="69">
        <v>10</v>
      </c>
      <c r="L36" s="69"/>
      <c r="M36" s="69">
        <v>10</v>
      </c>
      <c r="N36" s="70">
        <v>46</v>
      </c>
      <c r="O36" s="69"/>
      <c r="P36" s="69">
        <v>8</v>
      </c>
      <c r="Q36" s="69"/>
      <c r="R36" s="69">
        <v>10</v>
      </c>
      <c r="S36" s="69"/>
      <c r="T36" s="69">
        <v>4</v>
      </c>
      <c r="U36" s="69"/>
      <c r="V36" s="69">
        <v>9</v>
      </c>
      <c r="W36" s="69">
        <v>10</v>
      </c>
      <c r="X36" s="69"/>
      <c r="Y36" s="70">
        <v>41</v>
      </c>
      <c r="Z36" s="69">
        <v>10</v>
      </c>
      <c r="AA36" s="69"/>
      <c r="AB36" s="69"/>
      <c r="AC36" s="69">
        <v>8</v>
      </c>
      <c r="AD36" s="69">
        <v>10</v>
      </c>
      <c r="AE36" s="69"/>
      <c r="AF36" s="69"/>
      <c r="AG36" s="69">
        <v>9</v>
      </c>
      <c r="AH36" s="69">
        <v>5</v>
      </c>
      <c r="AI36" s="69"/>
      <c r="AJ36" s="70">
        <v>42</v>
      </c>
      <c r="AK36" s="72">
        <v>2</v>
      </c>
      <c r="AL36" s="72">
        <v>2</v>
      </c>
      <c r="AM36" s="72">
        <v>2</v>
      </c>
      <c r="AN36" s="72">
        <v>2</v>
      </c>
      <c r="AO36" s="72">
        <v>2</v>
      </c>
      <c r="AP36" s="4">
        <v>43</v>
      </c>
    </row>
    <row r="37" spans="1:42" ht="19.2" thickTop="1" thickBot="1">
      <c r="A37" s="66">
        <v>26</v>
      </c>
      <c r="B37" s="66" t="s">
        <v>94</v>
      </c>
      <c r="C37" s="81" t="s">
        <v>182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70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70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70"/>
      <c r="AK37" s="72"/>
      <c r="AL37" s="72"/>
      <c r="AM37" s="72"/>
      <c r="AN37" s="72"/>
      <c r="AO37" s="72"/>
      <c r="AP37" s="4">
        <v>34</v>
      </c>
    </row>
    <row r="38" spans="1:42" ht="19.2" thickTop="1" thickBot="1">
      <c r="A38" s="66" t="s">
        <v>183</v>
      </c>
      <c r="B38" s="66">
        <v>7</v>
      </c>
      <c r="C38" s="78"/>
      <c r="D38" s="69"/>
      <c r="E38" s="69">
        <v>9</v>
      </c>
      <c r="F38" s="69">
        <v>10</v>
      </c>
      <c r="G38" s="69"/>
      <c r="H38" s="69">
        <v>10</v>
      </c>
      <c r="I38" s="69"/>
      <c r="J38" s="69"/>
      <c r="K38" s="69">
        <v>5</v>
      </c>
      <c r="L38" s="69">
        <v>41</v>
      </c>
      <c r="M38" s="69">
        <v>10</v>
      </c>
      <c r="N38" s="70"/>
      <c r="O38" s="69"/>
      <c r="P38" s="69">
        <v>7</v>
      </c>
      <c r="Q38" s="69"/>
      <c r="R38" s="69">
        <v>4</v>
      </c>
      <c r="S38" s="69">
        <v>9</v>
      </c>
      <c r="T38" s="69"/>
      <c r="U38" s="69">
        <v>10</v>
      </c>
      <c r="V38" s="69"/>
      <c r="W38" s="69">
        <v>40</v>
      </c>
      <c r="X38" s="69">
        <v>10</v>
      </c>
      <c r="Y38" s="70"/>
      <c r="Z38" s="69"/>
      <c r="AA38" s="69">
        <v>10</v>
      </c>
      <c r="AB38" s="69"/>
      <c r="AC38" s="69">
        <v>10</v>
      </c>
      <c r="AD38" s="69">
        <v>4</v>
      </c>
      <c r="AE38" s="69"/>
      <c r="AF38" s="69">
        <v>10</v>
      </c>
      <c r="AG38" s="69"/>
      <c r="AH38" s="69">
        <v>44</v>
      </c>
      <c r="AI38" s="69">
        <v>2</v>
      </c>
      <c r="AJ38" s="70">
        <v>2</v>
      </c>
      <c r="AK38" s="72">
        <v>2</v>
      </c>
      <c r="AL38" s="72">
        <v>2</v>
      </c>
      <c r="AM38" s="72">
        <v>2</v>
      </c>
      <c r="AN38" s="72"/>
      <c r="AO38" s="72"/>
      <c r="AP38" s="4">
        <v>27</v>
      </c>
    </row>
    <row r="39" spans="1:42" ht="19.2" thickTop="1" thickBot="1">
      <c r="A39" s="66">
        <v>27</v>
      </c>
      <c r="B39" s="66" t="s">
        <v>96</v>
      </c>
      <c r="C39" s="78" t="s">
        <v>97</v>
      </c>
      <c r="D39" s="69">
        <v>8</v>
      </c>
      <c r="E39" s="69"/>
      <c r="F39" s="69"/>
      <c r="G39" s="69">
        <v>6</v>
      </c>
      <c r="H39" s="69">
        <v>5</v>
      </c>
      <c r="I39" s="69"/>
      <c r="J39" s="69"/>
      <c r="K39" s="69"/>
      <c r="L39" s="69"/>
      <c r="M39" s="69"/>
      <c r="N39" s="70">
        <v>19</v>
      </c>
      <c r="O39" s="69">
        <v>10</v>
      </c>
      <c r="P39" s="69"/>
      <c r="Q39" s="69"/>
      <c r="R39" s="69"/>
      <c r="S39" s="69"/>
      <c r="T39" s="69"/>
      <c r="U39" s="69">
        <v>2</v>
      </c>
      <c r="V39" s="69"/>
      <c r="W39" s="69">
        <v>10</v>
      </c>
      <c r="X39" s="69"/>
      <c r="Y39" s="70">
        <v>22</v>
      </c>
      <c r="Z39" s="69">
        <v>9</v>
      </c>
      <c r="AA39" s="69"/>
      <c r="AB39" s="69"/>
      <c r="AC39" s="69">
        <v>6</v>
      </c>
      <c r="AD39" s="69"/>
      <c r="AE39" s="69">
        <v>1</v>
      </c>
      <c r="AF39" s="69">
        <v>2</v>
      </c>
      <c r="AG39" s="69"/>
      <c r="AH39" s="69">
        <v>9</v>
      </c>
      <c r="AI39" s="69"/>
      <c r="AJ39" s="70">
        <v>27</v>
      </c>
      <c r="AK39" s="72">
        <v>2</v>
      </c>
      <c r="AL39" s="72">
        <v>2</v>
      </c>
      <c r="AM39" s="72">
        <v>2</v>
      </c>
      <c r="AN39" s="72">
        <v>2</v>
      </c>
      <c r="AO39" s="72">
        <v>2</v>
      </c>
      <c r="AP39" s="4">
        <v>30</v>
      </c>
    </row>
    <row r="40" spans="1:42" ht="19.2" thickTop="1" thickBot="1">
      <c r="A40" s="66">
        <v>28</v>
      </c>
      <c r="B40" s="66" t="s">
        <v>98</v>
      </c>
      <c r="C40" s="78" t="s">
        <v>99</v>
      </c>
      <c r="D40" s="69">
        <v>9</v>
      </c>
      <c r="E40" s="69"/>
      <c r="F40" s="69"/>
      <c r="G40" s="69">
        <v>8</v>
      </c>
      <c r="H40" s="69">
        <v>1</v>
      </c>
      <c r="I40" s="69"/>
      <c r="J40" s="69">
        <v>6</v>
      </c>
      <c r="K40" s="69"/>
      <c r="L40" s="69"/>
      <c r="M40" s="69">
        <v>5</v>
      </c>
      <c r="N40" s="70">
        <v>29</v>
      </c>
      <c r="O40" s="69">
        <v>10</v>
      </c>
      <c r="P40" s="69"/>
      <c r="Q40" s="69"/>
      <c r="R40" s="69">
        <v>5</v>
      </c>
      <c r="S40" s="69"/>
      <c r="T40" s="69">
        <v>5</v>
      </c>
      <c r="U40" s="69"/>
      <c r="V40" s="69"/>
      <c r="W40" s="69">
        <v>9</v>
      </c>
      <c r="X40" s="69"/>
      <c r="Y40" s="70">
        <v>29</v>
      </c>
      <c r="Z40" s="69">
        <v>8</v>
      </c>
      <c r="AA40" s="69"/>
      <c r="AB40" s="69"/>
      <c r="AC40" s="69">
        <v>7</v>
      </c>
      <c r="AD40" s="69">
        <v>9</v>
      </c>
      <c r="AE40" s="69"/>
      <c r="AF40" s="69"/>
      <c r="AG40" s="69">
        <v>1</v>
      </c>
      <c r="AH40" s="69"/>
      <c r="AI40" s="69"/>
      <c r="AJ40" s="70">
        <v>25</v>
      </c>
      <c r="AK40" s="72">
        <v>2</v>
      </c>
      <c r="AL40" s="72">
        <v>2</v>
      </c>
      <c r="AM40" s="72">
        <v>2</v>
      </c>
      <c r="AN40" s="72">
        <v>2</v>
      </c>
      <c r="AO40" s="72">
        <v>2</v>
      </c>
      <c r="AP40" s="4">
        <v>32</v>
      </c>
    </row>
    <row r="41" spans="1:42" ht="19.2" thickTop="1" thickBot="1">
      <c r="A41" s="66">
        <v>29</v>
      </c>
      <c r="B41" s="82" t="s">
        <v>100</v>
      </c>
      <c r="C41" s="83" t="s">
        <v>101</v>
      </c>
      <c r="D41" s="69">
        <v>7</v>
      </c>
      <c r="E41" s="69"/>
      <c r="F41" s="69"/>
      <c r="G41" s="69">
        <v>8</v>
      </c>
      <c r="H41" s="69">
        <v>10</v>
      </c>
      <c r="I41" s="69"/>
      <c r="J41" s="69">
        <v>9</v>
      </c>
      <c r="K41" s="69"/>
      <c r="L41" s="69"/>
      <c r="M41" s="69">
        <v>10</v>
      </c>
      <c r="N41" s="70">
        <v>44</v>
      </c>
      <c r="O41" s="69">
        <v>10</v>
      </c>
      <c r="P41" s="69"/>
      <c r="Q41" s="69"/>
      <c r="R41" s="69">
        <v>10</v>
      </c>
      <c r="S41" s="69"/>
      <c r="T41" s="69">
        <v>10</v>
      </c>
      <c r="U41" s="69">
        <v>2</v>
      </c>
      <c r="V41" s="69"/>
      <c r="W41" s="69">
        <v>10</v>
      </c>
      <c r="X41" s="69"/>
      <c r="Y41" s="70">
        <v>42</v>
      </c>
      <c r="Z41" s="69"/>
      <c r="AA41" s="69">
        <v>10</v>
      </c>
      <c r="AB41" s="69"/>
      <c r="AC41" s="69">
        <v>10</v>
      </c>
      <c r="AD41" s="69">
        <v>1</v>
      </c>
      <c r="AE41" s="69"/>
      <c r="AF41" s="69"/>
      <c r="AG41" s="69"/>
      <c r="AH41" s="69"/>
      <c r="AI41" s="69"/>
      <c r="AJ41" s="70">
        <v>21</v>
      </c>
      <c r="AK41" s="72">
        <v>2</v>
      </c>
      <c r="AL41" s="72">
        <v>2</v>
      </c>
      <c r="AM41" s="72">
        <v>2</v>
      </c>
      <c r="AN41" s="72">
        <v>2</v>
      </c>
      <c r="AO41" s="72">
        <v>2</v>
      </c>
      <c r="AP41" s="4">
        <v>34</v>
      </c>
    </row>
    <row r="42" spans="1:42" ht="19.2" thickTop="1" thickBot="1">
      <c r="A42" s="66">
        <v>30</v>
      </c>
      <c r="B42" s="67" t="s">
        <v>102</v>
      </c>
      <c r="C42" s="84" t="s">
        <v>103</v>
      </c>
      <c r="D42" s="69">
        <v>10</v>
      </c>
      <c r="E42" s="69"/>
      <c r="F42" s="69"/>
      <c r="G42" s="69">
        <v>10</v>
      </c>
      <c r="H42" s="69"/>
      <c r="I42" s="69">
        <v>10</v>
      </c>
      <c r="J42" s="69"/>
      <c r="K42" s="69">
        <v>10</v>
      </c>
      <c r="L42" s="69"/>
      <c r="M42" s="69">
        <v>8</v>
      </c>
      <c r="N42" s="70">
        <v>48</v>
      </c>
      <c r="O42" s="69">
        <v>10</v>
      </c>
      <c r="P42" s="69"/>
      <c r="Q42" s="69"/>
      <c r="R42" s="69">
        <v>10</v>
      </c>
      <c r="S42" s="69"/>
      <c r="T42" s="69">
        <v>7</v>
      </c>
      <c r="U42" s="69"/>
      <c r="V42" s="69">
        <v>10</v>
      </c>
      <c r="W42" s="69"/>
      <c r="X42" s="69">
        <v>3</v>
      </c>
      <c r="Y42" s="70">
        <v>40</v>
      </c>
      <c r="Z42" s="69">
        <v>9</v>
      </c>
      <c r="AA42" s="69"/>
      <c r="AB42" s="69">
        <v>10</v>
      </c>
      <c r="AC42" s="69"/>
      <c r="AD42" s="69">
        <v>10</v>
      </c>
      <c r="AE42" s="69"/>
      <c r="AF42" s="69"/>
      <c r="AG42" s="69"/>
      <c r="AH42" s="69">
        <v>10</v>
      </c>
      <c r="AI42" s="69"/>
      <c r="AJ42" s="70">
        <v>39</v>
      </c>
      <c r="AK42" s="72">
        <v>2</v>
      </c>
      <c r="AL42" s="72">
        <v>2</v>
      </c>
      <c r="AM42" s="72">
        <v>2</v>
      </c>
      <c r="AN42" s="72">
        <v>2</v>
      </c>
      <c r="AO42" s="72">
        <v>2</v>
      </c>
      <c r="AP42" s="4">
        <v>45</v>
      </c>
    </row>
    <row r="43" spans="1:42" ht="19.2" thickTop="1" thickBot="1">
      <c r="A43" s="66">
        <v>31</v>
      </c>
      <c r="B43" s="66" t="s">
        <v>104</v>
      </c>
      <c r="C43" s="78" t="s">
        <v>105</v>
      </c>
      <c r="D43" s="69">
        <v>10</v>
      </c>
      <c r="E43" s="69"/>
      <c r="F43" s="69">
        <v>10</v>
      </c>
      <c r="G43" s="69"/>
      <c r="H43" s="69"/>
      <c r="I43" s="69">
        <v>9</v>
      </c>
      <c r="J43" s="69">
        <v>10</v>
      </c>
      <c r="K43" s="69"/>
      <c r="L43" s="69">
        <v>9</v>
      </c>
      <c r="M43" s="69"/>
      <c r="N43" s="70">
        <v>48</v>
      </c>
      <c r="O43" s="69"/>
      <c r="P43" s="69">
        <v>10</v>
      </c>
      <c r="Q43" s="69"/>
      <c r="R43" s="69">
        <v>7</v>
      </c>
      <c r="S43" s="69"/>
      <c r="T43" s="69">
        <v>10</v>
      </c>
      <c r="U43" s="69"/>
      <c r="V43" s="69">
        <v>5</v>
      </c>
      <c r="W43" s="69">
        <v>10</v>
      </c>
      <c r="X43" s="69"/>
      <c r="Y43" s="70">
        <v>42</v>
      </c>
      <c r="Z43" s="69">
        <v>10</v>
      </c>
      <c r="AA43" s="69"/>
      <c r="AB43" s="69">
        <v>9</v>
      </c>
      <c r="AC43" s="69"/>
      <c r="AD43" s="69">
        <v>10</v>
      </c>
      <c r="AE43" s="69"/>
      <c r="AF43" s="69"/>
      <c r="AG43" s="69">
        <v>10</v>
      </c>
      <c r="AH43" s="69">
        <v>10</v>
      </c>
      <c r="AI43" s="69"/>
      <c r="AJ43" s="70">
        <v>49</v>
      </c>
      <c r="AK43" s="72">
        <v>2</v>
      </c>
      <c r="AL43" s="72">
        <v>2</v>
      </c>
      <c r="AM43" s="72">
        <v>2</v>
      </c>
      <c r="AN43" s="72">
        <v>2</v>
      </c>
      <c r="AO43" s="72">
        <v>2</v>
      </c>
      <c r="AP43" s="4">
        <v>39</v>
      </c>
    </row>
    <row r="44" spans="1:42" ht="19.2" thickTop="1" thickBot="1">
      <c r="A44" s="66">
        <v>32</v>
      </c>
      <c r="B44" s="66" t="s">
        <v>106</v>
      </c>
      <c r="C44" s="78" t="s">
        <v>107</v>
      </c>
      <c r="D44" s="69">
        <v>9</v>
      </c>
      <c r="E44" s="69"/>
      <c r="F44" s="69"/>
      <c r="G44" s="69">
        <v>8</v>
      </c>
      <c r="H44" s="69"/>
      <c r="I44" s="69">
        <v>10</v>
      </c>
      <c r="J44" s="69">
        <v>9</v>
      </c>
      <c r="K44" s="69"/>
      <c r="L44" s="69">
        <v>9</v>
      </c>
      <c r="M44" s="69"/>
      <c r="N44" s="70">
        <v>45</v>
      </c>
      <c r="O44" s="69"/>
      <c r="P44" s="69">
        <v>2</v>
      </c>
      <c r="Q44" s="69"/>
      <c r="R44" s="69">
        <v>10</v>
      </c>
      <c r="S44" s="69"/>
      <c r="T44" s="69"/>
      <c r="U44" s="69">
        <v>3</v>
      </c>
      <c r="V44" s="69"/>
      <c r="W44" s="69">
        <v>10</v>
      </c>
      <c r="X44" s="69"/>
      <c r="Y44" s="70">
        <v>25</v>
      </c>
      <c r="Z44" s="69">
        <v>10</v>
      </c>
      <c r="AA44" s="69"/>
      <c r="AB44" s="69"/>
      <c r="AC44" s="69">
        <v>10</v>
      </c>
      <c r="AD44" s="69">
        <v>10</v>
      </c>
      <c r="AE44" s="69"/>
      <c r="AF44" s="69"/>
      <c r="AG44" s="69"/>
      <c r="AH44" s="69">
        <v>8</v>
      </c>
      <c r="AI44" s="69"/>
      <c r="AJ44" s="70">
        <v>38</v>
      </c>
      <c r="AK44" s="72">
        <v>2</v>
      </c>
      <c r="AL44" s="72">
        <v>2</v>
      </c>
      <c r="AM44" s="72">
        <v>2</v>
      </c>
      <c r="AN44" s="72">
        <v>2</v>
      </c>
      <c r="AO44" s="72">
        <v>2</v>
      </c>
      <c r="AP44" s="4">
        <v>48</v>
      </c>
    </row>
    <row r="45" spans="1:42" ht="19.2" thickTop="1" thickBot="1">
      <c r="A45" s="66">
        <v>33</v>
      </c>
      <c r="B45" s="66" t="s">
        <v>108</v>
      </c>
      <c r="C45" s="78" t="s">
        <v>109</v>
      </c>
      <c r="D45" s="69">
        <v>10</v>
      </c>
      <c r="E45" s="69"/>
      <c r="F45" s="69"/>
      <c r="G45" s="69">
        <v>9</v>
      </c>
      <c r="H45" s="69"/>
      <c r="I45" s="69">
        <v>9</v>
      </c>
      <c r="J45" s="69">
        <v>8</v>
      </c>
      <c r="K45" s="69"/>
      <c r="L45" s="69"/>
      <c r="M45" s="69">
        <v>10</v>
      </c>
      <c r="N45" s="70">
        <v>46</v>
      </c>
      <c r="O45" s="69">
        <v>9</v>
      </c>
      <c r="P45" s="69"/>
      <c r="Q45" s="69">
        <v>10</v>
      </c>
      <c r="R45" s="69"/>
      <c r="S45" s="69">
        <v>9</v>
      </c>
      <c r="T45" s="69"/>
      <c r="U45" s="69"/>
      <c r="V45" s="69">
        <v>9</v>
      </c>
      <c r="W45" s="69">
        <v>10</v>
      </c>
      <c r="X45" s="69"/>
      <c r="Y45" s="70">
        <v>47</v>
      </c>
      <c r="Z45" s="69">
        <v>10</v>
      </c>
      <c r="AA45" s="69"/>
      <c r="AB45" s="69"/>
      <c r="AC45" s="69">
        <v>10</v>
      </c>
      <c r="AD45" s="69">
        <v>10</v>
      </c>
      <c r="AE45" s="69"/>
      <c r="AF45" s="69"/>
      <c r="AG45" s="69">
        <v>10</v>
      </c>
      <c r="AH45" s="69">
        <v>10</v>
      </c>
      <c r="AI45" s="69"/>
      <c r="AJ45" s="70">
        <v>50</v>
      </c>
      <c r="AK45" s="72">
        <v>2</v>
      </c>
      <c r="AL45" s="72">
        <v>2</v>
      </c>
      <c r="AM45" s="72">
        <v>2</v>
      </c>
      <c r="AN45" s="72">
        <v>2</v>
      </c>
      <c r="AO45" s="72">
        <v>2</v>
      </c>
      <c r="AP45" s="4">
        <v>34</v>
      </c>
    </row>
    <row r="46" spans="1:42" ht="19.2" thickTop="1" thickBot="1">
      <c r="A46" s="66">
        <v>34</v>
      </c>
      <c r="B46" s="66" t="s">
        <v>110</v>
      </c>
      <c r="C46" s="78" t="s">
        <v>111</v>
      </c>
      <c r="D46" s="69">
        <v>4</v>
      </c>
      <c r="E46" s="69"/>
      <c r="F46" s="69"/>
      <c r="G46" s="69">
        <v>6</v>
      </c>
      <c r="H46" s="69">
        <v>10</v>
      </c>
      <c r="I46" s="69"/>
      <c r="J46" s="69">
        <v>6</v>
      </c>
      <c r="K46" s="69"/>
      <c r="L46" s="69"/>
      <c r="M46" s="69">
        <v>10</v>
      </c>
      <c r="N46" s="70">
        <v>36</v>
      </c>
      <c r="O46" s="69">
        <v>7</v>
      </c>
      <c r="P46" s="69"/>
      <c r="Q46" s="69"/>
      <c r="R46" s="69">
        <v>10</v>
      </c>
      <c r="S46" s="69"/>
      <c r="T46" s="69">
        <v>7</v>
      </c>
      <c r="U46" s="69">
        <v>2</v>
      </c>
      <c r="V46" s="69"/>
      <c r="W46" s="69">
        <v>7</v>
      </c>
      <c r="X46" s="69"/>
      <c r="Y46" s="70">
        <v>33</v>
      </c>
      <c r="Z46" s="69">
        <v>3</v>
      </c>
      <c r="AA46" s="69"/>
      <c r="AB46" s="69"/>
      <c r="AC46" s="69">
        <v>10</v>
      </c>
      <c r="AD46" s="69">
        <v>10</v>
      </c>
      <c r="AE46" s="69"/>
      <c r="AF46" s="69"/>
      <c r="AG46" s="69">
        <v>7</v>
      </c>
      <c r="AH46" s="69"/>
      <c r="AI46" s="69">
        <v>10</v>
      </c>
      <c r="AJ46" s="70">
        <v>40</v>
      </c>
      <c r="AK46" s="72">
        <v>2</v>
      </c>
      <c r="AL46" s="72">
        <v>2</v>
      </c>
      <c r="AM46" s="72">
        <v>2</v>
      </c>
      <c r="AN46" s="72">
        <v>2</v>
      </c>
      <c r="AO46" s="72">
        <v>2</v>
      </c>
      <c r="AP46" s="4">
        <v>30</v>
      </c>
    </row>
    <row r="47" spans="1:42" ht="19.2" thickTop="1" thickBot="1">
      <c r="A47" s="66">
        <v>35</v>
      </c>
      <c r="B47" s="66" t="s">
        <v>112</v>
      </c>
      <c r="C47" s="78" t="s">
        <v>113</v>
      </c>
      <c r="D47" s="69">
        <v>6</v>
      </c>
      <c r="E47" s="69"/>
      <c r="F47" s="69"/>
      <c r="G47" s="69">
        <v>6</v>
      </c>
      <c r="H47" s="69"/>
      <c r="I47" s="69">
        <v>10</v>
      </c>
      <c r="J47" s="69">
        <v>8</v>
      </c>
      <c r="K47" s="69"/>
      <c r="L47" s="69"/>
      <c r="M47" s="69">
        <v>10</v>
      </c>
      <c r="N47" s="70">
        <v>40</v>
      </c>
      <c r="O47" s="69">
        <v>7</v>
      </c>
      <c r="P47" s="69"/>
      <c r="Q47" s="69"/>
      <c r="R47" s="69">
        <v>7</v>
      </c>
      <c r="S47" s="69"/>
      <c r="T47" s="69">
        <v>4</v>
      </c>
      <c r="U47" s="69"/>
      <c r="V47" s="69">
        <v>7</v>
      </c>
      <c r="W47" s="69">
        <v>10</v>
      </c>
      <c r="X47" s="69"/>
      <c r="Y47" s="70">
        <v>35</v>
      </c>
      <c r="Z47" s="69">
        <v>7</v>
      </c>
      <c r="AA47" s="69"/>
      <c r="AB47" s="69"/>
      <c r="AC47" s="69">
        <v>8</v>
      </c>
      <c r="AD47" s="69">
        <v>10</v>
      </c>
      <c r="AE47" s="69"/>
      <c r="AF47" s="69"/>
      <c r="AG47" s="69">
        <v>10</v>
      </c>
      <c r="AH47" s="69">
        <v>7</v>
      </c>
      <c r="AI47" s="69"/>
      <c r="AJ47" s="70">
        <v>42</v>
      </c>
      <c r="AK47" s="72">
        <v>2</v>
      </c>
      <c r="AL47" s="72">
        <v>2</v>
      </c>
      <c r="AM47" s="72">
        <v>2</v>
      </c>
      <c r="AN47" s="72">
        <v>2</v>
      </c>
      <c r="AO47" s="72">
        <v>2</v>
      </c>
      <c r="AP47" s="4">
        <v>37</v>
      </c>
    </row>
    <row r="48" spans="1:42" ht="19.2" thickTop="1" thickBot="1">
      <c r="A48" s="66">
        <v>36</v>
      </c>
      <c r="B48" s="66" t="s">
        <v>114</v>
      </c>
      <c r="C48" s="78" t="s">
        <v>115</v>
      </c>
      <c r="D48" s="69">
        <v>9</v>
      </c>
      <c r="E48" s="69"/>
      <c r="F48" s="69">
        <v>8</v>
      </c>
      <c r="G48" s="69"/>
      <c r="H48" s="69"/>
      <c r="I48" s="69">
        <v>7</v>
      </c>
      <c r="J48" s="69">
        <v>10</v>
      </c>
      <c r="K48" s="69"/>
      <c r="L48" s="69"/>
      <c r="M48" s="69">
        <v>5</v>
      </c>
      <c r="N48" s="70">
        <v>39</v>
      </c>
      <c r="O48" s="69">
        <v>10</v>
      </c>
      <c r="P48" s="69"/>
      <c r="Q48" s="69"/>
      <c r="R48" s="69">
        <v>8</v>
      </c>
      <c r="S48" s="69"/>
      <c r="T48" s="69">
        <v>10</v>
      </c>
      <c r="U48" s="69"/>
      <c r="V48" s="69">
        <v>5</v>
      </c>
      <c r="W48" s="69">
        <v>10</v>
      </c>
      <c r="X48" s="69"/>
      <c r="Y48" s="70">
        <v>43</v>
      </c>
      <c r="Z48" s="69">
        <v>9</v>
      </c>
      <c r="AA48" s="69"/>
      <c r="AB48" s="69">
        <v>10</v>
      </c>
      <c r="AC48" s="69"/>
      <c r="AD48" s="69">
        <v>10</v>
      </c>
      <c r="AE48" s="69"/>
      <c r="AF48" s="69"/>
      <c r="AG48" s="69"/>
      <c r="AH48" s="69">
        <v>7</v>
      </c>
      <c r="AI48" s="69"/>
      <c r="AJ48" s="70">
        <v>36</v>
      </c>
      <c r="AK48" s="72">
        <v>2</v>
      </c>
      <c r="AL48" s="72">
        <v>2</v>
      </c>
      <c r="AM48" s="72">
        <v>2</v>
      </c>
      <c r="AN48" s="72">
        <v>2</v>
      </c>
      <c r="AO48" s="72">
        <v>2</v>
      </c>
      <c r="AP48" s="4">
        <v>38</v>
      </c>
    </row>
    <row r="49" spans="1:42" ht="19.2" thickTop="1" thickBot="1">
      <c r="A49" s="66">
        <v>37</v>
      </c>
      <c r="B49" s="66" t="s">
        <v>116</v>
      </c>
      <c r="C49" s="78" t="s">
        <v>117</v>
      </c>
      <c r="D49" s="69"/>
      <c r="E49" s="69">
        <v>4</v>
      </c>
      <c r="F49" s="69"/>
      <c r="G49" s="69">
        <v>2</v>
      </c>
      <c r="H49" s="69"/>
      <c r="I49" s="69">
        <v>9</v>
      </c>
      <c r="J49" s="69">
        <v>10</v>
      </c>
      <c r="K49" s="69"/>
      <c r="L49" s="69">
        <v>4</v>
      </c>
      <c r="M49" s="69"/>
      <c r="N49" s="70">
        <v>29</v>
      </c>
      <c r="O49" s="69">
        <v>10</v>
      </c>
      <c r="P49" s="69"/>
      <c r="Q49" s="69"/>
      <c r="R49" s="69">
        <v>1</v>
      </c>
      <c r="S49" s="69"/>
      <c r="T49" s="69"/>
      <c r="U49" s="69">
        <v>10</v>
      </c>
      <c r="V49" s="69"/>
      <c r="W49" s="69">
        <v>10</v>
      </c>
      <c r="X49" s="69"/>
      <c r="Y49" s="70">
        <v>31</v>
      </c>
      <c r="Z49" s="69"/>
      <c r="AA49" s="69">
        <v>10</v>
      </c>
      <c r="AB49" s="69">
        <v>10</v>
      </c>
      <c r="AC49" s="69"/>
      <c r="AD49" s="69"/>
      <c r="AE49" s="69">
        <v>9</v>
      </c>
      <c r="AF49" s="69"/>
      <c r="AG49" s="69">
        <v>8</v>
      </c>
      <c r="AH49" s="69"/>
      <c r="AI49" s="69">
        <v>9</v>
      </c>
      <c r="AJ49" s="70">
        <v>46</v>
      </c>
      <c r="AK49" s="72">
        <v>2</v>
      </c>
      <c r="AL49" s="72">
        <v>2</v>
      </c>
      <c r="AM49" s="72">
        <v>2</v>
      </c>
      <c r="AN49" s="72">
        <v>2</v>
      </c>
      <c r="AO49" s="72">
        <v>2</v>
      </c>
      <c r="AP49" s="4">
        <v>42</v>
      </c>
    </row>
    <row r="50" spans="1:42" ht="19.2" thickTop="1" thickBot="1">
      <c r="A50" s="66">
        <v>38</v>
      </c>
      <c r="B50" s="66" t="s">
        <v>118</v>
      </c>
      <c r="C50" s="78" t="s">
        <v>119</v>
      </c>
      <c r="D50" s="69">
        <v>9</v>
      </c>
      <c r="E50" s="69"/>
      <c r="F50" s="69"/>
      <c r="G50" s="69">
        <v>9</v>
      </c>
      <c r="H50" s="69"/>
      <c r="I50" s="69">
        <v>10</v>
      </c>
      <c r="J50" s="69">
        <v>10</v>
      </c>
      <c r="K50" s="69"/>
      <c r="L50" s="69"/>
      <c r="M50" s="69">
        <v>5</v>
      </c>
      <c r="N50" s="70">
        <v>43</v>
      </c>
      <c r="O50" s="69">
        <v>10</v>
      </c>
      <c r="P50" s="69"/>
      <c r="Q50" s="69"/>
      <c r="R50" s="69">
        <v>10</v>
      </c>
      <c r="S50" s="69"/>
      <c r="T50" s="69">
        <v>5</v>
      </c>
      <c r="U50" s="69"/>
      <c r="V50" s="69">
        <v>7</v>
      </c>
      <c r="W50" s="69">
        <v>10</v>
      </c>
      <c r="X50" s="69"/>
      <c r="Y50" s="70">
        <v>42</v>
      </c>
      <c r="Z50" s="69">
        <v>8</v>
      </c>
      <c r="AA50" s="69"/>
      <c r="AB50" s="69">
        <v>8</v>
      </c>
      <c r="AC50" s="69"/>
      <c r="AD50" s="69">
        <v>3</v>
      </c>
      <c r="AE50" s="69"/>
      <c r="AF50" s="69">
        <v>6</v>
      </c>
      <c r="AG50" s="69"/>
      <c r="AH50" s="69"/>
      <c r="AI50" s="69"/>
      <c r="AJ50" s="70">
        <v>25</v>
      </c>
      <c r="AK50" s="72">
        <v>2</v>
      </c>
      <c r="AL50" s="72">
        <v>2</v>
      </c>
      <c r="AM50" s="72">
        <v>2</v>
      </c>
      <c r="AN50" s="72">
        <v>2</v>
      </c>
      <c r="AO50" s="72">
        <v>2</v>
      </c>
      <c r="AP50" s="4">
        <v>26</v>
      </c>
    </row>
    <row r="51" spans="1:42" ht="19.2" thickTop="1" thickBot="1">
      <c r="A51" s="66">
        <v>39</v>
      </c>
      <c r="B51" s="66" t="s">
        <v>120</v>
      </c>
      <c r="C51" s="78" t="s">
        <v>121</v>
      </c>
      <c r="D51" s="69">
        <v>7</v>
      </c>
      <c r="E51" s="69"/>
      <c r="F51" s="69"/>
      <c r="G51" s="69">
        <v>7</v>
      </c>
      <c r="H51" s="69"/>
      <c r="I51" s="69">
        <v>8</v>
      </c>
      <c r="J51" s="69">
        <v>8</v>
      </c>
      <c r="K51" s="69"/>
      <c r="L51" s="69"/>
      <c r="M51" s="69">
        <v>10</v>
      </c>
      <c r="N51" s="70">
        <v>40</v>
      </c>
      <c r="O51" s="69">
        <v>3</v>
      </c>
      <c r="P51" s="69"/>
      <c r="Q51" s="69"/>
      <c r="R51" s="69">
        <v>6</v>
      </c>
      <c r="S51" s="69"/>
      <c r="T51" s="69">
        <v>7</v>
      </c>
      <c r="U51" s="69">
        <v>4</v>
      </c>
      <c r="V51" s="69"/>
      <c r="W51" s="69">
        <v>10</v>
      </c>
      <c r="X51" s="69"/>
      <c r="Y51" s="70">
        <v>30</v>
      </c>
      <c r="Z51" s="69">
        <v>10</v>
      </c>
      <c r="AA51" s="69"/>
      <c r="AB51" s="69"/>
      <c r="AC51" s="69">
        <v>10</v>
      </c>
      <c r="AD51" s="69"/>
      <c r="AE51" s="69">
        <v>10</v>
      </c>
      <c r="AF51" s="69"/>
      <c r="AG51" s="69"/>
      <c r="AH51" s="69">
        <v>7</v>
      </c>
      <c r="AI51" s="69"/>
      <c r="AJ51" s="70">
        <v>37</v>
      </c>
      <c r="AK51" s="72">
        <v>2</v>
      </c>
      <c r="AL51" s="72">
        <v>2</v>
      </c>
      <c r="AM51" s="72">
        <v>2</v>
      </c>
      <c r="AN51" s="72">
        <v>2</v>
      </c>
      <c r="AO51" s="72">
        <v>2</v>
      </c>
      <c r="AP51" s="4">
        <v>44</v>
      </c>
    </row>
    <row r="52" spans="1:42" ht="19.2" thickTop="1" thickBot="1">
      <c r="A52" s="66">
        <v>40</v>
      </c>
      <c r="B52" s="66" t="s">
        <v>122</v>
      </c>
      <c r="C52" s="78" t="s">
        <v>123</v>
      </c>
      <c r="D52" s="69">
        <v>7</v>
      </c>
      <c r="E52" s="69"/>
      <c r="F52" s="69"/>
      <c r="G52" s="69">
        <v>8</v>
      </c>
      <c r="H52" s="69">
        <v>9</v>
      </c>
      <c r="I52" s="69"/>
      <c r="J52" s="69">
        <v>9</v>
      </c>
      <c r="K52" s="69"/>
      <c r="L52" s="69"/>
      <c r="M52" s="69">
        <v>10</v>
      </c>
      <c r="N52" s="70">
        <v>43</v>
      </c>
      <c r="O52" s="69">
        <v>7</v>
      </c>
      <c r="P52" s="69"/>
      <c r="Q52" s="69"/>
      <c r="R52" s="69">
        <v>4</v>
      </c>
      <c r="S52" s="69"/>
      <c r="T52" s="69">
        <v>4</v>
      </c>
      <c r="U52" s="69"/>
      <c r="V52" s="69">
        <v>5</v>
      </c>
      <c r="W52" s="69">
        <v>8</v>
      </c>
      <c r="X52" s="69"/>
      <c r="Y52" s="70">
        <v>28</v>
      </c>
      <c r="Z52" s="69">
        <v>9</v>
      </c>
      <c r="AA52" s="69"/>
      <c r="AB52" s="69"/>
      <c r="AC52" s="69">
        <v>10</v>
      </c>
      <c r="AD52" s="69">
        <v>10</v>
      </c>
      <c r="AE52" s="69"/>
      <c r="AF52" s="69"/>
      <c r="AG52" s="69"/>
      <c r="AH52" s="69">
        <v>8</v>
      </c>
      <c r="AI52" s="69"/>
      <c r="AJ52" s="70">
        <v>37</v>
      </c>
      <c r="AK52" s="72">
        <v>2</v>
      </c>
      <c r="AL52" s="72">
        <v>2</v>
      </c>
      <c r="AM52" s="72">
        <v>2</v>
      </c>
      <c r="AN52" s="72">
        <v>2</v>
      </c>
      <c r="AO52" s="72">
        <v>2</v>
      </c>
      <c r="AP52" s="4">
        <v>29</v>
      </c>
    </row>
    <row r="53" spans="1:42" ht="19.2" thickTop="1" thickBot="1">
      <c r="A53" s="66">
        <v>41</v>
      </c>
      <c r="B53" s="66" t="s">
        <v>124</v>
      </c>
      <c r="C53" s="81" t="s">
        <v>125</v>
      </c>
      <c r="D53" s="69">
        <v>5</v>
      </c>
      <c r="E53" s="69"/>
      <c r="F53" s="69"/>
      <c r="G53" s="69">
        <v>2</v>
      </c>
      <c r="H53" s="69">
        <v>6</v>
      </c>
      <c r="I53" s="69"/>
      <c r="J53" s="69">
        <v>7</v>
      </c>
      <c r="K53" s="69"/>
      <c r="L53" s="69"/>
      <c r="M53" s="69">
        <v>7</v>
      </c>
      <c r="N53" s="70">
        <v>27</v>
      </c>
      <c r="O53" s="69">
        <v>6</v>
      </c>
      <c r="P53" s="69"/>
      <c r="Q53" s="69"/>
      <c r="R53" s="69">
        <v>8</v>
      </c>
      <c r="S53" s="69"/>
      <c r="T53" s="69"/>
      <c r="U53" s="69"/>
      <c r="V53" s="69">
        <v>4</v>
      </c>
      <c r="W53" s="69"/>
      <c r="X53" s="69">
        <v>10</v>
      </c>
      <c r="Y53" s="70">
        <v>28</v>
      </c>
      <c r="Z53" s="69"/>
      <c r="AA53" s="69">
        <v>9</v>
      </c>
      <c r="AB53" s="69"/>
      <c r="AC53" s="69">
        <v>9</v>
      </c>
      <c r="AD53" s="69"/>
      <c r="AE53" s="69">
        <v>9</v>
      </c>
      <c r="AF53" s="69"/>
      <c r="AG53" s="69">
        <v>7</v>
      </c>
      <c r="AH53" s="69"/>
      <c r="AI53" s="69">
        <v>10</v>
      </c>
      <c r="AJ53" s="70">
        <v>44</v>
      </c>
      <c r="AK53" s="72">
        <v>2</v>
      </c>
      <c r="AL53" s="72">
        <v>2</v>
      </c>
      <c r="AM53" s="72">
        <v>2</v>
      </c>
      <c r="AN53" s="72">
        <v>2</v>
      </c>
      <c r="AO53" s="72">
        <v>2</v>
      </c>
      <c r="AP53" s="4">
        <v>24</v>
      </c>
    </row>
    <row r="54" spans="1:42" ht="19.2" thickTop="1" thickBot="1">
      <c r="A54" s="66">
        <v>42</v>
      </c>
      <c r="B54" s="66" t="s">
        <v>126</v>
      </c>
      <c r="C54" s="78" t="s">
        <v>127</v>
      </c>
      <c r="D54" s="69">
        <v>7</v>
      </c>
      <c r="E54" s="69"/>
      <c r="F54" s="69">
        <v>6</v>
      </c>
      <c r="G54" s="69"/>
      <c r="H54" s="69">
        <v>2</v>
      </c>
      <c r="I54" s="69"/>
      <c r="J54" s="69">
        <v>7</v>
      </c>
      <c r="K54" s="69"/>
      <c r="L54" s="69"/>
      <c r="M54" s="69">
        <v>5</v>
      </c>
      <c r="N54" s="70">
        <v>27</v>
      </c>
      <c r="O54" s="69"/>
      <c r="P54" s="69"/>
      <c r="Q54" s="69">
        <v>10</v>
      </c>
      <c r="R54" s="69"/>
      <c r="S54" s="69"/>
      <c r="T54" s="69">
        <v>4</v>
      </c>
      <c r="U54" s="69"/>
      <c r="V54" s="69">
        <v>5</v>
      </c>
      <c r="W54" s="69"/>
      <c r="X54" s="69">
        <v>7</v>
      </c>
      <c r="Y54" s="70">
        <v>26</v>
      </c>
      <c r="Z54" s="69">
        <v>7</v>
      </c>
      <c r="AA54" s="69"/>
      <c r="AB54" s="69"/>
      <c r="AC54" s="69">
        <v>6</v>
      </c>
      <c r="AD54" s="69">
        <v>9</v>
      </c>
      <c r="AE54" s="69"/>
      <c r="AF54" s="69">
        <v>4</v>
      </c>
      <c r="AG54" s="69"/>
      <c r="AH54" s="69">
        <v>5</v>
      </c>
      <c r="AI54" s="69"/>
      <c r="AJ54" s="70">
        <v>31</v>
      </c>
      <c r="AK54" s="72">
        <v>2</v>
      </c>
      <c r="AL54" s="72">
        <v>2</v>
      </c>
      <c r="AM54" s="72">
        <v>2</v>
      </c>
      <c r="AN54" s="72">
        <v>2</v>
      </c>
      <c r="AO54" s="72">
        <v>2</v>
      </c>
      <c r="AP54" s="4">
        <v>28</v>
      </c>
    </row>
    <row r="55" spans="1:42" ht="19.2" thickTop="1" thickBot="1">
      <c r="A55" s="66">
        <v>43</v>
      </c>
      <c r="B55" s="66" t="s">
        <v>128</v>
      </c>
      <c r="C55" s="78" t="s">
        <v>129</v>
      </c>
      <c r="D55" s="69">
        <v>6</v>
      </c>
      <c r="E55" s="69"/>
      <c r="F55" s="69"/>
      <c r="G55" s="69">
        <v>7</v>
      </c>
      <c r="H55" s="69"/>
      <c r="I55" s="69">
        <v>9</v>
      </c>
      <c r="J55" s="69">
        <v>8</v>
      </c>
      <c r="K55" s="69"/>
      <c r="L55" s="69"/>
      <c r="M55" s="69">
        <v>10</v>
      </c>
      <c r="N55" s="70">
        <v>40</v>
      </c>
      <c r="O55" s="69"/>
      <c r="P55" s="69">
        <v>10</v>
      </c>
      <c r="Q55" s="69"/>
      <c r="R55" s="69">
        <v>10</v>
      </c>
      <c r="S55" s="69"/>
      <c r="T55" s="69">
        <v>10</v>
      </c>
      <c r="U55" s="69"/>
      <c r="V55" s="69">
        <v>7</v>
      </c>
      <c r="W55" s="69">
        <v>10</v>
      </c>
      <c r="X55" s="69"/>
      <c r="Y55" s="70">
        <v>47</v>
      </c>
      <c r="Z55" s="69">
        <v>8</v>
      </c>
      <c r="AA55" s="69"/>
      <c r="AB55" s="69">
        <v>9</v>
      </c>
      <c r="AC55" s="69"/>
      <c r="AD55" s="69">
        <v>10</v>
      </c>
      <c r="AE55" s="69"/>
      <c r="AF55" s="69"/>
      <c r="AG55" s="69">
        <v>10</v>
      </c>
      <c r="AH55" s="69">
        <v>7</v>
      </c>
      <c r="AI55" s="69"/>
      <c r="AJ55" s="70">
        <v>44</v>
      </c>
      <c r="AK55" s="72">
        <v>2</v>
      </c>
      <c r="AL55" s="72">
        <v>2</v>
      </c>
      <c r="AM55" s="72">
        <v>2</v>
      </c>
      <c r="AN55" s="72">
        <v>2</v>
      </c>
      <c r="AO55" s="72">
        <v>2</v>
      </c>
      <c r="AP55" s="4">
        <v>42</v>
      </c>
    </row>
    <row r="56" spans="1:42" ht="19.2" thickTop="1" thickBot="1">
      <c r="A56" s="66">
        <v>44</v>
      </c>
      <c r="B56" s="66" t="s">
        <v>130</v>
      </c>
      <c r="C56" s="81" t="s">
        <v>131</v>
      </c>
      <c r="D56" s="69">
        <v>10</v>
      </c>
      <c r="E56" s="69"/>
      <c r="F56" s="69"/>
      <c r="G56" s="69">
        <v>8</v>
      </c>
      <c r="H56" s="69"/>
      <c r="I56" s="69">
        <v>9</v>
      </c>
      <c r="J56" s="69">
        <v>7</v>
      </c>
      <c r="K56" s="69"/>
      <c r="L56" s="69"/>
      <c r="M56" s="69">
        <v>5</v>
      </c>
      <c r="N56" s="70">
        <v>39</v>
      </c>
      <c r="O56" s="69">
        <v>10</v>
      </c>
      <c r="P56" s="69"/>
      <c r="Q56" s="69">
        <v>9</v>
      </c>
      <c r="R56" s="69"/>
      <c r="S56" s="69"/>
      <c r="T56" s="69">
        <v>7</v>
      </c>
      <c r="U56" s="69"/>
      <c r="V56" s="69">
        <v>10</v>
      </c>
      <c r="W56" s="69">
        <v>10</v>
      </c>
      <c r="X56" s="69"/>
      <c r="Y56" s="70">
        <v>46</v>
      </c>
      <c r="Z56" s="69">
        <v>9</v>
      </c>
      <c r="AA56" s="69"/>
      <c r="AB56" s="69">
        <v>5</v>
      </c>
      <c r="AC56" s="69"/>
      <c r="AD56" s="69">
        <v>7</v>
      </c>
      <c r="AE56" s="69"/>
      <c r="AF56" s="69">
        <v>8</v>
      </c>
      <c r="AG56" s="69"/>
      <c r="AH56" s="69">
        <v>8</v>
      </c>
      <c r="AI56" s="69"/>
      <c r="AJ56" s="70">
        <v>37</v>
      </c>
      <c r="AK56" s="72">
        <v>2</v>
      </c>
      <c r="AL56" s="72">
        <v>2</v>
      </c>
      <c r="AM56" s="72">
        <v>2</v>
      </c>
      <c r="AN56" s="72">
        <v>2</v>
      </c>
      <c r="AO56" s="72">
        <v>2</v>
      </c>
      <c r="AP56" s="4">
        <v>31</v>
      </c>
    </row>
    <row r="57" spans="1:42" ht="19.2" thickTop="1" thickBot="1">
      <c r="A57" s="66">
        <v>45</v>
      </c>
      <c r="B57" s="66" t="s">
        <v>132</v>
      </c>
      <c r="C57" s="81" t="s">
        <v>184</v>
      </c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70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70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70"/>
      <c r="AK57" s="72"/>
      <c r="AL57" s="72"/>
      <c r="AM57" s="72"/>
      <c r="AN57" s="72"/>
      <c r="AO57" s="72"/>
      <c r="AP57" s="4">
        <v>41</v>
      </c>
    </row>
    <row r="58" spans="1:42" ht="19.2" thickTop="1" thickBot="1">
      <c r="A58" s="66" t="s">
        <v>185</v>
      </c>
      <c r="B58" s="66">
        <v>8</v>
      </c>
      <c r="C58" s="85"/>
      <c r="D58" s="69"/>
      <c r="E58" s="69">
        <v>7</v>
      </c>
      <c r="F58" s="69">
        <v>10</v>
      </c>
      <c r="G58" s="69"/>
      <c r="H58" s="69">
        <v>8</v>
      </c>
      <c r="I58" s="69"/>
      <c r="J58" s="69"/>
      <c r="K58" s="69">
        <v>10</v>
      </c>
      <c r="L58" s="69">
        <v>43</v>
      </c>
      <c r="M58" s="69">
        <v>10</v>
      </c>
      <c r="N58" s="70"/>
      <c r="O58" s="69"/>
      <c r="P58" s="69">
        <v>10</v>
      </c>
      <c r="Q58" s="69"/>
      <c r="R58" s="69">
        <v>9</v>
      </c>
      <c r="S58" s="69"/>
      <c r="T58" s="69">
        <v>10</v>
      </c>
      <c r="U58" s="69">
        <v>10</v>
      </c>
      <c r="V58" s="69"/>
      <c r="W58" s="69">
        <v>49</v>
      </c>
      <c r="X58" s="69">
        <v>10</v>
      </c>
      <c r="Y58" s="70"/>
      <c r="Z58" s="69">
        <v>10</v>
      </c>
      <c r="AA58" s="69"/>
      <c r="AB58" s="69">
        <v>10</v>
      </c>
      <c r="AC58" s="69"/>
      <c r="AD58" s="69"/>
      <c r="AE58" s="69">
        <v>4</v>
      </c>
      <c r="AF58" s="69">
        <v>9</v>
      </c>
      <c r="AG58" s="69"/>
      <c r="AH58" s="69">
        <v>43</v>
      </c>
      <c r="AI58" s="69">
        <v>2</v>
      </c>
      <c r="AJ58" s="70">
        <v>2</v>
      </c>
      <c r="AK58" s="72">
        <v>2</v>
      </c>
      <c r="AL58" s="72">
        <v>2</v>
      </c>
      <c r="AM58" s="72">
        <v>2</v>
      </c>
      <c r="AN58" s="72"/>
      <c r="AO58" s="72"/>
      <c r="AP58" s="4">
        <v>30</v>
      </c>
    </row>
    <row r="59" spans="1:42" ht="19.2" thickTop="1" thickBot="1">
      <c r="A59" s="66">
        <v>46</v>
      </c>
      <c r="B59" s="66" t="s">
        <v>134</v>
      </c>
      <c r="C59" s="85" t="s">
        <v>135</v>
      </c>
      <c r="D59" s="69">
        <v>10</v>
      </c>
      <c r="E59" s="69"/>
      <c r="F59" s="69"/>
      <c r="G59" s="69">
        <v>10</v>
      </c>
      <c r="H59" s="69"/>
      <c r="I59" s="69">
        <v>10</v>
      </c>
      <c r="J59" s="69">
        <v>10</v>
      </c>
      <c r="K59" s="69"/>
      <c r="L59" s="69"/>
      <c r="M59" s="69">
        <v>10</v>
      </c>
      <c r="N59" s="70">
        <v>50</v>
      </c>
      <c r="O59" s="69">
        <v>10</v>
      </c>
      <c r="P59" s="69"/>
      <c r="Q59" s="69">
        <v>10</v>
      </c>
      <c r="R59" s="69"/>
      <c r="S59" s="69"/>
      <c r="T59" s="69">
        <v>10</v>
      </c>
      <c r="U59" s="69"/>
      <c r="V59" s="69">
        <v>7</v>
      </c>
      <c r="W59" s="69">
        <v>10</v>
      </c>
      <c r="X59" s="69"/>
      <c r="Y59" s="70">
        <v>47</v>
      </c>
      <c r="Z59" s="69">
        <v>10</v>
      </c>
      <c r="AA59" s="69"/>
      <c r="AB59" s="69"/>
      <c r="AC59" s="69">
        <v>10</v>
      </c>
      <c r="AD59" s="69">
        <v>10</v>
      </c>
      <c r="AE59" s="69"/>
      <c r="AF59" s="69"/>
      <c r="AG59" s="69">
        <v>10</v>
      </c>
      <c r="AH59" s="69">
        <v>10</v>
      </c>
      <c r="AI59" s="69"/>
      <c r="AJ59" s="70">
        <v>50</v>
      </c>
      <c r="AK59" s="72">
        <v>2</v>
      </c>
      <c r="AL59" s="72">
        <v>2</v>
      </c>
      <c r="AM59" s="72">
        <v>2</v>
      </c>
      <c r="AN59" s="72">
        <v>2</v>
      </c>
      <c r="AO59" s="72">
        <v>2</v>
      </c>
      <c r="AP59" s="4">
        <v>32</v>
      </c>
    </row>
    <row r="60" spans="1:42" ht="19.2" thickTop="1" thickBot="1">
      <c r="A60" s="66">
        <v>47</v>
      </c>
      <c r="B60" s="66" t="s">
        <v>136</v>
      </c>
      <c r="C60" s="85" t="s">
        <v>137</v>
      </c>
      <c r="D60" s="69">
        <v>5</v>
      </c>
      <c r="E60" s="69"/>
      <c r="F60" s="69"/>
      <c r="G60" s="69">
        <v>6</v>
      </c>
      <c r="H60" s="69">
        <v>4</v>
      </c>
      <c r="I60" s="69"/>
      <c r="J60" s="69">
        <v>2</v>
      </c>
      <c r="K60" s="69"/>
      <c r="L60" s="69"/>
      <c r="M60" s="69">
        <v>7</v>
      </c>
      <c r="N60" s="70">
        <v>24</v>
      </c>
      <c r="O60" s="69"/>
      <c r="P60" s="69"/>
      <c r="Q60" s="69"/>
      <c r="R60" s="69">
        <v>10</v>
      </c>
      <c r="S60" s="69"/>
      <c r="T60" s="69">
        <v>3</v>
      </c>
      <c r="U60" s="69">
        <v>4</v>
      </c>
      <c r="V60" s="69"/>
      <c r="W60" s="69">
        <v>10</v>
      </c>
      <c r="X60" s="69"/>
      <c r="Y60" s="70">
        <v>27</v>
      </c>
      <c r="Z60" s="69">
        <v>10</v>
      </c>
      <c r="AA60" s="69"/>
      <c r="AB60" s="69"/>
      <c r="AC60" s="69">
        <v>10</v>
      </c>
      <c r="AD60" s="69">
        <v>10</v>
      </c>
      <c r="AE60" s="69"/>
      <c r="AF60" s="69"/>
      <c r="AG60" s="69">
        <v>8</v>
      </c>
      <c r="AH60" s="69"/>
      <c r="AI60" s="69">
        <v>10</v>
      </c>
      <c r="AJ60" s="70">
        <v>48</v>
      </c>
      <c r="AK60" s="72">
        <v>2</v>
      </c>
      <c r="AL60" s="72">
        <v>2</v>
      </c>
      <c r="AM60" s="72">
        <v>2</v>
      </c>
      <c r="AN60" s="72">
        <v>2</v>
      </c>
      <c r="AO60" s="72">
        <v>2</v>
      </c>
      <c r="AP60" s="4">
        <v>30</v>
      </c>
    </row>
    <row r="61" spans="1:42" ht="19.2" thickTop="1" thickBot="1">
      <c r="A61" s="66">
        <v>48</v>
      </c>
      <c r="B61" s="66" t="s">
        <v>138</v>
      </c>
      <c r="C61" s="85" t="s">
        <v>139</v>
      </c>
      <c r="D61" s="69">
        <v>7</v>
      </c>
      <c r="E61" s="69"/>
      <c r="F61" s="69"/>
      <c r="G61" s="69">
        <v>10</v>
      </c>
      <c r="H61" s="69"/>
      <c r="I61" s="69">
        <v>10</v>
      </c>
      <c r="J61" s="69">
        <v>9</v>
      </c>
      <c r="K61" s="69"/>
      <c r="L61" s="69"/>
      <c r="M61" s="69">
        <v>10</v>
      </c>
      <c r="N61" s="70">
        <v>46</v>
      </c>
      <c r="O61" s="69">
        <v>10</v>
      </c>
      <c r="P61" s="69"/>
      <c r="Q61" s="69"/>
      <c r="R61" s="69">
        <v>10</v>
      </c>
      <c r="S61" s="69"/>
      <c r="T61" s="69">
        <v>10</v>
      </c>
      <c r="U61" s="69"/>
      <c r="V61" s="69">
        <v>10</v>
      </c>
      <c r="W61" s="69">
        <v>10</v>
      </c>
      <c r="X61" s="69"/>
      <c r="Y61" s="70">
        <v>50</v>
      </c>
      <c r="Z61" s="69"/>
      <c r="AA61" s="69">
        <v>7</v>
      </c>
      <c r="AB61" s="69">
        <v>7</v>
      </c>
      <c r="AC61" s="69"/>
      <c r="AD61" s="69">
        <v>10</v>
      </c>
      <c r="AE61" s="69"/>
      <c r="AF61" s="69">
        <v>3</v>
      </c>
      <c r="AG61" s="69"/>
      <c r="AH61" s="69"/>
      <c r="AI61" s="69">
        <v>1</v>
      </c>
      <c r="AJ61" s="70">
        <v>28</v>
      </c>
      <c r="AK61" s="72">
        <v>2</v>
      </c>
      <c r="AL61" s="72">
        <v>2</v>
      </c>
      <c r="AM61" s="72">
        <v>2</v>
      </c>
      <c r="AN61" s="72">
        <v>2</v>
      </c>
      <c r="AO61" s="72">
        <v>2</v>
      </c>
      <c r="AP61" s="4">
        <v>31</v>
      </c>
    </row>
    <row r="62" spans="1:42" ht="19.2" thickTop="1" thickBot="1">
      <c r="A62" s="66">
        <v>49</v>
      </c>
      <c r="B62" s="66" t="s">
        <v>140</v>
      </c>
      <c r="C62" s="85" t="s">
        <v>141</v>
      </c>
      <c r="D62" s="69">
        <v>5</v>
      </c>
      <c r="E62" s="69"/>
      <c r="F62" s="69"/>
      <c r="G62" s="69">
        <v>4</v>
      </c>
      <c r="H62" s="69">
        <v>3</v>
      </c>
      <c r="I62" s="69"/>
      <c r="J62" s="69">
        <v>7</v>
      </c>
      <c r="K62" s="69"/>
      <c r="L62" s="69"/>
      <c r="M62" s="69">
        <v>6</v>
      </c>
      <c r="N62" s="70">
        <v>25</v>
      </c>
      <c r="O62" s="69">
        <v>10</v>
      </c>
      <c r="P62" s="69"/>
      <c r="Q62" s="69"/>
      <c r="R62" s="69">
        <v>10</v>
      </c>
      <c r="S62" s="69"/>
      <c r="T62" s="69">
        <v>10</v>
      </c>
      <c r="U62" s="69"/>
      <c r="V62" s="69">
        <v>4</v>
      </c>
      <c r="W62" s="69"/>
      <c r="X62" s="69">
        <v>10</v>
      </c>
      <c r="Y62" s="70">
        <v>44</v>
      </c>
      <c r="Z62" s="69">
        <v>9</v>
      </c>
      <c r="AA62" s="69"/>
      <c r="AB62" s="69">
        <v>10</v>
      </c>
      <c r="AC62" s="69"/>
      <c r="AD62" s="69"/>
      <c r="AE62" s="69">
        <v>9</v>
      </c>
      <c r="AF62" s="69">
        <v>2</v>
      </c>
      <c r="AG62" s="69"/>
      <c r="AH62" s="69"/>
      <c r="AI62" s="69">
        <v>6</v>
      </c>
      <c r="AJ62" s="70">
        <v>36</v>
      </c>
      <c r="AK62" s="72">
        <v>2</v>
      </c>
      <c r="AL62" s="72">
        <v>2</v>
      </c>
      <c r="AM62" s="72">
        <v>2</v>
      </c>
      <c r="AN62" s="72">
        <v>2</v>
      </c>
      <c r="AO62" s="72">
        <v>2</v>
      </c>
      <c r="AP62" s="4">
        <v>48</v>
      </c>
    </row>
    <row r="63" spans="1:42" ht="19.2" thickTop="1" thickBot="1">
      <c r="A63" s="66">
        <v>50</v>
      </c>
      <c r="B63" s="66" t="s">
        <v>142</v>
      </c>
      <c r="C63" s="85" t="s">
        <v>143</v>
      </c>
      <c r="D63" s="69">
        <v>10</v>
      </c>
      <c r="E63" s="69"/>
      <c r="F63" s="69"/>
      <c r="G63" s="69">
        <v>7</v>
      </c>
      <c r="H63" s="69">
        <v>5</v>
      </c>
      <c r="I63" s="69"/>
      <c r="J63" s="69"/>
      <c r="K63" s="69"/>
      <c r="L63" s="69"/>
      <c r="M63" s="69">
        <v>5</v>
      </c>
      <c r="N63" s="70">
        <v>27</v>
      </c>
      <c r="O63" s="69"/>
      <c r="P63" s="69"/>
      <c r="Q63" s="69"/>
      <c r="R63" s="69">
        <v>10</v>
      </c>
      <c r="S63" s="69"/>
      <c r="T63" s="69">
        <v>7</v>
      </c>
      <c r="U63" s="69"/>
      <c r="V63" s="69">
        <v>4</v>
      </c>
      <c r="W63" s="69">
        <v>10</v>
      </c>
      <c r="X63" s="69"/>
      <c r="Y63" s="70">
        <v>31</v>
      </c>
      <c r="Z63" s="69">
        <v>7</v>
      </c>
      <c r="AA63" s="69"/>
      <c r="AB63" s="69"/>
      <c r="AC63" s="69">
        <v>7</v>
      </c>
      <c r="AD63" s="69">
        <v>9</v>
      </c>
      <c r="AE63" s="69"/>
      <c r="AF63" s="69"/>
      <c r="AG63" s="69">
        <v>10</v>
      </c>
      <c r="AH63" s="69"/>
      <c r="AI63" s="69"/>
      <c r="AJ63" s="70">
        <v>33</v>
      </c>
      <c r="AK63" s="72">
        <v>2</v>
      </c>
      <c r="AL63" s="72">
        <v>2</v>
      </c>
      <c r="AM63" s="72">
        <v>2</v>
      </c>
      <c r="AN63" s="72">
        <v>2</v>
      </c>
      <c r="AO63" s="72">
        <v>2</v>
      </c>
      <c r="AP63" s="4">
        <v>36</v>
      </c>
    </row>
    <row r="64" spans="1:42" ht="19.2" thickTop="1" thickBot="1">
      <c r="A64" s="66">
        <v>51</v>
      </c>
      <c r="B64" s="66" t="s">
        <v>144</v>
      </c>
      <c r="C64" s="78" t="s">
        <v>145</v>
      </c>
      <c r="D64" s="69">
        <v>9</v>
      </c>
      <c r="E64" s="69"/>
      <c r="F64" s="69">
        <v>8</v>
      </c>
      <c r="G64" s="69"/>
      <c r="H64" s="69">
        <v>6</v>
      </c>
      <c r="I64" s="69"/>
      <c r="J64" s="69">
        <v>7</v>
      </c>
      <c r="K64" s="69"/>
      <c r="L64" s="69">
        <v>6</v>
      </c>
      <c r="M64" s="69"/>
      <c r="N64" s="70">
        <v>36</v>
      </c>
      <c r="O64" s="69">
        <v>10</v>
      </c>
      <c r="P64" s="69"/>
      <c r="Q64" s="69"/>
      <c r="R64" s="69">
        <v>10</v>
      </c>
      <c r="S64" s="69">
        <v>7</v>
      </c>
      <c r="T64" s="69"/>
      <c r="U64" s="69"/>
      <c r="V64" s="69">
        <v>10</v>
      </c>
      <c r="W64" s="69">
        <v>10</v>
      </c>
      <c r="X64" s="69"/>
      <c r="Y64" s="70">
        <v>47</v>
      </c>
      <c r="Z64" s="69">
        <v>10</v>
      </c>
      <c r="AA64" s="69"/>
      <c r="AB64" s="69"/>
      <c r="AC64" s="69">
        <v>9</v>
      </c>
      <c r="AD64" s="69">
        <v>10</v>
      </c>
      <c r="AE64" s="69"/>
      <c r="AF64" s="69">
        <v>10</v>
      </c>
      <c r="AG64" s="69"/>
      <c r="AH64" s="69">
        <v>10</v>
      </c>
      <c r="AI64" s="69"/>
      <c r="AJ64" s="70">
        <v>49</v>
      </c>
      <c r="AK64" s="72">
        <v>2</v>
      </c>
      <c r="AL64" s="72">
        <v>2</v>
      </c>
      <c r="AM64" s="72">
        <v>2</v>
      </c>
      <c r="AN64" s="72">
        <v>2</v>
      </c>
      <c r="AO64" s="72">
        <v>2</v>
      </c>
      <c r="AP64" s="4">
        <v>41</v>
      </c>
    </row>
    <row r="65" spans="1:42" ht="19.2" thickTop="1" thickBot="1">
      <c r="A65" s="66">
        <v>52</v>
      </c>
      <c r="B65" s="66" t="s">
        <v>146</v>
      </c>
      <c r="C65" s="78" t="s">
        <v>147</v>
      </c>
      <c r="D65" s="69">
        <v>7</v>
      </c>
      <c r="E65" s="69"/>
      <c r="F65" s="69"/>
      <c r="G65" s="69">
        <v>9</v>
      </c>
      <c r="H65" s="69">
        <v>7</v>
      </c>
      <c r="I65" s="69"/>
      <c r="J65" s="69">
        <v>9</v>
      </c>
      <c r="K65" s="69"/>
      <c r="L65" s="69"/>
      <c r="M65" s="69">
        <v>10</v>
      </c>
      <c r="N65" s="70">
        <v>42</v>
      </c>
      <c r="O65" s="69">
        <v>7</v>
      </c>
      <c r="P65" s="69"/>
      <c r="Q65" s="69"/>
      <c r="R65" s="69">
        <v>8</v>
      </c>
      <c r="S65" s="69"/>
      <c r="T65" s="69">
        <v>9</v>
      </c>
      <c r="U65" s="69">
        <v>4</v>
      </c>
      <c r="V65" s="69"/>
      <c r="W65" s="69">
        <v>10</v>
      </c>
      <c r="X65" s="69"/>
      <c r="Y65" s="70">
        <v>38</v>
      </c>
      <c r="Z65" s="69">
        <v>10</v>
      </c>
      <c r="AA65" s="69"/>
      <c r="AB65" s="69"/>
      <c r="AC65" s="69">
        <v>9</v>
      </c>
      <c r="AD65" s="69">
        <v>10</v>
      </c>
      <c r="AE65" s="69"/>
      <c r="AF65" s="69"/>
      <c r="AG65" s="69">
        <v>3</v>
      </c>
      <c r="AH65" s="69">
        <v>9</v>
      </c>
      <c r="AI65" s="69"/>
      <c r="AJ65" s="70">
        <v>41</v>
      </c>
      <c r="AK65" s="72">
        <v>2</v>
      </c>
      <c r="AL65" s="72">
        <v>2</v>
      </c>
      <c r="AM65" s="72">
        <v>2</v>
      </c>
      <c r="AN65" s="72">
        <v>2</v>
      </c>
      <c r="AO65" s="72">
        <v>2</v>
      </c>
      <c r="AP65" s="4">
        <v>41</v>
      </c>
    </row>
    <row r="66" spans="1:42" ht="19.2" thickTop="1" thickBot="1">
      <c r="A66" s="66">
        <v>53</v>
      </c>
      <c r="B66" s="66" t="s">
        <v>148</v>
      </c>
      <c r="C66" s="78" t="s">
        <v>149</v>
      </c>
      <c r="D66" s="69"/>
      <c r="E66" s="69">
        <v>4</v>
      </c>
      <c r="F66" s="69"/>
      <c r="G66" s="69">
        <v>8</v>
      </c>
      <c r="H66" s="69"/>
      <c r="I66" s="69">
        <v>10</v>
      </c>
      <c r="J66" s="69">
        <v>10</v>
      </c>
      <c r="K66" s="69"/>
      <c r="L66" s="69">
        <v>8</v>
      </c>
      <c r="M66" s="69"/>
      <c r="N66" s="70">
        <v>40</v>
      </c>
      <c r="O66" s="69"/>
      <c r="P66" s="69">
        <v>9</v>
      </c>
      <c r="Q66" s="69">
        <v>10</v>
      </c>
      <c r="R66" s="69"/>
      <c r="S66" s="69"/>
      <c r="T66" s="69">
        <v>9</v>
      </c>
      <c r="U66" s="69"/>
      <c r="V66" s="69">
        <v>9</v>
      </c>
      <c r="W66" s="69">
        <v>10</v>
      </c>
      <c r="X66" s="69"/>
      <c r="Y66" s="70">
        <v>47</v>
      </c>
      <c r="Z66" s="69">
        <v>9</v>
      </c>
      <c r="AA66" s="69"/>
      <c r="AB66" s="69"/>
      <c r="AC66" s="69">
        <v>10</v>
      </c>
      <c r="AD66" s="69">
        <v>10</v>
      </c>
      <c r="AE66" s="69"/>
      <c r="AF66" s="69">
        <v>7</v>
      </c>
      <c r="AG66" s="69"/>
      <c r="AH66" s="69"/>
      <c r="AI66" s="69">
        <v>9</v>
      </c>
      <c r="AJ66" s="70">
        <v>45</v>
      </c>
      <c r="AK66" s="72">
        <v>2</v>
      </c>
      <c r="AL66" s="72">
        <v>2</v>
      </c>
      <c r="AM66" s="72">
        <v>2</v>
      </c>
      <c r="AN66" s="72">
        <v>2</v>
      </c>
      <c r="AO66" s="72">
        <v>2</v>
      </c>
      <c r="AP66" s="4">
        <v>43</v>
      </c>
    </row>
    <row r="67" spans="1:42" ht="19.2" thickTop="1" thickBot="1">
      <c r="A67" s="66">
        <v>54</v>
      </c>
      <c r="B67" s="66" t="s">
        <v>150</v>
      </c>
      <c r="C67" s="81" t="s">
        <v>151</v>
      </c>
      <c r="D67" s="71">
        <v>10</v>
      </c>
      <c r="E67" s="71"/>
      <c r="F67" s="71"/>
      <c r="G67" s="71">
        <v>10</v>
      </c>
      <c r="H67" s="71">
        <v>10</v>
      </c>
      <c r="I67" s="71"/>
      <c r="J67" s="71">
        <v>7</v>
      </c>
      <c r="K67" s="71"/>
      <c r="L67" s="71"/>
      <c r="M67" s="71">
        <v>8</v>
      </c>
      <c r="N67" s="70">
        <v>45</v>
      </c>
      <c r="O67" s="69">
        <v>10</v>
      </c>
      <c r="P67" s="69"/>
      <c r="Q67" s="69"/>
      <c r="R67" s="69">
        <v>7</v>
      </c>
      <c r="S67" s="69"/>
      <c r="T67" s="69">
        <v>4</v>
      </c>
      <c r="U67" s="69"/>
      <c r="V67" s="69">
        <v>4</v>
      </c>
      <c r="W67" s="69">
        <v>10</v>
      </c>
      <c r="X67" s="69"/>
      <c r="Y67" s="70">
        <v>35</v>
      </c>
      <c r="Z67" s="69"/>
      <c r="AA67" s="69">
        <v>9</v>
      </c>
      <c r="AB67" s="69"/>
      <c r="AC67" s="69">
        <v>9</v>
      </c>
      <c r="AD67" s="69">
        <v>10</v>
      </c>
      <c r="AE67" s="69"/>
      <c r="AF67" s="69"/>
      <c r="AG67" s="69">
        <v>10</v>
      </c>
      <c r="AH67" s="69">
        <v>7</v>
      </c>
      <c r="AI67" s="69"/>
      <c r="AJ67" s="70">
        <v>45</v>
      </c>
      <c r="AK67" s="72">
        <v>2</v>
      </c>
      <c r="AL67" s="72">
        <v>2</v>
      </c>
      <c r="AM67" s="72">
        <v>2</v>
      </c>
      <c r="AN67" s="72">
        <v>2</v>
      </c>
      <c r="AO67" s="72">
        <v>2</v>
      </c>
      <c r="AP67" s="4">
        <v>34</v>
      </c>
    </row>
    <row r="68" spans="1:42" ht="19.2" thickTop="1" thickBot="1">
      <c r="A68" s="66">
        <v>55</v>
      </c>
      <c r="B68" s="66" t="s">
        <v>152</v>
      </c>
      <c r="C68" s="86" t="s">
        <v>153</v>
      </c>
      <c r="D68" s="87">
        <v>7</v>
      </c>
      <c r="E68" s="87"/>
      <c r="F68" s="87"/>
      <c r="G68" s="87">
        <v>10</v>
      </c>
      <c r="H68" s="87"/>
      <c r="I68" s="87">
        <v>10</v>
      </c>
      <c r="J68" s="87">
        <v>10</v>
      </c>
      <c r="K68" s="87"/>
      <c r="L68" s="87"/>
      <c r="M68" s="69"/>
      <c r="N68" s="77">
        <v>37</v>
      </c>
      <c r="O68" s="79">
        <v>10</v>
      </c>
      <c r="P68" s="69"/>
      <c r="Q68" s="69">
        <v>9</v>
      </c>
      <c r="R68" s="69"/>
      <c r="S68" s="69">
        <v>9</v>
      </c>
      <c r="T68" s="69"/>
      <c r="U68" s="69"/>
      <c r="V68" s="69">
        <v>9</v>
      </c>
      <c r="W68" s="69">
        <v>10</v>
      </c>
      <c r="X68" s="69"/>
      <c r="Y68" s="70">
        <v>47</v>
      </c>
      <c r="Z68" s="79">
        <v>9</v>
      </c>
      <c r="AA68" s="69"/>
      <c r="AB68" s="69">
        <v>9</v>
      </c>
      <c r="AC68" s="69"/>
      <c r="AD68" s="69">
        <v>10</v>
      </c>
      <c r="AE68" s="69"/>
      <c r="AF68" s="69"/>
      <c r="AG68" s="69"/>
      <c r="AH68" s="69">
        <v>6</v>
      </c>
      <c r="AI68" s="69"/>
      <c r="AJ68" s="70">
        <v>34</v>
      </c>
      <c r="AK68" s="72">
        <v>2</v>
      </c>
      <c r="AL68" s="72">
        <v>2</v>
      </c>
      <c r="AM68" s="72">
        <v>2</v>
      </c>
      <c r="AN68" s="72">
        <v>2</v>
      </c>
      <c r="AO68" s="72">
        <v>2</v>
      </c>
      <c r="AP68" s="4">
        <v>38</v>
      </c>
    </row>
    <row r="69" spans="1:42" ht="19.2" thickTop="1" thickBot="1">
      <c r="A69" s="66">
        <v>56</v>
      </c>
      <c r="B69" s="66" t="s">
        <v>154</v>
      </c>
      <c r="C69" s="81" t="s">
        <v>155</v>
      </c>
      <c r="D69" s="88"/>
      <c r="E69" s="88"/>
      <c r="F69" s="89"/>
      <c r="G69" s="89">
        <v>10</v>
      </c>
      <c r="H69" s="89">
        <v>9</v>
      </c>
      <c r="I69" s="89"/>
      <c r="J69" s="89">
        <v>7</v>
      </c>
      <c r="K69" s="89"/>
      <c r="L69" s="89"/>
      <c r="M69" s="89">
        <v>10</v>
      </c>
      <c r="N69" s="70">
        <v>36</v>
      </c>
      <c r="O69" s="90">
        <v>10</v>
      </c>
      <c r="P69" s="71"/>
      <c r="Q69" s="71">
        <v>4</v>
      </c>
      <c r="R69" s="71"/>
      <c r="S69" s="71">
        <v>6</v>
      </c>
      <c r="T69" s="71"/>
      <c r="U69" s="71"/>
      <c r="V69" s="71"/>
      <c r="W69" s="71">
        <v>10</v>
      </c>
      <c r="X69" s="71"/>
      <c r="Y69" s="70">
        <v>30</v>
      </c>
      <c r="Z69" s="90">
        <v>10</v>
      </c>
      <c r="AA69" s="71"/>
      <c r="AB69" s="69">
        <v>9</v>
      </c>
      <c r="AC69" s="71"/>
      <c r="AD69" s="71">
        <v>10</v>
      </c>
      <c r="AE69" s="71"/>
      <c r="AF69" s="71"/>
      <c r="AG69" s="71">
        <v>1</v>
      </c>
      <c r="AH69" s="71"/>
      <c r="AI69" s="71">
        <v>1</v>
      </c>
      <c r="AJ69" s="70">
        <v>31</v>
      </c>
      <c r="AK69" s="72">
        <v>2</v>
      </c>
      <c r="AL69" s="72">
        <v>2</v>
      </c>
      <c r="AM69" s="72">
        <v>2</v>
      </c>
      <c r="AN69" s="72">
        <v>2</v>
      </c>
      <c r="AO69" s="72">
        <v>2</v>
      </c>
      <c r="AP69" s="4">
        <v>31</v>
      </c>
    </row>
    <row r="70" spans="1:42" ht="19.2" thickTop="1" thickBot="1">
      <c r="A70" s="66">
        <v>57</v>
      </c>
      <c r="B70" s="66" t="s">
        <v>156</v>
      </c>
      <c r="C70" s="91" t="s">
        <v>157</v>
      </c>
      <c r="D70" s="92">
        <v>10</v>
      </c>
      <c r="E70" s="92"/>
      <c r="F70" s="92">
        <v>5</v>
      </c>
      <c r="G70" s="92"/>
      <c r="H70" s="92">
        <v>10</v>
      </c>
      <c r="I70" s="92"/>
      <c r="J70" s="92">
        <v>10</v>
      </c>
      <c r="K70" s="92"/>
      <c r="L70" s="92"/>
      <c r="M70" s="92">
        <v>10</v>
      </c>
      <c r="N70" s="70">
        <v>45</v>
      </c>
      <c r="O70" s="92">
        <v>7</v>
      </c>
      <c r="P70" s="92"/>
      <c r="Q70" s="92"/>
      <c r="R70" s="92">
        <v>6</v>
      </c>
      <c r="S70" s="92"/>
      <c r="T70" s="92">
        <v>7</v>
      </c>
      <c r="U70" s="92"/>
      <c r="V70" s="92">
        <v>9</v>
      </c>
      <c r="W70" s="92">
        <v>10</v>
      </c>
      <c r="X70" s="92"/>
      <c r="Y70" s="70">
        <v>39</v>
      </c>
      <c r="Z70" s="92">
        <v>10</v>
      </c>
      <c r="AA70" s="92"/>
      <c r="AB70" s="69"/>
      <c r="AC70" s="92">
        <v>9</v>
      </c>
      <c r="AD70" s="92">
        <v>10</v>
      </c>
      <c r="AE70" s="92"/>
      <c r="AF70" s="92"/>
      <c r="AG70" s="92"/>
      <c r="AH70" s="92">
        <v>9</v>
      </c>
      <c r="AI70" s="92"/>
      <c r="AJ70" s="70">
        <v>38</v>
      </c>
      <c r="AK70" s="72">
        <v>2</v>
      </c>
      <c r="AL70" s="72">
        <v>2</v>
      </c>
      <c r="AM70" s="72">
        <v>2</v>
      </c>
      <c r="AN70" s="72">
        <v>2</v>
      </c>
      <c r="AO70" s="72">
        <v>2</v>
      </c>
      <c r="AP70" s="4">
        <v>29</v>
      </c>
    </row>
    <row r="71" spans="1:42" ht="15" thickTop="1"/>
  </sheetData>
  <mergeCells count="6">
    <mergeCell ref="A3:AO3"/>
    <mergeCell ref="A4:AO4"/>
    <mergeCell ref="A5:AO5"/>
    <mergeCell ref="A6:AO6"/>
    <mergeCell ref="A7:F7"/>
    <mergeCell ref="AM7:AN7"/>
  </mergeCells>
  <phoneticPr fontId="9" type="noConversion"/>
  <pageMargins left="0.25" right="0.25" top="0.75" bottom="0.75" header="0.3" footer="0.3"/>
  <pageSetup paperSize="9" scale="55" firstPageNumber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3"/>
  <sheetViews>
    <sheetView zoomScale="81" zoomScaleNormal="70" workbookViewId="0">
      <selection activeCell="A65" sqref="A65"/>
    </sheetView>
  </sheetViews>
  <sheetFormatPr defaultRowHeight="14.4"/>
  <cols>
    <col min="1" max="1" width="9.109375" style="4"/>
    <col min="2" max="2" width="16" style="4"/>
    <col min="3" max="3" width="25.88671875" style="4" bestFit="1" customWidth="1"/>
    <col min="4" max="7" width="9.109375" style="5"/>
    <col min="8" max="8" width="14" style="4"/>
    <col min="9" max="9" width="12.6640625" style="4" customWidth="1"/>
    <col min="10" max="1024" width="9.109375" style="4"/>
  </cols>
  <sheetData>
    <row r="1" spans="1:26" ht="52.5" customHeight="1">
      <c r="A1" s="93" t="s">
        <v>15</v>
      </c>
      <c r="B1" s="93"/>
      <c r="C1" s="93"/>
      <c r="D1" s="93"/>
      <c r="E1" s="93"/>
      <c r="F1" s="93"/>
      <c r="G1" s="12"/>
      <c r="H1" s="6" t="s">
        <v>41</v>
      </c>
    </row>
    <row r="2" spans="1:26">
      <c r="A2"/>
      <c r="B2"/>
      <c r="C2"/>
      <c r="D2"/>
      <c r="E2"/>
      <c r="F2"/>
      <c r="G2"/>
      <c r="H2"/>
    </row>
    <row r="3" spans="1:26" ht="15" thickBot="1">
      <c r="A3"/>
      <c r="B3"/>
      <c r="C3"/>
      <c r="D3"/>
      <c r="E3"/>
      <c r="F3"/>
      <c r="G3"/>
      <c r="H3"/>
    </row>
    <row r="4" spans="1:26" ht="15.75" customHeight="1" thickTop="1" thickBot="1">
      <c r="A4" s="7"/>
      <c r="B4" s="7"/>
      <c r="C4" s="23" t="s">
        <v>5</v>
      </c>
      <c r="D4" s="24">
        <f>SUM('IA  Mapping'!AK9,'IA  Mapping'!D9:E9,'IA  Mapping'!F9:G9,'IA  Mapping'!H9:I9,'IA  Mapping'!J9:K9,'IA  Mapping'!L9:L9)</f>
        <v>52</v>
      </c>
      <c r="E4" s="24">
        <f>SUM('IA  Mapping'!AL9,'IA  Mapping'!O9:P9,'IA  Mapping'!Q9:R9)</f>
        <v>22</v>
      </c>
      <c r="F4" s="24">
        <f>SUM('IA  Mapping'!S9:T9,'IA  Mapping'!U9:V9,'IA  Mapping'!W9:X9,'IA  Mapping'!AM9)</f>
        <v>32</v>
      </c>
      <c r="G4" s="24">
        <f>SUM('IA  Mapping'!Z9:AA9,'IA  Mapping'!AB9:AC9,'IA  Mapping'!AD9:AE9,'IA  Mapping'!AF9:AG9,'IA  Mapping'!AH9:AI9)</f>
        <v>50</v>
      </c>
      <c r="H4" s="24">
        <v>60</v>
      </c>
      <c r="I4" s="36" t="s">
        <v>163</v>
      </c>
    </row>
    <row r="5" spans="1:26" ht="15.6" thickTop="1" thickBot="1">
      <c r="A5" s="7"/>
      <c r="B5" s="7"/>
      <c r="C5" s="23" t="s">
        <v>6</v>
      </c>
      <c r="D5" s="24" t="s">
        <v>7</v>
      </c>
      <c r="E5" s="24" t="s">
        <v>8</v>
      </c>
      <c r="F5" s="24" t="s">
        <v>9</v>
      </c>
      <c r="G5" s="24" t="s">
        <v>25</v>
      </c>
      <c r="H5" s="24" t="s">
        <v>16</v>
      </c>
    </row>
    <row r="6" spans="1:26" ht="15.6" thickTop="1" thickBot="1">
      <c r="A6" s="8" t="s">
        <v>10</v>
      </c>
      <c r="B6" s="9" t="s">
        <v>11</v>
      </c>
      <c r="C6" s="23" t="s">
        <v>23</v>
      </c>
      <c r="D6" s="24">
        <f>ROUND(0.6*D4,0)</f>
        <v>31</v>
      </c>
      <c r="E6" s="24">
        <f t="shared" ref="E6:G6" si="0">ROUND(0.6*E4,0)</f>
        <v>13</v>
      </c>
      <c r="F6" s="24">
        <f t="shared" si="0"/>
        <v>19</v>
      </c>
      <c r="G6" s="24">
        <f t="shared" si="0"/>
        <v>30</v>
      </c>
      <c r="H6" s="24">
        <f>ROUND(0.4*H4,0)</f>
        <v>24</v>
      </c>
    </row>
    <row r="7" spans="1:26" ht="16.8" thickTop="1" thickBot="1">
      <c r="A7" s="22">
        <v>1</v>
      </c>
      <c r="B7" s="25" t="s">
        <v>44</v>
      </c>
      <c r="C7" s="26" t="s">
        <v>45</v>
      </c>
      <c r="D7" s="24">
        <f>SUM('IA  Mapping'!D12:M12,'IA  Mapping'!AK12)</f>
        <v>29</v>
      </c>
      <c r="E7" s="24">
        <f>SUM('IA  Mapping'!AL12,'IA  Mapping'!O12:R12)</f>
        <v>8</v>
      </c>
      <c r="F7" s="24">
        <f>SUM('IA  Mapping'!S12:X12,'IA  Mapping'!AM12)</f>
        <v>11</v>
      </c>
      <c r="G7" s="24">
        <f>SUM('IA  Mapping'!Z12:AI12)</f>
        <v>30</v>
      </c>
      <c r="H7" s="24">
        <v>26</v>
      </c>
      <c r="I7" s="4">
        <v>34</v>
      </c>
      <c r="K7" s="16"/>
      <c r="L7" s="17" t="s">
        <v>26</v>
      </c>
      <c r="M7" s="17" t="s">
        <v>27</v>
      </c>
      <c r="N7" s="17" t="s">
        <v>28</v>
      </c>
      <c r="O7" s="17" t="s">
        <v>29</v>
      </c>
      <c r="P7" s="17" t="s">
        <v>30</v>
      </c>
      <c r="Q7" s="17" t="s">
        <v>31</v>
      </c>
      <c r="R7" s="17" t="s">
        <v>32</v>
      </c>
      <c r="S7" s="17" t="s">
        <v>33</v>
      </c>
      <c r="T7" s="17" t="s">
        <v>34</v>
      </c>
      <c r="U7" s="17" t="s">
        <v>35</v>
      </c>
      <c r="V7" s="17" t="s">
        <v>36</v>
      </c>
      <c r="W7" s="17" t="s">
        <v>37</v>
      </c>
      <c r="X7" s="17" t="s">
        <v>38</v>
      </c>
      <c r="Y7" s="17" t="s">
        <v>39</v>
      </c>
      <c r="Z7" s="17" t="s">
        <v>40</v>
      </c>
    </row>
    <row r="8" spans="1:26" ht="15.6" thickTop="1" thickBot="1">
      <c r="A8" s="22">
        <v>2</v>
      </c>
      <c r="B8" s="27" t="s">
        <v>46</v>
      </c>
      <c r="C8" s="28" t="s">
        <v>47</v>
      </c>
      <c r="D8" s="24">
        <f>SUM('IA  Mapping'!D13:M13,'IA  Mapping'!AK13)</f>
        <v>25</v>
      </c>
      <c r="E8" s="24">
        <f>SUM('IA  Mapping'!AL13,'IA  Mapping'!O13:R13)</f>
        <v>22</v>
      </c>
      <c r="F8" s="24">
        <f>SUM('IA  Mapping'!S13:X13,'IA  Mapping'!AM13)</f>
        <v>12</v>
      </c>
      <c r="G8" s="24">
        <f>SUM('IA  Mapping'!Z13:AI13)</f>
        <v>17</v>
      </c>
      <c r="H8" s="24">
        <v>27</v>
      </c>
      <c r="I8" s="4">
        <v>23</v>
      </c>
      <c r="J8" s="4">
        <v>3</v>
      </c>
      <c r="K8" s="18" t="s">
        <v>7</v>
      </c>
      <c r="L8" s="19">
        <v>2</v>
      </c>
      <c r="M8" s="19">
        <v>1</v>
      </c>
      <c r="N8" s="19"/>
      <c r="O8" s="19"/>
      <c r="P8" s="19"/>
      <c r="Q8" s="19"/>
      <c r="R8" s="19"/>
      <c r="S8" s="19"/>
      <c r="T8" s="19">
        <v>1</v>
      </c>
      <c r="U8" s="19">
        <v>1</v>
      </c>
      <c r="V8" s="19"/>
      <c r="W8" s="19">
        <v>1</v>
      </c>
      <c r="X8" s="19">
        <v>2</v>
      </c>
      <c r="Y8" s="20"/>
      <c r="Z8" s="21"/>
    </row>
    <row r="9" spans="1:26" ht="15.6" thickTop="1" thickBot="1">
      <c r="A9" s="22">
        <v>3</v>
      </c>
      <c r="B9" s="27" t="s">
        <v>48</v>
      </c>
      <c r="C9" s="29" t="s">
        <v>49</v>
      </c>
      <c r="D9" s="24">
        <f>SUM('IA  Mapping'!D14:M14,'IA  Mapping'!AK14)</f>
        <v>50</v>
      </c>
      <c r="E9" s="24">
        <f>SUM('IA  Mapping'!AL14,'IA  Mapping'!O14:R14)</f>
        <v>22</v>
      </c>
      <c r="F9" s="24">
        <f>SUM('IA  Mapping'!S14:X14,'IA  Mapping'!AM14)</f>
        <v>32</v>
      </c>
      <c r="G9" s="24">
        <f>SUM('IA  Mapping'!Z14:AI14)</f>
        <v>50</v>
      </c>
      <c r="H9" s="24">
        <v>47</v>
      </c>
      <c r="I9" s="4">
        <v>49</v>
      </c>
      <c r="J9" s="4">
        <v>3</v>
      </c>
      <c r="K9" s="18" t="s">
        <v>8</v>
      </c>
      <c r="L9" s="19">
        <v>2</v>
      </c>
      <c r="M9" s="19">
        <v>1</v>
      </c>
      <c r="N9" s="19"/>
      <c r="O9" s="19"/>
      <c r="P9" s="19"/>
      <c r="Q9" s="19"/>
      <c r="R9" s="19"/>
      <c r="S9" s="19"/>
      <c r="T9" s="19">
        <v>1</v>
      </c>
      <c r="U9" s="19">
        <v>1</v>
      </c>
      <c r="V9" s="19"/>
      <c r="W9" s="19">
        <v>1</v>
      </c>
      <c r="X9" s="19">
        <v>2</v>
      </c>
      <c r="Y9" s="20"/>
      <c r="Z9" s="21"/>
    </row>
    <row r="10" spans="1:26" ht="15.6" thickTop="1" thickBot="1">
      <c r="A10" s="22">
        <v>4</v>
      </c>
      <c r="B10" s="27" t="s">
        <v>50</v>
      </c>
      <c r="C10" s="30" t="s">
        <v>51</v>
      </c>
      <c r="D10" s="24">
        <f>SUM('IA  Mapping'!D15:M15,'IA  Mapping'!AK15)</f>
        <v>40</v>
      </c>
      <c r="E10" s="24">
        <f>SUM('IA  Mapping'!AL15,'IA  Mapping'!O15:R15)</f>
        <v>22</v>
      </c>
      <c r="F10" s="24">
        <f>SUM('IA  Mapping'!S15:X15,'IA  Mapping'!AM15)</f>
        <v>18</v>
      </c>
      <c r="G10" s="24">
        <f>SUM('IA  Mapping'!Z15:AI15)</f>
        <v>32</v>
      </c>
      <c r="H10" s="24">
        <v>23</v>
      </c>
      <c r="I10" s="4">
        <v>38</v>
      </c>
      <c r="J10" s="4">
        <v>2</v>
      </c>
      <c r="K10" s="18" t="s">
        <v>9</v>
      </c>
      <c r="L10" s="19">
        <v>1</v>
      </c>
      <c r="M10" s="19">
        <v>2</v>
      </c>
      <c r="N10" s="19">
        <v>1</v>
      </c>
      <c r="O10" s="19"/>
      <c r="P10" s="19"/>
      <c r="Q10" s="19"/>
      <c r="R10" s="19"/>
      <c r="S10" s="19"/>
      <c r="T10" s="19">
        <v>1</v>
      </c>
      <c r="U10" s="19">
        <v>1</v>
      </c>
      <c r="V10" s="19"/>
      <c r="W10" s="19">
        <v>1</v>
      </c>
      <c r="X10" s="19">
        <v>2</v>
      </c>
      <c r="Y10" s="20"/>
      <c r="Z10" s="21"/>
    </row>
    <row r="11" spans="1:26" ht="15.6" thickTop="1" thickBot="1">
      <c r="A11" s="22">
        <v>5</v>
      </c>
      <c r="B11" s="27" t="s">
        <v>52</v>
      </c>
      <c r="C11" s="30" t="s">
        <v>53</v>
      </c>
      <c r="D11" s="24">
        <f>SUM('IA  Mapping'!D16:M16,'IA  Mapping'!AK16)</f>
        <v>35</v>
      </c>
      <c r="E11" s="24">
        <f>SUM('IA  Mapping'!AL16,'IA  Mapping'!O16:R16)</f>
        <v>22</v>
      </c>
      <c r="F11" s="24">
        <f>SUM('IA  Mapping'!S16:X16,'IA  Mapping'!AM16)</f>
        <v>12</v>
      </c>
      <c r="G11" s="24">
        <f>SUM('IA  Mapping'!Z16:AI16)</f>
        <v>22</v>
      </c>
      <c r="H11" s="24">
        <v>26</v>
      </c>
      <c r="I11" s="4">
        <v>26</v>
      </c>
      <c r="J11" s="4">
        <v>3</v>
      </c>
      <c r="K11" s="18" t="s">
        <v>25</v>
      </c>
      <c r="L11" s="19">
        <v>2</v>
      </c>
      <c r="M11" s="19">
        <v>1</v>
      </c>
      <c r="N11" s="19">
        <v>1</v>
      </c>
      <c r="O11" s="19"/>
      <c r="P11" s="19"/>
      <c r="Q11" s="19"/>
      <c r="R11" s="19"/>
      <c r="S11" s="19"/>
      <c r="T11" s="19">
        <v>1</v>
      </c>
      <c r="U11" s="19">
        <v>1</v>
      </c>
      <c r="V11" s="19"/>
      <c r="W11" s="19">
        <v>1</v>
      </c>
      <c r="X11" s="19">
        <v>2</v>
      </c>
      <c r="Y11" s="20"/>
      <c r="Z11" s="21"/>
    </row>
    <row r="12" spans="1:26" ht="15.6" thickTop="1" thickBot="1">
      <c r="A12" s="22">
        <v>6</v>
      </c>
      <c r="B12" s="27" t="s">
        <v>54</v>
      </c>
      <c r="C12" s="29" t="s">
        <v>55</v>
      </c>
      <c r="D12" s="24">
        <f>SUM('IA  Mapping'!D17:M17,'IA  Mapping'!AK17)</f>
        <v>29</v>
      </c>
      <c r="E12" s="24">
        <f>SUM('IA  Mapping'!AL17,'IA  Mapping'!O17:R17)</f>
        <v>22</v>
      </c>
      <c r="F12" s="24">
        <f>SUM('IA  Mapping'!S17:X17,'IA  Mapping'!AM17)</f>
        <v>21</v>
      </c>
      <c r="G12" s="24">
        <f>SUM('IA  Mapping'!Z17:AI17)</f>
        <v>35</v>
      </c>
      <c r="H12" s="24">
        <v>36</v>
      </c>
      <c r="I12" s="4">
        <v>35</v>
      </c>
    </row>
    <row r="13" spans="1:26" ht="15.6" thickTop="1" thickBot="1">
      <c r="A13" s="22">
        <v>7</v>
      </c>
      <c r="B13" s="27" t="s">
        <v>56</v>
      </c>
      <c r="C13" s="30" t="s">
        <v>57</v>
      </c>
      <c r="D13" s="24">
        <f>SUM('IA  Mapping'!D18:M18,'IA  Mapping'!AK18)</f>
        <v>17</v>
      </c>
      <c r="E13" s="24">
        <f>SUM('IA  Mapping'!AL18,'IA  Mapping'!O18:R18)</f>
        <v>12</v>
      </c>
      <c r="F13" s="24">
        <f>SUM('IA  Mapping'!S18:X18,'IA  Mapping'!AM18)</f>
        <v>15</v>
      </c>
      <c r="G13" s="24">
        <f>SUM('IA  Mapping'!Z18:AI18)</f>
        <v>21</v>
      </c>
      <c r="H13" s="24">
        <v>21</v>
      </c>
      <c r="I13" s="4">
        <v>21</v>
      </c>
    </row>
    <row r="14" spans="1:26" ht="16.8" thickTop="1" thickBot="1">
      <c r="A14" s="22">
        <v>8</v>
      </c>
      <c r="B14" s="27" t="s">
        <v>58</v>
      </c>
      <c r="C14" s="29" t="s">
        <v>59</v>
      </c>
      <c r="D14" s="24">
        <f>SUM('IA  Mapping'!D19:M19,'IA  Mapping'!AK19)</f>
        <v>46</v>
      </c>
      <c r="E14" s="24">
        <f>SUM('IA  Mapping'!AL19,'IA  Mapping'!O19:R19)</f>
        <v>22</v>
      </c>
      <c r="F14" s="24">
        <f>SUM('IA  Mapping'!S19:X19,'IA  Mapping'!AM19)</f>
        <v>12</v>
      </c>
      <c r="G14" s="24">
        <f>SUM('IA  Mapping'!Z19:AI19)</f>
        <v>40</v>
      </c>
      <c r="H14" s="24">
        <v>35</v>
      </c>
      <c r="I14" s="4">
        <v>40</v>
      </c>
      <c r="K14" s="16"/>
      <c r="L14" s="17" t="s">
        <v>26</v>
      </c>
      <c r="M14" s="17" t="s">
        <v>27</v>
      </c>
      <c r="N14" s="17" t="s">
        <v>28</v>
      </c>
      <c r="O14" s="17" t="s">
        <v>29</v>
      </c>
      <c r="P14" s="17" t="s">
        <v>30</v>
      </c>
      <c r="Q14" s="17" t="s">
        <v>31</v>
      </c>
      <c r="R14" s="17" t="s">
        <v>32</v>
      </c>
      <c r="S14" s="17" t="s">
        <v>33</v>
      </c>
      <c r="T14" s="17" t="s">
        <v>34</v>
      </c>
      <c r="U14" s="17" t="s">
        <v>35</v>
      </c>
      <c r="V14" s="17" t="s">
        <v>36</v>
      </c>
      <c r="W14" s="17" t="s">
        <v>37</v>
      </c>
      <c r="X14" s="17" t="s">
        <v>38</v>
      </c>
      <c r="Y14" s="17" t="s">
        <v>39</v>
      </c>
      <c r="Z14" s="17" t="s">
        <v>40</v>
      </c>
    </row>
    <row r="15" spans="1:26" ht="15.6" thickTop="1" thickBot="1">
      <c r="A15" s="22">
        <v>9</v>
      </c>
      <c r="B15" s="27" t="s">
        <v>60</v>
      </c>
      <c r="C15" s="30" t="s">
        <v>61</v>
      </c>
      <c r="D15" s="24">
        <f>SUM('IA  Mapping'!D20:M20,'IA  Mapping'!AK20)</f>
        <v>40</v>
      </c>
      <c r="E15" s="24">
        <f>SUM('IA  Mapping'!AL20,'IA  Mapping'!O20:R20)</f>
        <v>12</v>
      </c>
      <c r="F15" s="24">
        <f>SUM('IA  Mapping'!S20:X20,'IA  Mapping'!AM20)</f>
        <v>18</v>
      </c>
      <c r="G15" s="24">
        <f>SUM('IA  Mapping'!Z20:AI20)</f>
        <v>40</v>
      </c>
      <c r="H15" s="24">
        <v>40</v>
      </c>
      <c r="I15" s="4">
        <v>34</v>
      </c>
      <c r="K15" s="18" t="s">
        <v>7</v>
      </c>
      <c r="L15" s="19">
        <f>ROUND((L8*$J8)/3,2)</f>
        <v>2</v>
      </c>
      <c r="M15" s="19">
        <f t="shared" ref="M15:X15" si="1">ROUND((M8*$J8)/3,2)</f>
        <v>1</v>
      </c>
      <c r="N15" s="19"/>
      <c r="O15" s="19"/>
      <c r="P15" s="19"/>
      <c r="Q15" s="19"/>
      <c r="R15" s="19"/>
      <c r="S15" s="19"/>
      <c r="T15" s="19">
        <f t="shared" si="1"/>
        <v>1</v>
      </c>
      <c r="U15" s="19">
        <f t="shared" si="1"/>
        <v>1</v>
      </c>
      <c r="V15" s="19"/>
      <c r="W15" s="19">
        <f t="shared" si="1"/>
        <v>1</v>
      </c>
      <c r="X15" s="19">
        <f t="shared" si="1"/>
        <v>2</v>
      </c>
      <c r="Y15" s="19"/>
      <c r="Z15" s="19"/>
    </row>
    <row r="16" spans="1:26" ht="15.6" thickTop="1" thickBot="1">
      <c r="A16" s="22">
        <v>10</v>
      </c>
      <c r="B16" s="27" t="s">
        <v>62</v>
      </c>
      <c r="C16" s="29" t="s">
        <v>63</v>
      </c>
      <c r="D16" s="24">
        <f>SUM('IA  Mapping'!D21:M21,'IA  Mapping'!AK21)</f>
        <v>41</v>
      </c>
      <c r="E16" s="24">
        <f>SUM('IA  Mapping'!AL21,'IA  Mapping'!O21:R21)</f>
        <v>12</v>
      </c>
      <c r="F16" s="24">
        <f>SUM('IA  Mapping'!S21:X21,'IA  Mapping'!AM21)</f>
        <v>22</v>
      </c>
      <c r="G16" s="24">
        <f>SUM('IA  Mapping'!Z21:AI21)</f>
        <v>38</v>
      </c>
      <c r="H16" s="24">
        <v>42</v>
      </c>
      <c r="I16" s="4">
        <v>35</v>
      </c>
      <c r="K16" s="18" t="s">
        <v>8</v>
      </c>
      <c r="L16" s="19">
        <f>ROUND((L9*$J9)/3,0)</f>
        <v>2</v>
      </c>
      <c r="M16" s="19">
        <f t="shared" ref="M16:X16" si="2">ROUND((M9*$J9)/3,0)</f>
        <v>1</v>
      </c>
      <c r="N16" s="19"/>
      <c r="O16" s="19"/>
      <c r="P16" s="19"/>
      <c r="Q16" s="19"/>
      <c r="R16" s="19"/>
      <c r="S16" s="19"/>
      <c r="T16" s="19">
        <f t="shared" si="2"/>
        <v>1</v>
      </c>
      <c r="U16" s="19">
        <f t="shared" si="2"/>
        <v>1</v>
      </c>
      <c r="V16" s="19"/>
      <c r="W16" s="19">
        <f t="shared" si="2"/>
        <v>1</v>
      </c>
      <c r="X16" s="19">
        <f t="shared" si="2"/>
        <v>2</v>
      </c>
      <c r="Y16" s="19"/>
      <c r="Z16" s="19"/>
    </row>
    <row r="17" spans="1:26" ht="15.6" thickTop="1" thickBot="1">
      <c r="A17" s="22">
        <v>11</v>
      </c>
      <c r="B17" s="27" t="s">
        <v>64</v>
      </c>
      <c r="C17" s="29" t="s">
        <v>65</v>
      </c>
      <c r="D17" s="24">
        <f>SUM('IA  Mapping'!D22:M22,'IA  Mapping'!AK22)</f>
        <v>41</v>
      </c>
      <c r="E17" s="24">
        <f>SUM('IA  Mapping'!AL22,'IA  Mapping'!O22:R22)</f>
        <v>13</v>
      </c>
      <c r="F17" s="24">
        <f>SUM('IA  Mapping'!S22:X22,'IA  Mapping'!AM22)</f>
        <v>26</v>
      </c>
      <c r="G17" s="24">
        <f>SUM('IA  Mapping'!Z22:AI22)</f>
        <v>35</v>
      </c>
      <c r="H17" s="24">
        <v>30</v>
      </c>
      <c r="I17" s="4">
        <v>35</v>
      </c>
      <c r="K17" s="18" t="s">
        <v>9</v>
      </c>
      <c r="L17" s="19">
        <f t="shared" ref="L17:N18" si="3">ROUND((L10*$J10)/3,2)</f>
        <v>0.67</v>
      </c>
      <c r="M17" s="19">
        <f t="shared" ref="M17:X17" si="4">ROUND((M10*$J10)/3,2)</f>
        <v>1.33</v>
      </c>
      <c r="N17" s="19">
        <f t="shared" si="4"/>
        <v>0.67</v>
      </c>
      <c r="O17" s="19"/>
      <c r="P17" s="19"/>
      <c r="Q17" s="19"/>
      <c r="R17" s="19"/>
      <c r="S17" s="19"/>
      <c r="T17" s="19">
        <f t="shared" si="4"/>
        <v>0.67</v>
      </c>
      <c r="U17" s="19">
        <f t="shared" si="4"/>
        <v>0.67</v>
      </c>
      <c r="V17" s="19"/>
      <c r="W17" s="19">
        <f t="shared" si="4"/>
        <v>0.67</v>
      </c>
      <c r="X17" s="19">
        <f t="shared" si="4"/>
        <v>1.33</v>
      </c>
      <c r="Y17" s="19"/>
      <c r="Z17" s="19"/>
    </row>
    <row r="18" spans="1:26" ht="15.6" thickTop="1" thickBot="1">
      <c r="A18" s="22">
        <v>12</v>
      </c>
      <c r="B18" s="27" t="s">
        <v>66</v>
      </c>
      <c r="C18" s="29" t="s">
        <v>67</v>
      </c>
      <c r="D18" s="24">
        <f>SUM('IA  Mapping'!D23:M23,'IA  Mapping'!AK23)</f>
        <v>42</v>
      </c>
      <c r="E18" s="24">
        <f>SUM('IA  Mapping'!AL23,'IA  Mapping'!O23:R23)</f>
        <v>20</v>
      </c>
      <c r="F18" s="24">
        <f>SUM('IA  Mapping'!S23:X23,'IA  Mapping'!AM23)</f>
        <v>17</v>
      </c>
      <c r="G18" s="24">
        <f>SUM('IA  Mapping'!Z23:AI23)</f>
        <v>37</v>
      </c>
      <c r="H18" s="24">
        <v>26</v>
      </c>
      <c r="I18" s="4">
        <v>28</v>
      </c>
      <c r="K18" s="18" t="s">
        <v>25</v>
      </c>
      <c r="L18" s="19">
        <f t="shared" si="3"/>
        <v>2</v>
      </c>
      <c r="M18" s="19">
        <f t="shared" si="3"/>
        <v>1</v>
      </c>
      <c r="N18" s="19">
        <f t="shared" si="3"/>
        <v>1</v>
      </c>
      <c r="O18" s="19"/>
      <c r="P18" s="19"/>
      <c r="Q18" s="19"/>
      <c r="R18" s="19"/>
      <c r="S18" s="19"/>
      <c r="T18" s="19">
        <f t="shared" ref="T18:U18" si="5">ROUND((T11*$J11)/3,2)</f>
        <v>1</v>
      </c>
      <c r="U18" s="19">
        <f t="shared" si="5"/>
        <v>1</v>
      </c>
      <c r="V18" s="19"/>
      <c r="W18" s="19">
        <f t="shared" ref="W18:X18" si="6">ROUND((W11*$J11)/3,2)</f>
        <v>1</v>
      </c>
      <c r="X18" s="19">
        <f t="shared" si="6"/>
        <v>2</v>
      </c>
      <c r="Y18" s="19"/>
      <c r="Z18" s="19"/>
    </row>
    <row r="19" spans="1:26" ht="15.6" thickTop="1" thickBot="1">
      <c r="A19" s="22">
        <v>13</v>
      </c>
      <c r="B19" s="27" t="s">
        <v>68</v>
      </c>
      <c r="C19" s="30" t="s">
        <v>69</v>
      </c>
      <c r="D19" s="24">
        <f>SUM('IA  Mapping'!D24:M24,'IA  Mapping'!AK24)</f>
        <v>41</v>
      </c>
      <c r="E19" s="24">
        <f>SUM('IA  Mapping'!AL24,'IA  Mapping'!O24:R24)</f>
        <v>22</v>
      </c>
      <c r="F19" s="24">
        <f>SUM('IA  Mapping'!S24:X24,'IA  Mapping'!AM24)</f>
        <v>15</v>
      </c>
      <c r="G19" s="24">
        <f>SUM('IA  Mapping'!Z24:AI24)</f>
        <v>37</v>
      </c>
      <c r="H19" s="24">
        <v>30</v>
      </c>
      <c r="I19" s="4">
        <v>45</v>
      </c>
      <c r="K19" s="18" t="s">
        <v>14</v>
      </c>
      <c r="L19" s="19">
        <f>AVERAGE(L15:L18)</f>
        <v>1.6675</v>
      </c>
      <c r="M19" s="19">
        <f t="shared" ref="M19:X19" si="7">AVERAGE(M15:M18)</f>
        <v>1.0825</v>
      </c>
      <c r="N19" s="19">
        <f t="shared" si="7"/>
        <v>0.83499999999999996</v>
      </c>
      <c r="O19" s="19"/>
      <c r="P19" s="19"/>
      <c r="Q19" s="19"/>
      <c r="R19" s="19"/>
      <c r="S19" s="19"/>
      <c r="T19" s="19">
        <f t="shared" si="7"/>
        <v>0.91749999999999998</v>
      </c>
      <c r="U19" s="19">
        <f t="shared" si="7"/>
        <v>0.91749999999999998</v>
      </c>
      <c r="V19" s="19"/>
      <c r="W19" s="19">
        <f t="shared" si="7"/>
        <v>0.91749999999999998</v>
      </c>
      <c r="X19" s="19">
        <f t="shared" si="7"/>
        <v>1.8325</v>
      </c>
      <c r="Y19" s="19"/>
      <c r="Z19" s="19"/>
    </row>
    <row r="20" spans="1:26" ht="15.6" thickTop="1" thickBot="1">
      <c r="A20" s="22">
        <v>14</v>
      </c>
      <c r="B20" s="27" t="s">
        <v>70</v>
      </c>
      <c r="C20" s="29" t="s">
        <v>71</v>
      </c>
      <c r="D20" s="24">
        <f>SUM('IA  Mapping'!D25:M25,'IA  Mapping'!AK25)</f>
        <v>23</v>
      </c>
      <c r="E20" s="24">
        <f>SUM('IA  Mapping'!AL25,'IA  Mapping'!O25:R25)</f>
        <v>12</v>
      </c>
      <c r="F20" s="24">
        <f>SUM('IA  Mapping'!S25:X25,'IA  Mapping'!AM25)</f>
        <v>21</v>
      </c>
      <c r="G20" s="24">
        <f>SUM('IA  Mapping'!Z25:AI25)</f>
        <v>32</v>
      </c>
      <c r="H20" s="24">
        <v>24</v>
      </c>
      <c r="I20" s="4">
        <v>32</v>
      </c>
    </row>
    <row r="21" spans="1:26" ht="15.6" thickTop="1" thickBot="1">
      <c r="A21" s="22">
        <v>15</v>
      </c>
      <c r="B21" s="27" t="s">
        <v>72</v>
      </c>
      <c r="C21" s="30" t="s">
        <v>73</v>
      </c>
      <c r="D21" s="24">
        <f>SUM('IA  Mapping'!D26:M26,'IA  Mapping'!AK26)</f>
        <v>29</v>
      </c>
      <c r="E21" s="24">
        <f>SUM('IA  Mapping'!AL26,'IA  Mapping'!O26:R26)</f>
        <v>17</v>
      </c>
      <c r="F21" s="24">
        <f>SUM('IA  Mapping'!S26:X26,'IA  Mapping'!AM26)</f>
        <v>29</v>
      </c>
      <c r="G21" s="24">
        <f>SUM('IA  Mapping'!Z26:AI26)</f>
        <v>31</v>
      </c>
      <c r="H21" s="24">
        <v>33</v>
      </c>
      <c r="I21" s="4">
        <v>41</v>
      </c>
    </row>
    <row r="22" spans="1:26" ht="15.6" thickTop="1" thickBot="1">
      <c r="A22" s="22">
        <v>16</v>
      </c>
      <c r="B22" s="27" t="s">
        <v>74</v>
      </c>
      <c r="C22" s="30" t="s">
        <v>75</v>
      </c>
      <c r="D22" s="24">
        <f>SUM('IA  Mapping'!D27:M27,'IA  Mapping'!AK27)</f>
        <v>43</v>
      </c>
      <c r="E22" s="24">
        <f>SUM('IA  Mapping'!AL27,'IA  Mapping'!O27:R27)</f>
        <v>22</v>
      </c>
      <c r="F22" s="24">
        <f>SUM('IA  Mapping'!S27:X27,'IA  Mapping'!AM27)</f>
        <v>22</v>
      </c>
      <c r="G22" s="24">
        <f>SUM('IA  Mapping'!Z27:AI27)</f>
        <v>38</v>
      </c>
      <c r="H22" s="24">
        <v>32</v>
      </c>
      <c r="I22" s="4">
        <v>44</v>
      </c>
    </row>
    <row r="23" spans="1:26" ht="15.6" thickTop="1" thickBot="1">
      <c r="A23" s="22">
        <v>17</v>
      </c>
      <c r="B23" s="27" t="s">
        <v>76</v>
      </c>
      <c r="C23" s="30" t="s">
        <v>77</v>
      </c>
      <c r="D23" s="24">
        <f>SUM('IA  Mapping'!D28:M28,'IA  Mapping'!AK28)</f>
        <v>37</v>
      </c>
      <c r="E23" s="24">
        <f>SUM('IA  Mapping'!AL28,'IA  Mapping'!O28:R28)</f>
        <v>22</v>
      </c>
      <c r="F23" s="24">
        <f>SUM('IA  Mapping'!S28:X28,'IA  Mapping'!AM28)</f>
        <v>32</v>
      </c>
      <c r="G23" s="24">
        <f>SUM('IA  Mapping'!Z28:AI28)</f>
        <v>41</v>
      </c>
      <c r="H23" s="24">
        <v>41</v>
      </c>
      <c r="I23" s="4">
        <v>42</v>
      </c>
    </row>
    <row r="24" spans="1:26" ht="15.6" thickTop="1" thickBot="1">
      <c r="A24" s="22">
        <v>18</v>
      </c>
      <c r="B24" s="27" t="s">
        <v>78</v>
      </c>
      <c r="C24" s="29" t="s">
        <v>79</v>
      </c>
      <c r="D24" s="24">
        <f>SUM('IA  Mapping'!D29:M29,'IA  Mapping'!AK29)</f>
        <v>51</v>
      </c>
      <c r="E24" s="24">
        <f>SUM('IA  Mapping'!AL29,'IA  Mapping'!O29:R29)</f>
        <v>22</v>
      </c>
      <c r="F24" s="24">
        <f>SUM('IA  Mapping'!S29:X29,'IA  Mapping'!AM29)</f>
        <v>32</v>
      </c>
      <c r="G24" s="24">
        <f>SUM('IA  Mapping'!Z29:AI29)</f>
        <v>47</v>
      </c>
      <c r="H24" s="24">
        <v>36</v>
      </c>
      <c r="I24" s="4">
        <v>42</v>
      </c>
    </row>
    <row r="25" spans="1:26" ht="15.6" thickTop="1" thickBot="1">
      <c r="A25" s="22">
        <v>19</v>
      </c>
      <c r="B25" s="27" t="s">
        <v>80</v>
      </c>
      <c r="C25" s="29" t="s">
        <v>81</v>
      </c>
      <c r="D25" s="24">
        <f>SUM('IA  Mapping'!D30:M30,'IA  Mapping'!AK30)</f>
        <v>39</v>
      </c>
      <c r="E25" s="24">
        <f>SUM('IA  Mapping'!AL30,'IA  Mapping'!O30:R30)</f>
        <v>22</v>
      </c>
      <c r="F25" s="24">
        <f>SUM('IA  Mapping'!S30:X30,'IA  Mapping'!AM30)</f>
        <v>23</v>
      </c>
      <c r="G25" s="24">
        <f>SUM('IA  Mapping'!Z30:AI30)</f>
        <v>41</v>
      </c>
      <c r="H25" s="24">
        <v>30</v>
      </c>
      <c r="I25" s="4">
        <v>38</v>
      </c>
    </row>
    <row r="26" spans="1:26" ht="15.6" thickTop="1" thickBot="1">
      <c r="A26" s="22">
        <v>20</v>
      </c>
      <c r="B26" s="27" t="s">
        <v>82</v>
      </c>
      <c r="C26" s="29" t="s">
        <v>83</v>
      </c>
      <c r="D26" s="24">
        <f>SUM('IA  Mapping'!D31:M31,'IA  Mapping'!AK31)</f>
        <v>19</v>
      </c>
      <c r="E26" s="24">
        <f>SUM('IA  Mapping'!AL31,'IA  Mapping'!O31:R31)</f>
        <v>6</v>
      </c>
      <c r="F26" s="24">
        <f>SUM('IA  Mapping'!S31:X31,'IA  Mapping'!AM31)</f>
        <v>17</v>
      </c>
      <c r="G26" s="24">
        <f>SUM('IA  Mapping'!Z31:AI31)</f>
        <v>33</v>
      </c>
      <c r="H26" s="24">
        <v>32</v>
      </c>
      <c r="I26" s="4">
        <v>26</v>
      </c>
    </row>
    <row r="27" spans="1:26" ht="15.6" thickTop="1" thickBot="1">
      <c r="A27" s="22">
        <v>21</v>
      </c>
      <c r="B27" s="27" t="s">
        <v>84</v>
      </c>
      <c r="C27" s="29" t="s">
        <v>85</v>
      </c>
      <c r="D27" s="24">
        <f>SUM('IA  Mapping'!D32:M32,'IA  Mapping'!AK32)</f>
        <v>30</v>
      </c>
      <c r="E27" s="24">
        <f>SUM('IA  Mapping'!AL32,'IA  Mapping'!O32:R32)</f>
        <v>13</v>
      </c>
      <c r="F27" s="24">
        <f>SUM('IA  Mapping'!S32:X32,'IA  Mapping'!AM32)</f>
        <v>12</v>
      </c>
      <c r="G27" s="24">
        <f>SUM('IA  Mapping'!Z32:AI32)</f>
        <v>32</v>
      </c>
      <c r="H27" s="24">
        <v>22</v>
      </c>
      <c r="I27" s="4">
        <v>32</v>
      </c>
    </row>
    <row r="28" spans="1:26" ht="15.6" thickTop="1" thickBot="1">
      <c r="A28" s="22">
        <v>22</v>
      </c>
      <c r="B28" s="27" t="s">
        <v>86</v>
      </c>
      <c r="C28" s="30" t="s">
        <v>87</v>
      </c>
      <c r="D28" s="24">
        <f>SUM('IA  Mapping'!D33:M33,'IA  Mapping'!AK33)</f>
        <v>28</v>
      </c>
      <c r="E28" s="24">
        <f>SUM('IA  Mapping'!AL33,'IA  Mapping'!O33:R33)</f>
        <v>21</v>
      </c>
      <c r="F28" s="24">
        <f>SUM('IA  Mapping'!S33:X33,'IA  Mapping'!AM33)</f>
        <v>12</v>
      </c>
      <c r="G28" s="24">
        <f>SUM('IA  Mapping'!Z33:AI33)</f>
        <v>27</v>
      </c>
      <c r="H28" s="24">
        <v>36</v>
      </c>
      <c r="I28" s="4">
        <v>34</v>
      </c>
    </row>
    <row r="29" spans="1:26" ht="15.6" thickTop="1" thickBot="1">
      <c r="A29" s="22">
        <v>23</v>
      </c>
      <c r="B29" s="27" t="s">
        <v>88</v>
      </c>
      <c r="C29" s="29" t="s">
        <v>89</v>
      </c>
      <c r="D29" s="24">
        <f>SUM('IA  Mapping'!D34:M34,'IA  Mapping'!AK34)</f>
        <v>22</v>
      </c>
      <c r="E29" s="24">
        <f>SUM('IA  Mapping'!AL34,'IA  Mapping'!O34:R34)</f>
        <v>19</v>
      </c>
      <c r="F29" s="24">
        <f>SUM('IA  Mapping'!S34:X34,'IA  Mapping'!AM34)</f>
        <v>9</v>
      </c>
      <c r="G29" s="24">
        <f>SUM('IA  Mapping'!Z34:AI34)</f>
        <v>25</v>
      </c>
      <c r="H29" s="24">
        <v>36</v>
      </c>
      <c r="I29" s="4">
        <v>26</v>
      </c>
    </row>
    <row r="30" spans="1:26" ht="15.6" thickTop="1" thickBot="1">
      <c r="A30" s="22">
        <v>24</v>
      </c>
      <c r="B30" s="27" t="s">
        <v>90</v>
      </c>
      <c r="C30" s="29" t="s">
        <v>91</v>
      </c>
      <c r="D30" s="24">
        <f>SUM('IA  Mapping'!D35:M35,'IA  Mapping'!AK35)</f>
        <v>46</v>
      </c>
      <c r="E30" s="24">
        <f>SUM('IA  Mapping'!AL35,'IA  Mapping'!O35:R35)</f>
        <v>17</v>
      </c>
      <c r="F30" s="24">
        <f>SUM('IA  Mapping'!S35:X35,'IA  Mapping'!AM35)</f>
        <v>28</v>
      </c>
      <c r="G30" s="24">
        <f>SUM('IA  Mapping'!Z35:AI35)</f>
        <v>40</v>
      </c>
      <c r="H30" s="24">
        <v>45</v>
      </c>
      <c r="I30" s="4">
        <v>35</v>
      </c>
    </row>
    <row r="31" spans="1:26" ht="15.6" thickTop="1" thickBot="1">
      <c r="A31" s="22">
        <v>25</v>
      </c>
      <c r="B31" s="27" t="s">
        <v>92</v>
      </c>
      <c r="C31" s="29" t="s">
        <v>93</v>
      </c>
      <c r="D31" s="24">
        <f>SUM('IA  Mapping'!D36:M36,'IA  Mapping'!AK36)</f>
        <v>48</v>
      </c>
      <c r="E31" s="24">
        <f>SUM('IA  Mapping'!AL36,'IA  Mapping'!O36:R36)</f>
        <v>20</v>
      </c>
      <c r="F31" s="24">
        <f>SUM('IA  Mapping'!S36:X36,'IA  Mapping'!AM36)</f>
        <v>25</v>
      </c>
      <c r="G31" s="24">
        <f>SUM('IA  Mapping'!Z36:AI36)</f>
        <v>42</v>
      </c>
      <c r="H31" s="24">
        <v>44</v>
      </c>
      <c r="I31" s="4">
        <v>43</v>
      </c>
    </row>
    <row r="32" spans="1:26" ht="27.6" thickTop="1" thickBot="1">
      <c r="A32" s="22">
        <v>26</v>
      </c>
      <c r="B32" s="27" t="s">
        <v>94</v>
      </c>
      <c r="C32" s="30" t="s">
        <v>95</v>
      </c>
      <c r="D32" s="24">
        <f>SUM('IA  Mapping'!D37:M37,'IA  Mapping'!AK37)</f>
        <v>0</v>
      </c>
      <c r="E32" s="24">
        <f>SUM('IA  Mapping'!AL37,'IA  Mapping'!O37:R37)</f>
        <v>0</v>
      </c>
      <c r="F32" s="24">
        <f>SUM('IA  Mapping'!S37:X37,'IA  Mapping'!AM37)</f>
        <v>0</v>
      </c>
      <c r="G32" s="24">
        <f>SUM('IA  Mapping'!Z37:AI37)</f>
        <v>0</v>
      </c>
      <c r="H32" s="24">
        <v>29</v>
      </c>
      <c r="I32" s="4">
        <v>34</v>
      </c>
    </row>
    <row r="33" spans="1:9" ht="15.6" thickTop="1" thickBot="1">
      <c r="A33" s="22">
        <v>27</v>
      </c>
      <c r="B33" s="27" t="s">
        <v>96</v>
      </c>
      <c r="C33" s="29" t="s">
        <v>97</v>
      </c>
      <c r="D33" s="24">
        <f>SUM('IA  Mapping'!D38:M38,'IA  Mapping'!AK38)</f>
        <v>87</v>
      </c>
      <c r="E33" s="24">
        <f>SUM('IA  Mapping'!AL38,'IA  Mapping'!O38:R38)</f>
        <v>13</v>
      </c>
      <c r="F33" s="24">
        <f>SUM('IA  Mapping'!S38:X38,'IA  Mapping'!AM38)</f>
        <v>71</v>
      </c>
      <c r="G33" s="24">
        <f>SUM('IA  Mapping'!Z38:AI38)</f>
        <v>80</v>
      </c>
      <c r="H33" s="24">
        <v>40</v>
      </c>
      <c r="I33" s="4">
        <v>27</v>
      </c>
    </row>
    <row r="34" spans="1:9" ht="15.6" thickTop="1" thickBot="1">
      <c r="A34" s="22">
        <v>28</v>
      </c>
      <c r="B34" s="27" t="s">
        <v>98</v>
      </c>
      <c r="C34" s="29" t="s">
        <v>99</v>
      </c>
      <c r="D34" s="24">
        <f>SUM('IA  Mapping'!D39:M39,'IA  Mapping'!AK39)</f>
        <v>21</v>
      </c>
      <c r="E34" s="24">
        <f>SUM('IA  Mapping'!AL39,'IA  Mapping'!O39:R39)</f>
        <v>12</v>
      </c>
      <c r="F34" s="24">
        <f>SUM('IA  Mapping'!S39:X39,'IA  Mapping'!AM39)</f>
        <v>14</v>
      </c>
      <c r="G34" s="24">
        <f>SUM('IA  Mapping'!Z39:AI39)</f>
        <v>27</v>
      </c>
      <c r="H34" s="24">
        <v>36</v>
      </c>
      <c r="I34" s="4">
        <v>30</v>
      </c>
    </row>
    <row r="35" spans="1:9" ht="15.6" thickTop="1" thickBot="1">
      <c r="A35" s="22">
        <v>29</v>
      </c>
      <c r="B35" s="27" t="s">
        <v>100</v>
      </c>
      <c r="C35" s="29" t="s">
        <v>101</v>
      </c>
      <c r="D35" s="24">
        <f>SUM('IA  Mapping'!D40:M40,'IA  Mapping'!AK40)</f>
        <v>31</v>
      </c>
      <c r="E35" s="24">
        <f>SUM('IA  Mapping'!AL40,'IA  Mapping'!O40:R40)</f>
        <v>17</v>
      </c>
      <c r="F35" s="24">
        <f>SUM('IA  Mapping'!S40:X40,'IA  Mapping'!AM40)</f>
        <v>16</v>
      </c>
      <c r="G35" s="24">
        <f>SUM('IA  Mapping'!Z40:AI40)</f>
        <v>25</v>
      </c>
      <c r="H35" s="24">
        <v>39</v>
      </c>
      <c r="I35" s="4">
        <v>32</v>
      </c>
    </row>
    <row r="36" spans="1:9" ht="15.6" thickTop="1" thickBot="1">
      <c r="A36" s="22">
        <v>30</v>
      </c>
      <c r="B36" s="31" t="s">
        <v>102</v>
      </c>
      <c r="C36" s="32" t="s">
        <v>103</v>
      </c>
      <c r="D36" s="24">
        <f>SUM('IA  Mapping'!D41:M41,'IA  Mapping'!AK41)</f>
        <v>46</v>
      </c>
      <c r="E36" s="24">
        <f>SUM('IA  Mapping'!AL41,'IA  Mapping'!O41:R41)</f>
        <v>22</v>
      </c>
      <c r="F36" s="24">
        <f>SUM('IA  Mapping'!S41:X41,'IA  Mapping'!AM41)</f>
        <v>24</v>
      </c>
      <c r="G36" s="24">
        <f>SUM('IA  Mapping'!Z41:AI41)</f>
        <v>21</v>
      </c>
      <c r="H36" s="24">
        <v>29</v>
      </c>
      <c r="I36" s="4">
        <v>34</v>
      </c>
    </row>
    <row r="37" spans="1:9" ht="15.6" thickTop="1" thickBot="1">
      <c r="A37" s="22">
        <v>31</v>
      </c>
      <c r="B37" s="25" t="s">
        <v>104</v>
      </c>
      <c r="C37" s="33" t="s">
        <v>105</v>
      </c>
      <c r="D37" s="24">
        <f>SUM('IA  Mapping'!D42:M42,'IA  Mapping'!AK42)</f>
        <v>50</v>
      </c>
      <c r="E37" s="24">
        <f>SUM('IA  Mapping'!AL42,'IA  Mapping'!O42:R42)</f>
        <v>22</v>
      </c>
      <c r="F37" s="24">
        <f>SUM('IA  Mapping'!S42:X42,'IA  Mapping'!AM42)</f>
        <v>22</v>
      </c>
      <c r="G37" s="24">
        <f>SUM('IA  Mapping'!Z42:AI42)</f>
        <v>39</v>
      </c>
      <c r="H37" s="24">
        <v>40</v>
      </c>
      <c r="I37" s="4">
        <v>45</v>
      </c>
    </row>
    <row r="38" spans="1:9" ht="15.6" thickTop="1" thickBot="1">
      <c r="A38" s="22">
        <v>32</v>
      </c>
      <c r="B38" s="27" t="s">
        <v>106</v>
      </c>
      <c r="C38" s="29" t="s">
        <v>107</v>
      </c>
      <c r="D38" s="24">
        <f>SUM('IA  Mapping'!D43:M43,'IA  Mapping'!AK43)</f>
        <v>50</v>
      </c>
      <c r="E38" s="24">
        <f>SUM('IA  Mapping'!AL43,'IA  Mapping'!O43:R43)</f>
        <v>19</v>
      </c>
      <c r="F38" s="24">
        <f>SUM('IA  Mapping'!S43:X43,'IA  Mapping'!AM43)</f>
        <v>27</v>
      </c>
      <c r="G38" s="24">
        <f>SUM('IA  Mapping'!Z43:AI43)</f>
        <v>49</v>
      </c>
      <c r="H38" s="24">
        <v>26</v>
      </c>
      <c r="I38" s="4">
        <v>39</v>
      </c>
    </row>
    <row r="39" spans="1:9" ht="15.6" thickTop="1" thickBot="1">
      <c r="A39" s="22">
        <v>33</v>
      </c>
      <c r="B39" s="27" t="s">
        <v>108</v>
      </c>
      <c r="C39" s="29" t="s">
        <v>109</v>
      </c>
      <c r="D39" s="24">
        <f>SUM('IA  Mapping'!D44:M44,'IA  Mapping'!AK44)</f>
        <v>47</v>
      </c>
      <c r="E39" s="24">
        <f>SUM('IA  Mapping'!AL44,'IA  Mapping'!O44:R44)</f>
        <v>14</v>
      </c>
      <c r="F39" s="24">
        <f>SUM('IA  Mapping'!S44:X44,'IA  Mapping'!AM44)</f>
        <v>15</v>
      </c>
      <c r="G39" s="24">
        <f>SUM('IA  Mapping'!Z44:AI44)</f>
        <v>38</v>
      </c>
      <c r="H39" s="24">
        <v>54</v>
      </c>
      <c r="I39" s="4">
        <v>48</v>
      </c>
    </row>
    <row r="40" spans="1:9" ht="15.6" thickTop="1" thickBot="1">
      <c r="A40" s="22">
        <v>34</v>
      </c>
      <c r="B40" s="27" t="s">
        <v>110</v>
      </c>
      <c r="C40" s="29" t="s">
        <v>111</v>
      </c>
      <c r="D40" s="24">
        <f>SUM('IA  Mapping'!D45:M45,'IA  Mapping'!AK45)</f>
        <v>48</v>
      </c>
      <c r="E40" s="24">
        <f>SUM('IA  Mapping'!AL45,'IA  Mapping'!O45:R45)</f>
        <v>21</v>
      </c>
      <c r="F40" s="24">
        <f>SUM('IA  Mapping'!S45:X45,'IA  Mapping'!AM45)</f>
        <v>30</v>
      </c>
      <c r="G40" s="24">
        <f>SUM('IA  Mapping'!Z45:AI45)</f>
        <v>50</v>
      </c>
      <c r="H40" s="24">
        <v>42</v>
      </c>
      <c r="I40" s="4">
        <v>34</v>
      </c>
    </row>
    <row r="41" spans="1:9" ht="15.6" thickTop="1" thickBot="1">
      <c r="A41" s="22">
        <v>35</v>
      </c>
      <c r="B41" s="27" t="s">
        <v>112</v>
      </c>
      <c r="C41" s="29" t="s">
        <v>113</v>
      </c>
      <c r="D41" s="24">
        <f>SUM('IA  Mapping'!D46:M46,'IA  Mapping'!AK46)</f>
        <v>38</v>
      </c>
      <c r="E41" s="24">
        <f>SUM('IA  Mapping'!AL46,'IA  Mapping'!O46:R46)</f>
        <v>19</v>
      </c>
      <c r="F41" s="24">
        <f>SUM('IA  Mapping'!S46:X46,'IA  Mapping'!AM46)</f>
        <v>18</v>
      </c>
      <c r="G41" s="24">
        <f>SUM('IA  Mapping'!Z46:AI46)</f>
        <v>40</v>
      </c>
      <c r="H41" s="24">
        <v>44</v>
      </c>
      <c r="I41" s="4">
        <v>30</v>
      </c>
    </row>
    <row r="42" spans="1:9" ht="15.6" thickTop="1" thickBot="1">
      <c r="A42" s="22">
        <v>36</v>
      </c>
      <c r="B42" s="27" t="s">
        <v>114</v>
      </c>
      <c r="C42" s="29" t="s">
        <v>115</v>
      </c>
      <c r="D42" s="24">
        <f>SUM('IA  Mapping'!D47:M47,'IA  Mapping'!AK47)</f>
        <v>42</v>
      </c>
      <c r="E42" s="24">
        <f>SUM('IA  Mapping'!AL47,'IA  Mapping'!O47:R47)</f>
        <v>16</v>
      </c>
      <c r="F42" s="24">
        <f>SUM('IA  Mapping'!S47:X47,'IA  Mapping'!AM47)</f>
        <v>23</v>
      </c>
      <c r="G42" s="24">
        <f>SUM('IA  Mapping'!Z47:AI47)</f>
        <v>42</v>
      </c>
      <c r="H42" s="24">
        <v>17</v>
      </c>
      <c r="I42" s="4">
        <v>37</v>
      </c>
    </row>
    <row r="43" spans="1:9" ht="15.6" thickTop="1" thickBot="1">
      <c r="A43" s="22">
        <v>37</v>
      </c>
      <c r="B43" s="27" t="s">
        <v>116</v>
      </c>
      <c r="C43" s="29" t="s">
        <v>117</v>
      </c>
      <c r="D43" s="24">
        <f>SUM('IA  Mapping'!D48:M48,'IA  Mapping'!AK48)</f>
        <v>41</v>
      </c>
      <c r="E43" s="24">
        <f>SUM('IA  Mapping'!AL48,'IA  Mapping'!O48:R48)</f>
        <v>20</v>
      </c>
      <c r="F43" s="24">
        <f>SUM('IA  Mapping'!S48:X48,'IA  Mapping'!AM48)</f>
        <v>27</v>
      </c>
      <c r="G43" s="24">
        <f>SUM('IA  Mapping'!Z48:AI48)</f>
        <v>36</v>
      </c>
      <c r="H43" s="24">
        <v>23</v>
      </c>
      <c r="I43" s="4">
        <v>38</v>
      </c>
    </row>
    <row r="44" spans="1:9" ht="15.6" thickTop="1" thickBot="1">
      <c r="A44" s="22">
        <v>38</v>
      </c>
      <c r="B44" s="27" t="s">
        <v>118</v>
      </c>
      <c r="C44" s="29" t="s">
        <v>119</v>
      </c>
      <c r="D44" s="24">
        <f>SUM('IA  Mapping'!D49:M49,'IA  Mapping'!AK49)</f>
        <v>31</v>
      </c>
      <c r="E44" s="24">
        <f>SUM('IA  Mapping'!AL49,'IA  Mapping'!O49:R49)</f>
        <v>13</v>
      </c>
      <c r="F44" s="24">
        <f>SUM('IA  Mapping'!S49:X49,'IA  Mapping'!AM49)</f>
        <v>22</v>
      </c>
      <c r="G44" s="24">
        <f>SUM('IA  Mapping'!Z49:AI49)</f>
        <v>46</v>
      </c>
      <c r="H44" s="24">
        <v>32</v>
      </c>
      <c r="I44" s="4">
        <v>42</v>
      </c>
    </row>
    <row r="45" spans="1:9" ht="15.6" thickTop="1" thickBot="1">
      <c r="A45" s="22">
        <v>39</v>
      </c>
      <c r="B45" s="27" t="s">
        <v>120</v>
      </c>
      <c r="C45" s="29" t="s">
        <v>121</v>
      </c>
      <c r="D45" s="24">
        <f>SUM('IA  Mapping'!D50:M50,'IA  Mapping'!AK50)</f>
        <v>45</v>
      </c>
      <c r="E45" s="24">
        <f>SUM('IA  Mapping'!AL50,'IA  Mapping'!O50:R50)</f>
        <v>22</v>
      </c>
      <c r="F45" s="24">
        <f>SUM('IA  Mapping'!S50:X50,'IA  Mapping'!AM50)</f>
        <v>24</v>
      </c>
      <c r="G45" s="24">
        <f>SUM('IA  Mapping'!Z50:AI50)</f>
        <v>25</v>
      </c>
      <c r="H45" s="24">
        <v>40</v>
      </c>
      <c r="I45" s="4">
        <v>26</v>
      </c>
    </row>
    <row r="46" spans="1:9" ht="15.6" thickTop="1" thickBot="1">
      <c r="A46" s="22">
        <v>40</v>
      </c>
      <c r="B46" s="27" t="s">
        <v>122</v>
      </c>
      <c r="C46" s="29" t="s">
        <v>123</v>
      </c>
      <c r="D46" s="24">
        <f>SUM('IA  Mapping'!D51:M51,'IA  Mapping'!AK51)</f>
        <v>42</v>
      </c>
      <c r="E46" s="24">
        <f>SUM('IA  Mapping'!AL51,'IA  Mapping'!O51:R51)</f>
        <v>11</v>
      </c>
      <c r="F46" s="24">
        <f>SUM('IA  Mapping'!S51:X51,'IA  Mapping'!AM51)</f>
        <v>23</v>
      </c>
      <c r="G46" s="24">
        <f>SUM('IA  Mapping'!Z51:AI51)</f>
        <v>37</v>
      </c>
      <c r="H46" s="24">
        <v>38</v>
      </c>
      <c r="I46" s="4">
        <v>44</v>
      </c>
    </row>
    <row r="47" spans="1:9" ht="15.6" thickTop="1" thickBot="1">
      <c r="A47" s="22">
        <v>41</v>
      </c>
      <c r="B47" s="27" t="s">
        <v>124</v>
      </c>
      <c r="C47" s="29" t="s">
        <v>125</v>
      </c>
      <c r="D47" s="24">
        <f>SUM('IA  Mapping'!D52:M52,'IA  Mapping'!AK52)</f>
        <v>45</v>
      </c>
      <c r="E47" s="24">
        <f>SUM('IA  Mapping'!AL52,'IA  Mapping'!O52:R52)</f>
        <v>13</v>
      </c>
      <c r="F47" s="24">
        <f>SUM('IA  Mapping'!S52:X52,'IA  Mapping'!AM52)</f>
        <v>19</v>
      </c>
      <c r="G47" s="24">
        <f>SUM('IA  Mapping'!Z52:AI52)</f>
        <v>37</v>
      </c>
      <c r="H47" s="24">
        <v>25</v>
      </c>
      <c r="I47" s="4">
        <v>29</v>
      </c>
    </row>
    <row r="48" spans="1:9" ht="15.6" thickTop="1" thickBot="1">
      <c r="A48" s="22">
        <v>42</v>
      </c>
      <c r="B48" s="27" t="s">
        <v>126</v>
      </c>
      <c r="C48" s="30" t="s">
        <v>127</v>
      </c>
      <c r="D48" s="24">
        <f>SUM('IA  Mapping'!D53:M53,'IA  Mapping'!AK53)</f>
        <v>29</v>
      </c>
      <c r="E48" s="24">
        <f>SUM('IA  Mapping'!AL53,'IA  Mapping'!O53:R53)</f>
        <v>16</v>
      </c>
      <c r="F48" s="24">
        <f>SUM('IA  Mapping'!S53:X53,'IA  Mapping'!AM53)</f>
        <v>16</v>
      </c>
      <c r="G48" s="24">
        <f>SUM('IA  Mapping'!Z53:AI53)</f>
        <v>44</v>
      </c>
      <c r="H48" s="24">
        <v>33</v>
      </c>
      <c r="I48" s="4">
        <v>24</v>
      </c>
    </row>
    <row r="49" spans="1:9" ht="15.6" thickTop="1" thickBot="1">
      <c r="A49" s="22">
        <v>43</v>
      </c>
      <c r="B49" s="27" t="s">
        <v>128</v>
      </c>
      <c r="C49" s="29" t="s">
        <v>129</v>
      </c>
      <c r="D49" s="24">
        <f>SUM('IA  Mapping'!D54:M54,'IA  Mapping'!AK54)</f>
        <v>29</v>
      </c>
      <c r="E49" s="24">
        <f>SUM('IA  Mapping'!AL54,'IA  Mapping'!O54:R54)</f>
        <v>12</v>
      </c>
      <c r="F49" s="24">
        <f>SUM('IA  Mapping'!S54:X54,'IA  Mapping'!AM54)</f>
        <v>18</v>
      </c>
      <c r="G49" s="24">
        <f>SUM('IA  Mapping'!Z54:AI54)</f>
        <v>31</v>
      </c>
      <c r="H49" s="24">
        <v>32</v>
      </c>
      <c r="I49" s="4">
        <v>28</v>
      </c>
    </row>
    <row r="50" spans="1:9" ht="15.6" thickTop="1" thickBot="1">
      <c r="A50" s="22">
        <v>44</v>
      </c>
      <c r="B50" s="27" t="s">
        <v>130</v>
      </c>
      <c r="C50" s="29" t="s">
        <v>131</v>
      </c>
      <c r="D50" s="24">
        <f>SUM('IA  Mapping'!D55:M55,'IA  Mapping'!AK55)</f>
        <v>42</v>
      </c>
      <c r="E50" s="24">
        <f>SUM('IA  Mapping'!AL55,'IA  Mapping'!O55:R55)</f>
        <v>22</v>
      </c>
      <c r="F50" s="24">
        <f>SUM('IA  Mapping'!S55:X55,'IA  Mapping'!AM55)</f>
        <v>29</v>
      </c>
      <c r="G50" s="24">
        <f>SUM('IA  Mapping'!Z55:AI55)</f>
        <v>44</v>
      </c>
      <c r="H50" s="24">
        <v>36</v>
      </c>
      <c r="I50" s="4">
        <v>42</v>
      </c>
    </row>
    <row r="51" spans="1:9" ht="27.6" thickTop="1" thickBot="1">
      <c r="A51" s="22">
        <v>45</v>
      </c>
      <c r="B51" s="27" t="s">
        <v>132</v>
      </c>
      <c r="C51" s="30" t="s">
        <v>133</v>
      </c>
      <c r="D51" s="24">
        <f>SUM('IA  Mapping'!D56:M56,'IA  Mapping'!AK56)</f>
        <v>41</v>
      </c>
      <c r="E51" s="24">
        <f>SUM('IA  Mapping'!AL56,'IA  Mapping'!O56:R56)</f>
        <v>21</v>
      </c>
      <c r="F51" s="24">
        <f>SUM('IA  Mapping'!S56:X56,'IA  Mapping'!AM56)</f>
        <v>29</v>
      </c>
      <c r="G51" s="24">
        <f>SUM('IA  Mapping'!Z56:AI56)</f>
        <v>37</v>
      </c>
      <c r="H51" s="24">
        <v>41</v>
      </c>
      <c r="I51" s="4">
        <v>31</v>
      </c>
    </row>
    <row r="52" spans="1:9" ht="15.6" thickTop="1" thickBot="1">
      <c r="A52" s="22">
        <v>46</v>
      </c>
      <c r="B52" s="27" t="s">
        <v>134</v>
      </c>
      <c r="C52" s="30" t="s">
        <v>135</v>
      </c>
      <c r="D52" s="24">
        <f>SUM('IA  Mapping'!D57:M57,'IA  Mapping'!AK57)</f>
        <v>0</v>
      </c>
      <c r="E52" s="24">
        <f>SUM('IA  Mapping'!AL57,'IA  Mapping'!O57:R57)</f>
        <v>0</v>
      </c>
      <c r="F52" s="24">
        <f>SUM('IA  Mapping'!S57:X57,'IA  Mapping'!AM57)</f>
        <v>0</v>
      </c>
      <c r="G52" s="24">
        <f>SUM('IA  Mapping'!Z57:AI57)</f>
        <v>0</v>
      </c>
      <c r="H52" s="24">
        <v>46</v>
      </c>
      <c r="I52" s="4">
        <v>41</v>
      </c>
    </row>
    <row r="53" spans="1:9" ht="15.6" thickTop="1" thickBot="1">
      <c r="A53" s="22">
        <v>47</v>
      </c>
      <c r="B53" s="27" t="s">
        <v>136</v>
      </c>
      <c r="C53" s="34" t="s">
        <v>137</v>
      </c>
      <c r="D53" s="24">
        <f>SUM('IA  Mapping'!D58:M58,'IA  Mapping'!AK58)</f>
        <v>90</v>
      </c>
      <c r="E53" s="24">
        <f>SUM('IA  Mapping'!AL58,'IA  Mapping'!O58:R58)</f>
        <v>21</v>
      </c>
      <c r="F53" s="24">
        <f>SUM('IA  Mapping'!S58:X58,'IA  Mapping'!AM58)</f>
        <v>81</v>
      </c>
      <c r="G53" s="24">
        <f>SUM('IA  Mapping'!Z58:AI58)</f>
        <v>78</v>
      </c>
      <c r="H53" s="24">
        <v>38</v>
      </c>
      <c r="I53" s="4">
        <v>30</v>
      </c>
    </row>
    <row r="54" spans="1:9" ht="15.6" thickTop="1" thickBot="1">
      <c r="A54" s="22">
        <v>48</v>
      </c>
      <c r="B54" s="27" t="s">
        <v>138</v>
      </c>
      <c r="C54" s="34" t="s">
        <v>139</v>
      </c>
      <c r="D54" s="24">
        <f>SUM('IA  Mapping'!D59:M59,'IA  Mapping'!AK59)</f>
        <v>52</v>
      </c>
      <c r="E54" s="24">
        <f>SUM('IA  Mapping'!AL59,'IA  Mapping'!O59:R59)</f>
        <v>22</v>
      </c>
      <c r="F54" s="24">
        <f>SUM('IA  Mapping'!S59:X59,'IA  Mapping'!AM59)</f>
        <v>29</v>
      </c>
      <c r="G54" s="24">
        <f>SUM('IA  Mapping'!Z59:AI59)</f>
        <v>50</v>
      </c>
      <c r="H54" s="24">
        <v>36</v>
      </c>
      <c r="I54" s="4">
        <v>32</v>
      </c>
    </row>
    <row r="55" spans="1:9" ht="15.6" thickTop="1" thickBot="1">
      <c r="A55" s="22">
        <v>49</v>
      </c>
      <c r="B55" s="27" t="s">
        <v>140</v>
      </c>
      <c r="C55" s="34" t="s">
        <v>141</v>
      </c>
      <c r="D55" s="24">
        <f>SUM('IA  Mapping'!D60:M60,'IA  Mapping'!AK60)</f>
        <v>26</v>
      </c>
      <c r="E55" s="24">
        <f>SUM('IA  Mapping'!AL60,'IA  Mapping'!O60:R60)</f>
        <v>12</v>
      </c>
      <c r="F55" s="24">
        <f>SUM('IA  Mapping'!S60:X60,'IA  Mapping'!AM60)</f>
        <v>19</v>
      </c>
      <c r="G55" s="24">
        <f>SUM('IA  Mapping'!Z60:AI60)</f>
        <v>48</v>
      </c>
      <c r="H55" s="24">
        <v>30</v>
      </c>
      <c r="I55" s="4">
        <v>30</v>
      </c>
    </row>
    <row r="56" spans="1:9" ht="15.6" thickTop="1" thickBot="1">
      <c r="A56" s="22">
        <v>50</v>
      </c>
      <c r="B56" s="27" t="s">
        <v>142</v>
      </c>
      <c r="C56" s="34" t="s">
        <v>143</v>
      </c>
      <c r="D56" s="24">
        <f>SUM('IA  Mapping'!D61:M61,'IA  Mapping'!AK61)</f>
        <v>48</v>
      </c>
      <c r="E56" s="24">
        <f>SUM('IA  Mapping'!AL61,'IA  Mapping'!O61:R61)</f>
        <v>22</v>
      </c>
      <c r="F56" s="24">
        <f>SUM('IA  Mapping'!S61:X61,'IA  Mapping'!AM61)</f>
        <v>32</v>
      </c>
      <c r="G56" s="24">
        <f>SUM('IA  Mapping'!Z61:AI61)</f>
        <v>28</v>
      </c>
      <c r="H56" s="24">
        <v>36</v>
      </c>
      <c r="I56" s="4">
        <v>31</v>
      </c>
    </row>
    <row r="57" spans="1:9" ht="15.6" thickTop="1" thickBot="1">
      <c r="A57" s="22">
        <v>51</v>
      </c>
      <c r="B57" s="27" t="s">
        <v>144</v>
      </c>
      <c r="C57" s="34" t="s">
        <v>145</v>
      </c>
      <c r="D57" s="24">
        <f>SUM('IA  Mapping'!D62:M62,'IA  Mapping'!AK62)</f>
        <v>27</v>
      </c>
      <c r="E57" s="24">
        <f>SUM('IA  Mapping'!AL62,'IA  Mapping'!O62:R62)</f>
        <v>22</v>
      </c>
      <c r="F57" s="24">
        <f>SUM('IA  Mapping'!S62:X62,'IA  Mapping'!AM62)</f>
        <v>26</v>
      </c>
      <c r="G57" s="24">
        <f>SUM('IA  Mapping'!Z62:AI62)</f>
        <v>36</v>
      </c>
      <c r="H57" s="24">
        <v>38</v>
      </c>
      <c r="I57" s="4">
        <v>48</v>
      </c>
    </row>
    <row r="58" spans="1:9" ht="15.6" thickTop="1" thickBot="1">
      <c r="A58" s="22">
        <v>52</v>
      </c>
      <c r="B58" s="27" t="s">
        <v>146</v>
      </c>
      <c r="C58" s="34" t="s">
        <v>147</v>
      </c>
      <c r="D58" s="24">
        <f>SUM('IA  Mapping'!D63:M63,'IA  Mapping'!AK63)</f>
        <v>29</v>
      </c>
      <c r="E58" s="24">
        <f>SUM('IA  Mapping'!AL63,'IA  Mapping'!O63:R63)</f>
        <v>12</v>
      </c>
      <c r="F58" s="24">
        <f>SUM('IA  Mapping'!S63:X63,'IA  Mapping'!AM63)</f>
        <v>23</v>
      </c>
      <c r="G58" s="24">
        <f>SUM('IA  Mapping'!Z63:AI63)</f>
        <v>33</v>
      </c>
      <c r="H58" s="24">
        <v>44</v>
      </c>
      <c r="I58" s="4">
        <v>36</v>
      </c>
    </row>
    <row r="59" spans="1:9" ht="15.6" thickTop="1" thickBot="1">
      <c r="A59" s="22">
        <v>53</v>
      </c>
      <c r="B59" s="27" t="s">
        <v>148</v>
      </c>
      <c r="C59" s="29" t="s">
        <v>149</v>
      </c>
      <c r="D59" s="24">
        <f>SUM('IA  Mapping'!D64:M64,'IA  Mapping'!AK64)</f>
        <v>38</v>
      </c>
      <c r="E59" s="24">
        <f>SUM('IA  Mapping'!AL64,'IA  Mapping'!O64:R64)</f>
        <v>22</v>
      </c>
      <c r="F59" s="24">
        <f>SUM('IA  Mapping'!S64:X64,'IA  Mapping'!AM64)</f>
        <v>29</v>
      </c>
      <c r="G59" s="24">
        <f>SUM('IA  Mapping'!Z64:AI64)</f>
        <v>49</v>
      </c>
      <c r="H59" s="24">
        <v>50</v>
      </c>
      <c r="I59" s="4">
        <v>41</v>
      </c>
    </row>
    <row r="60" spans="1:9" ht="15.6" thickTop="1" thickBot="1">
      <c r="A60" s="22">
        <v>54</v>
      </c>
      <c r="B60" s="27" t="s">
        <v>150</v>
      </c>
      <c r="C60" s="29" t="s">
        <v>151</v>
      </c>
      <c r="D60" s="24">
        <f>SUM('IA  Mapping'!D65:M65,'IA  Mapping'!AK65)</f>
        <v>44</v>
      </c>
      <c r="E60" s="24">
        <f>SUM('IA  Mapping'!AL65,'IA  Mapping'!O65:R65)</f>
        <v>17</v>
      </c>
      <c r="F60" s="24">
        <f>SUM('IA  Mapping'!S65:X65,'IA  Mapping'!AM65)</f>
        <v>25</v>
      </c>
      <c r="G60" s="24">
        <f>SUM('IA  Mapping'!Z65:AI65)</f>
        <v>41</v>
      </c>
      <c r="H60" s="24">
        <v>29</v>
      </c>
      <c r="I60" s="4">
        <v>41</v>
      </c>
    </row>
    <row r="61" spans="1:9" ht="15.6" thickTop="1" thickBot="1">
      <c r="A61" s="22">
        <v>55</v>
      </c>
      <c r="B61" s="27" t="s">
        <v>152</v>
      </c>
      <c r="C61" s="29" t="s">
        <v>153</v>
      </c>
      <c r="D61" s="24">
        <f>SUM('IA  Mapping'!D66:M66,'IA  Mapping'!AK66)</f>
        <v>42</v>
      </c>
      <c r="E61" s="24">
        <f>SUM('IA  Mapping'!AL66,'IA  Mapping'!O66:R66)</f>
        <v>21</v>
      </c>
      <c r="F61" s="24">
        <f>SUM('IA  Mapping'!S66:X66,'IA  Mapping'!AM66)</f>
        <v>30</v>
      </c>
      <c r="G61" s="24">
        <f>SUM('IA  Mapping'!Z66:AI66)</f>
        <v>45</v>
      </c>
      <c r="H61" s="24">
        <v>38</v>
      </c>
      <c r="I61" s="4">
        <v>43</v>
      </c>
    </row>
    <row r="62" spans="1:9" ht="15.6" thickTop="1" thickBot="1">
      <c r="A62" s="22">
        <v>56</v>
      </c>
      <c r="B62" s="27" t="s">
        <v>154</v>
      </c>
      <c r="C62" s="30" t="s">
        <v>155</v>
      </c>
      <c r="D62" s="24">
        <f>SUM('IA  Mapping'!D67:M67,'IA  Mapping'!AK67)</f>
        <v>47</v>
      </c>
      <c r="E62" s="24">
        <f>SUM('IA  Mapping'!AL67,'IA  Mapping'!O67:R67)</f>
        <v>19</v>
      </c>
      <c r="F62" s="24">
        <f>SUM('IA  Mapping'!S67:X67,'IA  Mapping'!AM67)</f>
        <v>20</v>
      </c>
      <c r="G62" s="24">
        <f>SUM('IA  Mapping'!Z67:AI67)</f>
        <v>45</v>
      </c>
      <c r="H62" s="24">
        <v>30</v>
      </c>
      <c r="I62" s="4">
        <v>34</v>
      </c>
    </row>
    <row r="63" spans="1:9" ht="15.6" thickTop="1" thickBot="1">
      <c r="A63" s="22">
        <v>57</v>
      </c>
      <c r="B63" s="27" t="s">
        <v>156</v>
      </c>
      <c r="C63" s="35" t="s">
        <v>157</v>
      </c>
      <c r="D63" s="24">
        <f>SUM('IA  Mapping'!D68:M68,'IA  Mapping'!AK68)</f>
        <v>39</v>
      </c>
      <c r="E63" s="24">
        <f>SUM('IA  Mapping'!AL68,'IA  Mapping'!O68:R68)</f>
        <v>21</v>
      </c>
      <c r="F63" s="24">
        <f>SUM('IA  Mapping'!S68:X68,'IA  Mapping'!AM68)</f>
        <v>30</v>
      </c>
      <c r="G63" s="24">
        <f>SUM('IA  Mapping'!Z68:AI68)</f>
        <v>34</v>
      </c>
      <c r="H63" s="24">
        <v>36</v>
      </c>
      <c r="I63" s="4">
        <v>38</v>
      </c>
    </row>
    <row r="64" spans="1:9" ht="15.6" thickTop="1" thickBot="1">
      <c r="A64" s="22">
        <v>58</v>
      </c>
      <c r="B64" s="27" t="s">
        <v>158</v>
      </c>
      <c r="C64" s="30" t="s">
        <v>159</v>
      </c>
      <c r="D64" s="24">
        <f>SUM('IA  Mapping'!D69:M69,'IA  Mapping'!AK69)</f>
        <v>38</v>
      </c>
      <c r="E64" s="24">
        <f>SUM('IA  Mapping'!AL69,'IA  Mapping'!O69:R69)</f>
        <v>16</v>
      </c>
      <c r="F64" s="24">
        <f>SUM('IA  Mapping'!S69:X69,'IA  Mapping'!AM69)</f>
        <v>18</v>
      </c>
      <c r="G64" s="24">
        <f>SUM('IA  Mapping'!Z69:AI69)</f>
        <v>31</v>
      </c>
      <c r="H64" s="24">
        <v>31</v>
      </c>
      <c r="I64" s="4">
        <v>31</v>
      </c>
    </row>
    <row r="65" spans="1:9" ht="15.6" thickTop="1" thickBot="1">
      <c r="A65" s="22">
        <v>59</v>
      </c>
      <c r="B65" s="31" t="s">
        <v>160</v>
      </c>
      <c r="C65" s="32" t="s">
        <v>161</v>
      </c>
      <c r="D65" s="24">
        <f>SUM('IA  Mapping'!D70:M70,'IA  Mapping'!AK70)</f>
        <v>47</v>
      </c>
      <c r="E65" s="24">
        <f>SUM('IA  Mapping'!AL70,'IA  Mapping'!O70:R70)</f>
        <v>15</v>
      </c>
      <c r="F65" s="24">
        <f>SUM('IA  Mapping'!S70:X70,'IA  Mapping'!AM70)</f>
        <v>28</v>
      </c>
      <c r="G65" s="24">
        <f>SUM('IA  Mapping'!Z70:AI70)</f>
        <v>38</v>
      </c>
      <c r="H65" s="24">
        <v>42</v>
      </c>
      <c r="I65" s="4">
        <v>29</v>
      </c>
    </row>
    <row r="66" spans="1:9" ht="15" thickTop="1">
      <c r="A66" s="100" t="s">
        <v>165</v>
      </c>
      <c r="B66" s="100"/>
      <c r="C66" s="100"/>
      <c r="D66" s="10">
        <f>COUNTIF(D7:D65,"&gt;=32")</f>
        <v>39</v>
      </c>
      <c r="E66" s="10">
        <f>COUNTIF(E7:E65,"&gt;=14")</f>
        <v>41</v>
      </c>
      <c r="F66" s="10">
        <f>COUNTIF(F7:F65,"&gt;=20")</f>
        <v>35</v>
      </c>
      <c r="G66" s="13">
        <f>COUNTIF(G7:G65,"&gt;=30")</f>
        <v>47</v>
      </c>
      <c r="H66" s="15">
        <f>COUNTIF(H7:H65,"&gt;=24")</f>
        <v>54</v>
      </c>
    </row>
    <row r="67" spans="1:9">
      <c r="A67" s="101" t="s">
        <v>17</v>
      </c>
      <c r="B67" s="101"/>
      <c r="C67" s="101"/>
      <c r="D67" s="10">
        <v>59</v>
      </c>
      <c r="E67" s="10">
        <v>59</v>
      </c>
      <c r="F67" s="10">
        <v>59</v>
      </c>
      <c r="G67" s="13">
        <v>59</v>
      </c>
      <c r="H67" s="10">
        <v>59</v>
      </c>
    </row>
    <row r="68" spans="1:9">
      <c r="A68" s="96" t="s">
        <v>166</v>
      </c>
      <c r="B68" s="96"/>
      <c r="C68" s="96"/>
      <c r="D68" s="14">
        <f t="shared" ref="D68:H68" si="8">D66/D67*100</f>
        <v>66.101694915254242</v>
      </c>
      <c r="E68" s="14">
        <f t="shared" si="8"/>
        <v>69.491525423728817</v>
      </c>
      <c r="F68" s="14">
        <f t="shared" si="8"/>
        <v>59.322033898305079</v>
      </c>
      <c r="G68" s="14">
        <f t="shared" ref="G68" si="9">G66/G67*100</f>
        <v>79.66101694915254</v>
      </c>
      <c r="H68" s="14">
        <f t="shared" si="8"/>
        <v>91.525423728813564</v>
      </c>
    </row>
    <row r="69" spans="1:9">
      <c r="A69" s="96" t="s">
        <v>19</v>
      </c>
      <c r="B69" s="96"/>
      <c r="C69" s="96"/>
      <c r="D69" s="10">
        <f>IF(D68&gt;=70,3,IF(AND(D68&gt;=50,D68&lt;=69),2,1))</f>
        <v>2</v>
      </c>
      <c r="E69" s="10">
        <f>IF(E68&gt;=70,3,IF(AND(E68&gt;=50,E68&lt;=69),2,1))</f>
        <v>1</v>
      </c>
      <c r="F69" s="10">
        <f>IF(F68&gt;=70,3,IF(AND(F68&gt;=50,F68&lt;=69),2,1))</f>
        <v>2</v>
      </c>
      <c r="G69" s="13">
        <f>IF(G68&gt;=70,3,IF(AND(G68&gt;=50,G68&lt;=69),2,1))</f>
        <v>3</v>
      </c>
      <c r="H69" s="10">
        <f>IF(H68&gt;=70,3,IF(AND(H68&gt;=50,H68&lt;=69),2,1))</f>
        <v>3</v>
      </c>
    </row>
    <row r="70" spans="1:9">
      <c r="A70" s="96" t="s">
        <v>18</v>
      </c>
      <c r="B70" s="96"/>
      <c r="C70" s="96"/>
      <c r="D70" s="10">
        <f>$H69</f>
        <v>3</v>
      </c>
      <c r="E70" s="10">
        <f>$H69</f>
        <v>3</v>
      </c>
      <c r="F70" s="10">
        <f>$H69</f>
        <v>3</v>
      </c>
      <c r="G70" s="13">
        <f>$H69</f>
        <v>3</v>
      </c>
    </row>
    <row r="71" spans="1:9">
      <c r="A71" s="96" t="s">
        <v>22</v>
      </c>
      <c r="B71" s="96"/>
      <c r="C71" s="96"/>
      <c r="D71" s="14">
        <v>3</v>
      </c>
      <c r="E71" s="14">
        <v>3</v>
      </c>
      <c r="F71" s="14">
        <v>3</v>
      </c>
      <c r="G71" s="14">
        <v>3</v>
      </c>
    </row>
    <row r="72" spans="1:9">
      <c r="A72" s="97" t="s">
        <v>21</v>
      </c>
      <c r="B72" s="98"/>
      <c r="C72" s="99"/>
      <c r="D72" s="10">
        <f>(0.5*D69+0.5*D70)</f>
        <v>2.5</v>
      </c>
      <c r="E72" s="10">
        <f t="shared" ref="E72:F72" si="10">(0.5*E69+0.5*E70)</f>
        <v>2</v>
      </c>
      <c r="F72" s="10">
        <f t="shared" si="10"/>
        <v>2.5</v>
      </c>
      <c r="G72" s="13">
        <f t="shared" ref="G72" si="11">(0.5*G69+0.5*G70)</f>
        <v>3</v>
      </c>
    </row>
    <row r="73" spans="1:9">
      <c r="A73" s="97" t="s">
        <v>20</v>
      </c>
      <c r="B73" s="98"/>
      <c r="C73" s="99"/>
      <c r="D73" s="15">
        <f>ROUND(0.9*D72+0.1*D71,0)</f>
        <v>3</v>
      </c>
      <c r="E73" s="15">
        <f t="shared" ref="E73:G73" si="12">ROUND(0.9*E72+0.1*E71,0)</f>
        <v>2</v>
      </c>
      <c r="F73" s="15">
        <f t="shared" si="12"/>
        <v>3</v>
      </c>
      <c r="G73" s="15">
        <f t="shared" si="12"/>
        <v>3</v>
      </c>
    </row>
  </sheetData>
  <mergeCells count="9">
    <mergeCell ref="A71:C71"/>
    <mergeCell ref="A70:C70"/>
    <mergeCell ref="A72:C72"/>
    <mergeCell ref="A73:C73"/>
    <mergeCell ref="A1:F1"/>
    <mergeCell ref="A66:C66"/>
    <mergeCell ref="A67:C67"/>
    <mergeCell ref="A68:C68"/>
    <mergeCell ref="A69:C69"/>
  </mergeCells>
  <phoneticPr fontId="9" type="noConversion"/>
  <conditionalFormatting sqref="C66">
    <cfRule type="expression" dxfId="0" priority="2">
      <formula>C66="FL"</formula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  Mapping</vt:lpstr>
      <vt:lpstr>CO Attainment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kumar K R</dc:creator>
  <cp:lastModifiedBy>Prabal holla</cp:lastModifiedBy>
  <cp:revision>0</cp:revision>
  <cp:lastPrinted>2019-12-12T10:09:55Z</cp:lastPrinted>
  <dcterms:created xsi:type="dcterms:W3CDTF">2006-09-16T00:00:00Z</dcterms:created>
  <dcterms:modified xsi:type="dcterms:W3CDTF">2022-05-13T10:55:24Z</dcterms:modified>
  <dc:language>en-US</dc:language>
</cp:coreProperties>
</file>