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karthik\OneDrive\Desktop\"/>
    </mc:Choice>
  </mc:AlternateContent>
  <xr:revisionPtr revIDLastSave="0" documentId="13_ncr:1_{EC435B1D-0B2B-4456-9AA4-68F19E917E94}" xr6:coauthVersionLast="47" xr6:coauthVersionMax="47" xr10:uidLastSave="{00000000-0000-0000-0000-000000000000}"/>
  <bookViews>
    <workbookView xWindow="-108" yWindow="-108" windowWidth="23256" windowHeight="12456" xr2:uid="{9BC1A935-A4BB-47BF-95D0-10F9F02156C5}"/>
  </bookViews>
  <sheets>
    <sheet name="1. Broader Cat Contrib YoY " sheetId="5" r:id="rId1"/>
    <sheet name="2. YoY Trend." sheetId="7" r:id="rId2"/>
    <sheet name="3. Broader Food (12 month)" sheetId="9" r:id="rId3"/>
    <sheet name="4. Covid Inflation in 2020" sheetId="10" r:id="rId4"/>
    <sheet name="5.Crude oil trend change" sheetId="13" r:id="rId5"/>
    <sheet name="Crude Oil data" sheetId="11" r:id="rId6"/>
    <sheet name="Data" sheetId="3" r:id="rId7"/>
  </sheets>
  <definedNames>
    <definedName name="_xlnm._FilterDatabase" localSheetId="6" hidden="1">Data!$A$2:$DW$83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5" l="1" a="1"/>
  <c r="L12" i="5" s="1"/>
  <c r="K12" i="5" a="1"/>
  <c r="K12" i="5" s="1"/>
  <c r="J12" i="5" a="1"/>
  <c r="J12" i="5" s="1"/>
  <c r="I12" i="5" a="1"/>
  <c r="I12" i="5" s="1"/>
  <c r="H12" i="5" a="1"/>
  <c r="H12" i="5" s="1"/>
  <c r="G12" i="5" a="1"/>
  <c r="G12" i="5" s="1"/>
  <c r="F12" i="5" a="1"/>
  <c r="F12" i="5" s="1"/>
  <c r="E12" i="5" a="1"/>
  <c r="E12" i="5" s="1"/>
  <c r="D12" i="5" a="1"/>
  <c r="D12" i="5" s="1"/>
  <c r="C12" i="5" a="1"/>
  <c r="C12" i="5" s="1"/>
  <c r="B12" i="5" a="1"/>
  <c r="B12" i="5" s="1"/>
  <c r="L11" i="5" a="1"/>
  <c r="L11" i="5" s="1"/>
  <c r="K11" i="5" a="1"/>
  <c r="K11" i="5" s="1"/>
  <c r="J11" i="5" a="1"/>
  <c r="J11" i="5" s="1"/>
  <c r="I11" i="5" a="1"/>
  <c r="I11" i="5" s="1"/>
  <c r="H11" i="5" a="1"/>
  <c r="H11" i="5" s="1"/>
  <c r="G11" i="5" a="1"/>
  <c r="G11" i="5" s="1"/>
  <c r="F11" i="5" a="1"/>
  <c r="F11" i="5" s="1"/>
  <c r="E11" i="5" a="1"/>
  <c r="E11" i="5" s="1"/>
  <c r="D11" i="5" a="1"/>
  <c r="D11" i="5" s="1"/>
  <c r="C11" i="5" a="1"/>
  <c r="C11" i="5" s="1"/>
  <c r="B11" i="5" a="1"/>
  <c r="B11" i="5" s="1"/>
  <c r="L10" i="5" a="1"/>
  <c r="L10" i="5" s="1"/>
  <c r="K10" i="5" a="1"/>
  <c r="K10" i="5" s="1"/>
  <c r="J10" i="5" a="1"/>
  <c r="J10" i="5" s="1"/>
  <c r="I10" i="5" a="1"/>
  <c r="I10" i="5" s="1"/>
  <c r="H10" i="5" a="1"/>
  <c r="H10" i="5" s="1"/>
  <c r="G10" i="5" a="1"/>
  <c r="G10" i="5" s="1"/>
  <c r="F10" i="5" a="1"/>
  <c r="F10" i="5" s="1"/>
  <c r="E10" i="5" a="1"/>
  <c r="E10" i="5" s="1"/>
  <c r="D10" i="5" a="1"/>
  <c r="D10" i="5" s="1"/>
  <c r="C10" i="5" a="1"/>
  <c r="C10" i="5" s="1"/>
  <c r="B10" i="5" a="1"/>
  <c r="B10" i="5" s="1"/>
  <c r="L9" i="5" a="1"/>
  <c r="L9" i="5" s="1"/>
  <c r="K9" i="5" a="1"/>
  <c r="K9" i="5" s="1"/>
  <c r="J9" i="5" a="1"/>
  <c r="J9" i="5" s="1"/>
  <c r="I9" i="5" a="1"/>
  <c r="I9" i="5" s="1"/>
  <c r="H9" i="5" a="1"/>
  <c r="H9" i="5" s="1"/>
  <c r="G9" i="5" a="1"/>
  <c r="G9" i="5" s="1"/>
  <c r="F9" i="5" a="1"/>
  <c r="F9" i="5" s="1"/>
  <c r="E9" i="5" a="1"/>
  <c r="E9" i="5" s="1"/>
  <c r="D9" i="5" a="1"/>
  <c r="D9" i="5" s="1"/>
  <c r="C9" i="5" a="1"/>
  <c r="C9" i="5" s="1"/>
  <c r="B9" i="5" a="1"/>
  <c r="B9" i="5" s="1"/>
  <c r="L8" i="5" a="1"/>
  <c r="L8" i="5" s="1"/>
  <c r="K8" i="5" a="1"/>
  <c r="K8" i="5" s="1"/>
  <c r="J8" i="5" a="1"/>
  <c r="J8" i="5" s="1"/>
  <c r="I8" i="5" a="1"/>
  <c r="I8" i="5" s="1"/>
  <c r="H8" i="5" a="1"/>
  <c r="H8" i="5" s="1"/>
  <c r="G8" i="5" a="1"/>
  <c r="G8" i="5" s="1"/>
  <c r="F8" i="5" a="1"/>
  <c r="F8" i="5" s="1"/>
  <c r="E8" i="5" a="1"/>
  <c r="E8" i="5" s="1"/>
  <c r="D8" i="5" a="1"/>
  <c r="D8" i="5" s="1"/>
  <c r="C8" i="5" a="1"/>
  <c r="C8" i="5" s="1"/>
  <c r="B8" i="5" a="1"/>
  <c r="B8" i="5" s="1"/>
  <c r="L7" i="5" a="1"/>
  <c r="L7" i="5" s="1"/>
  <c r="K7" i="5" a="1"/>
  <c r="K7" i="5" s="1"/>
  <c r="J7" i="5" a="1"/>
  <c r="J7" i="5" s="1"/>
  <c r="I7" i="5" a="1"/>
  <c r="I7" i="5" s="1"/>
  <c r="H7" i="5" a="1"/>
  <c r="H7" i="5" s="1"/>
  <c r="G7" i="5" a="1"/>
  <c r="G7" i="5" s="1"/>
  <c r="F7" i="5" a="1"/>
  <c r="F7" i="5" s="1"/>
  <c r="E7" i="5" a="1"/>
  <c r="E7" i="5" s="1"/>
  <c r="D7" i="5" a="1"/>
  <c r="D7" i="5" s="1"/>
  <c r="C7" i="5" a="1"/>
  <c r="C7" i="5" s="1"/>
  <c r="B7" i="5" a="1"/>
  <c r="B7" i="5" s="1"/>
  <c r="L6" i="5" a="1"/>
  <c r="L6" i="5" s="1"/>
  <c r="K6" i="5" a="1"/>
  <c r="K6" i="5" s="1"/>
  <c r="J6" i="5" a="1"/>
  <c r="J6" i="5" s="1"/>
  <c r="I6" i="5" a="1"/>
  <c r="I6" i="5" s="1"/>
  <c r="H6" i="5" a="1"/>
  <c r="H6" i="5" s="1"/>
  <c r="G6" i="5" a="1"/>
  <c r="G6" i="5" s="1"/>
  <c r="F6" i="5" a="1"/>
  <c r="F6" i="5" s="1"/>
  <c r="E6" i="5" a="1"/>
  <c r="E6" i="5" s="1"/>
  <c r="D6" i="5" a="1"/>
  <c r="D6" i="5" s="1"/>
  <c r="C6" i="5" a="1"/>
  <c r="C6" i="5" s="1"/>
  <c r="B6" i="5" a="1"/>
  <c r="B6" i="5" s="1"/>
  <c r="L5" i="5" a="1"/>
  <c r="L5" i="5" s="1"/>
  <c r="K5" i="5" a="1"/>
  <c r="K5" i="5" s="1"/>
  <c r="J5" i="5" a="1"/>
  <c r="J5" i="5" s="1"/>
  <c r="I5" i="5" a="1"/>
  <c r="I5" i="5" s="1"/>
  <c r="H5" i="5" a="1"/>
  <c r="H5" i="5" s="1"/>
  <c r="G5" i="5" a="1"/>
  <c r="G5" i="5" s="1"/>
  <c r="F5" i="5" a="1"/>
  <c r="F5" i="5" s="1"/>
  <c r="E5" i="5" a="1"/>
  <c r="E5" i="5" s="1"/>
  <c r="D5" i="5" a="1"/>
  <c r="D5" i="5" s="1"/>
  <c r="C5" i="5" a="1"/>
  <c r="C5" i="5" s="1"/>
  <c r="B5" i="5" a="1"/>
  <c r="B5" i="5" s="1"/>
  <c r="L4" i="5" a="1"/>
  <c r="L4" i="5" s="1"/>
  <c r="K4" i="5" a="1"/>
  <c r="K4" i="5" s="1"/>
  <c r="J4" i="5" a="1"/>
  <c r="J4" i="5" s="1"/>
  <c r="I4" i="5" a="1"/>
  <c r="I4" i="5" s="1"/>
  <c r="H4" i="5" a="1"/>
  <c r="H4" i="5" s="1"/>
  <c r="G4" i="5" a="1"/>
  <c r="G4" i="5" s="1"/>
  <c r="F4" i="5" a="1"/>
  <c r="F4" i="5" s="1"/>
  <c r="E4" i="5" a="1"/>
  <c r="E4" i="5" s="1"/>
  <c r="D4" i="5" a="1"/>
  <c r="D4" i="5" s="1"/>
  <c r="C4" i="5" a="1"/>
  <c r="C4" i="5" s="1"/>
  <c r="B4" i="5" a="1"/>
  <c r="B4" i="5" s="1"/>
  <c r="L3" i="5" a="1"/>
  <c r="L3" i="5" s="1"/>
  <c r="K3" i="5" a="1"/>
  <c r="K3" i="5" s="1"/>
  <c r="J3" i="5" a="1"/>
  <c r="J3" i="5" s="1"/>
  <c r="I3" i="5" a="1"/>
  <c r="I3" i="5" s="1"/>
  <c r="H3" i="5" a="1"/>
  <c r="H3" i="5" s="1"/>
  <c r="G3" i="5" a="1"/>
  <c r="G3" i="5" s="1"/>
  <c r="F3" i="5" a="1"/>
  <c r="F3" i="5" s="1"/>
  <c r="E3" i="5" a="1"/>
  <c r="E3" i="5" s="1"/>
  <c r="D3" i="5" a="1"/>
  <c r="D3" i="5" s="1"/>
  <c r="C3" i="5" a="1"/>
  <c r="C3" i="5" s="1"/>
  <c r="B3" i="5" a="1"/>
  <c r="B3" i="5" s="1"/>
  <c r="L2" i="5" a="1"/>
  <c r="L2" i="5" s="1"/>
  <c r="K2" i="5" a="1"/>
  <c r="K2" i="5" s="1"/>
  <c r="J2" i="5" a="1"/>
  <c r="J2" i="5" s="1"/>
  <c r="I2" i="5" a="1"/>
  <c r="I2" i="5" s="1"/>
  <c r="H2" i="5" a="1"/>
  <c r="H2" i="5" s="1"/>
  <c r="G2" i="5" a="1"/>
  <c r="G2" i="5" s="1"/>
  <c r="F2" i="5" a="1"/>
  <c r="F2" i="5" s="1"/>
  <c r="E2" i="5" a="1"/>
  <c r="E2" i="5" s="1"/>
  <c r="D2" i="5" a="1"/>
  <c r="D2" i="5" s="1"/>
  <c r="C2" i="5" a="1"/>
  <c r="C2" i="5" s="1"/>
  <c r="B2" i="5" a="1"/>
  <c r="B2" i="5" s="1"/>
  <c r="N3" i="10"/>
  <c r="N4" i="10"/>
  <c r="N5" i="10"/>
  <c r="N6" i="10"/>
  <c r="N7" i="10"/>
  <c r="N8" i="10"/>
  <c r="N9" i="10"/>
  <c r="N10" i="10"/>
  <c r="N11" i="10"/>
  <c r="N12" i="10"/>
  <c r="N13" i="10"/>
  <c r="N14" i="10"/>
  <c r="N15" i="10"/>
  <c r="N16" i="10"/>
  <c r="N17" i="10"/>
  <c r="N18" i="10"/>
  <c r="N19" i="10"/>
  <c r="N20" i="10"/>
  <c r="N21" i="10"/>
  <c r="N22" i="10"/>
  <c r="N23" i="10"/>
  <c r="N24" i="10"/>
  <c r="N25" i="10"/>
  <c r="N26" i="10"/>
  <c r="N27" i="10"/>
  <c r="N2" i="10"/>
  <c r="K25" i="10"/>
  <c r="K27" i="10"/>
  <c r="K26" i="10"/>
  <c r="K24" i="10"/>
  <c r="K23" i="10"/>
  <c r="K22" i="10"/>
  <c r="K20" i="10"/>
  <c r="K17" i="10"/>
  <c r="K16" i="10"/>
  <c r="K15" i="10"/>
  <c r="K14" i="10"/>
  <c r="K12" i="10"/>
  <c r="K3" i="10"/>
  <c r="B3" i="10"/>
  <c r="B4" i="10"/>
  <c r="B5" i="10"/>
  <c r="B6" i="10"/>
  <c r="B7" i="10"/>
  <c r="B8" i="10"/>
  <c r="B9" i="10"/>
  <c r="B10" i="10"/>
  <c r="B11" i="10"/>
  <c r="B12" i="10"/>
  <c r="B13" i="10"/>
  <c r="B14" i="10"/>
  <c r="B15" i="10"/>
  <c r="B16" i="10"/>
  <c r="B17" i="10"/>
  <c r="B18" i="10"/>
  <c r="B19" i="10"/>
  <c r="B20" i="10"/>
  <c r="B21" i="10"/>
  <c r="B22" i="10"/>
  <c r="B23" i="10"/>
  <c r="B24" i="10"/>
  <c r="B25" i="10"/>
  <c r="B26" i="10"/>
  <c r="B27" i="10"/>
  <c r="B2" i="10"/>
  <c r="B11" i="13"/>
  <c r="B12" i="13"/>
  <c r="B10" i="13"/>
  <c r="D9" i="13"/>
  <c r="E9" i="13"/>
  <c r="F9" i="13"/>
  <c r="G9" i="13"/>
  <c r="H9" i="13"/>
  <c r="I9" i="13"/>
  <c r="J9" i="13"/>
  <c r="K9" i="13"/>
  <c r="L9" i="13"/>
  <c r="M9" i="13"/>
  <c r="D10" i="13"/>
  <c r="E10" i="13"/>
  <c r="F10" i="13"/>
  <c r="G10" i="13"/>
  <c r="H10" i="13"/>
  <c r="I10" i="13"/>
  <c r="J10" i="13"/>
  <c r="K10" i="13"/>
  <c r="L10" i="13"/>
  <c r="M10" i="13"/>
  <c r="D11" i="13"/>
  <c r="E11" i="13"/>
  <c r="F11" i="13"/>
  <c r="G11" i="13"/>
  <c r="H11" i="13"/>
  <c r="I11" i="13"/>
  <c r="J11" i="13"/>
  <c r="K11" i="13"/>
  <c r="L11" i="13"/>
  <c r="M11" i="13"/>
  <c r="D12" i="13"/>
  <c r="E12" i="13"/>
  <c r="F12" i="13"/>
  <c r="G12" i="13"/>
  <c r="H12" i="13"/>
  <c r="I12" i="13"/>
  <c r="J12" i="13"/>
  <c r="K12" i="13"/>
  <c r="L12" i="13"/>
  <c r="M12" i="13"/>
  <c r="C10" i="13"/>
  <c r="C11" i="13"/>
  <c r="C12" i="13"/>
  <c r="C9" i="13"/>
  <c r="AI27" i="10" a="1"/>
  <c r="AI27" i="10" s="1"/>
  <c r="AF27" i="10" a="1"/>
  <c r="AF27" i="10" s="1"/>
  <c r="AC27" i="10" a="1"/>
  <c r="AC27" i="10" s="1"/>
  <c r="Z27" i="10" a="1"/>
  <c r="Z27" i="10" s="1"/>
  <c r="W27" i="10" a="1"/>
  <c r="W27" i="10" s="1"/>
  <c r="T27" i="10" a="1"/>
  <c r="T27" i="10" s="1"/>
  <c r="Q27" i="10" a="1"/>
  <c r="Q27" i="10" s="1"/>
  <c r="H27" i="10" a="1"/>
  <c r="H27" i="10" s="1"/>
  <c r="E27" i="10" a="1"/>
  <c r="E27" i="10" s="1"/>
  <c r="C27" i="10" a="1"/>
  <c r="C27" i="10" s="1"/>
  <c r="AI26" i="10" a="1"/>
  <c r="AI26" i="10" s="1"/>
  <c r="AF26" i="10" a="1"/>
  <c r="AF26" i="10" s="1"/>
  <c r="AC26" i="10" a="1"/>
  <c r="AC26" i="10" s="1"/>
  <c r="Z26" i="10" a="1"/>
  <c r="Z26" i="10" s="1"/>
  <c r="W26" i="10" a="1"/>
  <c r="W26" i="10" s="1"/>
  <c r="T26" i="10" a="1"/>
  <c r="T26" i="10" s="1"/>
  <c r="Q26" i="10" a="1"/>
  <c r="Q26" i="10" s="1"/>
  <c r="H26" i="10" a="1"/>
  <c r="H26" i="10" s="1"/>
  <c r="E26" i="10" a="1"/>
  <c r="E26" i="10" s="1"/>
  <c r="C26" i="10" a="1"/>
  <c r="C26" i="10" s="1"/>
  <c r="AI25" i="10" a="1"/>
  <c r="AI25" i="10" s="1"/>
  <c r="AF25" i="10" a="1"/>
  <c r="AF25" i="10" s="1"/>
  <c r="AC25" i="10" a="1"/>
  <c r="AC25" i="10" s="1"/>
  <c r="Z25" i="10" a="1"/>
  <c r="Z25" i="10" s="1"/>
  <c r="W25" i="10" a="1"/>
  <c r="W25" i="10" s="1"/>
  <c r="T25" i="10" a="1"/>
  <c r="T25" i="10" s="1"/>
  <c r="Q25" i="10" a="1"/>
  <c r="Q25" i="10" s="1"/>
  <c r="H25" i="10" a="1"/>
  <c r="H25" i="10" s="1"/>
  <c r="E25" i="10" a="1"/>
  <c r="E25" i="10" s="1"/>
  <c r="C25" i="10" a="1"/>
  <c r="C25" i="10" s="1"/>
  <c r="AI24" i="10" a="1"/>
  <c r="AI24" i="10" s="1"/>
  <c r="AF24" i="10" a="1"/>
  <c r="AF24" i="10" s="1"/>
  <c r="AC24" i="10" a="1"/>
  <c r="AC24" i="10" s="1"/>
  <c r="Z24" i="10" a="1"/>
  <c r="Z24" i="10" s="1"/>
  <c r="W24" i="10" a="1"/>
  <c r="W24" i="10" s="1"/>
  <c r="T24" i="10" a="1"/>
  <c r="T24" i="10" s="1"/>
  <c r="Q24" i="10" a="1"/>
  <c r="Q24" i="10" s="1"/>
  <c r="H24" i="10" a="1"/>
  <c r="H24" i="10" s="1"/>
  <c r="E24" i="10" a="1"/>
  <c r="E24" i="10" s="1"/>
  <c r="C24" i="10" a="1"/>
  <c r="C24" i="10" s="1"/>
  <c r="AI23" i="10" a="1"/>
  <c r="AI23" i="10" s="1"/>
  <c r="AF23" i="10" a="1"/>
  <c r="AF23" i="10" s="1"/>
  <c r="AC23" i="10" a="1"/>
  <c r="AC23" i="10" s="1"/>
  <c r="Z23" i="10" a="1"/>
  <c r="Z23" i="10" s="1"/>
  <c r="W23" i="10" a="1"/>
  <c r="W23" i="10" s="1"/>
  <c r="T23" i="10" a="1"/>
  <c r="T23" i="10" s="1"/>
  <c r="Q23" i="10" a="1"/>
  <c r="Q23" i="10" s="1"/>
  <c r="H23" i="10" a="1"/>
  <c r="H23" i="10" s="1"/>
  <c r="E23" i="10" a="1"/>
  <c r="E23" i="10" s="1"/>
  <c r="C23" i="10" a="1"/>
  <c r="C23" i="10" s="1"/>
  <c r="AI22" i="10" a="1"/>
  <c r="AI22" i="10" s="1"/>
  <c r="AF22" i="10" a="1"/>
  <c r="AF22" i="10" s="1"/>
  <c r="AC22" i="10" a="1"/>
  <c r="AC22" i="10" s="1"/>
  <c r="Z22" i="10" a="1"/>
  <c r="Z22" i="10" s="1"/>
  <c r="W22" i="10" a="1"/>
  <c r="W22" i="10" s="1"/>
  <c r="T22" i="10" a="1"/>
  <c r="T22" i="10" s="1"/>
  <c r="Q22" i="10" a="1"/>
  <c r="Q22" i="10" s="1"/>
  <c r="H22" i="10" a="1"/>
  <c r="H22" i="10" s="1"/>
  <c r="E22" i="10"/>
  <c r="E22" i="10" a="1"/>
  <c r="C22" i="10" a="1"/>
  <c r="C22" i="10" s="1"/>
  <c r="AI21" i="10" a="1"/>
  <c r="AI21" i="10" s="1"/>
  <c r="AF21" i="10" a="1"/>
  <c r="AF21" i="10" s="1"/>
  <c r="AC21" i="10" a="1"/>
  <c r="AC21" i="10" s="1"/>
  <c r="Z21" i="10" a="1"/>
  <c r="Z21" i="10" s="1"/>
  <c r="W21" i="10" a="1"/>
  <c r="W21" i="10" s="1"/>
  <c r="T21" i="10" a="1"/>
  <c r="T21" i="10" s="1"/>
  <c r="Q21" i="10" a="1"/>
  <c r="Q21" i="10" s="1"/>
  <c r="K21" i="10" a="1"/>
  <c r="K21" i="10" s="1"/>
  <c r="H21" i="10" a="1"/>
  <c r="H21" i="10" s="1"/>
  <c r="E21" i="10" a="1"/>
  <c r="E21" i="10" s="1"/>
  <c r="C21" i="10" a="1"/>
  <c r="C21" i="10" s="1"/>
  <c r="AI20" i="10" a="1"/>
  <c r="AI20" i="10" s="1"/>
  <c r="AF20" i="10" a="1"/>
  <c r="AF20" i="10" s="1"/>
  <c r="AC20" i="10" a="1"/>
  <c r="AC20" i="10" s="1"/>
  <c r="Z20" i="10" a="1"/>
  <c r="Z20" i="10" s="1"/>
  <c r="W20" i="10" a="1"/>
  <c r="W20" i="10" s="1"/>
  <c r="T20" i="10" a="1"/>
  <c r="T20" i="10" s="1"/>
  <c r="Q20" i="10" a="1"/>
  <c r="Q20" i="10" s="1"/>
  <c r="H20" i="10" a="1"/>
  <c r="H20" i="10" s="1"/>
  <c r="E20" i="10" a="1"/>
  <c r="E20" i="10" s="1"/>
  <c r="C20" i="10" a="1"/>
  <c r="C20" i="10" s="1"/>
  <c r="AI19" i="10" a="1"/>
  <c r="AI19" i="10" s="1"/>
  <c r="AF19" i="10" a="1"/>
  <c r="AF19" i="10" s="1"/>
  <c r="AC19" i="10" a="1"/>
  <c r="AC19" i="10" s="1"/>
  <c r="Z19" i="10" a="1"/>
  <c r="Z19" i="10" s="1"/>
  <c r="W19" i="10" a="1"/>
  <c r="W19" i="10" s="1"/>
  <c r="T19" i="10" a="1"/>
  <c r="T19" i="10" s="1"/>
  <c r="Q19" i="10" a="1"/>
  <c r="Q19" i="10" s="1"/>
  <c r="K19" i="10" a="1"/>
  <c r="K19" i="10" s="1"/>
  <c r="H19" i="10" a="1"/>
  <c r="H19" i="10" s="1"/>
  <c r="E19" i="10" a="1"/>
  <c r="E19" i="10" s="1"/>
  <c r="C19" i="10" a="1"/>
  <c r="C19" i="10" s="1"/>
  <c r="AI18" i="10" a="1"/>
  <c r="AI18" i="10" s="1"/>
  <c r="AF18" i="10" a="1"/>
  <c r="AF18" i="10" s="1"/>
  <c r="AC18" i="10" a="1"/>
  <c r="AC18" i="10" s="1"/>
  <c r="Z18" i="10" a="1"/>
  <c r="Z18" i="10" s="1"/>
  <c r="W18" i="10" a="1"/>
  <c r="W18" i="10" s="1"/>
  <c r="T18" i="10" a="1"/>
  <c r="T18" i="10" s="1"/>
  <c r="Q18" i="10" a="1"/>
  <c r="Q18" i="10" s="1"/>
  <c r="K18" i="10" a="1"/>
  <c r="K18" i="10" s="1"/>
  <c r="H18" i="10" a="1"/>
  <c r="H18" i="10" s="1"/>
  <c r="E18" i="10" a="1"/>
  <c r="E18" i="10" s="1"/>
  <c r="C18" i="10" a="1"/>
  <c r="C18" i="10" s="1"/>
  <c r="AI17" i="10" a="1"/>
  <c r="AI17" i="10" s="1"/>
  <c r="AF17" i="10" a="1"/>
  <c r="AF17" i="10" s="1"/>
  <c r="AC17" i="10" a="1"/>
  <c r="AC17" i="10" s="1"/>
  <c r="Z17" i="10" a="1"/>
  <c r="Z17" i="10" s="1"/>
  <c r="W17" i="10" a="1"/>
  <c r="W17" i="10" s="1"/>
  <c r="T17" i="10" a="1"/>
  <c r="T17" i="10" s="1"/>
  <c r="Q17" i="10" a="1"/>
  <c r="Q17" i="10" s="1"/>
  <c r="H17" i="10" a="1"/>
  <c r="H17" i="10" s="1"/>
  <c r="E17" i="10" a="1"/>
  <c r="E17" i="10" s="1"/>
  <c r="C17" i="10" a="1"/>
  <c r="C17" i="10" s="1"/>
  <c r="AI16" i="10" a="1"/>
  <c r="AI16" i="10" s="1"/>
  <c r="AF16" i="10" a="1"/>
  <c r="AF16" i="10" s="1"/>
  <c r="AC16" i="10" a="1"/>
  <c r="AC16" i="10" s="1"/>
  <c r="Z16" i="10" a="1"/>
  <c r="Z16" i="10" s="1"/>
  <c r="W16" i="10" a="1"/>
  <c r="W16" i="10" s="1"/>
  <c r="T16" i="10" a="1"/>
  <c r="T16" i="10" s="1"/>
  <c r="Q16" i="10" a="1"/>
  <c r="Q16" i="10" s="1"/>
  <c r="H16" i="10" a="1"/>
  <c r="H16" i="10" s="1"/>
  <c r="E16" i="10"/>
  <c r="E16" i="10" a="1"/>
  <c r="C16" i="10" a="1"/>
  <c r="C16" i="10" s="1"/>
  <c r="AI15" i="10" a="1"/>
  <c r="AI15" i="10" s="1"/>
  <c r="AF15" i="10" a="1"/>
  <c r="AF15" i="10" s="1"/>
  <c r="AC15" i="10" a="1"/>
  <c r="AC15" i="10" s="1"/>
  <c r="Z15" i="10" a="1"/>
  <c r="Z15" i="10" s="1"/>
  <c r="W15" i="10" a="1"/>
  <c r="W15" i="10" s="1"/>
  <c r="T15" i="10" a="1"/>
  <c r="T15" i="10" s="1"/>
  <c r="Q15" i="10" a="1"/>
  <c r="Q15" i="10" s="1"/>
  <c r="H15" i="10" a="1"/>
  <c r="H15" i="10" s="1"/>
  <c r="E15" i="10" a="1"/>
  <c r="E15" i="10" s="1"/>
  <c r="C15" i="10" a="1"/>
  <c r="C15" i="10" s="1"/>
  <c r="AI14" i="10" a="1"/>
  <c r="AI14" i="10" s="1"/>
  <c r="AF14" i="10" a="1"/>
  <c r="AF14" i="10" s="1"/>
  <c r="AC14" i="10" a="1"/>
  <c r="AC14" i="10" s="1"/>
  <c r="Z14" i="10" a="1"/>
  <c r="Z14" i="10" s="1"/>
  <c r="W14" i="10" a="1"/>
  <c r="W14" i="10" s="1"/>
  <c r="T14" i="10" a="1"/>
  <c r="T14" i="10" s="1"/>
  <c r="Q14" i="10" a="1"/>
  <c r="Q14" i="10" s="1"/>
  <c r="H14" i="10" a="1"/>
  <c r="H14" i="10" s="1"/>
  <c r="E14" i="10" a="1"/>
  <c r="E14" i="10" s="1"/>
  <c r="C14" i="10" a="1"/>
  <c r="C14" i="10" s="1"/>
  <c r="AI13" i="10" a="1"/>
  <c r="AI13" i="10" s="1"/>
  <c r="AF13" i="10" a="1"/>
  <c r="AF13" i="10" s="1"/>
  <c r="AC13" i="10" a="1"/>
  <c r="AC13" i="10" s="1"/>
  <c r="Z13" i="10" a="1"/>
  <c r="Z13" i="10" s="1"/>
  <c r="W13" i="10" a="1"/>
  <c r="W13" i="10" s="1"/>
  <c r="T13" i="10" a="1"/>
  <c r="T13" i="10" s="1"/>
  <c r="Q13" i="10" a="1"/>
  <c r="Q13" i="10" s="1"/>
  <c r="K13" i="10" a="1"/>
  <c r="K13" i="10" s="1"/>
  <c r="H13" i="10" a="1"/>
  <c r="H13" i="10" s="1"/>
  <c r="E13" i="10" a="1"/>
  <c r="E13" i="10" s="1"/>
  <c r="C13" i="10" a="1"/>
  <c r="C13" i="10" s="1"/>
  <c r="AI12" i="10" a="1"/>
  <c r="AI12" i="10" s="1"/>
  <c r="AF12" i="10" a="1"/>
  <c r="AF12" i="10" s="1"/>
  <c r="AC12" i="10" a="1"/>
  <c r="AC12" i="10" s="1"/>
  <c r="Z12" i="10" a="1"/>
  <c r="Z12" i="10" s="1"/>
  <c r="W12" i="10" a="1"/>
  <c r="W12" i="10" s="1"/>
  <c r="T12" i="10" a="1"/>
  <c r="T12" i="10" s="1"/>
  <c r="Q12" i="10" a="1"/>
  <c r="Q12" i="10" s="1"/>
  <c r="H12" i="10" a="1"/>
  <c r="H12" i="10" s="1"/>
  <c r="E12" i="10" a="1"/>
  <c r="E12" i="10" s="1"/>
  <c r="C12" i="10" a="1"/>
  <c r="C12" i="10" s="1"/>
  <c r="AI11" i="10" a="1"/>
  <c r="AI11" i="10" s="1"/>
  <c r="AF11" i="10" a="1"/>
  <c r="AF11" i="10" s="1"/>
  <c r="AC11" i="10" a="1"/>
  <c r="AC11" i="10" s="1"/>
  <c r="Z11" i="10" a="1"/>
  <c r="Z11" i="10" s="1"/>
  <c r="W11" i="10" a="1"/>
  <c r="W11" i="10" s="1"/>
  <c r="T11" i="10" a="1"/>
  <c r="T11" i="10" s="1"/>
  <c r="Q11" i="10" a="1"/>
  <c r="Q11" i="10" s="1"/>
  <c r="K11" i="10" a="1"/>
  <c r="K11" i="10" s="1"/>
  <c r="H11" i="10" a="1"/>
  <c r="H11" i="10" s="1"/>
  <c r="E11" i="10" a="1"/>
  <c r="E11" i="10" s="1"/>
  <c r="C11" i="10" a="1"/>
  <c r="C11" i="10" s="1"/>
  <c r="AI10" i="10" a="1"/>
  <c r="AI10" i="10" s="1"/>
  <c r="AF10" i="10" a="1"/>
  <c r="AF10" i="10" s="1"/>
  <c r="AC10" i="10" a="1"/>
  <c r="AC10" i="10" s="1"/>
  <c r="Z10" i="10" a="1"/>
  <c r="Z10" i="10" s="1"/>
  <c r="W10" i="10" a="1"/>
  <c r="W10" i="10" s="1"/>
  <c r="T10" i="10" a="1"/>
  <c r="T10" i="10" s="1"/>
  <c r="Q10" i="10" a="1"/>
  <c r="Q10" i="10" s="1"/>
  <c r="K10" i="10" a="1"/>
  <c r="K10" i="10" s="1"/>
  <c r="H10" i="10" a="1"/>
  <c r="H10" i="10" s="1"/>
  <c r="E10" i="10" a="1"/>
  <c r="E10" i="10" s="1"/>
  <c r="C10" i="10" a="1"/>
  <c r="C10" i="10" s="1"/>
  <c r="AI9" i="10" a="1"/>
  <c r="AI9" i="10" s="1"/>
  <c r="AF9" i="10" a="1"/>
  <c r="AF9" i="10" s="1"/>
  <c r="AC9" i="10" a="1"/>
  <c r="AC9" i="10" s="1"/>
  <c r="Z9" i="10" a="1"/>
  <c r="Z9" i="10" s="1"/>
  <c r="W9" i="10" a="1"/>
  <c r="W9" i="10" s="1"/>
  <c r="T9" i="10" a="1"/>
  <c r="T9" i="10" s="1"/>
  <c r="Q9" i="10" a="1"/>
  <c r="Q9" i="10" s="1"/>
  <c r="K9" i="10" a="1"/>
  <c r="K9" i="10" s="1"/>
  <c r="H9" i="10" a="1"/>
  <c r="H9" i="10" s="1"/>
  <c r="E9" i="10" a="1"/>
  <c r="E9" i="10" s="1"/>
  <c r="C9" i="10" a="1"/>
  <c r="C9" i="10" s="1"/>
  <c r="AI8" i="10" a="1"/>
  <c r="AI8" i="10" s="1"/>
  <c r="AF8" i="10" a="1"/>
  <c r="AF8" i="10" s="1"/>
  <c r="AC8" i="10" a="1"/>
  <c r="AC8" i="10" s="1"/>
  <c r="Z8" i="10" a="1"/>
  <c r="Z8" i="10" s="1"/>
  <c r="W8" i="10" a="1"/>
  <c r="W8" i="10" s="1"/>
  <c r="T8" i="10" a="1"/>
  <c r="T8" i="10" s="1"/>
  <c r="Q8" i="10" a="1"/>
  <c r="Q8" i="10" s="1"/>
  <c r="K8" i="10" a="1"/>
  <c r="K8" i="10" s="1"/>
  <c r="H8" i="10" a="1"/>
  <c r="H8" i="10" s="1"/>
  <c r="E8" i="10" a="1"/>
  <c r="E8" i="10" s="1"/>
  <c r="C8" i="10" a="1"/>
  <c r="C8" i="10" s="1"/>
  <c r="AI7" i="10" a="1"/>
  <c r="AI7" i="10" s="1"/>
  <c r="AF7" i="10" a="1"/>
  <c r="AF7" i="10" s="1"/>
  <c r="AC7" i="10" a="1"/>
  <c r="AC7" i="10" s="1"/>
  <c r="Z7" i="10" a="1"/>
  <c r="Z7" i="10" s="1"/>
  <c r="W7" i="10" a="1"/>
  <c r="W7" i="10" s="1"/>
  <c r="T7" i="10" a="1"/>
  <c r="T7" i="10" s="1"/>
  <c r="Q7" i="10" a="1"/>
  <c r="Q7" i="10" s="1"/>
  <c r="K7" i="10" a="1"/>
  <c r="K7" i="10" s="1"/>
  <c r="H7" i="10" a="1"/>
  <c r="H7" i="10" s="1"/>
  <c r="E7" i="10" a="1"/>
  <c r="E7" i="10" s="1"/>
  <c r="C7" i="10" a="1"/>
  <c r="C7" i="10" s="1"/>
  <c r="AI6" i="10" a="1"/>
  <c r="AI6" i="10" s="1"/>
  <c r="AF6" i="10" a="1"/>
  <c r="AF6" i="10" s="1"/>
  <c r="AC6" i="10" a="1"/>
  <c r="AC6" i="10" s="1"/>
  <c r="Z6" i="10" a="1"/>
  <c r="Z6" i="10" s="1"/>
  <c r="W6" i="10" a="1"/>
  <c r="W6" i="10" s="1"/>
  <c r="T6" i="10" a="1"/>
  <c r="T6" i="10" s="1"/>
  <c r="Q6" i="10" a="1"/>
  <c r="Q6" i="10" s="1"/>
  <c r="K6" i="10" a="1"/>
  <c r="K6" i="10" s="1"/>
  <c r="H6" i="10" a="1"/>
  <c r="H6" i="10" s="1"/>
  <c r="E6" i="10" a="1"/>
  <c r="E6" i="10" s="1"/>
  <c r="C6" i="10" a="1"/>
  <c r="C6" i="10" s="1"/>
  <c r="AI5" i="10" a="1"/>
  <c r="AI5" i="10" s="1"/>
  <c r="AF5" i="10" a="1"/>
  <c r="AF5" i="10" s="1"/>
  <c r="AC5" i="10" a="1"/>
  <c r="AC5" i="10" s="1"/>
  <c r="Z5" i="10" a="1"/>
  <c r="Z5" i="10" s="1"/>
  <c r="W5" i="10" a="1"/>
  <c r="W5" i="10" s="1"/>
  <c r="T5" i="10" a="1"/>
  <c r="T5" i="10" s="1"/>
  <c r="Q5" i="10" a="1"/>
  <c r="Q5" i="10" s="1"/>
  <c r="K5" i="10" a="1"/>
  <c r="K5" i="10" s="1"/>
  <c r="H5" i="10" a="1"/>
  <c r="H5" i="10" s="1"/>
  <c r="E5" i="10" a="1"/>
  <c r="E5" i="10" s="1"/>
  <c r="C5" i="10" a="1"/>
  <c r="C5" i="10" s="1"/>
  <c r="AI4" i="10" a="1"/>
  <c r="AI4" i="10" s="1"/>
  <c r="AF4" i="10" a="1"/>
  <c r="AF4" i="10" s="1"/>
  <c r="AC4" i="10" a="1"/>
  <c r="AC4" i="10" s="1"/>
  <c r="Z4" i="10" a="1"/>
  <c r="Z4" i="10" s="1"/>
  <c r="W4" i="10" a="1"/>
  <c r="W4" i="10" s="1"/>
  <c r="T4" i="10" a="1"/>
  <c r="T4" i="10" s="1"/>
  <c r="Q4" i="10" a="1"/>
  <c r="Q4" i="10" s="1"/>
  <c r="K4" i="10" a="1"/>
  <c r="K4" i="10" s="1"/>
  <c r="H4" i="10" a="1"/>
  <c r="H4" i="10" s="1"/>
  <c r="E4" i="10" a="1"/>
  <c r="E4" i="10" s="1"/>
  <c r="C4" i="10" a="1"/>
  <c r="C4" i="10" s="1"/>
  <c r="AI3" i="10" a="1"/>
  <c r="AI3" i="10" s="1"/>
  <c r="AF3" i="10" a="1"/>
  <c r="AF3" i="10" s="1"/>
  <c r="AC3" i="10" a="1"/>
  <c r="AC3" i="10" s="1"/>
  <c r="Z3" i="10" a="1"/>
  <c r="Z3" i="10" s="1"/>
  <c r="W3" i="10" a="1"/>
  <c r="W3" i="10" s="1"/>
  <c r="T3" i="10" a="1"/>
  <c r="T3" i="10" s="1"/>
  <c r="Q3" i="10" a="1"/>
  <c r="Q3" i="10" s="1"/>
  <c r="H3" i="10" a="1"/>
  <c r="H3" i="10" s="1"/>
  <c r="E3" i="10" a="1"/>
  <c r="E3" i="10" s="1"/>
  <c r="C3" i="10" a="1"/>
  <c r="C3" i="10" s="1"/>
  <c r="AI2" i="10" a="1"/>
  <c r="AI2" i="10" s="1"/>
  <c r="AF2" i="10" a="1"/>
  <c r="AF2" i="10" s="1"/>
  <c r="AC2" i="10" a="1"/>
  <c r="AC2" i="10" s="1"/>
  <c r="Z2" i="10" a="1"/>
  <c r="Z2" i="10" s="1"/>
  <c r="W2" i="10" a="1"/>
  <c r="W2" i="10" s="1"/>
  <c r="T2" i="10" a="1"/>
  <c r="T2" i="10" s="1"/>
  <c r="Q2" i="10" a="1"/>
  <c r="Q2" i="10" s="1"/>
  <c r="K2" i="10" a="1"/>
  <c r="K2" i="10" s="1"/>
  <c r="H2" i="10" a="1"/>
  <c r="H2" i="10" s="1"/>
  <c r="E2" i="10" a="1"/>
  <c r="E2" i="10" s="1"/>
  <c r="C2" i="10" a="1"/>
  <c r="C2" i="10" s="1"/>
  <c r="AI27" i="9" a="1"/>
  <c r="AI27" i="9" s="1"/>
  <c r="AF27" i="9" a="1"/>
  <c r="AF27" i="9" s="1"/>
  <c r="AC27" i="9" a="1"/>
  <c r="AC27" i="9" s="1"/>
  <c r="Z27" i="9" a="1"/>
  <c r="Z27" i="9" s="1"/>
  <c r="W27" i="9" a="1"/>
  <c r="W27" i="9" s="1"/>
  <c r="T27" i="9" a="1"/>
  <c r="T27" i="9" s="1"/>
  <c r="Q27" i="9" a="1"/>
  <c r="Q27" i="9" s="1"/>
  <c r="N27" i="9" a="1"/>
  <c r="N27" i="9" s="1"/>
  <c r="K27" i="9" a="1"/>
  <c r="K27" i="9" s="1"/>
  <c r="H27" i="9" a="1"/>
  <c r="H27" i="9" s="1"/>
  <c r="E27" i="9" a="1"/>
  <c r="E27" i="9" s="1"/>
  <c r="C27" i="9" a="1"/>
  <c r="C27" i="9" s="1"/>
  <c r="AI26" i="9"/>
  <c r="AI26" i="9" a="1"/>
  <c r="AF26" i="9"/>
  <c r="AF26" i="9" a="1"/>
  <c r="AC26" i="9"/>
  <c r="AC26" i="9" a="1"/>
  <c r="Z26" i="9"/>
  <c r="Z26" i="9" a="1"/>
  <c r="W26" i="9"/>
  <c r="W26" i="9" a="1"/>
  <c r="T26" i="9"/>
  <c r="T26" i="9" a="1"/>
  <c r="Q26" i="9"/>
  <c r="Q26" i="9" a="1"/>
  <c r="N26" i="9"/>
  <c r="N26" i="9" a="1"/>
  <c r="K26" i="9"/>
  <c r="K26" i="9" a="1"/>
  <c r="H26" i="9"/>
  <c r="H26" i="9" a="1"/>
  <c r="E26" i="9"/>
  <c r="E26" i="9" a="1"/>
  <c r="C26" i="9" a="1"/>
  <c r="C26" i="9" s="1"/>
  <c r="AJ25" i="9"/>
  <c r="AI25" i="9"/>
  <c r="AI25" i="9" a="1"/>
  <c r="AG25" i="9"/>
  <c r="AF25" i="9"/>
  <c r="AF25" i="9" a="1"/>
  <c r="AD25" i="9"/>
  <c r="AC25" i="9"/>
  <c r="AC25" i="9" a="1"/>
  <c r="AA25" i="9"/>
  <c r="Z25" i="9"/>
  <c r="Z25" i="9" a="1"/>
  <c r="X25" i="9"/>
  <c r="W25" i="9"/>
  <c r="W25" i="9" a="1"/>
  <c r="U25" i="9"/>
  <c r="T25" i="9"/>
  <c r="T25" i="9" a="1"/>
  <c r="Q25" i="9"/>
  <c r="Q25" i="9" a="1"/>
  <c r="N25" i="9" a="1"/>
  <c r="N25" i="9" s="1"/>
  <c r="K25" i="9" a="1"/>
  <c r="K25" i="9" s="1"/>
  <c r="H25" i="9" a="1"/>
  <c r="H25" i="9" s="1"/>
  <c r="E25" i="9" a="1"/>
  <c r="E25" i="9" s="1"/>
  <c r="C25" i="9"/>
  <c r="C25" i="9" a="1"/>
  <c r="AI24" i="9"/>
  <c r="AJ24" i="9" s="1"/>
  <c r="AI24" i="9" a="1"/>
  <c r="AF24" i="9"/>
  <c r="AG24" i="9" s="1"/>
  <c r="AF24" i="9" a="1"/>
  <c r="AC24" i="9"/>
  <c r="AD24" i="9" s="1"/>
  <c r="AC24" i="9" a="1"/>
  <c r="Z24" i="9"/>
  <c r="AA24" i="9" s="1"/>
  <c r="Z24" i="9" a="1"/>
  <c r="W24" i="9"/>
  <c r="X24" i="9" s="1"/>
  <c r="W24" i="9" a="1"/>
  <c r="T24" i="9"/>
  <c r="U24" i="9" s="1"/>
  <c r="T24" i="9" a="1"/>
  <c r="Q24" i="9" a="1"/>
  <c r="Q24" i="9" s="1"/>
  <c r="N24" i="9" a="1"/>
  <c r="N24" i="9" s="1"/>
  <c r="K24" i="9" a="1"/>
  <c r="K24" i="9" s="1"/>
  <c r="H24" i="9" a="1"/>
  <c r="H24" i="9" s="1"/>
  <c r="E24" i="9" a="1"/>
  <c r="E24" i="9" s="1"/>
  <c r="C24" i="9" a="1"/>
  <c r="C24" i="9" s="1"/>
  <c r="AI23" i="9" a="1"/>
  <c r="AI23" i="9" s="1"/>
  <c r="AF23" i="9" a="1"/>
  <c r="AF23" i="9" s="1"/>
  <c r="AC23" i="9" a="1"/>
  <c r="AC23" i="9" s="1"/>
  <c r="Z23" i="9" a="1"/>
  <c r="Z23" i="9" s="1"/>
  <c r="W23" i="9" a="1"/>
  <c r="W23" i="9" s="1"/>
  <c r="T23" i="9" a="1"/>
  <c r="T23" i="9" s="1"/>
  <c r="Q23" i="9" a="1"/>
  <c r="Q23" i="9" s="1"/>
  <c r="N23" i="9" a="1"/>
  <c r="N23" i="9" s="1"/>
  <c r="K23" i="9" a="1"/>
  <c r="K23" i="9" s="1"/>
  <c r="H23" i="9" a="1"/>
  <c r="H23" i="9" s="1"/>
  <c r="E23" i="9" a="1"/>
  <c r="E23" i="9" s="1"/>
  <c r="C23" i="9" a="1"/>
  <c r="C23" i="9" s="1"/>
  <c r="AI22" i="9"/>
  <c r="AI22" i="9" a="1"/>
  <c r="AF22" i="9"/>
  <c r="AF22" i="9" a="1"/>
  <c r="AC22" i="9"/>
  <c r="AC22" i="9" a="1"/>
  <c r="Z22" i="9"/>
  <c r="Z22" i="9" a="1"/>
  <c r="W22" i="9" a="1"/>
  <c r="W22" i="9" s="1"/>
  <c r="T22" i="9" a="1"/>
  <c r="T22" i="9" s="1"/>
  <c r="Q22" i="9" a="1"/>
  <c r="Q22" i="9" s="1"/>
  <c r="N22" i="9" a="1"/>
  <c r="N22" i="9" s="1"/>
  <c r="K22" i="9" a="1"/>
  <c r="K22" i="9" s="1"/>
  <c r="H22" i="9" a="1"/>
  <c r="H22" i="9" s="1"/>
  <c r="E22" i="9" a="1"/>
  <c r="E22" i="9" s="1"/>
  <c r="C22" i="9" a="1"/>
  <c r="C22" i="9" s="1"/>
  <c r="AI21" i="9"/>
  <c r="AI21" i="9" a="1"/>
  <c r="AF21" i="9"/>
  <c r="AF21" i="9" a="1"/>
  <c r="AC21" i="9"/>
  <c r="AC21" i="9" a="1"/>
  <c r="Z21" i="9"/>
  <c r="Z21" i="9" a="1"/>
  <c r="W21" i="9"/>
  <c r="W21" i="9" a="1"/>
  <c r="T21" i="9"/>
  <c r="T21" i="9" a="1"/>
  <c r="Q21" i="9"/>
  <c r="Q21" i="9" a="1"/>
  <c r="N21" i="9"/>
  <c r="N21" i="9" a="1"/>
  <c r="K21" i="9"/>
  <c r="K21" i="9" a="1"/>
  <c r="H21" i="9"/>
  <c r="H21" i="9" a="1"/>
  <c r="E21" i="9"/>
  <c r="E21" i="9" a="1"/>
  <c r="C21" i="9"/>
  <c r="C21" i="9" a="1"/>
  <c r="AJ20" i="9"/>
  <c r="AI20" i="9"/>
  <c r="AI20" i="9" a="1"/>
  <c r="AG20" i="9"/>
  <c r="AF20" i="9"/>
  <c r="AF20" i="9" a="1"/>
  <c r="AD20" i="9"/>
  <c r="AC20" i="9"/>
  <c r="AC20" i="9" a="1"/>
  <c r="AA20" i="9"/>
  <c r="Z20" i="9"/>
  <c r="Z20" i="9" a="1"/>
  <c r="X20" i="9"/>
  <c r="W20" i="9"/>
  <c r="W20" i="9" a="1"/>
  <c r="T20" i="9" a="1"/>
  <c r="T20" i="9" s="1"/>
  <c r="Q20" i="9" a="1"/>
  <c r="Q20" i="9" s="1"/>
  <c r="R20" i="9" s="1"/>
  <c r="N20" i="9" a="1"/>
  <c r="N20" i="9" s="1"/>
  <c r="K20" i="9" a="1"/>
  <c r="K20" i="9" s="1"/>
  <c r="H20" i="9" a="1"/>
  <c r="H20" i="9" s="1"/>
  <c r="E20" i="9" a="1"/>
  <c r="E20" i="9" s="1"/>
  <c r="F20" i="9" s="1"/>
  <c r="C20" i="9"/>
  <c r="C20" i="9" a="1"/>
  <c r="AI19" i="9" a="1"/>
  <c r="AI19" i="9" s="1"/>
  <c r="AF19" i="9"/>
  <c r="AF19" i="9" a="1"/>
  <c r="AC19" i="9" a="1"/>
  <c r="AC19" i="9" s="1"/>
  <c r="Z19" i="9"/>
  <c r="Z19" i="9" a="1"/>
  <c r="W19" i="9" a="1"/>
  <c r="W19" i="9" s="1"/>
  <c r="T19" i="9"/>
  <c r="T19" i="9" a="1"/>
  <c r="Q19" i="9" a="1"/>
  <c r="Q19" i="9" s="1"/>
  <c r="N19" i="9"/>
  <c r="N19" i="9" a="1"/>
  <c r="K19" i="9" a="1"/>
  <c r="K19" i="9" s="1"/>
  <c r="L19" i="9" s="1"/>
  <c r="H19" i="9"/>
  <c r="H19" i="9" a="1"/>
  <c r="E19" i="9" a="1"/>
  <c r="E19" i="9" s="1"/>
  <c r="C19" i="9" a="1"/>
  <c r="C19" i="9" s="1"/>
  <c r="AI18" i="9"/>
  <c r="AI18" i="9" a="1"/>
  <c r="AF18" i="9" a="1"/>
  <c r="AF18" i="9" s="1"/>
  <c r="AC18" i="9"/>
  <c r="AC18" i="9" a="1"/>
  <c r="Z18" i="9" a="1"/>
  <c r="Z18" i="9" s="1"/>
  <c r="W18" i="9"/>
  <c r="W18" i="9" a="1"/>
  <c r="T18" i="9" a="1"/>
  <c r="T18" i="9" s="1"/>
  <c r="Q18" i="9" a="1"/>
  <c r="Q18" i="9" s="1"/>
  <c r="N18" i="9" a="1"/>
  <c r="N18" i="9" s="1"/>
  <c r="K18" i="9" a="1"/>
  <c r="K18" i="9" s="1"/>
  <c r="H18" i="9" a="1"/>
  <c r="H18" i="9" s="1"/>
  <c r="E18" i="9" a="1"/>
  <c r="E18" i="9" s="1"/>
  <c r="C18" i="9"/>
  <c r="C18" i="9" a="1"/>
  <c r="AI17" i="9"/>
  <c r="AJ17" i="9" s="1"/>
  <c r="AI17" i="9" a="1"/>
  <c r="AF17" i="9"/>
  <c r="AG17" i="9" s="1"/>
  <c r="AF17" i="9" a="1"/>
  <c r="AC17" i="9"/>
  <c r="AD17" i="9" s="1"/>
  <c r="AC17" i="9" a="1"/>
  <c r="Z17" i="9"/>
  <c r="AA17" i="9" s="1"/>
  <c r="Z17" i="9" a="1"/>
  <c r="W17" i="9"/>
  <c r="X17" i="9" s="1"/>
  <c r="W17" i="9" a="1"/>
  <c r="T17" i="9"/>
  <c r="U17" i="9" s="1"/>
  <c r="T17" i="9" a="1"/>
  <c r="Q17" i="9"/>
  <c r="R17" i="9" s="1"/>
  <c r="Q17" i="9" a="1"/>
  <c r="N17" i="9"/>
  <c r="N17" i="9" a="1"/>
  <c r="K17" i="9" a="1"/>
  <c r="K17" i="9" s="1"/>
  <c r="L17" i="9" s="1"/>
  <c r="H17" i="9" a="1"/>
  <c r="H17" i="9" s="1"/>
  <c r="E17" i="9" a="1"/>
  <c r="E17" i="9" s="1"/>
  <c r="F17" i="9" s="1"/>
  <c r="C17" i="9" a="1"/>
  <c r="C17" i="9" s="1"/>
  <c r="AI16" i="9" a="1"/>
  <c r="AI16" i="9" s="1"/>
  <c r="AF16" i="9" a="1"/>
  <c r="AF16" i="9" s="1"/>
  <c r="AC16" i="9" a="1"/>
  <c r="AC16" i="9" s="1"/>
  <c r="Z16" i="9" a="1"/>
  <c r="Z16" i="9" s="1"/>
  <c r="W16" i="9" a="1"/>
  <c r="W16" i="9" s="1"/>
  <c r="T16" i="9" a="1"/>
  <c r="T16" i="9" s="1"/>
  <c r="Q16" i="9" a="1"/>
  <c r="Q16" i="9" s="1"/>
  <c r="N16" i="9" a="1"/>
  <c r="N16" i="9" s="1"/>
  <c r="K16" i="9" a="1"/>
  <c r="K16" i="9" s="1"/>
  <c r="H16" i="9" a="1"/>
  <c r="H16" i="9" s="1"/>
  <c r="E16" i="9" a="1"/>
  <c r="E16" i="9" s="1"/>
  <c r="C16" i="9" a="1"/>
  <c r="C16" i="9" s="1"/>
  <c r="AI15" i="9"/>
  <c r="AI15" i="9" a="1"/>
  <c r="AF15" i="9"/>
  <c r="AF15" i="9" a="1"/>
  <c r="AC15" i="9"/>
  <c r="AD15" i="9" s="1"/>
  <c r="AC15" i="9" a="1"/>
  <c r="Z15" i="9"/>
  <c r="Z15" i="9" a="1"/>
  <c r="W15" i="9"/>
  <c r="W15" i="9" a="1"/>
  <c r="T15" i="9"/>
  <c r="T15" i="9" a="1"/>
  <c r="Q15" i="9"/>
  <c r="R15" i="9" s="1"/>
  <c r="Q15" i="9" a="1"/>
  <c r="N15" i="9"/>
  <c r="N15" i="9" a="1"/>
  <c r="K15" i="9"/>
  <c r="K15" i="9" a="1"/>
  <c r="H15" i="9"/>
  <c r="H15" i="9" a="1"/>
  <c r="E15" i="9"/>
  <c r="F15" i="9" s="1"/>
  <c r="E15" i="9" a="1"/>
  <c r="C15" i="9"/>
  <c r="C15" i="9" a="1"/>
  <c r="AI14" i="9" a="1"/>
  <c r="AI14" i="9" s="1"/>
  <c r="AF14" i="9" a="1"/>
  <c r="AF14" i="9" s="1"/>
  <c r="AC14" i="9" a="1"/>
  <c r="AC14" i="9" s="1"/>
  <c r="Z14" i="9" a="1"/>
  <c r="Z14" i="9" s="1"/>
  <c r="AD14" i="9" s="1"/>
  <c r="W14" i="9" a="1"/>
  <c r="W14" i="9" s="1"/>
  <c r="T14" i="9" a="1"/>
  <c r="T14" i="9" s="1"/>
  <c r="Q14" i="9" a="1"/>
  <c r="Q14" i="9" s="1"/>
  <c r="N14" i="9" a="1"/>
  <c r="N14" i="9" s="1"/>
  <c r="R14" i="9" s="1"/>
  <c r="K14" i="9" a="1"/>
  <c r="K14" i="9" s="1"/>
  <c r="H14" i="9" a="1"/>
  <c r="H14" i="9" s="1"/>
  <c r="F14" i="9"/>
  <c r="E14" i="9" a="1"/>
  <c r="E14" i="9" s="1"/>
  <c r="C14" i="9"/>
  <c r="C14" i="9" a="1"/>
  <c r="AI13" i="9"/>
  <c r="AI13" i="9" a="1"/>
  <c r="AF13" i="9" a="1"/>
  <c r="AF13" i="9" s="1"/>
  <c r="AC13" i="9"/>
  <c r="AC13" i="9" a="1"/>
  <c r="Z13" i="9" a="1"/>
  <c r="Z13" i="9" s="1"/>
  <c r="W13" i="9"/>
  <c r="W13" i="9" a="1"/>
  <c r="T13" i="9" a="1"/>
  <c r="T13" i="9" s="1"/>
  <c r="Q13" i="9"/>
  <c r="Q13" i="9" a="1"/>
  <c r="N13" i="9" a="1"/>
  <c r="N13" i="9" s="1"/>
  <c r="K13" i="9"/>
  <c r="K13" i="9" a="1"/>
  <c r="H13" i="9" a="1"/>
  <c r="H13" i="9" s="1"/>
  <c r="E13" i="9" a="1"/>
  <c r="E13" i="9" s="1"/>
  <c r="C13" i="9"/>
  <c r="C13" i="9" a="1"/>
  <c r="AI12" i="9"/>
  <c r="AI12" i="9" a="1"/>
  <c r="AF12" i="9"/>
  <c r="AF12" i="9" a="1"/>
  <c r="AC12" i="9"/>
  <c r="AC12" i="9" a="1"/>
  <c r="Z12" i="9"/>
  <c r="Z12" i="9" a="1"/>
  <c r="W12" i="9"/>
  <c r="W12" i="9" a="1"/>
  <c r="T12" i="9"/>
  <c r="T12" i="9" a="1"/>
  <c r="Q12" i="9" a="1"/>
  <c r="Q12" i="9" s="1"/>
  <c r="N12" i="9" a="1"/>
  <c r="N12" i="9" s="1"/>
  <c r="K12" i="9" a="1"/>
  <c r="K12" i="9" s="1"/>
  <c r="H12" i="9" a="1"/>
  <c r="H12" i="9" s="1"/>
  <c r="E12" i="9" a="1"/>
  <c r="E12" i="9" s="1"/>
  <c r="C12" i="9" a="1"/>
  <c r="C12" i="9" s="1"/>
  <c r="AI11" i="9"/>
  <c r="AJ11" i="9" s="1"/>
  <c r="AI11" i="9" a="1"/>
  <c r="AF11" i="9"/>
  <c r="AG11" i="9" s="1"/>
  <c r="AF11" i="9" a="1"/>
  <c r="AC11" i="9"/>
  <c r="AD11" i="9" s="1"/>
  <c r="AC11" i="9" a="1"/>
  <c r="Z11" i="9"/>
  <c r="AA11" i="9" s="1"/>
  <c r="Z11" i="9" a="1"/>
  <c r="W11" i="9"/>
  <c r="X11" i="9" s="1"/>
  <c r="W11" i="9" a="1"/>
  <c r="T11" i="9"/>
  <c r="U11" i="9" s="1"/>
  <c r="T11" i="9" a="1"/>
  <c r="Q11" i="9" a="1"/>
  <c r="Q11" i="9" s="1"/>
  <c r="N11" i="9" a="1"/>
  <c r="N11" i="9" s="1"/>
  <c r="K11" i="9" a="1"/>
  <c r="K11" i="9" s="1"/>
  <c r="H11" i="9" a="1"/>
  <c r="H11" i="9" s="1"/>
  <c r="E11" i="9" a="1"/>
  <c r="E11" i="9" s="1"/>
  <c r="C11" i="9" a="1"/>
  <c r="C11" i="9" s="1"/>
  <c r="AI10" i="9"/>
  <c r="AI10" i="9" a="1"/>
  <c r="AF10" i="9"/>
  <c r="AF10" i="9" a="1"/>
  <c r="AC10" i="9"/>
  <c r="AC10" i="9" a="1"/>
  <c r="Z10" i="9"/>
  <c r="Z10" i="9" a="1"/>
  <c r="W10" i="9"/>
  <c r="W10" i="9" a="1"/>
  <c r="T10" i="9"/>
  <c r="T10" i="9" a="1"/>
  <c r="Q10" i="9"/>
  <c r="Q10" i="9" a="1"/>
  <c r="N10" i="9"/>
  <c r="N10" i="9" a="1"/>
  <c r="K10" i="9"/>
  <c r="K10" i="9" a="1"/>
  <c r="H10" i="9"/>
  <c r="H10" i="9" a="1"/>
  <c r="E10" i="9"/>
  <c r="E10" i="9" a="1"/>
  <c r="C10" i="9" a="1"/>
  <c r="C10" i="9" s="1"/>
  <c r="AJ9" i="9"/>
  <c r="AI9" i="9"/>
  <c r="AI9" i="9" a="1"/>
  <c r="AG9" i="9"/>
  <c r="AF9" i="9"/>
  <c r="AF9" i="9" a="1"/>
  <c r="AD9" i="9"/>
  <c r="AC9" i="9"/>
  <c r="AC9" i="9" a="1"/>
  <c r="AA9" i="9"/>
  <c r="Z9" i="9"/>
  <c r="Z9" i="9" a="1"/>
  <c r="W9" i="9"/>
  <c r="W9" i="9" a="1"/>
  <c r="T9" i="9" a="1"/>
  <c r="T9" i="9" s="1"/>
  <c r="Q9" i="9" a="1"/>
  <c r="Q9" i="9" s="1"/>
  <c r="U9" i="9" s="1"/>
  <c r="N9" i="9" a="1"/>
  <c r="N9" i="9" s="1"/>
  <c r="O9" i="9" s="1"/>
  <c r="K9" i="9" a="1"/>
  <c r="K9" i="9" s="1"/>
  <c r="H9" i="9" a="1"/>
  <c r="H9" i="9" s="1"/>
  <c r="I9" i="9" s="1"/>
  <c r="E9" i="9" a="1"/>
  <c r="E9" i="9" s="1"/>
  <c r="C9" i="9"/>
  <c r="C9" i="9" a="1"/>
  <c r="AI8" i="9"/>
  <c r="AI8" i="9" a="1"/>
  <c r="AF8" i="9"/>
  <c r="AF8" i="9" a="1"/>
  <c r="AC8" i="9" a="1"/>
  <c r="AC8" i="9" s="1"/>
  <c r="Z8" i="9" a="1"/>
  <c r="Z8" i="9" s="1"/>
  <c r="W8" i="9" a="1"/>
  <c r="W8" i="9" s="1"/>
  <c r="T8" i="9" a="1"/>
  <c r="T8" i="9" s="1"/>
  <c r="Q8" i="9" a="1"/>
  <c r="Q8" i="9" s="1"/>
  <c r="N8" i="9" a="1"/>
  <c r="N8" i="9" s="1"/>
  <c r="K8" i="9"/>
  <c r="K8" i="9" a="1"/>
  <c r="H8" i="9" a="1"/>
  <c r="H8" i="9" s="1"/>
  <c r="E8" i="9" a="1"/>
  <c r="E8" i="9" s="1"/>
  <c r="C8" i="9" a="1"/>
  <c r="C8" i="9" s="1"/>
  <c r="AI7" i="9"/>
  <c r="AI7" i="9" a="1"/>
  <c r="AF7" i="9"/>
  <c r="AF7" i="9" a="1"/>
  <c r="AC7" i="9" a="1"/>
  <c r="AC7" i="9" s="1"/>
  <c r="Z7" i="9" a="1"/>
  <c r="Z7" i="9" s="1"/>
  <c r="W7" i="9"/>
  <c r="W7" i="9" a="1"/>
  <c r="T7" i="9"/>
  <c r="T7" i="9" a="1"/>
  <c r="Q7" i="9" a="1"/>
  <c r="Q7" i="9" s="1"/>
  <c r="N7" i="9" a="1"/>
  <c r="N7" i="9" s="1"/>
  <c r="K7" i="9"/>
  <c r="K7" i="9" a="1"/>
  <c r="H7" i="9" a="1"/>
  <c r="H7" i="9" s="1"/>
  <c r="E7" i="9" a="1"/>
  <c r="E7" i="9" s="1"/>
  <c r="C7" i="9" a="1"/>
  <c r="C7" i="9" s="1"/>
  <c r="AI6" i="9" a="1"/>
  <c r="AI6" i="9" s="1"/>
  <c r="AF6" i="9" a="1"/>
  <c r="AF6" i="9" s="1"/>
  <c r="AC6" i="9" a="1"/>
  <c r="AC6" i="9" s="1"/>
  <c r="Z6" i="9" a="1"/>
  <c r="Z6" i="9" s="1"/>
  <c r="W6" i="9" a="1"/>
  <c r="W6" i="9" s="1"/>
  <c r="T6" i="9" a="1"/>
  <c r="T6" i="9" s="1"/>
  <c r="Q6" i="9" a="1"/>
  <c r="Q6" i="9" s="1"/>
  <c r="N6" i="9" a="1"/>
  <c r="N6" i="9" s="1"/>
  <c r="K6" i="9" a="1"/>
  <c r="K6" i="9" s="1"/>
  <c r="H6" i="9" a="1"/>
  <c r="H6" i="9" s="1"/>
  <c r="E6" i="9" a="1"/>
  <c r="E6" i="9" s="1"/>
  <c r="C6" i="9" a="1"/>
  <c r="C6" i="9" s="1"/>
  <c r="AI5" i="9"/>
  <c r="AI5" i="9" a="1"/>
  <c r="AF5" i="9"/>
  <c r="AF5" i="9" a="1"/>
  <c r="AC5" i="9"/>
  <c r="AC5" i="9" a="1"/>
  <c r="Z5" i="9"/>
  <c r="Z5" i="9" a="1"/>
  <c r="W5" i="9"/>
  <c r="W5" i="9" a="1"/>
  <c r="T5" i="9"/>
  <c r="T5" i="9" a="1"/>
  <c r="Q5" i="9"/>
  <c r="Q5" i="9" a="1"/>
  <c r="N5" i="9"/>
  <c r="N5" i="9" a="1"/>
  <c r="K5" i="9"/>
  <c r="K5" i="9" a="1"/>
  <c r="H5" i="9"/>
  <c r="H5" i="9" a="1"/>
  <c r="E5" i="9" a="1"/>
  <c r="E5" i="9" s="1"/>
  <c r="C5" i="9" a="1"/>
  <c r="C5" i="9" s="1"/>
  <c r="AJ4" i="9"/>
  <c r="AI4" i="9"/>
  <c r="AI4" i="9" a="1"/>
  <c r="AG4" i="9"/>
  <c r="AF4" i="9"/>
  <c r="AF4" i="9" a="1"/>
  <c r="AD4" i="9"/>
  <c r="AC4" i="9"/>
  <c r="AC4" i="9" a="1"/>
  <c r="AA4" i="9"/>
  <c r="Z4" i="9"/>
  <c r="Z4" i="9" a="1"/>
  <c r="X4" i="9"/>
  <c r="W4" i="9"/>
  <c r="W4" i="9" a="1"/>
  <c r="U4" i="9"/>
  <c r="T4" i="9"/>
  <c r="T4" i="9" a="1"/>
  <c r="R4" i="9"/>
  <c r="Q4" i="9"/>
  <c r="Q4" i="9" a="1"/>
  <c r="O4" i="9"/>
  <c r="N4" i="9"/>
  <c r="N4" i="9" a="1"/>
  <c r="L4" i="9"/>
  <c r="K4" i="9"/>
  <c r="K4" i="9" a="1"/>
  <c r="I4" i="9"/>
  <c r="H4" i="9"/>
  <c r="H4" i="9" a="1"/>
  <c r="E4" i="9"/>
  <c r="E4" i="9" a="1"/>
  <c r="C4" i="9" a="1"/>
  <c r="C4" i="9" s="1"/>
  <c r="AJ3" i="9"/>
  <c r="AI3" i="9"/>
  <c r="AI3" i="9" a="1"/>
  <c r="AG3" i="9"/>
  <c r="AF3" i="9"/>
  <c r="AF3" i="9" a="1"/>
  <c r="AD3" i="9"/>
  <c r="AC3" i="9"/>
  <c r="AC3" i="9" a="1"/>
  <c r="AA3" i="9"/>
  <c r="Z3" i="9"/>
  <c r="Z3" i="9" a="1"/>
  <c r="X3" i="9"/>
  <c r="W3" i="9"/>
  <c r="W3" i="9" a="1"/>
  <c r="U3" i="9"/>
  <c r="T3" i="9"/>
  <c r="T3" i="9" a="1"/>
  <c r="R3" i="9"/>
  <c r="Q3" i="9"/>
  <c r="Q3" i="9" a="1"/>
  <c r="O3" i="9"/>
  <c r="N3" i="9"/>
  <c r="N3" i="9" a="1"/>
  <c r="L3" i="9"/>
  <c r="K3" i="9"/>
  <c r="K3" i="9" a="1"/>
  <c r="H3" i="9"/>
  <c r="H3" i="9" a="1"/>
  <c r="E3" i="9" a="1"/>
  <c r="E3" i="9" s="1"/>
  <c r="C3" i="9"/>
  <c r="C3" i="9" a="1"/>
  <c r="AI2" i="9" a="1"/>
  <c r="AI2" i="9" s="1"/>
  <c r="AF2" i="9" a="1"/>
  <c r="AF2" i="9" s="1"/>
  <c r="AC2" i="9" a="1"/>
  <c r="AC2" i="9" s="1"/>
  <c r="Z2" i="9" a="1"/>
  <c r="Z2" i="9" s="1"/>
  <c r="W2" i="9" a="1"/>
  <c r="W2" i="9" s="1"/>
  <c r="T2" i="9" a="1"/>
  <c r="T2" i="9" s="1"/>
  <c r="Q2" i="9" a="1"/>
  <c r="Q2" i="9" s="1"/>
  <c r="N2" i="9" a="1"/>
  <c r="N2" i="9" s="1"/>
  <c r="K2" i="9" a="1"/>
  <c r="K2" i="9" s="1"/>
  <c r="H2" i="9" a="1"/>
  <c r="H2" i="9" s="1"/>
  <c r="E2" i="9" a="1"/>
  <c r="E2" i="9" s="1"/>
  <c r="C2" i="9" a="1"/>
  <c r="C2" i="9" s="1"/>
  <c r="V30" i="7" a="1"/>
  <c r="V30" i="7" s="1"/>
  <c r="T30" i="7" a="1"/>
  <c r="T30" i="7" s="1"/>
  <c r="R30" i="7" a="1"/>
  <c r="R30" i="7" s="1"/>
  <c r="P30" i="7" a="1"/>
  <c r="P30" i="7" s="1"/>
  <c r="N30" i="7" a="1"/>
  <c r="N30" i="7" s="1"/>
  <c r="L30" i="7" a="1"/>
  <c r="L30" i="7" s="1"/>
  <c r="J30" i="7" a="1"/>
  <c r="J30" i="7" s="1"/>
  <c r="H30" i="7" a="1"/>
  <c r="H30" i="7" s="1"/>
  <c r="F30" i="7" a="1"/>
  <c r="F30" i="7" s="1"/>
  <c r="D30" i="7" a="1"/>
  <c r="D30" i="7" s="1"/>
  <c r="C30" i="7" a="1"/>
  <c r="C30" i="7" s="1"/>
  <c r="V29" i="7" a="1"/>
  <c r="V29" i="7" s="1"/>
  <c r="T29" i="7" a="1"/>
  <c r="T29" i="7" s="1"/>
  <c r="R29" i="7" a="1"/>
  <c r="R29" i="7" s="1"/>
  <c r="P29" i="7" a="1"/>
  <c r="P29" i="7" s="1"/>
  <c r="N29" i="7" a="1"/>
  <c r="N29" i="7" s="1"/>
  <c r="L29" i="7" a="1"/>
  <c r="L29" i="7" s="1"/>
  <c r="J29" i="7" a="1"/>
  <c r="J29" i="7" s="1"/>
  <c r="H29" i="7" a="1"/>
  <c r="H29" i="7" s="1"/>
  <c r="F29" i="7" a="1"/>
  <c r="F29" i="7" s="1"/>
  <c r="D29" i="7" a="1"/>
  <c r="D29" i="7" s="1"/>
  <c r="C29" i="7" a="1"/>
  <c r="C29" i="7" s="1"/>
  <c r="V28" i="7" a="1"/>
  <c r="V28" i="7" s="1"/>
  <c r="T28" i="7" a="1"/>
  <c r="T28" i="7" s="1"/>
  <c r="R28" i="7" a="1"/>
  <c r="R28" i="7" s="1"/>
  <c r="P28" i="7" a="1"/>
  <c r="P28" i="7" s="1"/>
  <c r="N28" i="7" a="1"/>
  <c r="N28" i="7" s="1"/>
  <c r="L28" i="7" a="1"/>
  <c r="L28" i="7" s="1"/>
  <c r="J28" i="7" a="1"/>
  <c r="J28" i="7" s="1"/>
  <c r="H28" i="7" a="1"/>
  <c r="H28" i="7" s="1"/>
  <c r="F28" i="7" a="1"/>
  <c r="F28" i="7" s="1"/>
  <c r="D28" i="7" a="1"/>
  <c r="D28" i="7" s="1"/>
  <c r="C28" i="7" a="1"/>
  <c r="C28" i="7" s="1"/>
  <c r="V27" i="7" a="1"/>
  <c r="V27" i="7" s="1"/>
  <c r="T27" i="7" a="1"/>
  <c r="T27" i="7" s="1"/>
  <c r="R27" i="7" a="1"/>
  <c r="R27" i="7" s="1"/>
  <c r="P27" i="7" a="1"/>
  <c r="P27" i="7" s="1"/>
  <c r="N27" i="7" a="1"/>
  <c r="N27" i="7" s="1"/>
  <c r="L27" i="7" a="1"/>
  <c r="L27" i="7" s="1"/>
  <c r="J27" i="7" a="1"/>
  <c r="J27" i="7" s="1"/>
  <c r="H27" i="7" a="1"/>
  <c r="H27" i="7" s="1"/>
  <c r="F27" i="7" a="1"/>
  <c r="F27" i="7" s="1"/>
  <c r="D27" i="7" a="1"/>
  <c r="D27" i="7" s="1"/>
  <c r="C27" i="7" a="1"/>
  <c r="C27" i="7" s="1"/>
  <c r="V26" i="7" a="1"/>
  <c r="V26" i="7" s="1"/>
  <c r="T26" i="7" a="1"/>
  <c r="T26" i="7" s="1"/>
  <c r="R26" i="7" a="1"/>
  <c r="R26" i="7" s="1"/>
  <c r="P26" i="7" a="1"/>
  <c r="P26" i="7" s="1"/>
  <c r="N26" i="7" a="1"/>
  <c r="N26" i="7" s="1"/>
  <c r="L26" i="7" a="1"/>
  <c r="L26" i="7" s="1"/>
  <c r="J26" i="7" a="1"/>
  <c r="J26" i="7" s="1"/>
  <c r="H26" i="7" a="1"/>
  <c r="H26" i="7" s="1"/>
  <c r="F26" i="7" a="1"/>
  <c r="F26" i="7" s="1"/>
  <c r="D26" i="7" a="1"/>
  <c r="D26" i="7" s="1"/>
  <c r="C26" i="7" a="1"/>
  <c r="C26" i="7" s="1"/>
  <c r="V25" i="7" a="1"/>
  <c r="V25" i="7" s="1"/>
  <c r="T25" i="7" a="1"/>
  <c r="T25" i="7" s="1"/>
  <c r="R25" i="7" a="1"/>
  <c r="R25" i="7" s="1"/>
  <c r="P25" i="7" a="1"/>
  <c r="P25" i="7" s="1"/>
  <c r="N25" i="7" a="1"/>
  <c r="N25" i="7" s="1"/>
  <c r="L25" i="7" a="1"/>
  <c r="L25" i="7" s="1"/>
  <c r="J25" i="7" a="1"/>
  <c r="J25" i="7" s="1"/>
  <c r="H25" i="7" a="1"/>
  <c r="H25" i="7" s="1"/>
  <c r="F25" i="7" a="1"/>
  <c r="F25" i="7" s="1"/>
  <c r="D25" i="7" a="1"/>
  <c r="D25" i="7" s="1"/>
  <c r="C25" i="7" a="1"/>
  <c r="C25" i="7" s="1"/>
  <c r="V24" i="7" a="1"/>
  <c r="V24" i="7" s="1"/>
  <c r="T24" i="7" a="1"/>
  <c r="T24" i="7" s="1"/>
  <c r="R24" i="7" a="1"/>
  <c r="R24" i="7" s="1"/>
  <c r="P24" i="7" a="1"/>
  <c r="P24" i="7" s="1"/>
  <c r="N24" i="7" a="1"/>
  <c r="N24" i="7" s="1"/>
  <c r="L24" i="7" a="1"/>
  <c r="L24" i="7" s="1"/>
  <c r="J24" i="7" a="1"/>
  <c r="J24" i="7" s="1"/>
  <c r="H24" i="7" a="1"/>
  <c r="H24" i="7" s="1"/>
  <c r="F24" i="7" a="1"/>
  <c r="F24" i="7" s="1"/>
  <c r="D24" i="7" a="1"/>
  <c r="D24" i="7" s="1"/>
  <c r="C24" i="7" a="1"/>
  <c r="C24" i="7" s="1"/>
  <c r="V23" i="7" a="1"/>
  <c r="V23" i="7" s="1"/>
  <c r="T23" i="7" a="1"/>
  <c r="T23" i="7" s="1"/>
  <c r="R23" i="7" a="1"/>
  <c r="R23" i="7" s="1"/>
  <c r="P23" i="7" a="1"/>
  <c r="P23" i="7" s="1"/>
  <c r="N23" i="7" a="1"/>
  <c r="N23" i="7" s="1"/>
  <c r="L23" i="7" a="1"/>
  <c r="L23" i="7" s="1"/>
  <c r="J23" i="7" a="1"/>
  <c r="J23" i="7" s="1"/>
  <c r="H23" i="7" a="1"/>
  <c r="H23" i="7" s="1"/>
  <c r="F23" i="7" a="1"/>
  <c r="F23" i="7" s="1"/>
  <c r="D23" i="7" a="1"/>
  <c r="D23" i="7" s="1"/>
  <c r="C23" i="7" a="1"/>
  <c r="C23" i="7" s="1"/>
  <c r="V22" i="7" a="1"/>
  <c r="V22" i="7" s="1"/>
  <c r="T22" i="7" a="1"/>
  <c r="T22" i="7" s="1"/>
  <c r="R22" i="7" a="1"/>
  <c r="R22" i="7" s="1"/>
  <c r="P22" i="7" a="1"/>
  <c r="P22" i="7" s="1"/>
  <c r="N22" i="7" a="1"/>
  <c r="N22" i="7" s="1"/>
  <c r="L22" i="7" a="1"/>
  <c r="L22" i="7" s="1"/>
  <c r="J22" i="7" a="1"/>
  <c r="J22" i="7" s="1"/>
  <c r="H22" i="7" a="1"/>
  <c r="H22" i="7" s="1"/>
  <c r="F22" i="7" a="1"/>
  <c r="F22" i="7" s="1"/>
  <c r="D22" i="7" a="1"/>
  <c r="D22" i="7" s="1"/>
  <c r="C22" i="7" a="1"/>
  <c r="C22" i="7" s="1"/>
  <c r="V21" i="7" a="1"/>
  <c r="V21" i="7" s="1"/>
  <c r="T21" i="7" a="1"/>
  <c r="T21" i="7" s="1"/>
  <c r="R21" i="7" a="1"/>
  <c r="R21" i="7" s="1"/>
  <c r="P21" i="7" a="1"/>
  <c r="P21" i="7" s="1"/>
  <c r="N21" i="7" a="1"/>
  <c r="N21" i="7" s="1"/>
  <c r="L21" i="7" a="1"/>
  <c r="L21" i="7" s="1"/>
  <c r="J21" i="7" a="1"/>
  <c r="J21" i="7" s="1"/>
  <c r="H21" i="7" a="1"/>
  <c r="H21" i="7" s="1"/>
  <c r="F21" i="7" a="1"/>
  <c r="F21" i="7" s="1"/>
  <c r="D21" i="7" a="1"/>
  <c r="D21" i="7" s="1"/>
  <c r="C21" i="7" a="1"/>
  <c r="C21" i="7" s="1"/>
  <c r="V20" i="7" a="1"/>
  <c r="V20" i="7" s="1"/>
  <c r="T20" i="7" a="1"/>
  <c r="T20" i="7" s="1"/>
  <c r="R20" i="7" a="1"/>
  <c r="R20" i="7" s="1"/>
  <c r="P20" i="7" a="1"/>
  <c r="P20" i="7" s="1"/>
  <c r="N20" i="7" a="1"/>
  <c r="N20" i="7" s="1"/>
  <c r="L20" i="7" a="1"/>
  <c r="L20" i="7" s="1"/>
  <c r="J20" i="7" a="1"/>
  <c r="J20" i="7" s="1"/>
  <c r="H20" i="7" a="1"/>
  <c r="H20" i="7" s="1"/>
  <c r="F20" i="7" a="1"/>
  <c r="F20" i="7" s="1"/>
  <c r="D20" i="7" a="1"/>
  <c r="D20" i="7" s="1"/>
  <c r="C20" i="7" a="1"/>
  <c r="C20" i="7" s="1"/>
  <c r="V19" i="7" a="1"/>
  <c r="V19" i="7" s="1"/>
  <c r="T19" i="7" a="1"/>
  <c r="T19" i="7" s="1"/>
  <c r="R19" i="7" a="1"/>
  <c r="R19" i="7" s="1"/>
  <c r="P19" i="7" a="1"/>
  <c r="P19" i="7" s="1"/>
  <c r="N19" i="7" a="1"/>
  <c r="N19" i="7" s="1"/>
  <c r="L19" i="7" a="1"/>
  <c r="L19" i="7" s="1"/>
  <c r="J19" i="7" a="1"/>
  <c r="J19" i="7" s="1"/>
  <c r="H19" i="7" a="1"/>
  <c r="H19" i="7" s="1"/>
  <c r="F19" i="7" a="1"/>
  <c r="F19" i="7" s="1"/>
  <c r="D19" i="7" a="1"/>
  <c r="D19" i="7" s="1"/>
  <c r="C19" i="7" a="1"/>
  <c r="C19" i="7" s="1"/>
  <c r="V18" i="7" a="1"/>
  <c r="V18" i="7" s="1"/>
  <c r="T18" i="7" a="1"/>
  <c r="T18" i="7" s="1"/>
  <c r="R18" i="7" a="1"/>
  <c r="R18" i="7" s="1"/>
  <c r="P18" i="7" a="1"/>
  <c r="P18" i="7" s="1"/>
  <c r="N18" i="7" a="1"/>
  <c r="N18" i="7" s="1"/>
  <c r="L18" i="7" a="1"/>
  <c r="L18" i="7" s="1"/>
  <c r="J18" i="7" a="1"/>
  <c r="J18" i="7" s="1"/>
  <c r="H18" i="7" a="1"/>
  <c r="H18" i="7" s="1"/>
  <c r="F18" i="7" a="1"/>
  <c r="F18" i="7" s="1"/>
  <c r="D18" i="7" a="1"/>
  <c r="D18" i="7" s="1"/>
  <c r="C18" i="7" a="1"/>
  <c r="C18" i="7" s="1"/>
  <c r="V17" i="7" a="1"/>
  <c r="V17" i="7" s="1"/>
  <c r="T17" i="7" a="1"/>
  <c r="T17" i="7" s="1"/>
  <c r="R17" i="7" a="1"/>
  <c r="R17" i="7" s="1"/>
  <c r="P17" i="7" a="1"/>
  <c r="P17" i="7" s="1"/>
  <c r="N17" i="7" a="1"/>
  <c r="N17" i="7" s="1"/>
  <c r="L17" i="7" a="1"/>
  <c r="L17" i="7" s="1"/>
  <c r="J17" i="7" a="1"/>
  <c r="J17" i="7" s="1"/>
  <c r="H17" i="7" a="1"/>
  <c r="H17" i="7" s="1"/>
  <c r="F17" i="7" a="1"/>
  <c r="F17" i="7" s="1"/>
  <c r="D17" i="7" a="1"/>
  <c r="D17" i="7" s="1"/>
  <c r="C17" i="7" a="1"/>
  <c r="C17" i="7" s="1"/>
  <c r="V16" i="7" a="1"/>
  <c r="V16" i="7" s="1"/>
  <c r="T16" i="7" a="1"/>
  <c r="T16" i="7" s="1"/>
  <c r="R16" i="7" a="1"/>
  <c r="R16" i="7" s="1"/>
  <c r="P16" i="7" a="1"/>
  <c r="P16" i="7" s="1"/>
  <c r="N16" i="7" a="1"/>
  <c r="N16" i="7" s="1"/>
  <c r="L16" i="7" a="1"/>
  <c r="L16" i="7" s="1"/>
  <c r="J16" i="7" a="1"/>
  <c r="J16" i="7" s="1"/>
  <c r="H16" i="7" a="1"/>
  <c r="H16" i="7" s="1"/>
  <c r="F16" i="7" a="1"/>
  <c r="F16" i="7" s="1"/>
  <c r="D16" i="7" a="1"/>
  <c r="D16" i="7" s="1"/>
  <c r="C16" i="7" a="1"/>
  <c r="C16" i="7" s="1"/>
  <c r="V15" i="7" a="1"/>
  <c r="V15" i="7" s="1"/>
  <c r="T15" i="7" a="1"/>
  <c r="T15" i="7" s="1"/>
  <c r="R15" i="7" a="1"/>
  <c r="R15" i="7" s="1"/>
  <c r="P15" i="7" a="1"/>
  <c r="P15" i="7" s="1"/>
  <c r="N15" i="7" a="1"/>
  <c r="N15" i="7" s="1"/>
  <c r="L15" i="7" a="1"/>
  <c r="L15" i="7" s="1"/>
  <c r="J15" i="7" a="1"/>
  <c r="J15" i="7" s="1"/>
  <c r="H15" i="7" a="1"/>
  <c r="H15" i="7" s="1"/>
  <c r="F15" i="7" a="1"/>
  <c r="F15" i="7" s="1"/>
  <c r="D15" i="7" a="1"/>
  <c r="D15" i="7" s="1"/>
  <c r="C15" i="7" a="1"/>
  <c r="C15" i="7" s="1"/>
  <c r="V14" i="7" a="1"/>
  <c r="V14" i="7" s="1"/>
  <c r="T14" i="7" a="1"/>
  <c r="T14" i="7" s="1"/>
  <c r="R14" i="7" a="1"/>
  <c r="R14" i="7" s="1"/>
  <c r="P14" i="7" a="1"/>
  <c r="P14" i="7" s="1"/>
  <c r="N14" i="7" a="1"/>
  <c r="N14" i="7" s="1"/>
  <c r="L14" i="7" a="1"/>
  <c r="L14" i="7" s="1"/>
  <c r="J14" i="7" a="1"/>
  <c r="J14" i="7" s="1"/>
  <c r="H14" i="7" a="1"/>
  <c r="H14" i="7" s="1"/>
  <c r="F14" i="7" a="1"/>
  <c r="F14" i="7" s="1"/>
  <c r="D14" i="7" a="1"/>
  <c r="D14" i="7" s="1"/>
  <c r="C14" i="7" a="1"/>
  <c r="C14" i="7" s="1"/>
  <c r="V13" i="7" a="1"/>
  <c r="V13" i="7" s="1"/>
  <c r="T13" i="7" a="1"/>
  <c r="T13" i="7" s="1"/>
  <c r="R13" i="7" a="1"/>
  <c r="R13" i="7" s="1"/>
  <c r="P13" i="7" a="1"/>
  <c r="P13" i="7" s="1"/>
  <c r="N13" i="7" a="1"/>
  <c r="N13" i="7" s="1"/>
  <c r="L13" i="7" a="1"/>
  <c r="L13" i="7" s="1"/>
  <c r="J13" i="7" a="1"/>
  <c r="J13" i="7" s="1"/>
  <c r="H13" i="7" a="1"/>
  <c r="H13" i="7" s="1"/>
  <c r="F13" i="7" a="1"/>
  <c r="F13" i="7" s="1"/>
  <c r="D13" i="7" a="1"/>
  <c r="D13" i="7" s="1"/>
  <c r="C13" i="7" a="1"/>
  <c r="C13" i="7" s="1"/>
  <c r="V12" i="7" a="1"/>
  <c r="V12" i="7" s="1"/>
  <c r="T12" i="7" a="1"/>
  <c r="T12" i="7" s="1"/>
  <c r="R12" i="7" a="1"/>
  <c r="R12" i="7" s="1"/>
  <c r="P12" i="7" a="1"/>
  <c r="P12" i="7" s="1"/>
  <c r="N12" i="7" a="1"/>
  <c r="N12" i="7" s="1"/>
  <c r="L12" i="7" a="1"/>
  <c r="L12" i="7" s="1"/>
  <c r="J12" i="7" a="1"/>
  <c r="J12" i="7" s="1"/>
  <c r="H12" i="7" a="1"/>
  <c r="H12" i="7" s="1"/>
  <c r="F12" i="7" a="1"/>
  <c r="F12" i="7" s="1"/>
  <c r="D12" i="7" a="1"/>
  <c r="D12" i="7" s="1"/>
  <c r="C12" i="7" a="1"/>
  <c r="C12" i="7" s="1"/>
  <c r="V11" i="7" a="1"/>
  <c r="V11" i="7" s="1"/>
  <c r="T11" i="7" a="1"/>
  <c r="T11" i="7" s="1"/>
  <c r="R11" i="7" a="1"/>
  <c r="R11" i="7" s="1"/>
  <c r="P11" i="7" a="1"/>
  <c r="P11" i="7" s="1"/>
  <c r="N11" i="7" a="1"/>
  <c r="N11" i="7" s="1"/>
  <c r="L11" i="7" a="1"/>
  <c r="L11" i="7" s="1"/>
  <c r="J11" i="7" a="1"/>
  <c r="J11" i="7" s="1"/>
  <c r="H11" i="7" a="1"/>
  <c r="H11" i="7" s="1"/>
  <c r="F11" i="7" a="1"/>
  <c r="F11" i="7" s="1"/>
  <c r="D11" i="7" a="1"/>
  <c r="D11" i="7" s="1"/>
  <c r="C11" i="7" a="1"/>
  <c r="C11" i="7" s="1"/>
  <c r="V10" i="7" a="1"/>
  <c r="V10" i="7" s="1"/>
  <c r="T10" i="7" a="1"/>
  <c r="T10" i="7" s="1"/>
  <c r="R10" i="7" a="1"/>
  <c r="R10" i="7" s="1"/>
  <c r="P10" i="7" a="1"/>
  <c r="P10" i="7" s="1"/>
  <c r="N10" i="7" a="1"/>
  <c r="N10" i="7" s="1"/>
  <c r="L10" i="7" a="1"/>
  <c r="L10" i="7" s="1"/>
  <c r="J10" i="7" a="1"/>
  <c r="J10" i="7" s="1"/>
  <c r="H10" i="7" a="1"/>
  <c r="H10" i="7" s="1"/>
  <c r="F10" i="7" a="1"/>
  <c r="F10" i="7" s="1"/>
  <c r="D10" i="7" a="1"/>
  <c r="D10" i="7" s="1"/>
  <c r="C10" i="7" a="1"/>
  <c r="C10" i="7" s="1"/>
  <c r="V9" i="7" a="1"/>
  <c r="V9" i="7" s="1"/>
  <c r="T9" i="7" a="1"/>
  <c r="T9" i="7" s="1"/>
  <c r="R9" i="7" a="1"/>
  <c r="R9" i="7" s="1"/>
  <c r="P9" i="7" a="1"/>
  <c r="P9" i="7" s="1"/>
  <c r="N9" i="7" a="1"/>
  <c r="N9" i="7" s="1"/>
  <c r="L9" i="7" a="1"/>
  <c r="L9" i="7" s="1"/>
  <c r="J9" i="7" a="1"/>
  <c r="J9" i="7" s="1"/>
  <c r="H9" i="7" a="1"/>
  <c r="H9" i="7" s="1"/>
  <c r="F9" i="7" a="1"/>
  <c r="F9" i="7" s="1"/>
  <c r="D9" i="7" a="1"/>
  <c r="D9" i="7" s="1"/>
  <c r="C9" i="7" a="1"/>
  <c r="C9" i="7" s="1"/>
  <c r="V8" i="7" a="1"/>
  <c r="V8" i="7" s="1"/>
  <c r="T8" i="7" a="1"/>
  <c r="T8" i="7" s="1"/>
  <c r="R8" i="7" a="1"/>
  <c r="R8" i="7" s="1"/>
  <c r="P8" i="7" a="1"/>
  <c r="P8" i="7" s="1"/>
  <c r="N8" i="7" a="1"/>
  <c r="N8" i="7" s="1"/>
  <c r="L8" i="7" a="1"/>
  <c r="L8" i="7" s="1"/>
  <c r="J8" i="7" a="1"/>
  <c r="J8" i="7" s="1"/>
  <c r="H8" i="7" a="1"/>
  <c r="H8" i="7" s="1"/>
  <c r="F8" i="7" a="1"/>
  <c r="F8" i="7" s="1"/>
  <c r="D8" i="7" a="1"/>
  <c r="D8" i="7" s="1"/>
  <c r="C8" i="7" a="1"/>
  <c r="C8" i="7" s="1"/>
  <c r="V7" i="7" a="1"/>
  <c r="V7" i="7" s="1"/>
  <c r="T7" i="7" a="1"/>
  <c r="T7" i="7" s="1"/>
  <c r="R7" i="7" a="1"/>
  <c r="R7" i="7" s="1"/>
  <c r="P7" i="7" a="1"/>
  <c r="P7" i="7" s="1"/>
  <c r="N7" i="7" a="1"/>
  <c r="N7" i="7" s="1"/>
  <c r="L7" i="7" a="1"/>
  <c r="L7" i="7" s="1"/>
  <c r="J7" i="7" a="1"/>
  <c r="J7" i="7" s="1"/>
  <c r="H7" i="7" a="1"/>
  <c r="H7" i="7" s="1"/>
  <c r="F7" i="7" a="1"/>
  <c r="F7" i="7" s="1"/>
  <c r="D7" i="7" a="1"/>
  <c r="D7" i="7" s="1"/>
  <c r="C7" i="7" a="1"/>
  <c r="C7" i="7" s="1"/>
  <c r="V6" i="7" a="1"/>
  <c r="V6" i="7" s="1"/>
  <c r="T6" i="7" a="1"/>
  <c r="T6" i="7" s="1"/>
  <c r="R6" i="7" a="1"/>
  <c r="R6" i="7" s="1"/>
  <c r="P6" i="7" a="1"/>
  <c r="P6" i="7" s="1"/>
  <c r="N6" i="7" a="1"/>
  <c r="N6" i="7" s="1"/>
  <c r="L6" i="7" a="1"/>
  <c r="L6" i="7" s="1"/>
  <c r="J6" i="7" a="1"/>
  <c r="J6" i="7" s="1"/>
  <c r="H6" i="7" a="1"/>
  <c r="H6" i="7" s="1"/>
  <c r="F6" i="7" a="1"/>
  <c r="F6" i="7" s="1"/>
  <c r="D6" i="7" a="1"/>
  <c r="D6" i="7" s="1"/>
  <c r="C6" i="7" a="1"/>
  <c r="C6" i="7" s="1"/>
  <c r="V5" i="7" a="1"/>
  <c r="V5" i="7" s="1"/>
  <c r="T5" i="7" a="1"/>
  <c r="T5" i="7" s="1"/>
  <c r="R5" i="7" a="1"/>
  <c r="R5" i="7" s="1"/>
  <c r="P5" i="7" a="1"/>
  <c r="P5" i="7" s="1"/>
  <c r="N5" i="7" a="1"/>
  <c r="N5" i="7" s="1"/>
  <c r="L5" i="7" a="1"/>
  <c r="L5" i="7" s="1"/>
  <c r="J5" i="7" a="1"/>
  <c r="J5" i="7" s="1"/>
  <c r="H5" i="7" a="1"/>
  <c r="H5" i="7" s="1"/>
  <c r="F5" i="7" a="1"/>
  <c r="F5" i="7" s="1"/>
  <c r="D5" i="7" a="1"/>
  <c r="D5" i="7" s="1"/>
  <c r="C5" i="7" a="1"/>
  <c r="C5" i="7" s="1"/>
  <c r="V4" i="7" a="1"/>
  <c r="V4" i="7" s="1"/>
  <c r="T4" i="7" a="1"/>
  <c r="T4" i="7" s="1"/>
  <c r="R4" i="7" a="1"/>
  <c r="R4" i="7" s="1"/>
  <c r="P4" i="7" a="1"/>
  <c r="P4" i="7" s="1"/>
  <c r="N4" i="7" a="1"/>
  <c r="N4" i="7" s="1"/>
  <c r="L4" i="7" a="1"/>
  <c r="L4" i="7" s="1"/>
  <c r="J4" i="7" a="1"/>
  <c r="J4" i="7" s="1"/>
  <c r="H4" i="7" a="1"/>
  <c r="H4" i="7" s="1"/>
  <c r="F4" i="7" a="1"/>
  <c r="F4" i="7" s="1"/>
  <c r="D4" i="7" a="1"/>
  <c r="D4" i="7" s="1"/>
  <c r="C4" i="7" a="1"/>
  <c r="C4" i="7" s="1"/>
  <c r="E13" i="5" l="1"/>
  <c r="M11" i="5"/>
  <c r="D13" i="5"/>
  <c r="M12" i="5"/>
  <c r="M7" i="5"/>
  <c r="F13" i="5"/>
  <c r="M4" i="5"/>
  <c r="L13" i="5"/>
  <c r="M10" i="5"/>
  <c r="H13" i="5"/>
  <c r="M3" i="5"/>
  <c r="I13" i="5"/>
  <c r="M9" i="5"/>
  <c r="M8" i="5"/>
  <c r="M6" i="5"/>
  <c r="M5" i="5"/>
  <c r="J13" i="5"/>
  <c r="K13" i="5"/>
  <c r="M2" i="5"/>
  <c r="C13" i="5"/>
  <c r="G13" i="5"/>
  <c r="B13" i="5"/>
  <c r="AA25" i="10"/>
  <c r="U6" i="10"/>
  <c r="AJ24" i="10"/>
  <c r="O16" i="10"/>
  <c r="AD11" i="10"/>
  <c r="AJ25" i="10"/>
  <c r="AJ19" i="10"/>
  <c r="AD24" i="10"/>
  <c r="AG20" i="10"/>
  <c r="AG24" i="10"/>
  <c r="AD6" i="10"/>
  <c r="AA24" i="10"/>
  <c r="X20" i="10"/>
  <c r="AA11" i="10"/>
  <c r="X19" i="10"/>
  <c r="X16" i="10"/>
  <c r="R24" i="10"/>
  <c r="O25" i="10"/>
  <c r="AJ7" i="10"/>
  <c r="AJ6" i="10"/>
  <c r="O7" i="10"/>
  <c r="U11" i="10"/>
  <c r="AJ15" i="10"/>
  <c r="R16" i="10"/>
  <c r="L20" i="10"/>
  <c r="O24" i="10"/>
  <c r="O6" i="10"/>
  <c r="L7" i="10"/>
  <c r="R7" i="10"/>
  <c r="AJ11" i="10"/>
  <c r="AA15" i="10"/>
  <c r="AA20" i="10"/>
  <c r="U24" i="10"/>
  <c r="X6" i="10"/>
  <c r="AA7" i="10"/>
  <c r="O11" i="10"/>
  <c r="AD16" i="10"/>
  <c r="AD20" i="10"/>
  <c r="X25" i="10"/>
  <c r="X11" i="10"/>
  <c r="O15" i="10"/>
  <c r="AG16" i="10"/>
  <c r="R18" i="10"/>
  <c r="O20" i="10"/>
  <c r="L25" i="10"/>
  <c r="AD25" i="10"/>
  <c r="AG25" i="10"/>
  <c r="R15" i="10"/>
  <c r="R20" i="10"/>
  <c r="AA6" i="10"/>
  <c r="U7" i="10"/>
  <c r="AD7" i="10"/>
  <c r="U16" i="10"/>
  <c r="AJ16" i="10"/>
  <c r="R25" i="10"/>
  <c r="U25" i="10"/>
  <c r="U15" i="10"/>
  <c r="AD15" i="10"/>
  <c r="AG6" i="10"/>
  <c r="AG11" i="10"/>
  <c r="Z28" i="10"/>
  <c r="AF28" i="10"/>
  <c r="I7" i="10"/>
  <c r="I20" i="10"/>
  <c r="X7" i="10"/>
  <c r="AA16" i="10"/>
  <c r="X15" i="10"/>
  <c r="AJ20" i="10"/>
  <c r="R6" i="10"/>
  <c r="AG7" i="10"/>
  <c r="R11" i="10"/>
  <c r="AG15" i="10"/>
  <c r="L16" i="10"/>
  <c r="U20" i="10"/>
  <c r="L24" i="10"/>
  <c r="X24" i="10"/>
  <c r="I16" i="10"/>
  <c r="AD19" i="10"/>
  <c r="F18" i="10"/>
  <c r="F16" i="10"/>
  <c r="F19" i="10"/>
  <c r="F11" i="10"/>
  <c r="F15" i="10"/>
  <c r="C28" i="10"/>
  <c r="D10" i="10" s="1"/>
  <c r="F4" i="10"/>
  <c r="R4" i="10"/>
  <c r="O4" i="10"/>
  <c r="E28" i="10"/>
  <c r="G2" i="10" s="1"/>
  <c r="F2" i="10"/>
  <c r="I4" i="10"/>
  <c r="U4" i="10"/>
  <c r="AD4" i="10"/>
  <c r="L4" i="10"/>
  <c r="X4" i="10"/>
  <c r="I3" i="10"/>
  <c r="U3" i="10"/>
  <c r="AG3" i="10"/>
  <c r="F3" i="10"/>
  <c r="R3" i="10"/>
  <c r="AD3" i="10"/>
  <c r="F5" i="10"/>
  <c r="R5" i="10"/>
  <c r="AD5" i="10"/>
  <c r="O9" i="10"/>
  <c r="AA9" i="10"/>
  <c r="L10" i="10"/>
  <c r="X10" i="10"/>
  <c r="AJ10" i="10"/>
  <c r="H28" i="10"/>
  <c r="AE4" i="10" s="1"/>
  <c r="K28" i="10"/>
  <c r="N28" i="10"/>
  <c r="Q28" i="10"/>
  <c r="T28" i="10"/>
  <c r="W28" i="10"/>
  <c r="AC28" i="10"/>
  <c r="AA4" i="10"/>
  <c r="AG4" i="10"/>
  <c r="O5" i="10"/>
  <c r="AA5" i="10"/>
  <c r="L6" i="10"/>
  <c r="I6" i="10"/>
  <c r="F7" i="10"/>
  <c r="L9" i="10"/>
  <c r="X9" i="10"/>
  <c r="AK9" i="10"/>
  <c r="AJ9" i="10"/>
  <c r="I10" i="10"/>
  <c r="U10" i="10"/>
  <c r="AG10" i="10"/>
  <c r="I2" i="10"/>
  <c r="L2" i="10"/>
  <c r="O2" i="10"/>
  <c r="R2" i="10"/>
  <c r="U2" i="10"/>
  <c r="X2" i="10"/>
  <c r="AA2" i="10"/>
  <c r="AD2" i="10"/>
  <c r="AG2" i="10"/>
  <c r="AJ2" i="10"/>
  <c r="O3" i="10"/>
  <c r="AA3" i="10"/>
  <c r="L3" i="10"/>
  <c r="X3" i="10"/>
  <c r="AJ3" i="10"/>
  <c r="AJ4" i="10"/>
  <c r="I5" i="10"/>
  <c r="U5" i="10"/>
  <c r="AG5" i="10"/>
  <c r="P7" i="10"/>
  <c r="F9" i="10"/>
  <c r="R9" i="10"/>
  <c r="AD9" i="10"/>
  <c r="O10" i="10"/>
  <c r="AA10" i="10"/>
  <c r="AB10" i="10"/>
  <c r="L5" i="10"/>
  <c r="X5" i="10"/>
  <c r="AJ5" i="10"/>
  <c r="F6" i="10"/>
  <c r="F8" i="10"/>
  <c r="M8" i="10"/>
  <c r="I9" i="10"/>
  <c r="U9" i="10"/>
  <c r="AG9" i="10"/>
  <c r="F10" i="10"/>
  <c r="R10" i="10"/>
  <c r="AD10" i="10"/>
  <c r="I12" i="10"/>
  <c r="S12" i="10"/>
  <c r="U12" i="10"/>
  <c r="AG12" i="10"/>
  <c r="L14" i="10"/>
  <c r="Y14" i="10"/>
  <c r="X14" i="10"/>
  <c r="AJ14" i="10"/>
  <c r="L15" i="10"/>
  <c r="I15" i="10"/>
  <c r="F17" i="10"/>
  <c r="M17" i="10"/>
  <c r="L17" i="10"/>
  <c r="R17" i="10"/>
  <c r="X17" i="10"/>
  <c r="AD17" i="10"/>
  <c r="AJ17" i="10"/>
  <c r="AJ18" i="10"/>
  <c r="O19" i="10"/>
  <c r="F12" i="10"/>
  <c r="R12" i="10"/>
  <c r="AD12" i="10"/>
  <c r="I13" i="10"/>
  <c r="P13" i="10"/>
  <c r="O13" i="10"/>
  <c r="U13" i="10"/>
  <c r="AA13" i="10"/>
  <c r="AG13" i="10"/>
  <c r="O14" i="10"/>
  <c r="AA14" i="10"/>
  <c r="O18" i="10"/>
  <c r="U18" i="10"/>
  <c r="I8" i="10"/>
  <c r="L8" i="10"/>
  <c r="O8" i="10"/>
  <c r="R8" i="10"/>
  <c r="U8" i="10"/>
  <c r="X8" i="10"/>
  <c r="AA8" i="10"/>
  <c r="AD8" i="10"/>
  <c r="AG8" i="10"/>
  <c r="AJ8" i="10"/>
  <c r="I11" i="10"/>
  <c r="L11" i="10"/>
  <c r="O12" i="10"/>
  <c r="AA12" i="10"/>
  <c r="F14" i="10"/>
  <c r="R14" i="10"/>
  <c r="AD14" i="10"/>
  <c r="I17" i="10"/>
  <c r="O17" i="10"/>
  <c r="U17" i="10"/>
  <c r="AB17" i="10"/>
  <c r="AA17" i="10"/>
  <c r="AG17" i="10"/>
  <c r="I18" i="10"/>
  <c r="X18" i="10"/>
  <c r="F21" i="10"/>
  <c r="AI28" i="10"/>
  <c r="L12" i="10"/>
  <c r="X12" i="10"/>
  <c r="AJ12" i="10"/>
  <c r="F13" i="10"/>
  <c r="L13" i="10"/>
  <c r="R13" i="10"/>
  <c r="Y13" i="10"/>
  <c r="X13" i="10"/>
  <c r="AD13" i="10"/>
  <c r="AJ13" i="10"/>
  <c r="I14" i="10"/>
  <c r="U14" i="10"/>
  <c r="AG14" i="10"/>
  <c r="L18" i="10"/>
  <c r="AG18" i="10"/>
  <c r="L19" i="10"/>
  <c r="AD18" i="10"/>
  <c r="L21" i="10"/>
  <c r="X21" i="10"/>
  <c r="AJ21" i="10"/>
  <c r="F22" i="10"/>
  <c r="L22" i="10"/>
  <c r="R22" i="10"/>
  <c r="Y22" i="10"/>
  <c r="X22" i="10"/>
  <c r="AD22" i="10"/>
  <c r="AJ22" i="10"/>
  <c r="I23" i="10"/>
  <c r="U23" i="10"/>
  <c r="AG23" i="10"/>
  <c r="I24" i="10"/>
  <c r="F24" i="10"/>
  <c r="P26" i="10"/>
  <c r="O27" i="10"/>
  <c r="AA27" i="10"/>
  <c r="AA18" i="10"/>
  <c r="U19" i="10"/>
  <c r="AA19" i="10"/>
  <c r="AG19" i="10"/>
  <c r="I21" i="10"/>
  <c r="U21" i="10"/>
  <c r="AG21" i="10"/>
  <c r="L23" i="10"/>
  <c r="X23" i="10"/>
  <c r="AJ23" i="10"/>
  <c r="I25" i="10"/>
  <c r="F25" i="10"/>
  <c r="F27" i="10"/>
  <c r="R27" i="10"/>
  <c r="AD27" i="10"/>
  <c r="R21" i="10"/>
  <c r="AD21" i="10"/>
  <c r="I22" i="10"/>
  <c r="P22" i="10"/>
  <c r="O22" i="10"/>
  <c r="U22" i="10"/>
  <c r="AA22" i="10"/>
  <c r="AG22" i="10"/>
  <c r="O23" i="10"/>
  <c r="AA23" i="10"/>
  <c r="S26" i="10"/>
  <c r="I27" i="10"/>
  <c r="V27" i="10"/>
  <c r="U27" i="10"/>
  <c r="AG27" i="10"/>
  <c r="S18" i="10"/>
  <c r="I19" i="10"/>
  <c r="R19" i="10"/>
  <c r="F20" i="10"/>
  <c r="O21" i="10"/>
  <c r="AA21" i="10"/>
  <c r="F23" i="10"/>
  <c r="R23" i="10"/>
  <c r="AD23" i="10"/>
  <c r="S25" i="10"/>
  <c r="L27" i="10"/>
  <c r="X27" i="10"/>
  <c r="AJ27" i="10"/>
  <c r="F26" i="10"/>
  <c r="I26" i="10"/>
  <c r="L26" i="10"/>
  <c r="O26" i="10"/>
  <c r="R26" i="10"/>
  <c r="U26" i="10"/>
  <c r="X26" i="10"/>
  <c r="AA26" i="10"/>
  <c r="AD26" i="10"/>
  <c r="AG26" i="10"/>
  <c r="AJ26" i="10"/>
  <c r="C28" i="9"/>
  <c r="D2" i="9" s="1"/>
  <c r="N28" i="9"/>
  <c r="O2" i="9"/>
  <c r="Z28" i="9"/>
  <c r="AA2" i="9"/>
  <c r="G4" i="9"/>
  <c r="F6" i="9"/>
  <c r="R6" i="9"/>
  <c r="AD6" i="9"/>
  <c r="D7" i="9"/>
  <c r="AD7" i="9"/>
  <c r="I8" i="9"/>
  <c r="R8" i="9"/>
  <c r="AD8" i="9"/>
  <c r="E28" i="9"/>
  <c r="F2" i="9"/>
  <c r="Q28" i="9"/>
  <c r="R2" i="9"/>
  <c r="AC28" i="9"/>
  <c r="AD2" i="9"/>
  <c r="G5" i="9"/>
  <c r="F5" i="9"/>
  <c r="I6" i="9"/>
  <c r="U6" i="9"/>
  <c r="AG6" i="9"/>
  <c r="G7" i="9"/>
  <c r="F7" i="9"/>
  <c r="O7" i="9"/>
  <c r="U8" i="9"/>
  <c r="H28" i="9"/>
  <c r="AB2" i="9" s="1"/>
  <c r="I2" i="9"/>
  <c r="T28" i="9"/>
  <c r="U2" i="9"/>
  <c r="AF28" i="9"/>
  <c r="AG2" i="9"/>
  <c r="AH2" i="9"/>
  <c r="D3" i="9"/>
  <c r="D4" i="9"/>
  <c r="F4" i="9"/>
  <c r="J4" i="9"/>
  <c r="AH4" i="9"/>
  <c r="L6" i="9"/>
  <c r="M6" i="9"/>
  <c r="X6" i="9"/>
  <c r="Y6" i="9"/>
  <c r="AJ6" i="9"/>
  <c r="AK6" i="9"/>
  <c r="L7" i="9"/>
  <c r="I7" i="9"/>
  <c r="S7" i="9"/>
  <c r="R7" i="9"/>
  <c r="X8" i="9"/>
  <c r="K28" i="9"/>
  <c r="L2" i="9"/>
  <c r="M2" i="9"/>
  <c r="W28" i="9"/>
  <c r="X2" i="9"/>
  <c r="AI28" i="9"/>
  <c r="AJ2" i="9"/>
  <c r="AK2" i="9"/>
  <c r="G3" i="9"/>
  <c r="I3" i="9"/>
  <c r="F3" i="9"/>
  <c r="S4" i="9"/>
  <c r="AE4" i="9"/>
  <c r="J5" i="9"/>
  <c r="P5" i="9"/>
  <c r="V5" i="9"/>
  <c r="AB5" i="9"/>
  <c r="AH5" i="9"/>
  <c r="D6" i="9"/>
  <c r="O6" i="9"/>
  <c r="P6" i="9"/>
  <c r="AA6" i="9"/>
  <c r="AB6" i="9"/>
  <c r="AB7" i="9"/>
  <c r="AA7" i="9"/>
  <c r="F8" i="9"/>
  <c r="G8" i="9"/>
  <c r="O8" i="9"/>
  <c r="P8" i="9"/>
  <c r="AA8" i="9"/>
  <c r="AB8" i="9"/>
  <c r="V7" i="9"/>
  <c r="X7" i="9"/>
  <c r="AH7" i="9"/>
  <c r="AJ7" i="9"/>
  <c r="L8" i="9"/>
  <c r="AJ8" i="9"/>
  <c r="D9" i="9"/>
  <c r="AE9" i="9"/>
  <c r="L11" i="9"/>
  <c r="M11" i="9"/>
  <c r="D12" i="9"/>
  <c r="P12" i="9"/>
  <c r="O12" i="9"/>
  <c r="D13" i="9"/>
  <c r="M13" i="9"/>
  <c r="U13" i="9"/>
  <c r="V13" i="9"/>
  <c r="AK13" i="9"/>
  <c r="J16" i="9"/>
  <c r="I16" i="9"/>
  <c r="V16" i="9"/>
  <c r="U16" i="9"/>
  <c r="AH16" i="9"/>
  <c r="AG16" i="9"/>
  <c r="U7" i="9"/>
  <c r="AG7" i="9"/>
  <c r="M8" i="9"/>
  <c r="AG8" i="9"/>
  <c r="G9" i="9"/>
  <c r="M9" i="9"/>
  <c r="S9" i="9"/>
  <c r="AB9" i="9"/>
  <c r="D10" i="9"/>
  <c r="J10" i="9"/>
  <c r="I10" i="9"/>
  <c r="P10" i="9"/>
  <c r="O10" i="9"/>
  <c r="V10" i="9"/>
  <c r="U10" i="9"/>
  <c r="AB10" i="9"/>
  <c r="AA10" i="9"/>
  <c r="AH10" i="9"/>
  <c r="AG10" i="9"/>
  <c r="D11" i="9"/>
  <c r="O11" i="9"/>
  <c r="P11" i="9"/>
  <c r="G12" i="9"/>
  <c r="F12" i="9"/>
  <c r="S12" i="9"/>
  <c r="R12" i="9"/>
  <c r="Y12" i="9"/>
  <c r="AE12" i="9"/>
  <c r="AK12" i="9"/>
  <c r="G13" i="9"/>
  <c r="F13" i="9"/>
  <c r="O13" i="9"/>
  <c r="P13" i="9"/>
  <c r="M16" i="9"/>
  <c r="L16" i="9"/>
  <c r="Y16" i="9"/>
  <c r="X16" i="9"/>
  <c r="AK16" i="9"/>
  <c r="AJ16" i="9"/>
  <c r="I5" i="9"/>
  <c r="L5" i="9"/>
  <c r="O5" i="9"/>
  <c r="R5" i="9"/>
  <c r="U5" i="9"/>
  <c r="X5" i="9"/>
  <c r="AA5" i="9"/>
  <c r="AD5" i="9"/>
  <c r="AG5" i="9"/>
  <c r="AJ5" i="9"/>
  <c r="AH8" i="9"/>
  <c r="F9" i="9"/>
  <c r="L9" i="9"/>
  <c r="R9" i="9"/>
  <c r="Y9" i="9"/>
  <c r="AK9" i="9"/>
  <c r="F11" i="9"/>
  <c r="G11" i="9"/>
  <c r="R11" i="9"/>
  <c r="S11" i="9"/>
  <c r="J12" i="9"/>
  <c r="I12" i="9"/>
  <c r="I13" i="9"/>
  <c r="J13" i="9"/>
  <c r="Y13" i="9"/>
  <c r="AG13" i="9"/>
  <c r="AH13" i="9"/>
  <c r="J14" i="9"/>
  <c r="V14" i="9"/>
  <c r="AH14" i="9"/>
  <c r="P16" i="9"/>
  <c r="O16" i="9"/>
  <c r="AB16" i="9"/>
  <c r="AA16" i="9"/>
  <c r="M7" i="9"/>
  <c r="Y7" i="9"/>
  <c r="AK7" i="9"/>
  <c r="J9" i="9"/>
  <c r="P9" i="9"/>
  <c r="V9" i="9"/>
  <c r="X9" i="9"/>
  <c r="AH9" i="9"/>
  <c r="G10" i="9"/>
  <c r="F10" i="9"/>
  <c r="M10" i="9"/>
  <c r="L10" i="9"/>
  <c r="S10" i="9"/>
  <c r="R10" i="9"/>
  <c r="Y10" i="9"/>
  <c r="X10" i="9"/>
  <c r="AE10" i="9"/>
  <c r="AD10" i="9"/>
  <c r="AK10" i="9"/>
  <c r="AJ10" i="9"/>
  <c r="I11" i="9"/>
  <c r="J11" i="9"/>
  <c r="M12" i="9"/>
  <c r="L12" i="9"/>
  <c r="V12" i="9"/>
  <c r="AB12" i="9"/>
  <c r="AH12" i="9"/>
  <c r="AA13" i="9"/>
  <c r="AB13" i="9"/>
  <c r="M14" i="9"/>
  <c r="Y14" i="9"/>
  <c r="AK14" i="9"/>
  <c r="G16" i="9"/>
  <c r="F16" i="9"/>
  <c r="S16" i="9"/>
  <c r="R16" i="9"/>
  <c r="AE16" i="9"/>
  <c r="AD16" i="9"/>
  <c r="V11" i="9"/>
  <c r="Y11" i="9"/>
  <c r="AB11" i="9"/>
  <c r="AE11" i="9"/>
  <c r="AH11" i="9"/>
  <c r="AK11" i="9"/>
  <c r="U12" i="9"/>
  <c r="X12" i="9"/>
  <c r="AA12" i="9"/>
  <c r="AD12" i="9"/>
  <c r="AG12" i="9"/>
  <c r="AJ12" i="9"/>
  <c r="O14" i="9"/>
  <c r="AA14" i="9"/>
  <c r="P15" i="9"/>
  <c r="AB15" i="9"/>
  <c r="D16" i="9"/>
  <c r="G17" i="9"/>
  <c r="G18" i="9"/>
  <c r="M18" i="9"/>
  <c r="S18" i="9"/>
  <c r="AE18" i="9"/>
  <c r="AD18" i="9"/>
  <c r="F19" i="9"/>
  <c r="G19" i="9"/>
  <c r="M19" i="9"/>
  <c r="D20" i="9"/>
  <c r="P22" i="9"/>
  <c r="O22" i="9"/>
  <c r="R13" i="9"/>
  <c r="AD13" i="9"/>
  <c r="L14" i="9"/>
  <c r="P14" i="9"/>
  <c r="X14" i="9"/>
  <c r="AB14" i="9"/>
  <c r="AJ14" i="9"/>
  <c r="D15" i="9"/>
  <c r="M15" i="9"/>
  <c r="O15" i="9"/>
  <c r="Y15" i="9"/>
  <c r="AA15" i="9"/>
  <c r="AK15" i="9"/>
  <c r="I17" i="9"/>
  <c r="F18" i="9"/>
  <c r="L18" i="9"/>
  <c r="R18" i="9"/>
  <c r="AH18" i="9"/>
  <c r="U19" i="9"/>
  <c r="V19" i="9"/>
  <c r="AJ19" i="9"/>
  <c r="AK19" i="9"/>
  <c r="G22" i="9"/>
  <c r="F22" i="9"/>
  <c r="S22" i="9"/>
  <c r="R22" i="9"/>
  <c r="S13" i="9"/>
  <c r="AE13" i="9"/>
  <c r="I14" i="9"/>
  <c r="U14" i="9"/>
  <c r="AG14" i="9"/>
  <c r="J15" i="9"/>
  <c r="L15" i="9"/>
  <c r="V15" i="9"/>
  <c r="X15" i="9"/>
  <c r="AH15" i="9"/>
  <c r="AJ15" i="9"/>
  <c r="O17" i="9"/>
  <c r="J18" i="9"/>
  <c r="P18" i="9"/>
  <c r="V18" i="9"/>
  <c r="AB18" i="9"/>
  <c r="AA18" i="9"/>
  <c r="AG18" i="9"/>
  <c r="I19" i="9"/>
  <c r="J19" i="9"/>
  <c r="X19" i="9"/>
  <c r="AD19" i="9"/>
  <c r="AE19" i="9"/>
  <c r="J20" i="9"/>
  <c r="V20" i="9"/>
  <c r="J22" i="9"/>
  <c r="I22" i="9"/>
  <c r="V22" i="9"/>
  <c r="U22" i="9"/>
  <c r="L13" i="9"/>
  <c r="X13" i="9"/>
  <c r="AJ13" i="9"/>
  <c r="G15" i="9"/>
  <c r="I15" i="9"/>
  <c r="S15" i="9"/>
  <c r="U15" i="9"/>
  <c r="AE15" i="9"/>
  <c r="AG15" i="9"/>
  <c r="D18" i="9"/>
  <c r="I18" i="9"/>
  <c r="O18" i="9"/>
  <c r="U18" i="9"/>
  <c r="D19" i="9"/>
  <c r="R19" i="9"/>
  <c r="S19" i="9"/>
  <c r="M20" i="9"/>
  <c r="M22" i="9"/>
  <c r="L22" i="9"/>
  <c r="Y22" i="9"/>
  <c r="X22" i="9"/>
  <c r="AG19" i="9"/>
  <c r="O20" i="9"/>
  <c r="G21" i="9"/>
  <c r="I21" i="9"/>
  <c r="S21" i="9"/>
  <c r="U21" i="9"/>
  <c r="AE21" i="9"/>
  <c r="AG21" i="9"/>
  <c r="M23" i="9"/>
  <c r="L23" i="9"/>
  <c r="Y23" i="9"/>
  <c r="X23" i="9"/>
  <c r="AK23" i="9"/>
  <c r="AJ23" i="9"/>
  <c r="I24" i="9"/>
  <c r="J24" i="9"/>
  <c r="J25" i="9"/>
  <c r="I25" i="9"/>
  <c r="S25" i="9"/>
  <c r="AB25" i="9"/>
  <c r="D26" i="9"/>
  <c r="J26" i="9"/>
  <c r="P26" i="9"/>
  <c r="V26" i="9"/>
  <c r="AB26" i="9"/>
  <c r="AH26" i="9"/>
  <c r="D27" i="9"/>
  <c r="P27" i="9"/>
  <c r="O27" i="9"/>
  <c r="AB27" i="9"/>
  <c r="AA27" i="9"/>
  <c r="AH19" i="9"/>
  <c r="L20" i="9"/>
  <c r="F21" i="9"/>
  <c r="P21" i="9"/>
  <c r="R21" i="9"/>
  <c r="AB21" i="9"/>
  <c r="AD21" i="9"/>
  <c r="D22" i="9"/>
  <c r="AB22" i="9"/>
  <c r="AA22" i="9"/>
  <c r="AH22" i="9"/>
  <c r="AG22" i="9"/>
  <c r="D23" i="9"/>
  <c r="P23" i="9"/>
  <c r="O23" i="9"/>
  <c r="AB23" i="9"/>
  <c r="AA23" i="9"/>
  <c r="L24" i="9"/>
  <c r="M24" i="9"/>
  <c r="M25" i="9"/>
  <c r="L25" i="9"/>
  <c r="Y25" i="9"/>
  <c r="AK25" i="9"/>
  <c r="G27" i="9"/>
  <c r="F27" i="9"/>
  <c r="S27" i="9"/>
  <c r="R27" i="9"/>
  <c r="AE27" i="9"/>
  <c r="AD27" i="9"/>
  <c r="Y18" i="9"/>
  <c r="AK18" i="9"/>
  <c r="O19" i="9"/>
  <c r="AA19" i="9"/>
  <c r="I20" i="9"/>
  <c r="U20" i="9"/>
  <c r="D21" i="9"/>
  <c r="M21" i="9"/>
  <c r="O21" i="9"/>
  <c r="Y21" i="9"/>
  <c r="AA21" i="9"/>
  <c r="AK21" i="9"/>
  <c r="G23" i="9"/>
  <c r="F23" i="9"/>
  <c r="S23" i="9"/>
  <c r="R23" i="9"/>
  <c r="AE23" i="9"/>
  <c r="AD23" i="9"/>
  <c r="D24" i="9"/>
  <c r="O24" i="9"/>
  <c r="P24" i="9"/>
  <c r="D25" i="9"/>
  <c r="P25" i="9"/>
  <c r="R25" i="9"/>
  <c r="O25" i="9"/>
  <c r="V25" i="9"/>
  <c r="AH25" i="9"/>
  <c r="G26" i="9"/>
  <c r="M26" i="9"/>
  <c r="S26" i="9"/>
  <c r="Y26" i="9"/>
  <c r="AE26" i="9"/>
  <c r="AK26" i="9"/>
  <c r="J27" i="9"/>
  <c r="I27" i="9"/>
  <c r="V27" i="9"/>
  <c r="U27" i="9"/>
  <c r="AH27" i="9"/>
  <c r="AG27" i="9"/>
  <c r="X18" i="9"/>
  <c r="AJ18" i="9"/>
  <c r="P19" i="9"/>
  <c r="AB19" i="9"/>
  <c r="J21" i="9"/>
  <c r="L21" i="9"/>
  <c r="V21" i="9"/>
  <c r="X21" i="9"/>
  <c r="AH21" i="9"/>
  <c r="AJ21" i="9"/>
  <c r="AE22" i="9"/>
  <c r="AD22" i="9"/>
  <c r="AK22" i="9"/>
  <c r="AJ22" i="9"/>
  <c r="J23" i="9"/>
  <c r="I23" i="9"/>
  <c r="V23" i="9"/>
  <c r="U23" i="9"/>
  <c r="AH23" i="9"/>
  <c r="AG23" i="9"/>
  <c r="F24" i="9"/>
  <c r="G24" i="9"/>
  <c r="R24" i="9"/>
  <c r="S24" i="9"/>
  <c r="G25" i="9"/>
  <c r="F25" i="9"/>
  <c r="AE25" i="9"/>
  <c r="M27" i="9"/>
  <c r="L27" i="9"/>
  <c r="Y27" i="9"/>
  <c r="X27" i="9"/>
  <c r="AK27" i="9"/>
  <c r="AJ27" i="9"/>
  <c r="F26" i="9"/>
  <c r="I26" i="9"/>
  <c r="L26" i="9"/>
  <c r="O26" i="9"/>
  <c r="R26" i="9"/>
  <c r="U26" i="9"/>
  <c r="X26" i="9"/>
  <c r="AA26" i="9"/>
  <c r="AD26" i="9"/>
  <c r="AG26" i="9"/>
  <c r="AJ26" i="9"/>
  <c r="W23" i="7"/>
  <c r="G13" i="7"/>
  <c r="U27" i="7"/>
  <c r="I4" i="7"/>
  <c r="E4" i="7"/>
  <c r="U5" i="7"/>
  <c r="I15" i="7"/>
  <c r="Q15" i="7"/>
  <c r="W15" i="7"/>
  <c r="S9" i="7"/>
  <c r="W26" i="7"/>
  <c r="M4" i="7"/>
  <c r="O9" i="7"/>
  <c r="M21" i="7"/>
  <c r="U21" i="7"/>
  <c r="S23" i="7"/>
  <c r="K9" i="7"/>
  <c r="I13" i="7"/>
  <c r="Q23" i="7"/>
  <c r="U23" i="7"/>
  <c r="K24" i="7"/>
  <c r="Q27" i="7"/>
  <c r="W9" i="7"/>
  <c r="W19" i="7"/>
  <c r="E24" i="7"/>
  <c r="W24" i="7"/>
  <c r="O27" i="7"/>
  <c r="W28" i="7"/>
  <c r="W27" i="7"/>
  <c r="S27" i="7"/>
  <c r="O13" i="7"/>
  <c r="S13" i="7"/>
  <c r="W13" i="7"/>
  <c r="G24" i="7"/>
  <c r="O24" i="7"/>
  <c r="U26" i="7"/>
  <c r="E15" i="7"/>
  <c r="M15" i="7"/>
  <c r="Q21" i="7"/>
  <c r="U15" i="7"/>
  <c r="W5" i="7"/>
  <c r="M9" i="7"/>
  <c r="Q9" i="7"/>
  <c r="U9" i="7"/>
  <c r="U19" i="7"/>
  <c r="E10" i="7"/>
  <c r="F31" i="7"/>
  <c r="J31" i="7"/>
  <c r="N31" i="7"/>
  <c r="O4" i="7"/>
  <c r="T31" i="7"/>
  <c r="U4" i="7"/>
  <c r="G5" i="7"/>
  <c r="O5" i="7"/>
  <c r="K6" i="7"/>
  <c r="S6" i="7"/>
  <c r="E7" i="7"/>
  <c r="M7" i="7"/>
  <c r="U7" i="7"/>
  <c r="E8" i="7"/>
  <c r="M8" i="7"/>
  <c r="U8" i="7"/>
  <c r="G9" i="7"/>
  <c r="G10" i="7"/>
  <c r="O10" i="7"/>
  <c r="W10" i="7"/>
  <c r="I11" i="7"/>
  <c r="Q11" i="7"/>
  <c r="I12" i="7"/>
  <c r="Q12" i="7"/>
  <c r="R31" i="7"/>
  <c r="S4" i="7"/>
  <c r="M5" i="7"/>
  <c r="I6" i="7"/>
  <c r="Q6" i="7"/>
  <c r="K7" i="7"/>
  <c r="K8" i="7"/>
  <c r="C31" i="7"/>
  <c r="G4" i="7"/>
  <c r="K4" i="7"/>
  <c r="P31" i="7"/>
  <c r="V31" i="7"/>
  <c r="W4" i="7"/>
  <c r="I5" i="7"/>
  <c r="Q5" i="7"/>
  <c r="E6" i="7"/>
  <c r="M6" i="7"/>
  <c r="U6" i="7"/>
  <c r="G7" i="7"/>
  <c r="O7" i="7"/>
  <c r="W7" i="7"/>
  <c r="G8" i="7"/>
  <c r="O8" i="7"/>
  <c r="W8" i="7"/>
  <c r="I10" i="7"/>
  <c r="Q10" i="7"/>
  <c r="K11" i="7"/>
  <c r="S11" i="7"/>
  <c r="K12" i="7"/>
  <c r="S12" i="7"/>
  <c r="E13" i="7"/>
  <c r="E5" i="7"/>
  <c r="S7" i="7"/>
  <c r="S8" i="7"/>
  <c r="E9" i="7"/>
  <c r="M10" i="7"/>
  <c r="U10" i="7"/>
  <c r="G11" i="7"/>
  <c r="O11" i="7"/>
  <c r="W11" i="7"/>
  <c r="G12" i="7"/>
  <c r="O12" i="7"/>
  <c r="W12" i="7"/>
  <c r="D31" i="7"/>
  <c r="H31" i="7"/>
  <c r="L31" i="7"/>
  <c r="Q4" i="7"/>
  <c r="K5" i="7"/>
  <c r="S5" i="7"/>
  <c r="G6" i="7"/>
  <c r="O6" i="7"/>
  <c r="W6" i="7"/>
  <c r="I7" i="7"/>
  <c r="Q7" i="7"/>
  <c r="I8" i="7"/>
  <c r="Q8" i="7"/>
  <c r="I9" i="7"/>
  <c r="K10" i="7"/>
  <c r="S10" i="7"/>
  <c r="E11" i="7"/>
  <c r="M11" i="7"/>
  <c r="U11" i="7"/>
  <c r="E12" i="7"/>
  <c r="M12" i="7"/>
  <c r="U12" i="7"/>
  <c r="K13" i="7"/>
  <c r="K16" i="7"/>
  <c r="S16" i="7"/>
  <c r="I18" i="7"/>
  <c r="Q18" i="7"/>
  <c r="K19" i="7"/>
  <c r="E20" i="7"/>
  <c r="M20" i="7"/>
  <c r="U20" i="7"/>
  <c r="G21" i="7"/>
  <c r="Q13" i="7"/>
  <c r="G14" i="7"/>
  <c r="K14" i="7"/>
  <c r="O14" i="7"/>
  <c r="S14" i="7"/>
  <c r="W14" i="7"/>
  <c r="E16" i="7"/>
  <c r="M16" i="7"/>
  <c r="U16" i="7"/>
  <c r="K18" i="7"/>
  <c r="S18" i="7"/>
  <c r="E19" i="7"/>
  <c r="M19" i="7"/>
  <c r="S19" i="7"/>
  <c r="G20" i="7"/>
  <c r="O20" i="7"/>
  <c r="W20" i="7"/>
  <c r="M22" i="7"/>
  <c r="G15" i="7"/>
  <c r="K15" i="7"/>
  <c r="O15" i="7"/>
  <c r="G16" i="7"/>
  <c r="O16" i="7"/>
  <c r="W16" i="7"/>
  <c r="E18" i="7"/>
  <c r="M18" i="7"/>
  <c r="U18" i="7"/>
  <c r="G19" i="7"/>
  <c r="O19" i="7"/>
  <c r="I20" i="7"/>
  <c r="Q20" i="7"/>
  <c r="I21" i="7"/>
  <c r="I22" i="7"/>
  <c r="O22" i="7"/>
  <c r="U22" i="7"/>
  <c r="M13" i="7"/>
  <c r="U13" i="7"/>
  <c r="E14" i="7"/>
  <c r="I14" i="7"/>
  <c r="M14" i="7"/>
  <c r="Q14" i="7"/>
  <c r="U14" i="7"/>
  <c r="S15" i="7"/>
  <c r="I16" i="7"/>
  <c r="Q16" i="7"/>
  <c r="G18" i="7"/>
  <c r="O18" i="7"/>
  <c r="W18" i="7"/>
  <c r="I19" i="7"/>
  <c r="Q19" i="7"/>
  <c r="K20" i="7"/>
  <c r="S20" i="7"/>
  <c r="E21" i="7"/>
  <c r="E22" i="7"/>
  <c r="Q22" i="7"/>
  <c r="K21" i="7"/>
  <c r="S21" i="7"/>
  <c r="K22" i="7"/>
  <c r="S22" i="7"/>
  <c r="U24" i="7"/>
  <c r="S24" i="7"/>
  <c r="G25" i="7"/>
  <c r="O25" i="7"/>
  <c r="W25" i="7"/>
  <c r="I26" i="7"/>
  <c r="Q26" i="7"/>
  <c r="M27" i="7"/>
  <c r="K27" i="7"/>
  <c r="E28" i="7"/>
  <c r="M28" i="7"/>
  <c r="G29" i="7"/>
  <c r="O29" i="7"/>
  <c r="W29" i="7"/>
  <c r="I30" i="7"/>
  <c r="Q30" i="7"/>
  <c r="E17" i="7"/>
  <c r="G17" i="7"/>
  <c r="I17" i="7"/>
  <c r="K17" i="7"/>
  <c r="M17" i="7"/>
  <c r="O17" i="7"/>
  <c r="Q17" i="7"/>
  <c r="S17" i="7"/>
  <c r="U17" i="7"/>
  <c r="W17" i="7"/>
  <c r="G23" i="7"/>
  <c r="K23" i="7"/>
  <c r="I25" i="7"/>
  <c r="Q25" i="7"/>
  <c r="K26" i="7"/>
  <c r="E27" i="7"/>
  <c r="G28" i="7"/>
  <c r="O28" i="7"/>
  <c r="I29" i="7"/>
  <c r="Q29" i="7"/>
  <c r="K30" i="7"/>
  <c r="S30" i="7"/>
  <c r="O21" i="7"/>
  <c r="W21" i="7"/>
  <c r="G22" i="7"/>
  <c r="W22" i="7"/>
  <c r="O23" i="7"/>
  <c r="I24" i="7"/>
  <c r="M24" i="7"/>
  <c r="Q24" i="7"/>
  <c r="K25" i="7"/>
  <c r="S25" i="7"/>
  <c r="E26" i="7"/>
  <c r="M26" i="7"/>
  <c r="S26" i="7"/>
  <c r="G27" i="7"/>
  <c r="I28" i="7"/>
  <c r="Q28" i="7"/>
  <c r="K29" i="7"/>
  <c r="S29" i="7"/>
  <c r="E30" i="7"/>
  <c r="M30" i="7"/>
  <c r="U30" i="7"/>
  <c r="E23" i="7"/>
  <c r="I23" i="7"/>
  <c r="M23" i="7"/>
  <c r="E25" i="7"/>
  <c r="M25" i="7"/>
  <c r="U25" i="7"/>
  <c r="G26" i="7"/>
  <c r="O26" i="7"/>
  <c r="I27" i="7"/>
  <c r="K28" i="7"/>
  <c r="U28" i="7"/>
  <c r="S28" i="7"/>
  <c r="E29" i="7"/>
  <c r="M29" i="7"/>
  <c r="U29" i="7"/>
  <c r="G30" i="7"/>
  <c r="O30" i="7"/>
  <c r="W30" i="7"/>
  <c r="AL16" i="9" l="1"/>
  <c r="D14" i="5"/>
  <c r="H14" i="5"/>
  <c r="C14" i="5"/>
  <c r="E14" i="5"/>
  <c r="I14" i="5"/>
  <c r="F14" i="5"/>
  <c r="J14" i="5"/>
  <c r="G14" i="5"/>
  <c r="K14" i="5"/>
  <c r="M13" i="5"/>
  <c r="G31" i="7"/>
  <c r="O31" i="7"/>
  <c r="Q31" i="7"/>
  <c r="E31" i="7"/>
  <c r="K31" i="7"/>
  <c r="S31" i="7"/>
  <c r="U31" i="7"/>
  <c r="M31" i="7"/>
  <c r="I31" i="7"/>
  <c r="Y27" i="10"/>
  <c r="S23" i="10"/>
  <c r="M26" i="10"/>
  <c r="AB22" i="10"/>
  <c r="AE21" i="10"/>
  <c r="AK22" i="10"/>
  <c r="J21" i="10"/>
  <c r="AK13" i="10"/>
  <c r="J18" i="10"/>
  <c r="S14" i="10"/>
  <c r="J9" i="10"/>
  <c r="Y5" i="10"/>
  <c r="AH27" i="10"/>
  <c r="J27" i="10"/>
  <c r="G26" i="10"/>
  <c r="P23" i="10"/>
  <c r="AE27" i="10"/>
  <c r="Y23" i="10"/>
  <c r="P27" i="10"/>
  <c r="V23" i="10"/>
  <c r="AH21" i="10"/>
  <c r="M18" i="10"/>
  <c r="V14" i="10"/>
  <c r="P16" i="10"/>
  <c r="M12" i="10"/>
  <c r="J25" i="10"/>
  <c r="Y21" i="10"/>
  <c r="AK25" i="10"/>
  <c r="J26" i="10"/>
  <c r="AB16" i="10"/>
  <c r="P18" i="10"/>
  <c r="AB13" i="10"/>
  <c r="Y17" i="10"/>
  <c r="J3" i="10"/>
  <c r="AE16" i="10"/>
  <c r="P14" i="10"/>
  <c r="P19" i="10"/>
  <c r="AK17" i="10"/>
  <c r="AH16" i="10"/>
  <c r="AH9" i="10"/>
  <c r="M7" i="10"/>
  <c r="V5" i="10"/>
  <c r="Y2" i="10"/>
  <c r="AE25" i="10"/>
  <c r="AE23" i="10"/>
  <c r="AK21" i="10"/>
  <c r="M21" i="10"/>
  <c r="AE18" i="10"/>
  <c r="AK26" i="10"/>
  <c r="V25" i="10"/>
  <c r="AB21" i="10"/>
  <c r="AH26" i="10"/>
  <c r="M22" i="10"/>
  <c r="AK16" i="10"/>
  <c r="M13" i="10"/>
  <c r="V12" i="10"/>
  <c r="P17" i="10"/>
  <c r="AK12" i="10"/>
  <c r="J15" i="10"/>
  <c r="AB12" i="10"/>
  <c r="V16" i="10"/>
  <c r="S10" i="10"/>
  <c r="Y8" i="10"/>
  <c r="AE9" i="10"/>
  <c r="AB7" i="10"/>
  <c r="J2" i="10"/>
  <c r="V2" i="10"/>
  <c r="G18" i="10"/>
  <c r="G15" i="10"/>
  <c r="G14" i="10"/>
  <c r="G16" i="10"/>
  <c r="G17" i="10"/>
  <c r="AE26" i="10"/>
  <c r="AB23" i="10"/>
  <c r="AH22" i="10"/>
  <c r="V22" i="10"/>
  <c r="J22" i="10"/>
  <c r="P21" i="10"/>
  <c r="Y25" i="10"/>
  <c r="AB27" i="10"/>
  <c r="AB26" i="10"/>
  <c r="AB25" i="10"/>
  <c r="V21" i="10"/>
  <c r="AB18" i="10"/>
  <c r="AH18" i="10"/>
  <c r="Y16" i="10"/>
  <c r="AH14" i="10"/>
  <c r="J14" i="10"/>
  <c r="AE13" i="10"/>
  <c r="S13" i="10"/>
  <c r="Y12" i="10"/>
  <c r="V18" i="10"/>
  <c r="S16" i="10"/>
  <c r="AB14" i="10"/>
  <c r="AH13" i="10"/>
  <c r="V13" i="10"/>
  <c r="J13" i="10"/>
  <c r="P12" i="10"/>
  <c r="J16" i="10"/>
  <c r="AK14" i="10"/>
  <c r="M14" i="10"/>
  <c r="V9" i="10"/>
  <c r="AK8" i="10"/>
  <c r="AK5" i="10"/>
  <c r="M5" i="10"/>
  <c r="P10" i="10"/>
  <c r="AH5" i="10"/>
  <c r="J5" i="10"/>
  <c r="AH3" i="10"/>
  <c r="AH2" i="10"/>
  <c r="P2" i="10"/>
  <c r="Y3" i="10"/>
  <c r="AH10" i="10"/>
  <c r="J10" i="10"/>
  <c r="Y9" i="10"/>
  <c r="AH7" i="10"/>
  <c r="P5" i="10"/>
  <c r="AB4" i="10"/>
  <c r="AK27" i="10"/>
  <c r="M27" i="10"/>
  <c r="Y26" i="10"/>
  <c r="AH25" i="10"/>
  <c r="V19" i="10"/>
  <c r="S27" i="10"/>
  <c r="M25" i="10"/>
  <c r="AK23" i="10"/>
  <c r="M23" i="10"/>
  <c r="S21" i="10"/>
  <c r="V26" i="10"/>
  <c r="P25" i="10"/>
  <c r="AH23" i="10"/>
  <c r="J23" i="10"/>
  <c r="AE22" i="10"/>
  <c r="S22" i="10"/>
  <c r="M19" i="10"/>
  <c r="M16" i="10"/>
  <c r="AH12" i="10"/>
  <c r="J12" i="10"/>
  <c r="Y18" i="10"/>
  <c r="AH17" i="10"/>
  <c r="V17" i="10"/>
  <c r="J17" i="10"/>
  <c r="AE14" i="10"/>
  <c r="AK18" i="10"/>
  <c r="AE17" i="10"/>
  <c r="S17" i="10"/>
  <c r="AE10" i="10"/>
  <c r="AE8" i="10"/>
  <c r="Y7" i="10"/>
  <c r="AB2" i="10"/>
  <c r="M2" i="10"/>
  <c r="J7" i="10"/>
  <c r="J6" i="10"/>
  <c r="V10" i="10"/>
  <c r="M9" i="10"/>
  <c r="AB5" i="10"/>
  <c r="AH4" i="10"/>
  <c r="V8" i="10"/>
  <c r="AB3" i="10"/>
  <c r="AE3" i="10"/>
  <c r="AB9" i="10"/>
  <c r="P8" i="10"/>
  <c r="M4" i="10"/>
  <c r="Y10" i="10"/>
  <c r="S7" i="10"/>
  <c r="J4" i="10"/>
  <c r="P4" i="10"/>
  <c r="AE5" i="10"/>
  <c r="G23" i="10"/>
  <c r="G25" i="10"/>
  <c r="G21" i="10"/>
  <c r="G19" i="10"/>
  <c r="G10" i="10"/>
  <c r="G3" i="10"/>
  <c r="G4" i="10"/>
  <c r="G9" i="10"/>
  <c r="G24" i="10"/>
  <c r="G22" i="10"/>
  <c r="G13" i="10"/>
  <c r="G8" i="10"/>
  <c r="G6" i="10"/>
  <c r="G12" i="10"/>
  <c r="G7" i="10"/>
  <c r="G27" i="10"/>
  <c r="G5" i="10"/>
  <c r="D13" i="10"/>
  <c r="D2" i="10"/>
  <c r="D18" i="10"/>
  <c r="D22" i="10"/>
  <c r="D25" i="10"/>
  <c r="D20" i="10"/>
  <c r="D12" i="10"/>
  <c r="D4" i="10"/>
  <c r="D3" i="10"/>
  <c r="D27" i="10"/>
  <c r="D16" i="10"/>
  <c r="D21" i="10"/>
  <c r="D14" i="10"/>
  <c r="D8" i="10"/>
  <c r="D6" i="10"/>
  <c r="D7" i="10"/>
  <c r="D5" i="10"/>
  <c r="D9" i="10"/>
  <c r="D24" i="10"/>
  <c r="D23" i="10"/>
  <c r="D26" i="10"/>
  <c r="D19" i="10"/>
  <c r="D17" i="10"/>
  <c r="L28" i="10"/>
  <c r="AG28" i="10"/>
  <c r="U28" i="10"/>
  <c r="I28" i="10"/>
  <c r="F28" i="10"/>
  <c r="AD28" i="10"/>
  <c r="R28" i="10"/>
  <c r="AK24" i="10"/>
  <c r="AH24" i="10"/>
  <c r="AE24" i="10"/>
  <c r="AB24" i="10"/>
  <c r="Y24" i="10"/>
  <c r="V24" i="10"/>
  <c r="S24" i="10"/>
  <c r="P24" i="10"/>
  <c r="M24" i="10"/>
  <c r="J24" i="10"/>
  <c r="AH19" i="10"/>
  <c r="AB19" i="10"/>
  <c r="AK20" i="10"/>
  <c r="AH20" i="10"/>
  <c r="AE20" i="10"/>
  <c r="AB20" i="10"/>
  <c r="Y20" i="10"/>
  <c r="V20" i="10"/>
  <c r="S20" i="10"/>
  <c r="P20" i="10"/>
  <c r="M20" i="10"/>
  <c r="J20" i="10"/>
  <c r="AK19" i="10"/>
  <c r="AE19" i="10"/>
  <c r="Y19" i="10"/>
  <c r="S19" i="10"/>
  <c r="J19" i="10"/>
  <c r="AK11" i="10"/>
  <c r="AH11" i="10"/>
  <c r="AE11" i="10"/>
  <c r="AB11" i="10"/>
  <c r="Y11" i="10"/>
  <c r="V11" i="10"/>
  <c r="S11" i="10"/>
  <c r="P11" i="10"/>
  <c r="M11" i="10"/>
  <c r="AK6" i="10"/>
  <c r="AH6" i="10"/>
  <c r="AE6" i="10"/>
  <c r="AB6" i="10"/>
  <c r="Y6" i="10"/>
  <c r="V6" i="10"/>
  <c r="S6" i="10"/>
  <c r="P6" i="10"/>
  <c r="M6" i="10"/>
  <c r="AK15" i="10"/>
  <c r="AH15" i="10"/>
  <c r="AE15" i="10"/>
  <c r="AB15" i="10"/>
  <c r="Y15" i="10"/>
  <c r="V15" i="10"/>
  <c r="S15" i="10"/>
  <c r="P15" i="10"/>
  <c r="M15" i="10"/>
  <c r="AK2" i="10"/>
  <c r="AH8" i="10"/>
  <c r="J8" i="10"/>
  <c r="P3" i="10"/>
  <c r="V4" i="10"/>
  <c r="AJ28" i="10"/>
  <c r="X28" i="10"/>
  <c r="AE12" i="10"/>
  <c r="S8" i="10"/>
  <c r="AK7" i="10"/>
  <c r="J11" i="10"/>
  <c r="S9" i="10"/>
  <c r="AK4" i="10"/>
  <c r="V3" i="10"/>
  <c r="AE2" i="10"/>
  <c r="S2" i="10"/>
  <c r="AK3" i="10"/>
  <c r="M3" i="10"/>
  <c r="AA28" i="10"/>
  <c r="O28" i="10"/>
  <c r="V7" i="10"/>
  <c r="AK10" i="10"/>
  <c r="M10" i="10"/>
  <c r="P9" i="10"/>
  <c r="AB8" i="10"/>
  <c r="AE7" i="10"/>
  <c r="S5" i="10"/>
  <c r="S3" i="10"/>
  <c r="Y4" i="10"/>
  <c r="G20" i="10"/>
  <c r="G11" i="10"/>
  <c r="S4" i="10"/>
  <c r="D15" i="10"/>
  <c r="D11" i="10"/>
  <c r="AL25" i="9"/>
  <c r="AL13" i="9"/>
  <c r="Y2" i="9"/>
  <c r="L28" i="9"/>
  <c r="J7" i="9"/>
  <c r="V4" i="9"/>
  <c r="V2" i="9"/>
  <c r="I28" i="9"/>
  <c r="AH6" i="9"/>
  <c r="J6" i="9"/>
  <c r="Y5" i="9"/>
  <c r="AE2" i="9"/>
  <c r="R28" i="9"/>
  <c r="G20" i="9"/>
  <c r="G14" i="9"/>
  <c r="AE7" i="9"/>
  <c r="S6" i="9"/>
  <c r="D5" i="9"/>
  <c r="O28" i="9"/>
  <c r="AL26" i="9"/>
  <c r="AL18" i="9"/>
  <c r="AL10" i="9"/>
  <c r="X28" i="9"/>
  <c r="U28" i="9"/>
  <c r="AK24" i="9"/>
  <c r="AH24" i="9"/>
  <c r="AE24" i="9"/>
  <c r="AB24" i="9"/>
  <c r="AL24" i="9" s="1"/>
  <c r="Y24" i="9"/>
  <c r="V24" i="9"/>
  <c r="AK20" i="9"/>
  <c r="AH20" i="9"/>
  <c r="AE20" i="9"/>
  <c r="AB20" i="9"/>
  <c r="Y20" i="9"/>
  <c r="P20" i="9"/>
  <c r="S20" i="9"/>
  <c r="Y19" i="9"/>
  <c r="AL19" i="9" s="1"/>
  <c r="AB17" i="9"/>
  <c r="P17" i="9"/>
  <c r="AE17" i="9"/>
  <c r="S17" i="9"/>
  <c r="J17" i="9"/>
  <c r="AH17" i="9"/>
  <c r="V17" i="9"/>
  <c r="AK17" i="9"/>
  <c r="Y17" i="9"/>
  <c r="M17" i="9"/>
  <c r="AE14" i="9"/>
  <c r="S14" i="9"/>
  <c r="AK8" i="9"/>
  <c r="AK3" i="9"/>
  <c r="AH3" i="9"/>
  <c r="AE3" i="9"/>
  <c r="AB3" i="9"/>
  <c r="Y3" i="9"/>
  <c r="V3" i="9"/>
  <c r="S3" i="9"/>
  <c r="P3" i="9"/>
  <c r="M3" i="9"/>
  <c r="J3" i="9"/>
  <c r="P7" i="9"/>
  <c r="S5" i="9"/>
  <c r="AK4" i="9"/>
  <c r="AD28" i="9"/>
  <c r="AE8" i="9"/>
  <c r="J8" i="9"/>
  <c r="AL7" i="9"/>
  <c r="AB4" i="9"/>
  <c r="AA28" i="9"/>
  <c r="AL23" i="9"/>
  <c r="AL15" i="9"/>
  <c r="AL11" i="9"/>
  <c r="AJ28" i="9"/>
  <c r="Y8" i="9"/>
  <c r="AG28" i="9"/>
  <c r="V8" i="9"/>
  <c r="V6" i="9"/>
  <c r="AK5" i="9"/>
  <c r="M5" i="9"/>
  <c r="Y4" i="9"/>
  <c r="G2" i="9"/>
  <c r="AE6" i="9"/>
  <c r="G6" i="9"/>
  <c r="AL6" i="9" s="1"/>
  <c r="P4" i="9"/>
  <c r="AL21" i="9"/>
  <c r="AL22" i="9"/>
  <c r="AL27" i="9"/>
  <c r="AL12" i="9"/>
  <c r="AL9" i="9"/>
  <c r="AL4" i="9"/>
  <c r="J2" i="9"/>
  <c r="AE5" i="9"/>
  <c r="M4" i="9"/>
  <c r="S2" i="9"/>
  <c r="F28" i="9"/>
  <c r="S8" i="9"/>
  <c r="P2" i="9"/>
  <c r="D17" i="9"/>
  <c r="AL17" i="9" s="1"/>
  <c r="D14" i="9"/>
  <c r="D8" i="9"/>
  <c r="AL8" i="9" s="1"/>
  <c r="AL20" i="9" l="1"/>
  <c r="AL2" i="9"/>
  <c r="AL14" i="9"/>
  <c r="AL3" i="9"/>
  <c r="N11" i="5"/>
  <c r="N7" i="5"/>
  <c r="N3" i="5"/>
  <c r="N10" i="5"/>
  <c r="N6" i="5"/>
  <c r="N9" i="5"/>
  <c r="N5" i="5"/>
  <c r="N12" i="5"/>
  <c r="N8" i="5"/>
  <c r="N4" i="5"/>
  <c r="N2" i="5"/>
  <c r="AL16" i="10"/>
  <c r="AL21" i="10"/>
  <c r="AL25" i="10"/>
  <c r="AL13" i="10"/>
  <c r="AL26" i="10"/>
  <c r="AL17" i="10"/>
  <c r="AL2" i="10"/>
  <c r="AL18" i="10"/>
  <c r="AL14" i="10"/>
  <c r="AL23" i="10"/>
  <c r="AL22" i="10"/>
  <c r="AL7" i="10"/>
  <c r="AL10" i="10"/>
  <c r="AL27" i="10"/>
  <c r="AL20" i="10"/>
  <c r="AL4" i="10"/>
  <c r="AL5" i="10"/>
  <c r="AL3" i="10"/>
  <c r="AL24" i="10"/>
  <c r="AL8" i="10"/>
  <c r="AL19" i="10"/>
  <c r="AL6" i="10"/>
  <c r="AL9" i="10"/>
  <c r="AL12" i="10"/>
  <c r="AL11" i="10"/>
  <c r="AL15" i="10"/>
  <c r="AL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<sst xmlns="http://schemas.openxmlformats.org/spreadsheetml/2006/main" count="952" uniqueCount="239">
  <si>
    <t>Sector</t>
  </si>
  <si>
    <t>Year</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</si>
  <si>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</si>
  <si>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</si>
  <si>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</si>
  <si>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</si>
  <si>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</si>
  <si>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</si>
  <si>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</si>
  <si>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</si>
  <si>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</si>
  <si>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</si>
  <si>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</si>
  <si>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</si>
  <si>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</si>
  <si>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</si>
  <si>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</si>
  <si>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</si>
  <si>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</si>
  <si>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</si>
  <si>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</si>
  <si>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</si>
  <si>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</si>
  <si>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</si>
  <si>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</si>
  <si>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</si>
  <si>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</si>
  <si>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</si>
  <si>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</si>
  <si>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</si>
  <si>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NA</t>
  </si>
  <si>
    <t>Urban</t>
  </si>
  <si>
    <t>Rural+Urban</t>
  </si>
  <si>
    <t>-</t>
  </si>
  <si>
    <t>January-2013</t>
  </si>
  <si>
    <t>February-2013</t>
  </si>
  <si>
    <t>March-2013</t>
  </si>
  <si>
    <t>April-2013</t>
  </si>
  <si>
    <t>May-2013</t>
  </si>
  <si>
    <t>June-2013</t>
  </si>
  <si>
    <t>July-2013</t>
  </si>
  <si>
    <t>August-2013</t>
  </si>
  <si>
    <t>September-2013</t>
  </si>
  <si>
    <t>October-2013</t>
  </si>
  <si>
    <t>November-2013</t>
  </si>
  <si>
    <t>December-2013</t>
  </si>
  <si>
    <t>January-2014</t>
  </si>
  <si>
    <t>February-2014</t>
  </si>
  <si>
    <t>March-2014</t>
  </si>
  <si>
    <t>April-2014</t>
  </si>
  <si>
    <t>May-2014</t>
  </si>
  <si>
    <t>June-2014</t>
  </si>
  <si>
    <t>July-2014</t>
  </si>
  <si>
    <t>August-2014</t>
  </si>
  <si>
    <t>September-2014</t>
  </si>
  <si>
    <t>October-2014</t>
  </si>
  <si>
    <t>November-2014</t>
  </si>
  <si>
    <t>December-2014</t>
  </si>
  <si>
    <t>January-2015</t>
  </si>
  <si>
    <t>February-2015</t>
  </si>
  <si>
    <t>March-2015</t>
  </si>
  <si>
    <t>April-2015</t>
  </si>
  <si>
    <t>May-2015</t>
  </si>
  <si>
    <t>June-2015</t>
  </si>
  <si>
    <t>July-2015</t>
  </si>
  <si>
    <t>August-2015</t>
  </si>
  <si>
    <t>September-2015</t>
  </si>
  <si>
    <t>October-2015</t>
  </si>
  <si>
    <t>November-2015</t>
  </si>
  <si>
    <t>December-2015</t>
  </si>
  <si>
    <t>January-2016</t>
  </si>
  <si>
    <t>February-2016</t>
  </si>
  <si>
    <t>March-2016</t>
  </si>
  <si>
    <t>April-2016</t>
  </si>
  <si>
    <t>May-2016</t>
  </si>
  <si>
    <t>June-2016</t>
  </si>
  <si>
    <t>July-2016</t>
  </si>
  <si>
    <t>August-2016</t>
  </si>
  <si>
    <t>September-2016</t>
  </si>
  <si>
    <t>October-2016</t>
  </si>
  <si>
    <t>November-2016</t>
  </si>
  <si>
    <t>December-2016</t>
  </si>
  <si>
    <t>January-2017</t>
  </si>
  <si>
    <t>February-2017</t>
  </si>
  <si>
    <t>March-2017</t>
  </si>
  <si>
    <t>April-2017</t>
  </si>
  <si>
    <t>May-2017</t>
  </si>
  <si>
    <t>June-2017</t>
  </si>
  <si>
    <t>July-2017</t>
  </si>
  <si>
    <t>August-2017</t>
  </si>
  <si>
    <t>September-2017</t>
  </si>
  <si>
    <t>October-2017</t>
  </si>
  <si>
    <t>November-2017</t>
  </si>
  <si>
    <t>December-2017</t>
  </si>
  <si>
    <t>January-2018</t>
  </si>
  <si>
    <t>February-2018</t>
  </si>
  <si>
    <t>March-2018</t>
  </si>
  <si>
    <t>April-2018</t>
  </si>
  <si>
    <t>May-2018</t>
  </si>
  <si>
    <t>June-2018</t>
  </si>
  <si>
    <t>July-2018</t>
  </si>
  <si>
    <t>August-2018</t>
  </si>
  <si>
    <t>September-2018</t>
  </si>
  <si>
    <t>October-2018</t>
  </si>
  <si>
    <t>November-2018</t>
  </si>
  <si>
    <t>December-2018</t>
  </si>
  <si>
    <t>January-2019</t>
  </si>
  <si>
    <t>February-2019</t>
  </si>
  <si>
    <t>March-2019</t>
  </si>
  <si>
    <t>May-2019</t>
  </si>
  <si>
    <t>June-2019</t>
  </si>
  <si>
    <t>July-2019</t>
  </si>
  <si>
    <t>August-2019</t>
  </si>
  <si>
    <t>September-2019</t>
  </si>
  <si>
    <t>October-2019</t>
  </si>
  <si>
    <t>November-2019</t>
  </si>
  <si>
    <t>December-2019</t>
  </si>
  <si>
    <t>January-2020</t>
  </si>
  <si>
    <t>February-2020</t>
  </si>
  <si>
    <t>March-2020</t>
  </si>
  <si>
    <t>April-2020</t>
  </si>
  <si>
    <t>May-2020</t>
  </si>
  <si>
    <t>June-2020</t>
  </si>
  <si>
    <t>July-2020</t>
  </si>
  <si>
    <t>August-2020</t>
  </si>
  <si>
    <t>September-2020</t>
  </si>
  <si>
    <t>October-2020</t>
  </si>
  <si>
    <t>November-2020</t>
  </si>
  <si>
    <t>December-2020</t>
  </si>
  <si>
    <t>January-2021</t>
  </si>
  <si>
    <t>February-2021</t>
  </si>
  <si>
    <t>March-2021</t>
  </si>
  <si>
    <t>April-2021</t>
  </si>
  <si>
    <t>May-2021</t>
  </si>
  <si>
    <t>June-2021</t>
  </si>
  <si>
    <t>July-2021</t>
  </si>
  <si>
    <t>August-2021</t>
  </si>
  <si>
    <t>September-2021</t>
  </si>
  <si>
    <t>October-2021</t>
  </si>
  <si>
    <t>November-2021</t>
  </si>
  <si>
    <t>December-2021</t>
  </si>
  <si>
    <t>January-2022</t>
  </si>
  <si>
    <t>February-2022</t>
  </si>
  <si>
    <t>March-2022</t>
  </si>
  <si>
    <t>April-2022</t>
  </si>
  <si>
    <t>May-2022</t>
  </si>
  <si>
    <t>June-2022</t>
  </si>
  <si>
    <t>July-2022</t>
  </si>
  <si>
    <t>August-2022</t>
  </si>
  <si>
    <t>September-2022</t>
  </si>
  <si>
    <t>October-2022</t>
  </si>
  <si>
    <t>November-2022</t>
  </si>
  <si>
    <t>December-2022</t>
  </si>
  <si>
    <t>January-2023</t>
  </si>
  <si>
    <t>February-2023</t>
  </si>
  <si>
    <t>March-2023</t>
  </si>
  <si>
    <t>April-2023</t>
  </si>
  <si>
    <t>May-2023</t>
  </si>
  <si>
    <t>Food</t>
  </si>
  <si>
    <t>PAN</t>
  </si>
  <si>
    <t>Luxury</t>
  </si>
  <si>
    <t>Fuel</t>
  </si>
  <si>
    <t>Medical</t>
  </si>
  <si>
    <t>Transport</t>
  </si>
  <si>
    <t>Misc</t>
  </si>
  <si>
    <t>General</t>
  </si>
  <si>
    <t>Sub Cat</t>
  </si>
  <si>
    <t>Cat</t>
  </si>
  <si>
    <t>Value</t>
  </si>
  <si>
    <t>Contribution</t>
  </si>
  <si>
    <t>Growth</t>
  </si>
  <si>
    <t>Total</t>
  </si>
  <si>
    <t xml:space="preserve">Remarks : - </t>
  </si>
  <si>
    <t>Remarks: - As obsered in 2021 the Inflation is higher than the any other year (Covid is the reason for the inflation)</t>
  </si>
  <si>
    <t>Cat'</t>
  </si>
  <si>
    <t>Broader Cat'</t>
  </si>
  <si>
    <t>Remarks : -</t>
  </si>
  <si>
    <t xml:space="preserve"> The highest inflation is in the month of April 2023</t>
  </si>
  <si>
    <t>The Lowest inflation is in the month of December 2022</t>
  </si>
  <si>
    <t>The Highest individual contributor in Broader food category is meat and fish</t>
  </si>
  <si>
    <t>Overall contribution</t>
  </si>
  <si>
    <t xml:space="preserve"> As observed there is a huge inflation in the month August 2020 &amp; November 2020</t>
  </si>
  <si>
    <t>The Lowest inflation was from Jan to Jul 2020</t>
  </si>
  <si>
    <t>Petroleum Planning &amp; Analysis Cell</t>
  </si>
  <si>
    <t>Crude Oil FOB Price (Indian Basket)</t>
  </si>
  <si>
    <t>Table Posted: (01-04-2024)</t>
  </si>
  <si>
    <t>Period : Since 2000-01</t>
  </si>
  <si>
    <t>($/bbl.)</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</si>
  <si>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</si>
  <si>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</si>
  <si>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</si>
  <si>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</si>
  <si>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</si>
  <si>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</si>
  <si>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</si>
  <si>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</si>
  <si>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</si>
  <si>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</si>
  <si>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</si>
  <si>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</si>
  <si>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</si>
  <si>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</si>
  <si>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</si>
  <si>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</si>
  <si>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</si>
  <si>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</si>
  <si>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</si>
  <si>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</si>
  <si>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</si>
  <si>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</si>
  <si>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</si>
  <si>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</si>
  <si>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</si>
  <si>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</si>
  <si>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</si>
  <si>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</si>
  <si>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</si>
  <si>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</si>
  <si>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</si>
  <si>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</si>
  <si>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</si>
  <si>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</si>
  <si>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</si>
  <si>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</si>
  <si>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</si>
  <si>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</si>
  <si>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</si>
  <si>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</si>
  <si>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</si>
  <si>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</si>
  <si>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</si>
  <si>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</si>
  <si>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</si>
  <si>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</si>
  <si>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 xml:space="preserve">Remarks: - </t>
  </si>
  <si>
    <t>As observed in 2020-2021 the inflation in very high due to covid</t>
  </si>
  <si>
    <t>In 2022-23 the inflation rate is become less</t>
  </si>
  <si>
    <t>1.As observed Food category happens to be highest contribution in CPI</t>
  </si>
  <si>
    <t>2. Due to covid-19 the inflation was gone high compared to any other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</si>
</sst>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0"/>
      <name val="Arial"/>
      <family val="2"/>
    </font>
    <font>
      <b/>
      <sz val="12"/>
      <name val="Times New Roman"/>
      <family val="1"/>
    </font>
    <font>
      <sz val="12"/>
      <color theme="1"/>
      <name val="Times New Roman"/>
      <family val="1"/>
    </font>
    <font>
      <b/>
      <u/>
      <sz val="16"/>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
      <b/>
      <sz val="11"/>
      <color theme="0"/>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4" fillId="0" borderId="0"/>
  </cellStyleXfs>
  <cellXfs count="7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xf>
    <xf numFmtId="0" fontId="0" fillId="0" borderId="1" xfId="0" applyFill="1" applyBorder="1"/>
    <xf numFmtId="10" fontId="0" fillId="0" borderId="1" xfId="1" applyNumberFormat="1" applyFont="1" applyBorder="1" applyAlignment="1">
      <alignment horizontal="center"/>
    </xf>
    <xf numFmtId="0" fontId="2" fillId="2" borderId="1" xfId="0" applyFont="1" applyFill="1" applyBorder="1"/>
    <xf numFmtId="0" fontId="2" fillId="2" borderId="1" xfId="0" applyFont="1" applyFill="1" applyBorder="1" applyAlignment="1">
      <alignment horizontal="center"/>
    </xf>
    <xf numFmtId="10" fontId="2" fillId="0" borderId="0" xfId="0" applyNumberFormat="1" applyFont="1" applyAlignment="1">
      <alignment horizontal="center"/>
    </xf>
    <xf numFmtId="0" fontId="0" fillId="0" borderId="1" xfId="0" applyFill="1" applyBorder="1" applyAlignment="1">
      <alignment horizontal="center"/>
    </xf>
    <xf numFmtId="10" fontId="0" fillId="0" borderId="1" xfId="1" applyNumberFormat="1"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xf numFmtId="1" fontId="2" fillId="3" borderId="1" xfId="0" applyNumberFormat="1" applyFont="1" applyFill="1" applyBorder="1" applyAlignment="1">
      <alignment horizontal="center"/>
    </xf>
    <xf numFmtId="0" fontId="2" fillId="0" borderId="1" xfId="0" applyFont="1" applyFill="1" applyBorder="1" applyAlignment="1">
      <alignment horizontal="center"/>
    </xf>
    <xf numFmtId="10" fontId="2" fillId="0" borderId="1" xfId="0" applyNumberFormat="1" applyFont="1" applyBorder="1" applyAlignment="1">
      <alignment horizontal="center"/>
    </xf>
    <xf numFmtId="10" fontId="2" fillId="4" borderId="1" xfId="0" applyNumberFormat="1" applyFont="1" applyFill="1" applyBorder="1" applyAlignment="1">
      <alignment horizontal="center"/>
    </xf>
    <xf numFmtId="10" fontId="0" fillId="0" borderId="0" xfId="0" applyNumberFormat="1"/>
    <xf numFmtId="0" fontId="2" fillId="7" borderId="1" xfId="0" applyFont="1" applyFill="1" applyBorder="1" applyAlignment="1">
      <alignment horizontal="center"/>
    </xf>
    <xf numFmtId="0" fontId="2" fillId="7" borderId="2" xfId="0" applyFont="1" applyFill="1" applyBorder="1" applyAlignment="1">
      <alignment horizontal="center"/>
    </xf>
    <xf numFmtId="0" fontId="5" fillId="0" borderId="0" xfId="2" applyFont="1"/>
    <xf numFmtId="0" fontId="6" fillId="0" borderId="0" xfId="0" applyFont="1"/>
    <xf numFmtId="0" fontId="5" fillId="0" borderId="6" xfId="2" applyFont="1" applyBorder="1" applyAlignment="1">
      <alignment vertical="center"/>
    </xf>
    <xf numFmtId="0" fontId="5" fillId="0" borderId="0" xfId="2" applyFont="1" applyAlignment="1">
      <alignment vertical="center"/>
    </xf>
    <xf numFmtId="0" fontId="5" fillId="0" borderId="0" xfId="2" applyFont="1" applyAlignment="1">
      <alignment horizontal="right"/>
    </xf>
    <xf numFmtId="164" fontId="5" fillId="8" borderId="1" xfId="2" applyNumberFormat="1" applyFont="1" applyFill="1" applyBorder="1" applyAlignment="1">
      <alignment horizontal="left" vertical="center"/>
    </xf>
    <xf numFmtId="164" fontId="5" fillId="8" borderId="1" xfId="2" applyNumberFormat="1" applyFont="1" applyFill="1" applyBorder="1" applyAlignment="1">
      <alignment horizontal="right" vertical="center"/>
    </xf>
    <xf numFmtId="164" fontId="5" fillId="0" borderId="1" xfId="2" quotePrefix="1" applyNumberFormat="1" applyFont="1" applyBorder="1" applyAlignment="1">
      <alignment horizontal="left" vertical="center"/>
    </xf>
    <xf numFmtId="4" fontId="6" fillId="0" borderId="1" xfId="0" applyNumberFormat="1" applyFont="1" applyBorder="1" applyAlignment="1">
      <alignment horizontal="right" vertical="center"/>
    </xf>
    <xf numFmtId="4" fontId="9" fillId="0" borderId="1" xfId="0" applyNumberFormat="1" applyFont="1" applyBorder="1" applyAlignment="1">
      <alignment horizontal="right" vertical="center"/>
    </xf>
    <xf numFmtId="49" fontId="9" fillId="0" borderId="1" xfId="0" applyNumberFormat="1" applyFont="1" applyBorder="1" applyAlignment="1">
      <alignment horizontal="right" vertical="center"/>
    </xf>
    <xf numFmtId="0" fontId="6" fillId="0" borderId="0" xfId="0" applyFont="1" applyAlignment="1">
      <alignment vertical="center"/>
    </xf>
    <xf numFmtId="164" fontId="5" fillId="0" borderId="1" xfId="2" applyNumberFormat="1" applyFont="1" applyBorder="1" applyAlignment="1">
      <alignment horizontal="left" vertical="center"/>
    </xf>
    <xf numFmtId="4" fontId="6" fillId="0" borderId="0" xfId="0" applyNumberFormat="1" applyFont="1" applyAlignment="1">
      <alignment vertical="center"/>
    </xf>
    <xf numFmtId="0" fontId="5" fillId="0" borderId="0" xfId="0" applyFont="1" applyAlignment="1">
      <alignment wrapText="1"/>
    </xf>
    <xf numFmtId="0" fontId="10" fillId="0" borderId="0" xfId="0" applyFont="1"/>
    <xf numFmtId="0" fontId="11" fillId="0" borderId="0" xfId="0" applyFont="1"/>
    <xf numFmtId="0" fontId="6" fillId="0" borderId="0" xfId="0" applyFont="1" applyAlignment="1">
      <alignment horizontal="left"/>
    </xf>
    <xf numFmtId="4" fontId="6" fillId="0" borderId="0" xfId="0" applyNumberFormat="1" applyFont="1"/>
    <xf numFmtId="164" fontId="5" fillId="8" borderId="1" xfId="2" applyNumberFormat="1" applyFont="1" applyFill="1" applyBorder="1" applyAlignment="1">
      <alignment horizontal="center" vertical="center"/>
    </xf>
    <xf numFmtId="4" fontId="6" fillId="0" borderId="1" xfId="0" applyNumberFormat="1" applyFont="1" applyBorder="1" applyAlignment="1">
      <alignment horizontal="center" vertical="center"/>
    </xf>
    <xf numFmtId="4" fontId="9" fillId="0" borderId="1" xfId="0" applyNumberFormat="1" applyFont="1" applyBorder="1" applyAlignment="1">
      <alignment horizontal="center" vertical="center"/>
    </xf>
    <xf numFmtId="0" fontId="0" fillId="0" borderId="0" xfId="0" applyAlignment="1">
      <alignment horizontal="center"/>
    </xf>
    <xf numFmtId="49" fontId="9" fillId="0" borderId="1" xfId="0" applyNumberFormat="1" applyFont="1" applyBorder="1" applyAlignment="1">
      <alignment horizontal="center" vertical="center"/>
    </xf>
    <xf numFmtId="10" fontId="6" fillId="0" borderId="1" xfId="1" applyNumberFormat="1" applyFont="1" applyBorder="1" applyAlignment="1">
      <alignment horizontal="center" vertical="center"/>
    </xf>
    <xf numFmtId="10" fontId="0" fillId="0" borderId="2" xfId="1" applyNumberFormat="1" applyFont="1" applyFill="1" applyBorder="1" applyAlignment="1">
      <alignment horizontal="center"/>
    </xf>
    <xf numFmtId="0" fontId="2" fillId="0" borderId="2" xfId="0" applyFont="1" applyFill="1" applyBorder="1" applyAlignment="1">
      <alignment horizontal="center"/>
    </xf>
    <xf numFmtId="10" fontId="2" fillId="0" borderId="0" xfId="0" applyNumberFormat="1" applyFont="1"/>
    <xf numFmtId="0" fontId="2" fillId="0" borderId="0" xfId="0" applyFont="1"/>
    <xf numFmtId="10" fontId="2" fillId="6" borderId="0" xfId="0" applyNumberFormat="1" applyFont="1" applyFill="1" applyAlignment="1">
      <alignment horizontal="center"/>
    </xf>
    <xf numFmtId="10" fontId="12" fillId="5" borderId="0" xfId="0" applyNumberFormat="1" applyFont="1" applyFill="1"/>
    <xf numFmtId="0" fontId="0" fillId="0" borderId="8" xfId="0" applyBorder="1" applyAlignment="1">
      <alignment horizontal="center"/>
    </xf>
    <xf numFmtId="0" fontId="2" fillId="0" borderId="7" xfId="0" applyFont="1" applyFill="1" applyBorder="1" applyAlignment="1">
      <alignment horizontal="center"/>
    </xf>
    <xf numFmtId="0" fontId="2" fillId="0" borderId="1" xfId="0" applyFont="1" applyBorder="1" applyAlignment="1">
      <alignment horizontal="center"/>
    </xf>
    <xf numFmtId="0" fontId="0" fillId="0" borderId="9" xfId="0" applyBorder="1"/>
    <xf numFmtId="0" fontId="0" fillId="0" borderId="9" xfId="0" applyBorder="1" applyAlignment="1">
      <alignment horizontal="center"/>
    </xf>
    <xf numFmtId="10" fontId="0" fillId="0" borderId="9" xfId="1" applyNumberFormat="1" applyFont="1" applyBorder="1" applyAlignment="1">
      <alignment horizontal="center"/>
    </xf>
    <xf numFmtId="10" fontId="12" fillId="5" borderId="0" xfId="0" applyNumberFormat="1" applyFont="1" applyFill="1" applyAlignment="1">
      <alignment horizontal="center"/>
    </xf>
    <xf numFmtId="165" fontId="0" fillId="0" borderId="1" xfId="0" applyNumberFormat="1" applyFill="1" applyBorder="1" applyAlignment="1">
      <alignment horizontal="center"/>
    </xf>
    <xf numFmtId="10" fontId="0" fillId="0" borderId="0" xfId="0" applyNumberFormat="1" applyFill="1"/>
    <xf numFmtId="0" fontId="0" fillId="0" borderId="8" xfId="0" applyFill="1" applyBorder="1" applyAlignment="1">
      <alignment horizontal="center"/>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164" fontId="5" fillId="2" borderId="1" xfId="2" applyNumberFormat="1" applyFont="1" applyFill="1" applyBorder="1" applyAlignment="1">
      <alignment horizontal="left" vertical="center"/>
    </xf>
    <xf numFmtId="0" fontId="7" fillId="0" borderId="0" xfId="0" applyFont="1" applyAlignment="1">
      <alignment horizontal="center" vertical="center"/>
    </xf>
    <xf numFmtId="0" fontId="8" fillId="4" borderId="0" xfId="2" applyFont="1" applyFill="1" applyAlignment="1">
      <alignment horizontal="center" vertical="center"/>
    </xf>
    <xf numFmtId="0" fontId="10" fillId="0" borderId="0" xfId="0" quotePrefix="1" applyFont="1" applyAlignment="1">
      <alignment horizontal="left" vertical="top" wrapText="1"/>
    </xf>
    <xf numFmtId="0" fontId="0" fillId="0" borderId="1" xfId="0" applyBorder="1" applyAlignment="1">
      <alignment horizontal="center" vertical="center"/>
    </xf>
  </cellXfs>
  <cellStyles count="3">
    <cellStyle name="Normal" xfId="0" builtinId="0"/>
    <cellStyle name="Normal 4" xfId="2" xr:uid="{F0220655-AAD7-4310-886B-E78701D4C54F}"/>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346710</xdr:colOff>
      <xdr:row>7</xdr:row>
      <xdr:rowOff>11430</xdr:rowOff>
    </xdr:to>
    <xdr:pic>
      <xdr:nvPicPr>
        <xdr:cNvPr id="2" name="Picture 1">
          <a:extLst>
            <a:ext uri="{FF2B5EF4-FFF2-40B4-BE49-F238E27FC236}">
              <a16:creationId xmlns:a16="http://schemas.microsoft.com/office/drawing/2014/main" id="{EE94607B-ED05-4CC0-B5E4-5AAE26D3DD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7170"/>
          <a:ext cx="941070" cy="1089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269E-0CDC-4A25-BE27-C5AE8044DE88}">
  <dimension ref="A1:N18"/>
  <sheetViews>
    <sheetView tabSelected="1" workbookViewId="0">
      <selection activeCell="B11" sqref="B11"/>
    </sheetView>
  </sheetViews>
  <sheetFormatPr defaultRowHeight="14.4" x14ac:dyDescent="0.3"/>
  <cols>
    <col min="1" max="1" width="9.6640625" bestFit="1" customWidth="1"/>
    <col min="2" max="2" width="11.21875" bestFit="1" customWidth="1"/>
    <col min="14" max="14" width="11.6640625" bestFit="1" customWidth="1"/>
  </cols>
  <sheetData>
    <row r="1" spans="1:14" x14ac:dyDescent="0.3">
      <c r="A1" s="11" t="s">
        <v>166</v>
      </c>
      <c r="B1" s="11">
        <v>2013</v>
      </c>
      <c r="C1" s="11">
        <v>2014</v>
      </c>
      <c r="D1" s="11">
        <v>2015</v>
      </c>
      <c r="E1" s="11">
        <v>2016</v>
      </c>
      <c r="F1" s="11">
        <v>2017</v>
      </c>
      <c r="G1" s="11">
        <v>2018</v>
      </c>
      <c r="H1" s="11">
        <v>2019</v>
      </c>
      <c r="I1" s="11">
        <v>2020</v>
      </c>
      <c r="J1" s="11">
        <v>2021</v>
      </c>
      <c r="K1" s="11">
        <v>2022</v>
      </c>
      <c r="L1" s="11">
        <v>2023</v>
      </c>
      <c r="M1" s="12" t="s">
        <v>171</v>
      </c>
      <c r="N1" s="12" t="s">
        <v>169</v>
      </c>
    </row>
    <row r="2" spans="1:14" x14ac:dyDescent="0.3">
      <c r="A2" s="2" t="s">
        <v>16</v>
      </c>
      <c r="B2" s="2" cm="1">
        <f t="array" ref="B2">SUMPRODUCT((Data!$D$3:$DW$83),(Data!$D$1:$DW$1='1. Broader Cat Contrib YoY '!B$1)*(Data!$B$3:$B$83='1. Broader Cat Contrib YoY '!$A2))</f>
        <v>11835.399999999998</v>
      </c>
      <c r="C2" s="2" cm="1">
        <f t="array" ref="C2">SUMPRODUCT((Data!$D$3:$DW$83),(Data!$D$1:$DW$1='1. Broader Cat Contrib YoY '!C$1)*(Data!$B$3:$B$83='1. Broader Cat Contrib YoY '!$A2))</f>
        <v>12713.400000000001</v>
      </c>
      <c r="D2" s="2" cm="1">
        <f t="array" ref="D2">SUMPRODUCT((Data!$D$3:$DW$83),(Data!$D$1:$DW$1='1. Broader Cat Contrib YoY '!D$1)*(Data!$B$3:$B$83='1. Broader Cat Contrib YoY '!$A2))</f>
        <v>13432.700000000004</v>
      </c>
      <c r="E2" s="2" cm="1">
        <f t="array" ref="E2">SUMPRODUCT((Data!$D$3:$DW$83),(Data!$D$1:$DW$1='1. Broader Cat Contrib YoY '!E$1)*(Data!$B$3:$B$83='1. Broader Cat Contrib YoY '!$A2))</f>
        <v>14086.500000000004</v>
      </c>
      <c r="F2" s="2" cm="1">
        <f t="array" ref="F2">SUMPRODUCT((Data!$D$3:$DW$83),(Data!$D$1:$DW$1='1. Broader Cat Contrib YoY '!F$1)*(Data!$B$3:$B$83='1. Broader Cat Contrib YoY '!$A2))</f>
        <v>14680.900000000001</v>
      </c>
      <c r="G2" s="2" cm="1">
        <f t="array" ref="G2">SUMPRODUCT((Data!$D$3:$DW$83),(Data!$D$1:$DW$1='1. Broader Cat Contrib YoY '!G$1)*(Data!$B$3:$B$83='1. Broader Cat Contrib YoY '!$A2))</f>
        <v>15350.000000000004</v>
      </c>
      <c r="H2" s="2" cm="1">
        <f t="array" ref="H2">SUMPRODUCT((Data!$D$3:$DW$83),(Data!$D$1:$DW$1='1. Broader Cat Contrib YoY '!H$1)*(Data!$B$3:$B$83='1. Broader Cat Contrib YoY '!$A2))</f>
        <v>14353.299999999997</v>
      </c>
      <c r="I2" s="2" cm="1">
        <f t="array" ref="I2">SUMPRODUCT((Data!$D$3:$DW$83),(Data!$D$1:$DW$1='1. Broader Cat Contrib YoY '!I$1)*(Data!$B$3:$B$83='1. Broader Cat Contrib YoY '!$A2))</f>
        <v>13382.000000000002</v>
      </c>
      <c r="J2" s="2" cm="1">
        <f t="array" ref="J2">SUMPRODUCT((Data!$D$3:$DW$83),(Data!$D$1:$DW$1='1. Broader Cat Contrib YoY '!J$1)*(Data!$B$3:$B$83='1. Broader Cat Contrib YoY '!$A2))</f>
        <v>17039.299999999996</v>
      </c>
      <c r="K2" s="2" cm="1">
        <f t="array" ref="K2">SUMPRODUCT((Data!$D$3:$DW$83),(Data!$D$1:$DW$1='1. Broader Cat Contrib YoY '!K$1)*(Data!$B$3:$B$83='1. Broader Cat Contrib YoY '!$A2))</f>
        <v>18747.700000000004</v>
      </c>
      <c r="L2" s="2" cm="1">
        <f t="array" ref="L2">SUMPRODUCT((Data!$D$3:$DW$83),(Data!$D$1:$DW$1='1. Broader Cat Contrib YoY '!L$1)*(Data!$B$3:$B$83='1. Broader Cat Contrib YoY '!$A2))</f>
        <v>8214.1999999999989</v>
      </c>
      <c r="M2" s="9">
        <f>SUM(B2:L2)</f>
        <v>153835.40000000002</v>
      </c>
      <c r="N2" s="10">
        <f>M2/$M$13</f>
        <v>0.11267204350454521</v>
      </c>
    </row>
    <row r="3" spans="1:14" x14ac:dyDescent="0.3">
      <c r="A3" s="2" t="s">
        <v>25</v>
      </c>
      <c r="B3" s="2" cm="1">
        <f t="array" ref="B3">SUMPRODUCT((Data!$D$3:$DW$83),(Data!$D$1:$DW$1='1. Broader Cat Contrib YoY '!B$1)*(Data!$B$3:$B$83='1. Broader Cat Contrib YoY '!$A3))</f>
        <v>3876.7999999999997</v>
      </c>
      <c r="C3" s="2" cm="1">
        <f t="array" ref="C3">SUMPRODUCT((Data!$D$3:$DW$83),(Data!$D$1:$DW$1='1. Broader Cat Contrib YoY '!C$1)*(Data!$B$3:$B$83='1. Broader Cat Contrib YoY '!$A3))</f>
        <v>4156.9000000000005</v>
      </c>
      <c r="D3" s="2" cm="1">
        <f t="array" ref="D3">SUMPRODUCT((Data!$D$3:$DW$83),(Data!$D$1:$DW$1='1. Broader Cat Contrib YoY '!D$1)*(Data!$B$3:$B$83='1. Broader Cat Contrib YoY '!$A3))</f>
        <v>4431.9000000000005</v>
      </c>
      <c r="E3" s="2" cm="1">
        <f t="array" ref="E3">SUMPRODUCT((Data!$D$3:$DW$83),(Data!$D$1:$DW$1='1. Broader Cat Contrib YoY '!E$1)*(Data!$B$3:$B$83='1. Broader Cat Contrib YoY '!$A3))</f>
        <v>4676.300000000002</v>
      </c>
      <c r="F3" s="2" cm="1">
        <f t="array" ref="F3">SUMPRODUCT((Data!$D$3:$DW$83),(Data!$D$1:$DW$1='1. Broader Cat Contrib YoY '!F$1)*(Data!$B$3:$B$83='1. Broader Cat Contrib YoY '!$A3))</f>
        <v>4902.7000000000007</v>
      </c>
      <c r="G3" s="2" cm="1">
        <f t="array" ref="G3">SUMPRODUCT((Data!$D$3:$DW$83),(Data!$D$1:$DW$1='1. Broader Cat Contrib YoY '!G$1)*(Data!$B$3:$B$83='1. Broader Cat Contrib YoY '!$A3))</f>
        <v>5185.3</v>
      </c>
      <c r="H3" s="2" cm="1">
        <f t="array" ref="H3">SUMPRODUCT((Data!$D$3:$DW$83),(Data!$D$1:$DW$1='1. Broader Cat Contrib YoY '!H$1)*(Data!$B$3:$B$83='1. Broader Cat Contrib YoY '!$A3))</f>
        <v>5073.4999999999991</v>
      </c>
      <c r="I3" s="2" cm="1">
        <f t="array" ref="I3">SUMPRODUCT((Data!$D$3:$DW$83),(Data!$D$1:$DW$1='1. Broader Cat Contrib YoY '!I$1)*(Data!$B$3:$B$83='1. Broader Cat Contrib YoY '!$A3))</f>
        <v>4734.0999999999985</v>
      </c>
      <c r="J3" s="2" cm="1">
        <f t="array" ref="J3">SUMPRODUCT((Data!$D$3:$DW$83),(Data!$D$1:$DW$1='1. Broader Cat Contrib YoY '!J$1)*(Data!$B$3:$B$83='1. Broader Cat Contrib YoY '!$A3))</f>
        <v>5851.3000000000029</v>
      </c>
      <c r="K3" s="2" cm="1">
        <f t="array" ref="K3">SUMPRODUCT((Data!$D$3:$DW$83),(Data!$D$1:$DW$1='1. Broader Cat Contrib YoY '!K$1)*(Data!$B$3:$B$83='1. Broader Cat Contrib YoY '!$A3))</f>
        <v>6127.0999999999995</v>
      </c>
      <c r="L3" s="2" cm="1">
        <f t="array" ref="L3">SUMPRODUCT((Data!$D$3:$DW$83),(Data!$D$1:$DW$1='1. Broader Cat Contrib YoY '!L$1)*(Data!$B$3:$B$83='1. Broader Cat Contrib YoY '!$A3))</f>
        <v>2638.1</v>
      </c>
      <c r="M3" s="9">
        <f t="shared" ref="M3:M12" si="0">SUM(B3:L3)</f>
        <v>51654</v>
      </c>
      <c r="N3" s="10">
        <f t="shared" ref="N3:N12" si="1">M3/$M$13</f>
        <v>3.7832395763158395E-2</v>
      </c>
    </row>
    <row r="4" spans="1:14" x14ac:dyDescent="0.3">
      <c r="A4" s="2" t="s">
        <v>158</v>
      </c>
      <c r="B4" s="2" cm="1">
        <f t="array" ref="B4">SUMPRODUCT((Data!$D$3:$DW$83),(Data!$D$1:$DW$1='1. Broader Cat Contrib YoY '!B$1)*(Data!$B$3:$B$83='1. Broader Cat Contrib YoY '!$A4))</f>
        <v>52136.900000000009</v>
      </c>
      <c r="C4" s="2" cm="1">
        <f t="array" ref="C4">SUMPRODUCT((Data!$D$3:$DW$83),(Data!$D$1:$DW$1='1. Broader Cat Contrib YoY '!C$1)*(Data!$B$3:$B$83='1. Broader Cat Contrib YoY '!$A4))</f>
        <v>55552.699999999953</v>
      </c>
      <c r="D4" s="2" cm="1">
        <f t="array" ref="D4">SUMPRODUCT((Data!$D$3:$DW$83),(Data!$D$1:$DW$1='1. Broader Cat Contrib YoY '!D$1)*(Data!$B$3:$B$83='1. Broader Cat Contrib YoY '!$A4))</f>
        <v>58551.099999999991</v>
      </c>
      <c r="E4" s="2" cm="1">
        <f t="array" ref="E4">SUMPRODUCT((Data!$D$3:$DW$83),(Data!$D$1:$DW$1='1. Broader Cat Contrib YoY '!E$1)*(Data!$B$3:$B$83='1. Broader Cat Contrib YoY '!$A4))</f>
        <v>62548.000000000015</v>
      </c>
      <c r="F4" s="2" cm="1">
        <f t="array" ref="F4">SUMPRODUCT((Data!$D$3:$DW$83),(Data!$D$1:$DW$1='1. Broader Cat Contrib YoY '!F$1)*(Data!$B$3:$B$83='1. Broader Cat Contrib YoY '!$A4))</f>
        <v>63105.699999999983</v>
      </c>
      <c r="G4" s="2" cm="1">
        <f t="array" ref="G4">SUMPRODUCT((Data!$D$3:$DW$83),(Data!$D$1:$DW$1='1. Broader Cat Contrib YoY '!G$1)*(Data!$B$3:$B$83='1. Broader Cat Contrib YoY '!$A4))</f>
        <v>63691.499999999978</v>
      </c>
      <c r="H4" s="2" cm="1">
        <f t="array" ref="H4">SUMPRODUCT((Data!$D$3:$DW$83),(Data!$D$1:$DW$1='1. Broader Cat Contrib YoY '!H$1)*(Data!$B$3:$B$83='1. Broader Cat Contrib YoY '!$A4))</f>
        <v>60559.799999999967</v>
      </c>
      <c r="I4" s="2" cm="1">
        <f t="array" ref="I4">SUMPRODUCT((Data!$D$3:$DW$83),(Data!$D$1:$DW$1='1. Broader Cat Contrib YoY '!I$1)*(Data!$B$3:$B$83='1. Broader Cat Contrib YoY '!$A4))</f>
        <v>64778.799999999996</v>
      </c>
      <c r="J4" s="2" cm="1">
        <f t="array" ref="J4">SUMPRODUCT((Data!$D$3:$DW$83),(Data!$D$1:$DW$1='1. Broader Cat Contrib YoY '!J$1)*(Data!$B$3:$B$83='1. Broader Cat Contrib YoY '!$A4))</f>
        <v>76441.899999999907</v>
      </c>
      <c r="K4" s="2" cm="1">
        <f t="array" ref="K4">SUMPRODUCT((Data!$D$3:$DW$83),(Data!$D$1:$DW$1='1. Broader Cat Contrib YoY '!K$1)*(Data!$B$3:$B$83='1. Broader Cat Contrib YoY '!$A4))</f>
        <v>80879.000000000087</v>
      </c>
      <c r="L4" s="2" cm="1">
        <f t="array" ref="L4">SUMPRODUCT((Data!$D$3:$DW$83),(Data!$D$1:$DW$1='1. Broader Cat Contrib YoY '!L$1)*(Data!$B$3:$B$83='1. Broader Cat Contrib YoY '!$A4))</f>
        <v>34396.700000000026</v>
      </c>
      <c r="M4" s="9">
        <f t="shared" si="0"/>
        <v>672642.1</v>
      </c>
      <c r="N4" s="10">
        <f t="shared" si="1"/>
        <v>0.49265617636895431</v>
      </c>
    </row>
    <row r="5" spans="1:14" x14ac:dyDescent="0.3">
      <c r="A5" s="2" t="s">
        <v>161</v>
      </c>
      <c r="B5" s="2" cm="1">
        <f t="array" ref="B5">SUMPRODUCT((Data!$D$3:$DW$83),(Data!$D$1:$DW$1='1. Broader Cat Contrib YoY '!B$1)*(Data!$B$3:$B$83='1. Broader Cat Contrib YoY '!$A5))</f>
        <v>3907.5999999999995</v>
      </c>
      <c r="C5" s="2" cm="1">
        <f t="array" ref="C5">SUMPRODUCT((Data!$D$3:$DW$83),(Data!$D$1:$DW$1='1. Broader Cat Contrib YoY '!C$1)*(Data!$B$3:$B$83='1. Broader Cat Contrib YoY '!$A5))</f>
        <v>4080.8</v>
      </c>
      <c r="D5" s="2" cm="1">
        <f t="array" ref="D5">SUMPRODUCT((Data!$D$3:$DW$83),(Data!$D$1:$DW$1='1. Broader Cat Contrib YoY '!D$1)*(Data!$B$3:$B$83='1. Broader Cat Contrib YoY '!$A5))</f>
        <v>4284.8000000000011</v>
      </c>
      <c r="E5" s="2" cm="1">
        <f t="array" ref="E5">SUMPRODUCT((Data!$D$3:$DW$83),(Data!$D$1:$DW$1='1. Broader Cat Contrib YoY '!E$1)*(Data!$B$3:$B$83='1. Broader Cat Contrib YoY '!$A5))</f>
        <v>4412.7</v>
      </c>
      <c r="F5" s="2" cm="1">
        <f t="array" ref="F5">SUMPRODUCT((Data!$D$3:$DW$83),(Data!$D$1:$DW$1='1. Broader Cat Contrib YoY '!F$1)*(Data!$B$3:$B$83='1. Broader Cat Contrib YoY '!$A5))</f>
        <v>4654.1000000000004</v>
      </c>
      <c r="G5" s="2" cm="1">
        <f t="array" ref="G5">SUMPRODUCT((Data!$D$3:$DW$83),(Data!$D$1:$DW$1='1. Broader Cat Contrib YoY '!G$1)*(Data!$B$3:$B$83='1. Broader Cat Contrib YoY '!$A5))</f>
        <v>4978.7</v>
      </c>
      <c r="H5" s="2" cm="1">
        <f t="array" ref="H5">SUMPRODUCT((Data!$D$3:$DW$83),(Data!$D$1:$DW$1='1. Broader Cat Contrib YoY '!H$1)*(Data!$B$3:$B$83='1. Broader Cat Contrib YoY '!$A5))</f>
        <v>4579.6000000000004</v>
      </c>
      <c r="I5" s="2" cm="1">
        <f t="array" ref="I5">SUMPRODUCT((Data!$D$3:$DW$83),(Data!$D$1:$DW$1='1. Broader Cat Contrib YoY '!I$1)*(Data!$B$3:$B$83='1. Broader Cat Contrib YoY '!$A5))</f>
        <v>4729.7999999999993</v>
      </c>
      <c r="J5" s="2" cm="1">
        <f t="array" ref="J5">SUMPRODUCT((Data!$D$3:$DW$83),(Data!$D$1:$DW$1='1. Broader Cat Contrib YoY '!J$1)*(Data!$B$3:$B$83='1. Broader Cat Contrib YoY '!$A5))</f>
        <v>5713.5</v>
      </c>
      <c r="K5" s="2" cm="1">
        <f t="array" ref="K5">SUMPRODUCT((Data!$D$3:$DW$83),(Data!$D$1:$DW$1='1. Broader Cat Contrib YoY '!K$1)*(Data!$B$3:$B$83='1. Broader Cat Contrib YoY '!$A5))</f>
        <v>6298.9</v>
      </c>
      <c r="L5" s="2" cm="1">
        <f t="array" ref="L5">SUMPRODUCT((Data!$D$3:$DW$83),(Data!$D$1:$DW$1='1. Broader Cat Contrib YoY '!L$1)*(Data!$B$3:$B$83='1. Broader Cat Contrib YoY '!$A5))</f>
        <v>2731.7</v>
      </c>
      <c r="M5" s="9">
        <f>SUM(B5:L5)</f>
        <v>50372.200000000004</v>
      </c>
      <c r="N5" s="10">
        <f t="shared" si="1"/>
        <v>3.6893580475102945E-2</v>
      </c>
    </row>
    <row r="6" spans="1:14" x14ac:dyDescent="0.3">
      <c r="A6" s="2" t="s">
        <v>165</v>
      </c>
      <c r="B6" s="2" cm="1">
        <f t="array" ref="B6">SUMPRODUCT((Data!$D$3:$DW$83),(Data!$D$1:$DW$1='1. Broader Cat Contrib YoY '!B$1)*(Data!$B$3:$B$83='1. Broader Cat Contrib YoY '!$A6))</f>
        <v>3960.4999999999995</v>
      </c>
      <c r="C6" s="2" cm="1">
        <f t="array" ref="C6">SUMPRODUCT((Data!$D$3:$DW$83),(Data!$D$1:$DW$1='1. Broader Cat Contrib YoY '!C$1)*(Data!$B$3:$B$83='1. Broader Cat Contrib YoY '!$A6))</f>
        <v>4223.7999999999984</v>
      </c>
      <c r="D6" s="2" cm="1">
        <f t="array" ref="D6">SUMPRODUCT((Data!$D$3:$DW$83),(Data!$D$1:$DW$1='1. Broader Cat Contrib YoY '!D$1)*(Data!$B$3:$B$83='1. Broader Cat Contrib YoY '!$A6))</f>
        <v>4429.3</v>
      </c>
      <c r="E6" s="2" cm="1">
        <f t="array" ref="E6">SUMPRODUCT((Data!$D$3:$DW$83),(Data!$D$1:$DW$1='1. Broader Cat Contrib YoY '!E$1)*(Data!$B$3:$B$83='1. Broader Cat Contrib YoY '!$A6))</f>
        <v>4647.6000000000004</v>
      </c>
      <c r="F6" s="2" cm="1">
        <f t="array" ref="F6">SUMPRODUCT((Data!$D$3:$DW$83),(Data!$D$1:$DW$1='1. Broader Cat Contrib YoY '!F$1)*(Data!$B$3:$B$83='1. Broader Cat Contrib YoY '!$A6))</f>
        <v>4801.8999999999987</v>
      </c>
      <c r="G6" s="2" cm="1">
        <f t="array" ref="G6">SUMPRODUCT((Data!$D$3:$DW$83),(Data!$D$1:$DW$1='1. Broader Cat Contrib YoY '!G$1)*(Data!$B$3:$B$83='1. Broader Cat Contrib YoY '!$A6))</f>
        <v>4992.1000000000013</v>
      </c>
      <c r="H6" s="2" cm="1">
        <f t="array" ref="H6">SUMPRODUCT((Data!$D$3:$DW$83),(Data!$D$1:$DW$1='1. Broader Cat Contrib YoY '!H$1)*(Data!$B$3:$B$83='1. Broader Cat Contrib YoY '!$A6))</f>
        <v>4756.2</v>
      </c>
      <c r="I6" s="2" cm="1">
        <f t="array" ref="I6">SUMPRODUCT((Data!$D$3:$DW$83),(Data!$D$1:$DW$1='1. Broader Cat Contrib YoY '!I$1)*(Data!$B$3:$B$83='1. Broader Cat Contrib YoY '!$A6))</f>
        <v>4599.8999999999996</v>
      </c>
      <c r="J6" s="2" cm="1">
        <f t="array" ref="J6">SUMPRODUCT((Data!$D$3:$DW$83),(Data!$D$1:$DW$1='1. Broader Cat Contrib YoY '!J$1)*(Data!$B$3:$B$83='1. Broader Cat Contrib YoY '!$A6))</f>
        <v>5811</v>
      </c>
      <c r="K6" s="2" cm="1">
        <f t="array" ref="K6">SUMPRODUCT((Data!$D$3:$DW$83),(Data!$D$1:$DW$1='1. Broader Cat Contrib YoY '!K$1)*(Data!$B$3:$B$83='1. Broader Cat Contrib YoY '!$A6))</f>
        <v>6194.7000000000007</v>
      </c>
      <c r="L6" s="2" cm="1">
        <f t="array" ref="L6">SUMPRODUCT((Data!$D$3:$DW$83),(Data!$D$1:$DW$1='1. Broader Cat Contrib YoY '!L$1)*(Data!$B$3:$B$83='1. Broader Cat Contrib YoY '!$A6))</f>
        <v>2663.6</v>
      </c>
      <c r="M6" s="9">
        <f t="shared" si="0"/>
        <v>51080.6</v>
      </c>
      <c r="N6" s="10">
        <f t="shared" si="1"/>
        <v>3.7412426433956494E-2</v>
      </c>
    </row>
    <row r="7" spans="1:14" x14ac:dyDescent="0.3">
      <c r="A7" s="2" t="s">
        <v>22</v>
      </c>
      <c r="B7" s="2" cm="1">
        <f t="array" ref="B7">SUMPRODUCT((Data!$D$3:$DW$83),(Data!$D$1:$DW$1='1. Broader Cat Contrib YoY '!B$1)*(Data!$B$3:$B$83='1. Broader Cat Contrib YoY '!$A7))</f>
        <v>3779.5</v>
      </c>
      <c r="C7" s="2" cm="1">
        <f t="array" ref="C7">SUMPRODUCT((Data!$D$3:$DW$83),(Data!$D$1:$DW$1='1. Broader Cat Contrib YoY '!C$1)*(Data!$B$3:$B$83='1. Broader Cat Contrib YoY '!$A7))</f>
        <v>3929.1999999999994</v>
      </c>
      <c r="D7" s="2" cm="1">
        <f t="array" ref="D7">SUMPRODUCT((Data!$D$3:$DW$83),(Data!$D$1:$DW$1='1. Broader Cat Contrib YoY '!D$1)*(Data!$B$3:$B$83='1. Broader Cat Contrib YoY '!$A7))</f>
        <v>4046.9000000000005</v>
      </c>
      <c r="E7" s="2" cm="1">
        <f t="array" ref="E7">SUMPRODUCT((Data!$D$3:$DW$83),(Data!$D$1:$DW$1='1. Broader Cat Contrib YoY '!E$1)*(Data!$B$3:$B$83='1. Broader Cat Contrib YoY '!$A7))</f>
        <v>4302.4999999999991</v>
      </c>
      <c r="F7" s="2" cm="1">
        <f t="array" ref="F7">SUMPRODUCT((Data!$D$3:$DW$83),(Data!$D$1:$DW$1='1. Broader Cat Contrib YoY '!F$1)*(Data!$B$3:$B$83='1. Broader Cat Contrib YoY '!$A7))</f>
        <v>4464.9999999999991</v>
      </c>
      <c r="G7" s="2" cm="1">
        <f t="array" ref="G7">SUMPRODUCT((Data!$D$3:$DW$83),(Data!$D$1:$DW$1='1. Broader Cat Contrib YoY '!G$1)*(Data!$B$3:$B$83='1. Broader Cat Contrib YoY '!$A7))</f>
        <v>4674.5999999999985</v>
      </c>
      <c r="H7" s="2" cm="1">
        <f t="array" ref="H7">SUMPRODUCT((Data!$D$3:$DW$83),(Data!$D$1:$DW$1='1. Broader Cat Contrib YoY '!H$1)*(Data!$B$3:$B$83='1. Broader Cat Contrib YoY '!$A7))</f>
        <v>4505.0999999999995</v>
      </c>
      <c r="I7" s="2" cm="1">
        <f t="array" ref="I7">SUMPRODUCT((Data!$D$3:$DW$83),(Data!$D$1:$DW$1='1. Broader Cat Contrib YoY '!I$1)*(Data!$B$3:$B$83='1. Broader Cat Contrib YoY '!$A7))</f>
        <v>4555.3999999999996</v>
      </c>
      <c r="J7" s="2" cm="1">
        <f t="array" ref="J7">SUMPRODUCT((Data!$D$3:$DW$83),(Data!$D$1:$DW$1='1. Broader Cat Contrib YoY '!J$1)*(Data!$B$3:$B$83='1. Broader Cat Contrib YoY '!$A7))</f>
        <v>5714.6000000000013</v>
      </c>
      <c r="K7" s="2" cm="1">
        <f t="array" ref="K7">SUMPRODUCT((Data!$D$3:$DW$83),(Data!$D$1:$DW$1='1. Broader Cat Contrib YoY '!K$1)*(Data!$B$3:$B$83='1. Broader Cat Contrib YoY '!$A7))</f>
        <v>6103.3</v>
      </c>
      <c r="L7" s="2" cm="1">
        <f t="array" ref="L7">SUMPRODUCT((Data!$D$3:$DW$83),(Data!$D$1:$DW$1='1. Broader Cat Contrib YoY '!L$1)*(Data!$B$3:$B$83='1. Broader Cat Contrib YoY '!$A7))</f>
        <v>2730</v>
      </c>
      <c r="M7" s="9">
        <f t="shared" si="0"/>
        <v>48806.1</v>
      </c>
      <c r="N7" s="10">
        <f t="shared" si="1"/>
        <v>3.5746538329195901E-2</v>
      </c>
    </row>
    <row r="8" spans="1:14" x14ac:dyDescent="0.3">
      <c r="A8" s="2" t="s">
        <v>160</v>
      </c>
      <c r="B8" s="2" cm="1">
        <f t="array" ref="B8">SUMPRODUCT((Data!$D$3:$DW$83),(Data!$D$1:$DW$1='1. Broader Cat Contrib YoY '!B$1)*(Data!$B$3:$B$83='1. Broader Cat Contrib YoY '!$A8))</f>
        <v>10235.800000000001</v>
      </c>
      <c r="C8" s="2" cm="1">
        <f t="array" ref="C8">SUMPRODUCT((Data!$D$3:$DW$83),(Data!$D$1:$DW$1='1. Broader Cat Contrib YoY '!C$1)*(Data!$B$3:$B$83='1. Broader Cat Contrib YoY '!$A8))</f>
        <v>10916.199999999997</v>
      </c>
      <c r="D8" s="2" cm="1">
        <f t="array" ref="D8">SUMPRODUCT((Data!$D$3:$DW$83),(Data!$D$1:$DW$1='1. Broader Cat Contrib YoY '!D$1)*(Data!$B$3:$B$83='1. Broader Cat Contrib YoY '!$A8))</f>
        <v>11456.100000000002</v>
      </c>
      <c r="E8" s="2" cm="1">
        <f t="array" ref="E8">SUMPRODUCT((Data!$D$3:$DW$83),(Data!$D$1:$DW$1='1. Broader Cat Contrib YoY '!E$1)*(Data!$B$3:$B$83='1. Broader Cat Contrib YoY '!$A8))</f>
        <v>11992.999999999996</v>
      </c>
      <c r="F8" s="2" cm="1">
        <f t="array" ref="F8">SUMPRODUCT((Data!$D$3:$DW$83),(Data!$D$1:$DW$1='1. Broader Cat Contrib YoY '!F$1)*(Data!$B$3:$B$83='1. Broader Cat Contrib YoY '!$A8))</f>
        <v>12515.3</v>
      </c>
      <c r="G8" s="2" cm="1">
        <f t="array" ref="G8">SUMPRODUCT((Data!$D$3:$DW$83),(Data!$D$1:$DW$1='1. Broader Cat Contrib YoY '!G$1)*(Data!$B$3:$B$83='1. Broader Cat Contrib YoY '!$A8))</f>
        <v>13233.299999999996</v>
      </c>
      <c r="H8" s="2" cm="1">
        <f t="array" ref="H8">SUMPRODUCT((Data!$D$3:$DW$83),(Data!$D$1:$DW$1='1. Broader Cat Contrib YoY '!H$1)*(Data!$B$3:$B$83='1. Broader Cat Contrib YoY '!$A8))</f>
        <v>12707.300000000003</v>
      </c>
      <c r="I8" s="2" cm="1">
        <f t="array" ref="I8">SUMPRODUCT((Data!$D$3:$DW$83),(Data!$D$1:$DW$1='1. Broader Cat Contrib YoY '!I$1)*(Data!$B$3:$B$83='1. Broader Cat Contrib YoY '!$A8))</f>
        <v>12250.899999999996</v>
      </c>
      <c r="J8" s="2" cm="1">
        <f t="array" ref="J8">SUMPRODUCT((Data!$D$3:$DW$83),(Data!$D$1:$DW$1='1. Broader Cat Contrib YoY '!J$1)*(Data!$B$3:$B$83='1. Broader Cat Contrib YoY '!$A8))</f>
        <v>15069.600000000006</v>
      </c>
      <c r="K8" s="2" cm="1">
        <f t="array" ref="K8">SUMPRODUCT((Data!$D$3:$DW$83),(Data!$D$1:$DW$1='1. Broader Cat Contrib YoY '!K$1)*(Data!$B$3:$B$83='1. Broader Cat Contrib YoY '!$A8))</f>
        <v>16001.999999999996</v>
      </c>
      <c r="L8" s="2" cm="1">
        <f t="array" ref="L8">SUMPRODUCT((Data!$D$3:$DW$83),(Data!$D$1:$DW$1='1. Broader Cat Contrib YoY '!L$1)*(Data!$B$3:$B$83='1. Broader Cat Contrib YoY '!$A8))</f>
        <v>6909.2999999999993</v>
      </c>
      <c r="M8" s="9">
        <f t="shared" si="0"/>
        <v>133288.79999999999</v>
      </c>
      <c r="N8" s="10">
        <f t="shared" si="1"/>
        <v>9.7623313439355458E-2</v>
      </c>
    </row>
    <row r="9" spans="1:14" x14ac:dyDescent="0.3">
      <c r="A9" s="2" t="s">
        <v>162</v>
      </c>
      <c r="B9" s="2" cm="1">
        <f t="array" ref="B9">SUMPRODUCT((Data!$D$3:$DW$83),(Data!$D$1:$DW$1='1. Broader Cat Contrib YoY '!B$1)*(Data!$B$3:$B$83='1. Broader Cat Contrib YoY '!$A9))</f>
        <v>3843.599999999999</v>
      </c>
      <c r="C9" s="2" cm="1">
        <f t="array" ref="C9">SUMPRODUCT((Data!$D$3:$DW$83),(Data!$D$1:$DW$1='1. Broader Cat Contrib YoY '!C$1)*(Data!$B$3:$B$83='1. Broader Cat Contrib YoY '!$A9))</f>
        <v>4049.9</v>
      </c>
      <c r="D9" s="2" cm="1">
        <f t="array" ref="D9">SUMPRODUCT((Data!$D$3:$DW$83),(Data!$D$1:$DW$1='1. Broader Cat Contrib YoY '!D$1)*(Data!$B$3:$B$83='1. Broader Cat Contrib YoY '!$A9))</f>
        <v>4255.7000000000007</v>
      </c>
      <c r="E9" s="2" cm="1">
        <f t="array" ref="E9">SUMPRODUCT((Data!$D$3:$DW$83),(Data!$D$1:$DW$1='1. Broader Cat Contrib YoY '!E$1)*(Data!$B$3:$B$83='1. Broader Cat Contrib YoY '!$A9))</f>
        <v>4460.4000000000005</v>
      </c>
      <c r="F9" s="2" cm="1">
        <f t="array" ref="F9">SUMPRODUCT((Data!$D$3:$DW$83),(Data!$D$1:$DW$1='1. Broader Cat Contrib YoY '!F$1)*(Data!$B$3:$B$83='1. Broader Cat Contrib YoY '!$A9))</f>
        <v>4641.8</v>
      </c>
      <c r="G9" s="2" cm="1">
        <f t="array" ref="G9">SUMPRODUCT((Data!$D$3:$DW$83),(Data!$D$1:$DW$1='1. Broader Cat Contrib YoY '!G$1)*(Data!$B$3:$B$83='1. Broader Cat Contrib YoY '!$A9))</f>
        <v>4932.2</v>
      </c>
      <c r="H9" s="2" cm="1">
        <f t="array" ref="H9">SUMPRODUCT((Data!$D$3:$DW$83),(Data!$D$1:$DW$1='1. Broader Cat Contrib YoY '!H$1)*(Data!$B$3:$B$83='1. Broader Cat Contrib YoY '!$A9))</f>
        <v>4848.5</v>
      </c>
      <c r="I9" s="2" cm="1">
        <f t="array" ref="I9">SUMPRODUCT((Data!$D$3:$DW$83),(Data!$D$1:$DW$1='1. Broader Cat Contrib YoY '!I$1)*(Data!$B$3:$B$83='1. Broader Cat Contrib YoY '!$A9))</f>
        <v>5064.6000000000004</v>
      </c>
      <c r="J9" s="2" cm="1">
        <f t="array" ref="J9">SUMPRODUCT((Data!$D$3:$DW$83),(Data!$D$1:$DW$1='1. Broader Cat Contrib YoY '!J$1)*(Data!$B$3:$B$83='1. Broader Cat Contrib YoY '!$A9))</f>
        <v>5944.8000000000011</v>
      </c>
      <c r="K9" s="2" cm="1">
        <f t="array" ref="K9">SUMPRODUCT((Data!$D$3:$DW$83),(Data!$D$1:$DW$1='1. Broader Cat Contrib YoY '!K$1)*(Data!$B$3:$B$83='1. Broader Cat Contrib YoY '!$A9))</f>
        <v>6312.7000000000007</v>
      </c>
      <c r="L9" s="2" cm="1">
        <f t="array" ref="L9">SUMPRODUCT((Data!$D$3:$DW$83),(Data!$D$1:$DW$1='1. Broader Cat Contrib YoY '!L$1)*(Data!$B$3:$B$83='1. Broader Cat Contrib YoY '!$A9))</f>
        <v>2758.5</v>
      </c>
      <c r="M9" s="9">
        <f t="shared" si="0"/>
        <v>51112.700000000012</v>
      </c>
      <c r="N9" s="10">
        <f t="shared" si="1"/>
        <v>3.7435937099229231E-2</v>
      </c>
    </row>
    <row r="10" spans="1:14" x14ac:dyDescent="0.3">
      <c r="A10" s="2" t="s">
        <v>164</v>
      </c>
      <c r="B10" s="2" cm="1">
        <f t="array" ref="B10">SUMPRODUCT((Data!$D$3:$DW$83),(Data!$D$1:$DW$1='1. Broader Cat Contrib YoY '!B$1)*(Data!$B$3:$B$83='1. Broader Cat Contrib YoY '!$A10))</f>
        <v>3843.5000000000005</v>
      </c>
      <c r="C10" s="2" cm="1">
        <f t="array" ref="C10">SUMPRODUCT((Data!$D$3:$DW$83),(Data!$D$1:$DW$1='1. Broader Cat Contrib YoY '!C$1)*(Data!$B$3:$B$83='1. Broader Cat Contrib YoY '!$A10))</f>
        <v>4051.2999999999997</v>
      </c>
      <c r="D10" s="2" cm="1">
        <f t="array" ref="D10">SUMPRODUCT((Data!$D$3:$DW$83),(Data!$D$1:$DW$1='1. Broader Cat Contrib YoY '!D$1)*(Data!$B$3:$B$83='1. Broader Cat Contrib YoY '!$A10))</f>
        <v>4190.9999999999991</v>
      </c>
      <c r="E10" s="2" cm="1">
        <f t="array" ref="E10">SUMPRODUCT((Data!$D$3:$DW$83),(Data!$D$1:$DW$1='1. Broader Cat Contrib YoY '!E$1)*(Data!$B$3:$B$83='1. Broader Cat Contrib YoY '!$A10))</f>
        <v>4369.3</v>
      </c>
      <c r="F10" s="2" cm="1">
        <f t="array" ref="F10">SUMPRODUCT((Data!$D$3:$DW$83),(Data!$D$1:$DW$1='1. Broader Cat Contrib YoY '!F$1)*(Data!$B$3:$B$83='1. Broader Cat Contrib YoY '!$A10))</f>
        <v>4543.2</v>
      </c>
      <c r="G10" s="2" cm="1">
        <f t="array" ref="G10">SUMPRODUCT((Data!$D$3:$DW$83),(Data!$D$1:$DW$1='1. Broader Cat Contrib YoY '!G$1)*(Data!$B$3:$B$83='1. Broader Cat Contrib YoY '!$A10))</f>
        <v>4786.1999999999989</v>
      </c>
      <c r="H10" s="2" cm="1">
        <f t="array" ref="H10">SUMPRODUCT((Data!$D$3:$DW$83),(Data!$D$1:$DW$1='1. Broader Cat Contrib YoY '!H$1)*(Data!$B$3:$B$83='1. Broader Cat Contrib YoY '!$A10))</f>
        <v>4599.3</v>
      </c>
      <c r="I10" s="2" cm="1">
        <f t="array" ref="I10">SUMPRODUCT((Data!$D$3:$DW$83),(Data!$D$1:$DW$1='1. Broader Cat Contrib YoY '!I$1)*(Data!$B$3:$B$83='1. Broader Cat Contrib YoY '!$A10))</f>
        <v>4425.3</v>
      </c>
      <c r="J10" s="2" cm="1">
        <f t="array" ref="J10">SUMPRODUCT((Data!$D$3:$DW$83),(Data!$D$1:$DW$1='1. Broader Cat Contrib YoY '!J$1)*(Data!$B$3:$B$83='1. Broader Cat Contrib YoY '!$A10))</f>
        <v>5670.3000000000011</v>
      </c>
      <c r="K10" s="2" cm="1">
        <f t="array" ref="K10">SUMPRODUCT((Data!$D$3:$DW$83),(Data!$D$1:$DW$1='1. Broader Cat Contrib YoY '!K$1)*(Data!$B$3:$B$83='1. Broader Cat Contrib YoY '!$A10))</f>
        <v>6037.0999999999995</v>
      </c>
      <c r="L10" s="2" cm="1">
        <f t="array" ref="L10">SUMPRODUCT((Data!$D$3:$DW$83),(Data!$D$1:$DW$1='1. Broader Cat Contrib YoY '!L$1)*(Data!$B$3:$B$83='1. Broader Cat Contrib YoY '!$A10))</f>
        <v>2613.8000000000002</v>
      </c>
      <c r="M10" s="9">
        <f t="shared" si="0"/>
        <v>49130.3</v>
      </c>
      <c r="N10" s="10">
        <f t="shared" si="1"/>
        <v>3.5983988724255643E-2</v>
      </c>
    </row>
    <row r="11" spans="1:14" x14ac:dyDescent="0.3">
      <c r="A11" s="2" t="s">
        <v>159</v>
      </c>
      <c r="B11" s="2" cm="1">
        <f t="array" ref="B11">SUMPRODUCT((Data!$D$3:$DW$83),(Data!$D$1:$DW$1='1. Broader Cat Contrib YoY '!B$1)*(Data!$B$3:$B$83='1. Broader Cat Contrib YoY '!$A11))</f>
        <v>3955.0999999999995</v>
      </c>
      <c r="C11" s="2" cm="1">
        <f t="array" ref="C11">SUMPRODUCT((Data!$D$3:$DW$83),(Data!$D$1:$DW$1='1. Broader Cat Contrib YoY '!C$1)*(Data!$B$3:$B$83='1. Broader Cat Contrib YoY '!$A11))</f>
        <v>4279.5999999999995</v>
      </c>
      <c r="D11" s="2" cm="1">
        <f t="array" ref="D11">SUMPRODUCT((Data!$D$3:$DW$83),(Data!$D$1:$DW$1='1. Broader Cat Contrib YoY '!D$1)*(Data!$B$3:$B$83='1. Broader Cat Contrib YoY '!$A11))</f>
        <v>4683.6000000000004</v>
      </c>
      <c r="E11" s="2" cm="1">
        <f t="array" ref="E11">SUMPRODUCT((Data!$D$3:$DW$83),(Data!$D$1:$DW$1='1. Broader Cat Contrib YoY '!E$1)*(Data!$B$3:$B$83='1. Broader Cat Contrib YoY '!$A11))</f>
        <v>5032</v>
      </c>
      <c r="F11" s="2" cm="1">
        <f t="array" ref="F11">SUMPRODUCT((Data!$D$3:$DW$83),(Data!$D$1:$DW$1='1. Broader Cat Contrib YoY '!F$1)*(Data!$B$3:$B$83='1. Broader Cat Contrib YoY '!$A11))</f>
        <v>5356.2000000000007</v>
      </c>
      <c r="G11" s="2" cm="1">
        <f t="array" ref="G11">SUMPRODUCT((Data!$D$3:$DW$83),(Data!$D$1:$DW$1='1. Broader Cat Contrib YoY '!G$1)*(Data!$B$3:$B$83='1. Broader Cat Contrib YoY '!$A11))</f>
        <v>5725.3</v>
      </c>
      <c r="H11" s="2" cm="1">
        <f t="array" ref="H11">SUMPRODUCT((Data!$D$3:$DW$83),(Data!$D$1:$DW$1='1. Broader Cat Contrib YoY '!H$1)*(Data!$B$3:$B$83='1. Broader Cat Contrib YoY '!$A11))</f>
        <v>5473.6999999999989</v>
      </c>
      <c r="I11" s="2" cm="1">
        <f t="array" ref="I11">SUMPRODUCT((Data!$D$3:$DW$83),(Data!$D$1:$DW$1='1. Broader Cat Contrib YoY '!I$1)*(Data!$B$3:$B$83='1. Broader Cat Contrib YoY '!$A11))</f>
        <v>5418.9</v>
      </c>
      <c r="J11" s="2" cm="1">
        <f t="array" ref="J11">SUMPRODUCT((Data!$D$3:$DW$83),(Data!$D$1:$DW$1='1. Broader Cat Contrib YoY '!J$1)*(Data!$B$3:$B$83='1. Broader Cat Contrib YoY '!$A11))</f>
        <v>6900.4000000000005</v>
      </c>
      <c r="K11" s="2" cm="1">
        <f t="array" ref="K11">SUMPRODUCT((Data!$D$3:$DW$83),(Data!$D$1:$DW$1='1. Broader Cat Contrib YoY '!K$1)*(Data!$B$3:$B$83='1. Broader Cat Contrib YoY '!$A11))</f>
        <v>7039.9000000000015</v>
      </c>
      <c r="L11" s="2" cm="1">
        <f t="array" ref="L11">SUMPRODUCT((Data!$D$3:$DW$83),(Data!$D$1:$DW$1='1. Broader Cat Contrib YoY '!L$1)*(Data!$B$3:$B$83='1. Broader Cat Contrib YoY '!$A11))</f>
        <v>3006.4999999999995</v>
      </c>
      <c r="M11" s="9">
        <f t="shared" si="0"/>
        <v>56871.200000000004</v>
      </c>
      <c r="N11" s="10">
        <f t="shared" si="1"/>
        <v>4.1653574668481318E-2</v>
      </c>
    </row>
    <row r="12" spans="1:14" x14ac:dyDescent="0.3">
      <c r="A12" s="2" t="s">
        <v>163</v>
      </c>
      <c r="B12" s="2" cm="1">
        <f t="array" ref="B12">SUMPRODUCT((Data!$D$3:$DW$83),(Data!$D$1:$DW$1='1. Broader Cat Contrib YoY '!B$1)*(Data!$B$3:$B$83='1. Broader Cat Contrib YoY '!$A12))</f>
        <v>3839.9999999999995</v>
      </c>
      <c r="C12" s="2" cm="1">
        <f t="array" ref="C12">SUMPRODUCT((Data!$D$3:$DW$83),(Data!$D$1:$DW$1='1. Broader Cat Contrib YoY '!C$1)*(Data!$B$3:$B$83='1. Broader Cat Contrib YoY '!$A12))</f>
        <v>4014.6000000000008</v>
      </c>
      <c r="D12" s="2" cm="1">
        <f t="array" ref="D12">SUMPRODUCT((Data!$D$3:$DW$83),(Data!$D$1:$DW$1='1. Broader Cat Contrib YoY '!D$1)*(Data!$B$3:$B$83='1. Broader Cat Contrib YoY '!$A12))</f>
        <v>4001.7000000000012</v>
      </c>
      <c r="E12" s="2" cm="1">
        <f t="array" ref="E12">SUMPRODUCT((Data!$D$3:$DW$83),(Data!$D$1:$DW$1='1. Broader Cat Contrib YoY '!E$1)*(Data!$B$3:$B$83='1. Broader Cat Contrib YoY '!$A12))</f>
        <v>4084.8999999999996</v>
      </c>
      <c r="F12" s="2" cm="1">
        <f t="array" ref="F12">SUMPRODUCT((Data!$D$3:$DW$83),(Data!$D$1:$DW$1='1. Broader Cat Contrib YoY '!F$1)*(Data!$B$3:$B$83='1. Broader Cat Contrib YoY '!$A12))</f>
        <v>4227.5</v>
      </c>
      <c r="G12" s="2" cm="1">
        <f t="array" ref="G12">SUMPRODUCT((Data!$D$3:$DW$83),(Data!$D$1:$DW$1='1. Broader Cat Contrib YoY '!G$1)*(Data!$B$3:$B$83='1. Broader Cat Contrib YoY '!$A12))</f>
        <v>4440.1000000000004</v>
      </c>
      <c r="H12" s="2" cm="1">
        <f t="array" ref="H12">SUMPRODUCT((Data!$D$3:$DW$83),(Data!$D$1:$DW$1='1. Broader Cat Contrib YoY '!H$1)*(Data!$B$3:$B$83='1. Broader Cat Contrib YoY '!$A12))</f>
        <v>4151</v>
      </c>
      <c r="I12" s="2" cm="1">
        <f t="array" ref="I12">SUMPRODUCT((Data!$D$3:$DW$83),(Data!$D$1:$DW$1='1. Broader Cat Contrib YoY '!I$1)*(Data!$B$3:$B$83='1. Broader Cat Contrib YoY '!$A12))</f>
        <v>4088.5</v>
      </c>
      <c r="J12" s="2" cm="1">
        <f t="array" ref="J12">SUMPRODUCT((Data!$D$3:$DW$83),(Data!$D$1:$DW$1='1. Broader Cat Contrib YoY '!J$1)*(Data!$B$3:$B$83='1. Broader Cat Contrib YoY '!$A12))</f>
        <v>5425.1999999999989</v>
      </c>
      <c r="K12" s="2" cm="1">
        <f t="array" ref="K12">SUMPRODUCT((Data!$D$3:$DW$83),(Data!$D$1:$DW$1='1. Broader Cat Contrib YoY '!K$1)*(Data!$B$3:$B$83='1. Broader Cat Contrib YoY '!$A12))</f>
        <v>5804.6999999999989</v>
      </c>
      <c r="L12" s="2" cm="1">
        <f t="array" ref="L12">SUMPRODUCT((Data!$D$3:$DW$83),(Data!$D$1:$DW$1='1. Broader Cat Contrib YoY '!L$1)*(Data!$B$3:$B$83='1. Broader Cat Contrib YoY '!$A12))</f>
        <v>2466.1999999999998</v>
      </c>
      <c r="M12" s="9">
        <f t="shared" si="0"/>
        <v>46544.399999999994</v>
      </c>
      <c r="N12" s="10">
        <f t="shared" si="1"/>
        <v>3.4090025193765236E-2</v>
      </c>
    </row>
    <row r="13" spans="1:14" x14ac:dyDescent="0.3">
      <c r="A13" s="11" t="s">
        <v>171</v>
      </c>
      <c r="B13" s="13">
        <f>SUM(B1:B12)</f>
        <v>107227.70000000003</v>
      </c>
      <c r="C13" s="13">
        <f t="shared" ref="C13:M13" si="2">SUM(C1:C12)</f>
        <v>113982.39999999997</v>
      </c>
      <c r="D13" s="13">
        <f t="shared" si="2"/>
        <v>119779.8</v>
      </c>
      <c r="E13" s="13">
        <f t="shared" si="2"/>
        <v>126629.20000000001</v>
      </c>
      <c r="F13" s="13">
        <f t="shared" si="2"/>
        <v>129911.29999999999</v>
      </c>
      <c r="G13" s="13">
        <f t="shared" si="2"/>
        <v>134007.29999999996</v>
      </c>
      <c r="H13" s="13">
        <f t="shared" si="2"/>
        <v>127626.29999999997</v>
      </c>
      <c r="I13" s="13">
        <f t="shared" si="2"/>
        <v>130048.19999999998</v>
      </c>
      <c r="J13" s="13">
        <f t="shared" si="2"/>
        <v>157602.89999999991</v>
      </c>
      <c r="K13" s="13">
        <f t="shared" si="2"/>
        <v>167569.10000000009</v>
      </c>
      <c r="L13" s="13">
        <f t="shared" si="2"/>
        <v>73151.60000000002</v>
      </c>
      <c r="M13" s="11">
        <f t="shared" si="2"/>
        <v>1365337.7999999998</v>
      </c>
    </row>
    <row r="14" spans="1:14" x14ac:dyDescent="0.3">
      <c r="C14" s="45">
        <f>(C13/$B$13)-1</f>
        <v>6.2993983830670119E-2</v>
      </c>
      <c r="D14" s="45">
        <f t="shared" ref="D14:K14" si="3">(D13/$B$13)-1</f>
        <v>0.11706023723347592</v>
      </c>
      <c r="E14" s="45">
        <f t="shared" si="3"/>
        <v>0.18093738838005469</v>
      </c>
      <c r="F14" s="45">
        <f t="shared" si="3"/>
        <v>0.21154608370784755</v>
      </c>
      <c r="G14" s="45">
        <f t="shared" si="3"/>
        <v>0.24974516845926864</v>
      </c>
      <c r="H14" s="45">
        <f t="shared" si="3"/>
        <v>0.19023629155526001</v>
      </c>
      <c r="I14" s="45">
        <f t="shared" si="3"/>
        <v>0.21282280604731763</v>
      </c>
      <c r="J14" s="45">
        <f t="shared" si="3"/>
        <v>0.46979651713129966</v>
      </c>
      <c r="K14" s="45">
        <f t="shared" si="3"/>
        <v>0.5627407843309149</v>
      </c>
      <c r="L14" s="45"/>
      <c r="M14" s="45"/>
    </row>
    <row r="16" spans="1:14" x14ac:dyDescent="0.3">
      <c r="A16" s="61" t="s">
        <v>172</v>
      </c>
      <c r="B16" s="61"/>
      <c r="C16" s="61"/>
      <c r="D16" s="61"/>
      <c r="E16" s="61"/>
      <c r="F16" s="61"/>
      <c r="G16" s="61"/>
    </row>
    <row r="17" spans="1:7" x14ac:dyDescent="0.3">
      <c r="A17" s="61" t="s">
        <v>237</v>
      </c>
      <c r="B17" s="61"/>
      <c r="C17" s="61"/>
      <c r="D17" s="61"/>
      <c r="E17" s="61"/>
      <c r="F17" s="61"/>
      <c r="G17" s="61"/>
    </row>
    <row r="18" spans="1:7" x14ac:dyDescent="0.3">
      <c r="A18" s="61" t="s">
        <v>238</v>
      </c>
      <c r="B18" s="61"/>
      <c r="C18" s="61"/>
      <c r="D18" s="61"/>
      <c r="E18" s="61"/>
      <c r="F18" s="61"/>
      <c r="G18" s="61"/>
    </row>
  </sheetData>
  <sortState xmlns:xlrd2="http://schemas.microsoft.com/office/spreadsheetml/2017/richdata2" ref="A2:A12">
    <sortCondition ref="A2:A12"/>
  </sortState>
  <mergeCells count="3">
    <mergeCell ref="A16:G16"/>
    <mergeCell ref="A17:G17"/>
    <mergeCell ref="A18:G18"/>
  </mergeCells>
  <conditionalFormatting sqref="C14:L14">
    <cfRule type="colorScale" priority="1">
      <colorScale>
        <cfvo type="min"/>
        <cfvo type="percentile" val="50"/>
        <cfvo type="max"/>
        <color rgb="FF63BE7B"/>
        <color rgb="FFFFEB84"/>
        <color rgb="FFF8696B"/>
      </colorScale>
    </cfRule>
  </conditionalFormatting>
  <conditionalFormatting sqref="N2:N12">
    <cfRule type="colorScale" priority="2">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6580C-7FD2-4E36-BDEB-CE4BCF1567B1}">
  <dimension ref="A1:W33"/>
  <sheetViews>
    <sheetView workbookViewId="0">
      <selection activeCell="B1" sqref="B1:C1"/>
    </sheetView>
  </sheetViews>
  <sheetFormatPr defaultRowHeight="14.4" x14ac:dyDescent="0.3"/>
  <cols>
    <col min="1" max="1" width="33.33203125" bestFit="1" customWidth="1"/>
  </cols>
  <sheetData>
    <row r="1" spans="1:23" x14ac:dyDescent="0.3">
      <c r="A1" s="6" t="s">
        <v>0</v>
      </c>
      <c r="B1" s="62" t="s">
        <v>29</v>
      </c>
      <c r="C1" s="62"/>
    </row>
    <row r="2" spans="1:23" x14ac:dyDescent="0.3">
      <c r="A2" s="63" t="s">
        <v>167</v>
      </c>
      <c r="B2" s="63" t="s">
        <v>166</v>
      </c>
      <c r="C2" s="7">
        <v>2013</v>
      </c>
      <c r="D2" s="62">
        <v>2014</v>
      </c>
      <c r="E2" s="62"/>
      <c r="F2" s="62">
        <v>2015</v>
      </c>
      <c r="G2" s="62"/>
      <c r="H2" s="62">
        <v>2016</v>
      </c>
      <c r="I2" s="62"/>
      <c r="J2" s="62">
        <v>2017</v>
      </c>
      <c r="K2" s="62"/>
      <c r="L2" s="62">
        <v>2018</v>
      </c>
      <c r="M2" s="62"/>
      <c r="N2" s="62">
        <v>2019</v>
      </c>
      <c r="O2" s="62"/>
      <c r="P2" s="62">
        <v>2020</v>
      </c>
      <c r="Q2" s="62"/>
      <c r="R2" s="62">
        <v>2021</v>
      </c>
      <c r="S2" s="62"/>
      <c r="T2" s="62">
        <v>2022</v>
      </c>
      <c r="U2" s="62"/>
      <c r="V2" s="62">
        <v>2023</v>
      </c>
      <c r="W2" s="62"/>
    </row>
    <row r="3" spans="1:23" x14ac:dyDescent="0.3">
      <c r="A3" s="63"/>
      <c r="B3" s="63"/>
      <c r="C3" s="7" t="s">
        <v>168</v>
      </c>
      <c r="D3" s="7" t="s">
        <v>168</v>
      </c>
      <c r="E3" s="7" t="s">
        <v>170</v>
      </c>
      <c r="F3" s="7" t="s">
        <v>168</v>
      </c>
      <c r="G3" s="7" t="s">
        <v>170</v>
      </c>
      <c r="H3" s="7" t="s">
        <v>168</v>
      </c>
      <c r="I3" s="7" t="s">
        <v>170</v>
      </c>
      <c r="J3" s="7" t="s">
        <v>168</v>
      </c>
      <c r="K3" s="7" t="s">
        <v>170</v>
      </c>
      <c r="L3" s="7" t="s">
        <v>168</v>
      </c>
      <c r="M3" s="7" t="s">
        <v>170</v>
      </c>
      <c r="N3" s="7" t="s">
        <v>168</v>
      </c>
      <c r="O3" s="7" t="s">
        <v>170</v>
      </c>
      <c r="P3" s="7" t="s">
        <v>168</v>
      </c>
      <c r="Q3" s="7" t="s">
        <v>170</v>
      </c>
      <c r="R3" s="7" t="s">
        <v>168</v>
      </c>
      <c r="S3" s="7" t="s">
        <v>170</v>
      </c>
      <c r="T3" s="7" t="s">
        <v>168</v>
      </c>
      <c r="U3" s="7" t="s">
        <v>170</v>
      </c>
      <c r="V3" s="7" t="s">
        <v>168</v>
      </c>
      <c r="W3" s="7" t="s">
        <v>170</v>
      </c>
    </row>
    <row r="4" spans="1:23" x14ac:dyDescent="0.3">
      <c r="A4" s="1" t="s">
        <v>2</v>
      </c>
      <c r="B4" s="1" t="s">
        <v>158</v>
      </c>
      <c r="C4" s="2" cm="1">
        <f t="array" ref="C4">SUMPRODUCT((Data!$D$3:$DW$83),(Data!$D$1:$DW$1='2. YoY Trend.'!C$2)*(Data!$A$3:$A$83='2. YoY Trend.'!$A4)*(Data!$C$3:$C$83='2. YoY Trend.'!$B$1))</f>
        <v>1355.3999999999999</v>
      </c>
      <c r="D4" s="2" cm="1">
        <f t="array" ref="D4">SUMPRODUCT((Data!$D$3:$DW$83),(Data!$D$1:$DW$1='2. YoY Trend.'!D$2)*(Data!$A$3:$A$83='2. YoY Trend.'!$A4)*(Data!$C$3:$C$83='2. YoY Trend.'!$B$1))</f>
        <v>1453.1000000000001</v>
      </c>
      <c r="E4" s="5">
        <f t="shared" ref="E4:E30" si="0">IFERROR((D4/C4)-1,"-")</f>
        <v>7.2082042201564223E-2</v>
      </c>
      <c r="F4" s="2" cm="1">
        <f t="array" ref="F4">SUMPRODUCT((Data!$D$3:$DW$83),(Data!$D$1:$DW$1='2. YoY Trend.'!F$2)*(Data!$A$3:$A$83='2. YoY Trend.'!$A4)*(Data!$C$3:$C$83='2. YoY Trend.'!$B$1))</f>
        <v>1492.4999999999998</v>
      </c>
      <c r="G4" s="5">
        <f t="shared" ref="G4:G30" si="1">IFERROR((F4/D4)-1,"-")</f>
        <v>2.7114444979698282E-2</v>
      </c>
      <c r="H4" s="2" cm="1">
        <f t="array" ref="H4">SUMPRODUCT((Data!$D$3:$DW$83),(Data!$D$1:$DW$1='2. YoY Trend.'!H$2)*(Data!$A$3:$A$83='2. YoY Trend.'!$A4)*(Data!$C$3:$C$83='2. YoY Trend.'!$B$1))</f>
        <v>1550.8999999999999</v>
      </c>
      <c r="I4" s="5">
        <f t="shared" ref="I4:I30" si="2">IFERROR((H4/F4)-1,"-")</f>
        <v>3.9128978224455713E-2</v>
      </c>
      <c r="J4" s="2" cm="1">
        <f t="array" ref="J4">SUMPRODUCT((Data!$D$3:$DW$83),(Data!$D$1:$DW$1='2. YoY Trend.'!J$2)*(Data!$A$3:$A$83='2. YoY Trend.'!$A4)*(Data!$C$3:$C$83='2. YoY Trend.'!$B$1))</f>
        <v>1612.4000000000003</v>
      </c>
      <c r="K4" s="5">
        <f t="shared" ref="K4:K30" si="3">IFERROR((J4/H4)-1,"-")</f>
        <v>3.9654394222709666E-2</v>
      </c>
      <c r="L4" s="2" cm="1">
        <f t="array" ref="L4">SUMPRODUCT((Data!$D$3:$DW$83),(Data!$D$1:$DW$1='2. YoY Trend.'!L$2)*(Data!$A$3:$A$83='2. YoY Trend.'!$A4)*(Data!$C$3:$C$83='2. YoY Trend.'!$B$1))</f>
        <v>1652.3999999999999</v>
      </c>
      <c r="M4" s="5">
        <f t="shared" ref="M4:M30" si="4">IFERROR((L4/J4)-1,"-")</f>
        <v>2.4807740014884283E-2</v>
      </c>
      <c r="N4" s="2" cm="1">
        <f t="array" ref="N4">SUMPRODUCT((Data!$D$3:$DW$83),(Data!$D$1:$DW$1='2. YoY Trend.'!N$2)*(Data!$A$3:$A$83='2. YoY Trend.'!$A4)*(Data!$C$3:$C$83='2. YoY Trend.'!$B$1))</f>
        <v>1528.7999999999997</v>
      </c>
      <c r="O4" s="5">
        <f t="shared" ref="O4:O30" si="5">IFERROR((N4/L4)-1,"-")</f>
        <v>-7.4800290486565113E-2</v>
      </c>
      <c r="P4" s="2" cm="1">
        <f t="array" ref="P4">SUMPRODUCT((Data!$D$3:$DW$83),(Data!$D$1:$DW$1='2. YoY Trend.'!P$2)*(Data!$A$3:$A$83='2. YoY Trend.'!$A4)*(Data!$C$3:$C$83='2. YoY Trend.'!$B$1))</f>
        <v>1606.4</v>
      </c>
      <c r="Q4" s="5">
        <f t="shared" ref="Q4:Q30" si="6">IFERROR((P4/N4)-1,"-")</f>
        <v>5.0758765044479626E-2</v>
      </c>
      <c r="R4" s="2" cm="1">
        <f t="array" ref="R4">SUMPRODUCT((Data!$D$3:$DW$83),(Data!$D$1:$DW$1='2. YoY Trend.'!R$2)*(Data!$A$3:$A$83='2. YoY Trend.'!$A4)*(Data!$C$3:$C$83='2. YoY Trend.'!$B$1))</f>
        <v>1737.9000000000003</v>
      </c>
      <c r="S4" s="5">
        <f t="shared" ref="S4:S30" si="7">IFERROR((R4/P4)-1,"-")</f>
        <v>8.1860059760956227E-2</v>
      </c>
      <c r="T4" s="2" cm="1">
        <f t="array" ref="T4">SUMPRODUCT((Data!$D$3:$DW$83),(Data!$D$1:$DW$1='2. YoY Trend.'!T$2)*(Data!$A$3:$A$83='2. YoY Trend.'!$A4)*(Data!$C$3:$C$83='2. YoY Trend.'!$B$1))</f>
        <v>1883.8000000000002</v>
      </c>
      <c r="U4" s="5">
        <f t="shared" ref="U4:U30" si="8">IFERROR((T4/R4)-1,"-")</f>
        <v>8.3951895966396073E-2</v>
      </c>
      <c r="V4" s="2" cm="1">
        <f t="array" ref="V4">SUMPRODUCT((Data!$D$3:$DW$83),(Data!$D$1:$DW$1='2. YoY Trend.'!V$2)*(Data!$A$3:$A$83='2. YoY Trend.'!$A4)*(Data!$C$3:$C$83='2. YoY Trend.'!$B$1))</f>
        <v>869</v>
      </c>
      <c r="W4" s="5">
        <f t="shared" ref="W4:W30" si="9">IFERROR((V4/T4)-1,"-")</f>
        <v>-0.53869837562373935</v>
      </c>
    </row>
    <row r="5" spans="1:23" x14ac:dyDescent="0.3">
      <c r="A5" s="1" t="s">
        <v>3</v>
      </c>
      <c r="B5" s="1" t="s">
        <v>158</v>
      </c>
      <c r="C5" s="2" cm="1">
        <f t="array" ref="C5">SUMPRODUCT((Data!$D$3:$DW$83),(Data!$D$1:$DW$1='2. YoY Trend.'!C$2)*(Data!$A$3:$A$83='2. YoY Trend.'!$A5)*(Data!$C$3:$C$83='2. YoY Trend.'!$B$1))</f>
        <v>1347.4000000000003</v>
      </c>
      <c r="D5" s="2" cm="1">
        <f t="array" ref="D5">SUMPRODUCT((Data!$D$3:$DW$83),(Data!$D$1:$DW$1='2. YoY Trend.'!D$2)*(Data!$A$3:$A$83='2. YoY Trend.'!$A5)*(Data!$C$3:$C$83='2. YoY Trend.'!$B$1))</f>
        <v>1448.8</v>
      </c>
      <c r="E5" s="5">
        <f t="shared" si="0"/>
        <v>7.5256048686358712E-2</v>
      </c>
      <c r="F5" s="2" cm="1">
        <f t="array" ref="F5">SUMPRODUCT((Data!$D$3:$DW$83),(Data!$D$1:$DW$1='2. YoY Trend.'!F$2)*(Data!$A$3:$A$83='2. YoY Trend.'!$A5)*(Data!$C$3:$C$83='2. YoY Trend.'!$B$1))</f>
        <v>1541.3999999999999</v>
      </c>
      <c r="G5" s="5">
        <f t="shared" si="1"/>
        <v>6.3914964108227501E-2</v>
      </c>
      <c r="H5" s="2" cm="1">
        <f t="array" ref="H5">SUMPRODUCT((Data!$D$3:$DW$83),(Data!$D$1:$DW$1='2. YoY Trend.'!H$2)*(Data!$A$3:$A$83='2. YoY Trend.'!$A5)*(Data!$C$3:$C$83='2. YoY Trend.'!$B$1))</f>
        <v>1641.6</v>
      </c>
      <c r="I5" s="5">
        <f t="shared" si="2"/>
        <v>6.5005838847800756E-2</v>
      </c>
      <c r="J5" s="2" cm="1">
        <f t="array" ref="J5">SUMPRODUCT((Data!$D$3:$DW$83),(Data!$D$1:$DW$1='2. YoY Trend.'!J$2)*(Data!$A$3:$A$83='2. YoY Trend.'!$A5)*(Data!$C$3:$C$83='2. YoY Trend.'!$B$1))</f>
        <v>1695.0000000000002</v>
      </c>
      <c r="K5" s="5">
        <f t="shared" si="3"/>
        <v>3.252923976608213E-2</v>
      </c>
      <c r="L5" s="2" cm="1">
        <f t="array" ref="L5">SUMPRODUCT((Data!$D$3:$DW$83),(Data!$D$1:$DW$1='2. YoY Trend.'!L$2)*(Data!$A$3:$A$83='2. YoY Trend.'!$A5)*(Data!$C$3:$C$83='2. YoY Trend.'!$B$1))</f>
        <v>1765.8000000000002</v>
      </c>
      <c r="M5" s="5">
        <f t="shared" si="4"/>
        <v>4.1769911504424773E-2</v>
      </c>
      <c r="N5" s="2" cm="1">
        <f t="array" ref="N5">SUMPRODUCT((Data!$D$3:$DW$83),(Data!$D$1:$DW$1='2. YoY Trend.'!N$2)*(Data!$A$3:$A$83='2. YoY Trend.'!$A5)*(Data!$C$3:$C$83='2. YoY Trend.'!$B$1))</f>
        <v>1761</v>
      </c>
      <c r="O5" s="5">
        <f t="shared" si="5"/>
        <v>-2.7183146449202278E-3</v>
      </c>
      <c r="P5" s="2" cm="1">
        <f t="array" ref="P5">SUMPRODUCT((Data!$D$3:$DW$83),(Data!$D$1:$DW$1='2. YoY Trend.'!P$2)*(Data!$A$3:$A$83='2. YoY Trend.'!$A5)*(Data!$C$3:$C$83='2. YoY Trend.'!$B$1))</f>
        <v>1816.7</v>
      </c>
      <c r="Q5" s="5">
        <f t="shared" si="6"/>
        <v>3.1629755820556493E-2</v>
      </c>
      <c r="R5" s="2" cm="1">
        <f t="array" ref="R5">SUMPRODUCT((Data!$D$3:$DW$83),(Data!$D$1:$DW$1='2. YoY Trend.'!R$2)*(Data!$A$3:$A$83='2. YoY Trend.'!$A5)*(Data!$C$3:$C$83='2. YoY Trend.'!$B$1))</f>
        <v>2363.1999999999998</v>
      </c>
      <c r="S5" s="5">
        <f t="shared" si="7"/>
        <v>0.30082016843727621</v>
      </c>
      <c r="T5" s="2" cm="1">
        <f t="array" ref="T5">SUMPRODUCT((Data!$D$3:$DW$83),(Data!$D$1:$DW$1='2. YoY Trend.'!T$2)*(Data!$A$3:$A$83='2. YoY Trend.'!$A5)*(Data!$C$3:$C$83='2. YoY Trend.'!$B$1))</f>
        <v>2489.1</v>
      </c>
      <c r="U5" s="5">
        <f t="shared" si="8"/>
        <v>5.3275220040623017E-2</v>
      </c>
      <c r="V5" s="2" cm="1">
        <f t="array" ref="V5">SUMPRODUCT((Data!$D$3:$DW$83),(Data!$D$1:$DW$1='2. YoY Trend.'!V$2)*(Data!$A$3:$A$83='2. YoY Trend.'!$A5)*(Data!$C$3:$C$83='2. YoY Trend.'!$B$1))</f>
        <v>1037.0999999999999</v>
      </c>
      <c r="W5" s="5">
        <f t="shared" si="9"/>
        <v>-0.58334337712426176</v>
      </c>
    </row>
    <row r="6" spans="1:23" x14ac:dyDescent="0.3">
      <c r="A6" s="1" t="s">
        <v>4</v>
      </c>
      <c r="B6" s="1" t="s">
        <v>158</v>
      </c>
      <c r="C6" s="2" cm="1">
        <f t="array" ref="C6">SUMPRODUCT((Data!$D$3:$DW$83),(Data!$D$1:$DW$1='2. YoY Trend.'!C$2)*(Data!$A$3:$A$83='2. YoY Trend.'!$A6)*(Data!$C$3:$C$83='2. YoY Trend.'!$B$1))</f>
        <v>1331.6000000000001</v>
      </c>
      <c r="D6" s="2" cm="1">
        <f t="array" ref="D6">SUMPRODUCT((Data!$D$3:$DW$83),(Data!$D$1:$DW$1='2. YoY Trend.'!D$2)*(Data!$A$3:$A$83='2. YoY Trend.'!$A6)*(Data!$C$3:$C$83='2. YoY Trend.'!$B$1))</f>
        <v>1426.8</v>
      </c>
      <c r="E6" s="5">
        <f t="shared" si="0"/>
        <v>7.1492940823069784E-2</v>
      </c>
      <c r="F6" s="2" cm="1">
        <f t="array" ref="F6">SUMPRODUCT((Data!$D$3:$DW$83),(Data!$D$1:$DW$1='2. YoY Trend.'!F$2)*(Data!$A$3:$A$83='2. YoY Trend.'!$A6)*(Data!$C$3:$C$83='2. YoY Trend.'!$B$1))</f>
        <v>1449.5</v>
      </c>
      <c r="G6" s="5">
        <f t="shared" si="1"/>
        <v>1.5909728062798001E-2</v>
      </c>
      <c r="H6" s="2" cm="1">
        <f t="array" ref="H6">SUMPRODUCT((Data!$D$3:$DW$83),(Data!$D$1:$DW$1='2. YoY Trend.'!H$2)*(Data!$A$3:$A$83='2. YoY Trend.'!$A6)*(Data!$C$3:$C$83='2. YoY Trend.'!$B$1))</f>
        <v>1536.3999999999996</v>
      </c>
      <c r="I6" s="5">
        <f t="shared" si="2"/>
        <v>5.9951707485339512E-2</v>
      </c>
      <c r="J6" s="2" cm="1">
        <f t="array" ref="J6">SUMPRODUCT((Data!$D$3:$DW$83),(Data!$D$1:$DW$1='2. YoY Trend.'!J$2)*(Data!$A$3:$A$83='2. YoY Trend.'!$A6)*(Data!$C$3:$C$83='2. YoY Trend.'!$B$1))</f>
        <v>1578.5</v>
      </c>
      <c r="K6" s="5">
        <f t="shared" si="3"/>
        <v>2.7401718302525691E-2</v>
      </c>
      <c r="L6" s="2" cm="1">
        <f t="array" ref="L6">SUMPRODUCT((Data!$D$3:$DW$83),(Data!$D$1:$DW$1='2. YoY Trend.'!L$2)*(Data!$A$3:$A$83='2. YoY Trend.'!$A6)*(Data!$C$3:$C$83='2. YoY Trend.'!$B$1))</f>
        <v>1656.1999999999998</v>
      </c>
      <c r="M6" s="5">
        <f t="shared" si="4"/>
        <v>4.9223946784922257E-2</v>
      </c>
      <c r="N6" s="2" cm="1">
        <f t="array" ref="N6">SUMPRODUCT((Data!$D$3:$DW$83),(Data!$D$1:$DW$1='2. YoY Trend.'!N$2)*(Data!$A$3:$A$83='2. YoY Trend.'!$A6)*(Data!$C$3:$C$83='2. YoY Trend.'!$B$1))</f>
        <v>1535</v>
      </c>
      <c r="O6" s="5">
        <f t="shared" si="5"/>
        <v>-7.3179567685062064E-2</v>
      </c>
      <c r="P6" s="2" cm="1">
        <f t="array" ref="P6">SUMPRODUCT((Data!$D$3:$DW$83),(Data!$D$1:$DW$1='2. YoY Trend.'!P$2)*(Data!$A$3:$A$83='2. YoY Trend.'!$A6)*(Data!$C$3:$C$83='2. YoY Trend.'!$B$1))</f>
        <v>1699.8</v>
      </c>
      <c r="Q6" s="5">
        <f t="shared" si="6"/>
        <v>0.10736156351791526</v>
      </c>
      <c r="R6" s="2" cm="1">
        <f t="array" ref="R6">SUMPRODUCT((Data!$D$3:$DW$83),(Data!$D$1:$DW$1='2. YoY Trend.'!R$2)*(Data!$A$3:$A$83='2. YoY Trend.'!$A6)*(Data!$C$3:$C$83='2. YoY Trend.'!$B$1))</f>
        <v>2062.9</v>
      </c>
      <c r="S6" s="5">
        <f t="shared" si="7"/>
        <v>0.21361336627838567</v>
      </c>
      <c r="T6" s="2" cm="1">
        <f t="array" ref="T6">SUMPRODUCT((Data!$D$3:$DW$83),(Data!$D$1:$DW$1='2. YoY Trend.'!T$2)*(Data!$A$3:$A$83='2. YoY Trend.'!$A6)*(Data!$C$3:$C$83='2. YoY Trend.'!$B$1))</f>
        <v>2068.1</v>
      </c>
      <c r="U6" s="5">
        <f t="shared" si="8"/>
        <v>2.5207232536719193E-3</v>
      </c>
      <c r="V6" s="2" cm="1">
        <f t="array" ref="V6">SUMPRODUCT((Data!$D$3:$DW$83),(Data!$D$1:$DW$1='2. YoY Trend.'!V$2)*(Data!$A$3:$A$83='2. YoY Trend.'!$A6)*(Data!$C$3:$C$83='2. YoY Trend.'!$B$1))</f>
        <v>879.6</v>
      </c>
      <c r="W6" s="5">
        <f t="shared" si="9"/>
        <v>-0.57468207533484839</v>
      </c>
    </row>
    <row r="7" spans="1:23" x14ac:dyDescent="0.3">
      <c r="A7" s="1" t="s">
        <v>5</v>
      </c>
      <c r="B7" s="1" t="s">
        <v>158</v>
      </c>
      <c r="C7" s="2" cm="1">
        <f t="array" ref="C7">SUMPRODUCT((Data!$D$3:$DW$83),(Data!$D$1:$DW$1='2. YoY Trend.'!C$2)*(Data!$A$3:$A$83='2. YoY Trend.'!$A7)*(Data!$C$3:$C$83='2. YoY Trend.'!$B$1))</f>
        <v>1306.5999999999999</v>
      </c>
      <c r="D7" s="2" cm="1">
        <f t="array" ref="D7">SUMPRODUCT((Data!$D$3:$DW$83),(Data!$D$1:$DW$1='2. YoY Trend.'!D$2)*(Data!$A$3:$A$83='2. YoY Trend.'!$A7)*(Data!$C$3:$C$83='2. YoY Trend.'!$B$1))</f>
        <v>1436.4</v>
      </c>
      <c r="E7" s="5">
        <f t="shared" si="0"/>
        <v>9.9341803153222275E-2</v>
      </c>
      <c r="F7" s="2" cm="1">
        <f t="array" ref="F7">SUMPRODUCT((Data!$D$3:$DW$83),(Data!$D$1:$DW$1='2. YoY Trend.'!F$2)*(Data!$A$3:$A$83='2. YoY Trend.'!$A7)*(Data!$C$3:$C$83='2. YoY Trend.'!$B$1))</f>
        <v>1535.3000000000002</v>
      </c>
      <c r="G7" s="5">
        <f t="shared" si="1"/>
        <v>6.8852687273740054E-2</v>
      </c>
      <c r="H7" s="2" cm="1">
        <f t="array" ref="H7">SUMPRODUCT((Data!$D$3:$DW$83),(Data!$D$1:$DW$1='2. YoY Trend.'!H$2)*(Data!$A$3:$A$83='2. YoY Trend.'!$A7)*(Data!$C$3:$C$83='2. YoY Trend.'!$B$1))</f>
        <v>1602.6</v>
      </c>
      <c r="I7" s="5">
        <f t="shared" si="2"/>
        <v>4.3835081091643247E-2</v>
      </c>
      <c r="J7" s="2" cm="1">
        <f t="array" ref="J7">SUMPRODUCT((Data!$D$3:$DW$83),(Data!$D$1:$DW$1='2. YoY Trend.'!J$2)*(Data!$A$3:$A$83='2. YoY Trend.'!$A7)*(Data!$C$3:$C$83='2. YoY Trend.'!$B$1))</f>
        <v>1669.1000000000001</v>
      </c>
      <c r="K7" s="5">
        <f t="shared" si="3"/>
        <v>4.1495070510420673E-2</v>
      </c>
      <c r="L7" s="2" cm="1">
        <f t="array" ref="L7">SUMPRODUCT((Data!$D$3:$DW$83),(Data!$D$1:$DW$1='2. YoY Trend.'!L$2)*(Data!$A$3:$A$83='2. YoY Trend.'!$A7)*(Data!$C$3:$C$83='2. YoY Trend.'!$B$1))</f>
        <v>1710.8000000000004</v>
      </c>
      <c r="M7" s="5">
        <f t="shared" si="4"/>
        <v>2.4983524054880135E-2</v>
      </c>
      <c r="N7" s="2" cm="1">
        <f t="array" ref="N7">SUMPRODUCT((Data!$D$3:$DW$83),(Data!$D$1:$DW$1='2. YoY Trend.'!N$2)*(Data!$A$3:$A$83='2. YoY Trend.'!$A7)*(Data!$C$3:$C$83='2. YoY Trend.'!$B$1))</f>
        <v>1589.7</v>
      </c>
      <c r="O7" s="5">
        <f t="shared" si="5"/>
        <v>-7.0785597381342269E-2</v>
      </c>
      <c r="P7" s="2" cm="1">
        <f t="array" ref="P7">SUMPRODUCT((Data!$D$3:$DW$83),(Data!$D$1:$DW$1='2. YoY Trend.'!P$2)*(Data!$A$3:$A$83='2. YoY Trend.'!$A7)*(Data!$C$3:$C$83='2. YoY Trend.'!$B$1))</f>
        <v>1683.3999999999999</v>
      </c>
      <c r="Q7" s="5">
        <f t="shared" si="6"/>
        <v>5.894193873057807E-2</v>
      </c>
      <c r="R7" s="2" cm="1">
        <f t="array" ref="R7">SUMPRODUCT((Data!$D$3:$DW$83),(Data!$D$1:$DW$1='2. YoY Trend.'!R$2)*(Data!$A$3:$A$83='2. YoY Trend.'!$A7)*(Data!$C$3:$C$83='2. YoY Trend.'!$B$1))</f>
        <v>1879.7</v>
      </c>
      <c r="S7" s="5">
        <f t="shared" si="7"/>
        <v>0.11660924319828925</v>
      </c>
      <c r="T7" s="2" cm="1">
        <f t="array" ref="T7">SUMPRODUCT((Data!$D$3:$DW$83),(Data!$D$1:$DW$1='2. YoY Trend.'!T$2)*(Data!$A$3:$A$83='2. YoY Trend.'!$A7)*(Data!$C$3:$C$83='2. YoY Trend.'!$B$1))</f>
        <v>1997.3000000000002</v>
      </c>
      <c r="U7" s="5">
        <f t="shared" si="8"/>
        <v>6.2563174974730185E-2</v>
      </c>
      <c r="V7" s="2" cm="1">
        <f t="array" ref="V7">SUMPRODUCT((Data!$D$3:$DW$83),(Data!$D$1:$DW$1='2. YoY Trend.'!V$2)*(Data!$A$3:$A$83='2. YoY Trend.'!$A7)*(Data!$C$3:$C$83='2. YoY Trend.'!$B$1))</f>
        <v>886.1</v>
      </c>
      <c r="W7" s="5">
        <f t="shared" si="9"/>
        <v>-0.5563510739498323</v>
      </c>
    </row>
    <row r="8" spans="1:23" x14ac:dyDescent="0.3">
      <c r="A8" s="1" t="s">
        <v>6</v>
      </c>
      <c r="B8" s="1" t="s">
        <v>158</v>
      </c>
      <c r="C8" s="2" cm="1">
        <f t="array" ref="C8">SUMPRODUCT((Data!$D$3:$DW$83),(Data!$D$1:$DW$1='2. YoY Trend.'!C$2)*(Data!$A$3:$A$83='2. YoY Trend.'!$A8)*(Data!$C$3:$C$83='2. YoY Trend.'!$B$1))</f>
        <v>1282</v>
      </c>
      <c r="D8" s="2" cm="1">
        <f t="array" ref="D8">SUMPRODUCT((Data!$D$3:$DW$83),(Data!$D$1:$DW$1='2. YoY Trend.'!D$2)*(Data!$A$3:$A$83='2. YoY Trend.'!$A8)*(Data!$C$3:$C$83='2. YoY Trend.'!$B$1))</f>
        <v>1320</v>
      </c>
      <c r="E8" s="5">
        <f t="shared" si="0"/>
        <v>2.9641185647425905E-2</v>
      </c>
      <c r="F8" s="2" cm="1">
        <f t="array" ref="F8">SUMPRODUCT((Data!$D$3:$DW$83),(Data!$D$1:$DW$1='2. YoY Trend.'!F$2)*(Data!$A$3:$A$83='2. YoY Trend.'!$A8)*(Data!$C$3:$C$83='2. YoY Trend.'!$B$1))</f>
        <v>1366.9</v>
      </c>
      <c r="G8" s="5">
        <f t="shared" si="1"/>
        <v>3.5530303030303134E-2</v>
      </c>
      <c r="H8" s="2" cm="1">
        <f t="array" ref="H8">SUMPRODUCT((Data!$D$3:$DW$83),(Data!$D$1:$DW$1='2. YoY Trend.'!H$2)*(Data!$A$3:$A$83='2. YoY Trend.'!$A8)*(Data!$C$3:$C$83='2. YoY Trend.'!$B$1))</f>
        <v>1433.7999999999997</v>
      </c>
      <c r="I8" s="5">
        <f t="shared" si="2"/>
        <v>4.8942863413563353E-2</v>
      </c>
      <c r="J8" s="2" cm="1">
        <f t="array" ref="J8">SUMPRODUCT((Data!$D$3:$DW$83),(Data!$D$1:$DW$1='2. YoY Trend.'!J$2)*(Data!$A$3:$A$83='2. YoY Trend.'!$A8)*(Data!$C$3:$C$83='2. YoY Trend.'!$B$1))</f>
        <v>1456.8999999999999</v>
      </c>
      <c r="K8" s="5">
        <f t="shared" si="3"/>
        <v>1.6111033616962089E-2</v>
      </c>
      <c r="L8" s="2" cm="1">
        <f t="array" ref="L8">SUMPRODUCT((Data!$D$3:$DW$83),(Data!$D$1:$DW$1='2. YoY Trend.'!L$2)*(Data!$A$3:$A$83='2. YoY Trend.'!$A8)*(Data!$C$3:$C$83='2. YoY Trend.'!$B$1))</f>
        <v>1484.6</v>
      </c>
      <c r="M8" s="5">
        <f t="shared" si="4"/>
        <v>1.9012972750360291E-2</v>
      </c>
      <c r="N8" s="2" cm="1">
        <f t="array" ref="N8">SUMPRODUCT((Data!$D$3:$DW$83),(Data!$D$1:$DW$1='2. YoY Trend.'!N$2)*(Data!$A$3:$A$83='2. YoY Trend.'!$A8)*(Data!$C$3:$C$83='2. YoY Trend.'!$B$1))</f>
        <v>1373.7</v>
      </c>
      <c r="O8" s="5">
        <f t="shared" si="5"/>
        <v>-7.4700255961201556E-2</v>
      </c>
      <c r="P8" s="2" cm="1">
        <f t="array" ref="P8">SUMPRODUCT((Data!$D$3:$DW$83),(Data!$D$1:$DW$1='2. YoY Trend.'!P$2)*(Data!$A$3:$A$83='2. YoY Trend.'!$A8)*(Data!$C$3:$C$83='2. YoY Trend.'!$B$1))</f>
        <v>1530.7</v>
      </c>
      <c r="Q8" s="5">
        <f t="shared" si="6"/>
        <v>0.11428987406275026</v>
      </c>
      <c r="R8" s="2" cm="1">
        <f t="array" ref="R8">SUMPRODUCT((Data!$D$3:$DW$83),(Data!$D$1:$DW$1='2. YoY Trend.'!R$2)*(Data!$A$3:$A$83='2. YoY Trend.'!$A8)*(Data!$C$3:$C$83='2. YoY Trend.'!$B$1))</f>
        <v>2204.1000000000004</v>
      </c>
      <c r="S8" s="5">
        <f t="shared" si="7"/>
        <v>0.43992944404520817</v>
      </c>
      <c r="T8" s="2" cm="1">
        <f t="array" ref="T8">SUMPRODUCT((Data!$D$3:$DW$83),(Data!$D$1:$DW$1='2. YoY Trend.'!T$2)*(Data!$A$3:$A$83='2. YoY Trend.'!$A8)*(Data!$C$3:$C$83='2. YoY Trend.'!$B$1))</f>
        <v>2387.6</v>
      </c>
      <c r="U8" s="5">
        <f t="shared" si="8"/>
        <v>8.3253935846830718E-2</v>
      </c>
      <c r="V8" s="2" cm="1">
        <f t="array" ref="V8">SUMPRODUCT((Data!$D$3:$DW$83),(Data!$D$1:$DW$1='2. YoY Trend.'!V$2)*(Data!$A$3:$A$83='2. YoY Trend.'!$A8)*(Data!$C$3:$C$83='2. YoY Trend.'!$B$1))</f>
        <v>911.09999999999991</v>
      </c>
      <c r="W8" s="5">
        <f t="shared" si="9"/>
        <v>-0.61840341765789919</v>
      </c>
    </row>
    <row r="9" spans="1:23" x14ac:dyDescent="0.3">
      <c r="A9" s="1" t="s">
        <v>7</v>
      </c>
      <c r="B9" s="1" t="s">
        <v>158</v>
      </c>
      <c r="C9" s="2" cm="1">
        <f t="array" ref="C9">SUMPRODUCT((Data!$D$3:$DW$83),(Data!$D$1:$DW$1='2. YoY Trend.'!C$2)*(Data!$A$3:$A$83='2. YoY Trend.'!$A9)*(Data!$C$3:$C$83='2. YoY Trend.'!$B$1))</f>
        <v>1316.4999999999998</v>
      </c>
      <c r="D9" s="2" cm="1">
        <f t="array" ref="D9">SUMPRODUCT((Data!$D$3:$DW$83),(Data!$D$1:$DW$1='2. YoY Trend.'!D$2)*(Data!$A$3:$A$83='2. YoY Trend.'!$A9)*(Data!$C$3:$C$83='2. YoY Trend.'!$B$1))</f>
        <v>1504.1999999999998</v>
      </c>
      <c r="E9" s="5">
        <f t="shared" si="0"/>
        <v>0.14257500949487278</v>
      </c>
      <c r="F9" s="2" cm="1">
        <f t="array" ref="F9">SUMPRODUCT((Data!$D$3:$DW$83),(Data!$D$1:$DW$1='2. YoY Trend.'!F$2)*(Data!$A$3:$A$83='2. YoY Trend.'!$A9)*(Data!$C$3:$C$83='2. YoY Trend.'!$B$1))</f>
        <v>1588.8999999999999</v>
      </c>
      <c r="G9" s="5">
        <f t="shared" si="1"/>
        <v>5.6309001462571562E-2</v>
      </c>
      <c r="H9" s="2" cm="1">
        <f t="array" ref="H9">SUMPRODUCT((Data!$D$3:$DW$83),(Data!$D$1:$DW$1='2. YoY Trend.'!H$2)*(Data!$A$3:$A$83='2. YoY Trend.'!$A9)*(Data!$C$3:$C$83='2. YoY Trend.'!$B$1))</f>
        <v>1636.1000000000001</v>
      </c>
      <c r="I9" s="5">
        <f t="shared" si="2"/>
        <v>2.9706085971426877E-2</v>
      </c>
      <c r="J9" s="2" cm="1">
        <f t="array" ref="J9">SUMPRODUCT((Data!$D$3:$DW$83),(Data!$D$1:$DW$1='2. YoY Trend.'!J$2)*(Data!$A$3:$A$83='2. YoY Trend.'!$A9)*(Data!$C$3:$C$83='2. YoY Trend.'!$B$1))</f>
        <v>1718.2</v>
      </c>
      <c r="K9" s="5">
        <f t="shared" si="3"/>
        <v>5.0180306827211085E-2</v>
      </c>
      <c r="L9" s="2" cm="1">
        <f t="array" ref="L9">SUMPRODUCT((Data!$D$3:$DW$83),(Data!$D$1:$DW$1='2. YoY Trend.'!L$2)*(Data!$A$3:$A$83='2. YoY Trend.'!$A9)*(Data!$C$3:$C$83='2. YoY Trend.'!$B$1))</f>
        <v>1804.6000000000001</v>
      </c>
      <c r="M9" s="5">
        <f t="shared" si="4"/>
        <v>5.0285182167384423E-2</v>
      </c>
      <c r="N9" s="2" cm="1">
        <f t="array" ref="N9">SUMPRODUCT((Data!$D$3:$DW$83),(Data!$D$1:$DW$1='2. YoY Trend.'!N$2)*(Data!$A$3:$A$83='2. YoY Trend.'!$A9)*(Data!$C$3:$C$83='2. YoY Trend.'!$B$1))</f>
        <v>1566.3</v>
      </c>
      <c r="O9" s="5">
        <f t="shared" si="5"/>
        <v>-0.13205142413831328</v>
      </c>
      <c r="P9" s="2" cm="1">
        <f t="array" ref="P9">SUMPRODUCT((Data!$D$3:$DW$83),(Data!$D$1:$DW$1='2. YoY Trend.'!P$2)*(Data!$A$3:$A$83='2. YoY Trend.'!$A9)*(Data!$C$3:$C$83='2. YoY Trend.'!$B$1))</f>
        <v>1591.9000000000003</v>
      </c>
      <c r="Q9" s="5">
        <f t="shared" si="6"/>
        <v>1.6344250782098113E-2</v>
      </c>
      <c r="R9" s="2" cm="1">
        <f t="array" ref="R9">SUMPRODUCT((Data!$D$3:$DW$83),(Data!$D$1:$DW$1='2. YoY Trend.'!R$2)*(Data!$A$3:$A$83='2. YoY Trend.'!$A9)*(Data!$C$3:$C$83='2. YoY Trend.'!$B$1))</f>
        <v>1850.7</v>
      </c>
      <c r="S9" s="5">
        <f t="shared" si="7"/>
        <v>0.16257302594384049</v>
      </c>
      <c r="T9" s="2" cm="1">
        <f t="array" ref="T9">SUMPRODUCT((Data!$D$3:$DW$83),(Data!$D$1:$DW$1='2. YoY Trend.'!T$2)*(Data!$A$3:$A$83='2. YoY Trend.'!$A9)*(Data!$C$3:$C$83='2. YoY Trend.'!$B$1))</f>
        <v>1942.8999999999999</v>
      </c>
      <c r="U9" s="5">
        <f t="shared" si="8"/>
        <v>4.9818987410169102E-2</v>
      </c>
      <c r="V9" s="2" cm="1">
        <f t="array" ref="V9">SUMPRODUCT((Data!$D$3:$DW$83),(Data!$D$1:$DW$1='2. YoY Trend.'!V$2)*(Data!$A$3:$A$83='2. YoY Trend.'!$A9)*(Data!$C$3:$C$83='2. YoY Trend.'!$B$1))</f>
        <v>833.4</v>
      </c>
      <c r="W9" s="5">
        <f t="shared" si="9"/>
        <v>-0.57105357970044779</v>
      </c>
    </row>
    <row r="10" spans="1:23" x14ac:dyDescent="0.3">
      <c r="A10" s="1" t="s">
        <v>8</v>
      </c>
      <c r="B10" s="1" t="s">
        <v>158</v>
      </c>
      <c r="C10" s="2" cm="1">
        <f t="array" ref="C10">SUMPRODUCT((Data!$D$3:$DW$83),(Data!$D$1:$DW$1='2. YoY Trend.'!C$2)*(Data!$A$3:$A$83='2. YoY Trend.'!$A10)*(Data!$C$3:$C$83='2. YoY Trend.'!$B$1))</f>
        <v>1545.2</v>
      </c>
      <c r="D10" s="2" cm="1">
        <f t="array" ref="D10">SUMPRODUCT((Data!$D$3:$DW$83),(Data!$D$1:$DW$1='2. YoY Trend.'!D$2)*(Data!$A$3:$A$83='2. YoY Trend.'!$A10)*(Data!$C$3:$C$83='2. YoY Trend.'!$B$1))</f>
        <v>1649.1</v>
      </c>
      <c r="E10" s="5">
        <f t="shared" si="0"/>
        <v>6.7240486668392441E-2</v>
      </c>
      <c r="F10" s="2" cm="1">
        <f t="array" ref="F10">SUMPRODUCT((Data!$D$3:$DW$83),(Data!$D$1:$DW$1='2. YoY Trend.'!F$2)*(Data!$A$3:$A$83='2. YoY Trend.'!$A10)*(Data!$C$3:$C$83='2. YoY Trend.'!$B$1))</f>
        <v>1691.4</v>
      </c>
      <c r="G10" s="5">
        <f t="shared" si="1"/>
        <v>2.5650354738948611E-2</v>
      </c>
      <c r="H10" s="2" cm="1">
        <f t="array" ref="H10">SUMPRODUCT((Data!$D$3:$DW$83),(Data!$D$1:$DW$1='2. YoY Trend.'!H$2)*(Data!$A$3:$A$83='2. YoY Trend.'!$A10)*(Data!$C$3:$C$83='2. YoY Trend.'!$B$1))</f>
        <v>1713.2</v>
      </c>
      <c r="I10" s="5">
        <f t="shared" si="2"/>
        <v>1.2888731228567929E-2</v>
      </c>
      <c r="J10" s="2" cm="1">
        <f t="array" ref="J10">SUMPRODUCT((Data!$D$3:$DW$83),(Data!$D$1:$DW$1='2. YoY Trend.'!J$2)*(Data!$A$3:$A$83='2. YoY Trend.'!$A10)*(Data!$C$3:$C$83='2. YoY Trend.'!$B$1))</f>
        <v>1687.7</v>
      </c>
      <c r="K10" s="5">
        <f t="shared" si="3"/>
        <v>-1.4884426803642326E-2</v>
      </c>
      <c r="L10" s="2" cm="1">
        <f t="array" ref="L10">SUMPRODUCT((Data!$D$3:$DW$83),(Data!$D$1:$DW$1='2. YoY Trend.'!L$2)*(Data!$A$3:$A$83='2. YoY Trend.'!$A10)*(Data!$C$3:$C$83='2. YoY Trend.'!$B$1))</f>
        <v>1740.5</v>
      </c>
      <c r="M10" s="5">
        <f t="shared" si="4"/>
        <v>3.1285181015583419E-2</v>
      </c>
      <c r="N10" s="2" cm="1">
        <f t="array" ref="N10">SUMPRODUCT((Data!$D$3:$DW$83),(Data!$D$1:$DW$1='2. YoY Trend.'!N$2)*(Data!$A$3:$A$83='2. YoY Trend.'!$A10)*(Data!$C$3:$C$83='2. YoY Trend.'!$B$1))</f>
        <v>1712.0000000000002</v>
      </c>
      <c r="O10" s="5">
        <f t="shared" si="5"/>
        <v>-1.6374604998563469E-2</v>
      </c>
      <c r="P10" s="2" cm="1">
        <f t="array" ref="P10">SUMPRODUCT((Data!$D$3:$DW$83),(Data!$D$1:$DW$1='2. YoY Trend.'!P$2)*(Data!$A$3:$A$83='2. YoY Trend.'!$A10)*(Data!$C$3:$C$83='2. YoY Trend.'!$B$1))</f>
        <v>1967.2</v>
      </c>
      <c r="Q10" s="5">
        <f t="shared" si="6"/>
        <v>0.14906542056074756</v>
      </c>
      <c r="R10" s="2" cm="1">
        <f t="array" ref="R10">SUMPRODUCT((Data!$D$3:$DW$83),(Data!$D$1:$DW$1='2. YoY Trend.'!R$2)*(Data!$A$3:$A$83='2. YoY Trend.'!$A10)*(Data!$C$3:$C$83='2. YoY Trend.'!$B$1))</f>
        <v>1881.4000000000003</v>
      </c>
      <c r="S10" s="5">
        <f t="shared" si="7"/>
        <v>-4.3615290768604931E-2</v>
      </c>
      <c r="T10" s="2" cm="1">
        <f t="array" ref="T10">SUMPRODUCT((Data!$D$3:$DW$83),(Data!$D$1:$DW$1='2. YoY Trend.'!T$2)*(Data!$A$3:$A$83='2. YoY Trend.'!$A10)*(Data!$C$3:$C$83='2. YoY Trend.'!$B$1))</f>
        <v>1976.6999999999998</v>
      </c>
      <c r="U10" s="5">
        <f t="shared" si="8"/>
        <v>5.0653768470287908E-2</v>
      </c>
      <c r="V10" s="2" cm="1">
        <f t="array" ref="V10">SUMPRODUCT((Data!$D$3:$DW$83),(Data!$D$1:$DW$1='2. YoY Trend.'!V$2)*(Data!$A$3:$A$83='2. YoY Trend.'!$A10)*(Data!$C$3:$C$83='2. YoY Trend.'!$B$1))</f>
        <v>716.2</v>
      </c>
      <c r="W10" s="5">
        <f t="shared" si="9"/>
        <v>-0.63767895988263268</v>
      </c>
    </row>
    <row r="11" spans="1:23" x14ac:dyDescent="0.3">
      <c r="A11" s="1" t="s">
        <v>9</v>
      </c>
      <c r="B11" s="1" t="s">
        <v>158</v>
      </c>
      <c r="C11" s="2" cm="1">
        <f t="array" ref="C11">SUMPRODUCT((Data!$D$3:$DW$83),(Data!$D$1:$DW$1='2. YoY Trend.'!C$2)*(Data!$A$3:$A$83='2. YoY Trend.'!$A11)*(Data!$C$3:$C$83='2. YoY Trend.'!$B$1))</f>
        <v>1285.8</v>
      </c>
      <c r="D11" s="2" cm="1">
        <f t="array" ref="D11">SUMPRODUCT((Data!$D$3:$DW$83),(Data!$D$1:$DW$1='2. YoY Trend.'!D$2)*(Data!$A$3:$A$83='2. YoY Trend.'!$A11)*(Data!$C$3:$C$83='2. YoY Trend.'!$B$1))</f>
        <v>1354.6</v>
      </c>
      <c r="E11" s="5">
        <f t="shared" si="0"/>
        <v>5.3507543941514912E-2</v>
      </c>
      <c r="F11" s="2" cm="1">
        <f t="array" ref="F11">SUMPRODUCT((Data!$D$3:$DW$83),(Data!$D$1:$DW$1='2. YoY Trend.'!F$2)*(Data!$A$3:$A$83='2. YoY Trend.'!$A11)*(Data!$C$3:$C$83='2. YoY Trend.'!$B$1))</f>
        <v>1624.4999999999998</v>
      </c>
      <c r="G11" s="5">
        <f t="shared" si="1"/>
        <v>0.19924701018750923</v>
      </c>
      <c r="H11" s="2" cm="1">
        <f t="array" ref="H11">SUMPRODUCT((Data!$D$3:$DW$83),(Data!$D$1:$DW$1='2. YoY Trend.'!H$2)*(Data!$A$3:$A$83='2. YoY Trend.'!$A11)*(Data!$C$3:$C$83='2. YoY Trend.'!$B$1))</f>
        <v>2008.2000000000003</v>
      </c>
      <c r="I11" s="5">
        <f t="shared" si="2"/>
        <v>0.23619575253924308</v>
      </c>
      <c r="J11" s="2" cm="1">
        <f t="array" ref="J11">SUMPRODUCT((Data!$D$3:$DW$83),(Data!$D$1:$DW$1='2. YoY Trend.'!J$2)*(Data!$A$3:$A$83='2. YoY Trend.'!$A11)*(Data!$C$3:$C$83='2. YoY Trend.'!$B$1))</f>
        <v>1711.7</v>
      </c>
      <c r="K11" s="5">
        <f t="shared" si="3"/>
        <v>-0.14764465690668271</v>
      </c>
      <c r="L11" s="2" cm="1">
        <f t="array" ref="L11">SUMPRODUCT((Data!$D$3:$DW$83),(Data!$D$1:$DW$1='2. YoY Trend.'!L$2)*(Data!$A$3:$A$83='2. YoY Trend.'!$A11)*(Data!$C$3:$C$83='2. YoY Trend.'!$B$1))</f>
        <v>1514.8000000000004</v>
      </c>
      <c r="M11" s="5">
        <f t="shared" si="4"/>
        <v>-0.11503183969153452</v>
      </c>
      <c r="N11" s="2" cm="1">
        <f t="array" ref="N11">SUMPRODUCT((Data!$D$3:$DW$83),(Data!$D$1:$DW$1='2. YoY Trend.'!N$2)*(Data!$A$3:$A$83='2. YoY Trend.'!$A11)*(Data!$C$3:$C$83='2. YoY Trend.'!$B$1))</f>
        <v>1421.3</v>
      </c>
      <c r="O11" s="5">
        <f t="shared" si="5"/>
        <v>-6.1724320042250036E-2</v>
      </c>
      <c r="P11" s="2" cm="1">
        <f t="array" ref="P11">SUMPRODUCT((Data!$D$3:$DW$83),(Data!$D$1:$DW$1='2. YoY Trend.'!P$2)*(Data!$A$3:$A$83='2. YoY Trend.'!$A11)*(Data!$C$3:$C$83='2. YoY Trend.'!$B$1))</f>
        <v>1640.4</v>
      </c>
      <c r="Q11" s="5">
        <f t="shared" si="6"/>
        <v>0.15415464715401406</v>
      </c>
      <c r="R11" s="2" cm="1">
        <f t="array" ref="R11">SUMPRODUCT((Data!$D$3:$DW$83),(Data!$D$1:$DW$1='2. YoY Trend.'!R$2)*(Data!$A$3:$A$83='2. YoY Trend.'!$A11)*(Data!$C$3:$C$83='2. YoY Trend.'!$B$1))</f>
        <v>1954.1000000000001</v>
      </c>
      <c r="S11" s="5">
        <f t="shared" si="7"/>
        <v>0.19123384540356003</v>
      </c>
      <c r="T11" s="2" cm="1">
        <f t="array" ref="T11">SUMPRODUCT((Data!$D$3:$DW$83),(Data!$D$1:$DW$1='2. YoY Trend.'!T$2)*(Data!$A$3:$A$83='2. YoY Trend.'!$A11)*(Data!$C$3:$C$83='2. YoY Trend.'!$B$1))</f>
        <v>1997.7</v>
      </c>
      <c r="U11" s="5">
        <f t="shared" si="8"/>
        <v>2.2312061818740014E-2</v>
      </c>
      <c r="V11" s="2" cm="1">
        <f t="array" ref="V11">SUMPRODUCT((Data!$D$3:$DW$83),(Data!$D$1:$DW$1='2. YoY Trend.'!V$2)*(Data!$A$3:$A$83='2. YoY Trend.'!$A11)*(Data!$C$3:$C$83='2. YoY Trend.'!$B$1))</f>
        <v>859.30000000000007</v>
      </c>
      <c r="W11" s="5">
        <f t="shared" si="9"/>
        <v>-0.56985533363367868</v>
      </c>
    </row>
    <row r="12" spans="1:23" x14ac:dyDescent="0.3">
      <c r="A12" s="1" t="s">
        <v>10</v>
      </c>
      <c r="B12" s="1" t="s">
        <v>158</v>
      </c>
      <c r="C12" s="2" cm="1">
        <f t="array" ref="C12">SUMPRODUCT((Data!$D$3:$DW$83),(Data!$D$1:$DW$1='2. YoY Trend.'!C$2)*(Data!$A$3:$A$83='2. YoY Trend.'!$A12)*(Data!$C$3:$C$83='2. YoY Trend.'!$B$1))</f>
        <v>1252.5</v>
      </c>
      <c r="D12" s="2" cm="1">
        <f t="array" ref="D12">SUMPRODUCT((Data!$D$3:$DW$83),(Data!$D$1:$DW$1='2. YoY Trend.'!D$2)*(Data!$A$3:$A$83='2. YoY Trend.'!$A12)*(Data!$C$3:$C$83='2. YoY Trend.'!$B$1))</f>
        <v>1237.7</v>
      </c>
      <c r="E12" s="5">
        <f t="shared" si="0"/>
        <v>-1.1816367265468974E-2</v>
      </c>
      <c r="F12" s="2" cm="1">
        <f t="array" ref="F12">SUMPRODUCT((Data!$D$3:$DW$83),(Data!$D$1:$DW$1='2. YoY Trend.'!F$2)*(Data!$A$3:$A$83='2. YoY Trend.'!$A12)*(Data!$C$3:$C$83='2. YoY Trend.'!$B$1))</f>
        <v>1154.4000000000001</v>
      </c>
      <c r="G12" s="5">
        <f t="shared" si="1"/>
        <v>-6.730225418114244E-2</v>
      </c>
      <c r="H12" s="2" cm="1">
        <f t="array" ref="H12">SUMPRODUCT((Data!$D$3:$DW$83),(Data!$D$1:$DW$1='2. YoY Trend.'!H$2)*(Data!$A$3:$A$83='2. YoY Trend.'!$A12)*(Data!$C$3:$C$83='2. YoY Trend.'!$B$1))</f>
        <v>1294.2</v>
      </c>
      <c r="I12" s="5">
        <f t="shared" si="2"/>
        <v>0.12110187110187098</v>
      </c>
      <c r="J12" s="2" cm="1">
        <f t="array" ref="J12">SUMPRODUCT((Data!$D$3:$DW$83),(Data!$D$1:$DW$1='2. YoY Trend.'!J$2)*(Data!$A$3:$A$83='2. YoY Trend.'!$A12)*(Data!$C$3:$C$83='2. YoY Trend.'!$B$1))</f>
        <v>1430.4</v>
      </c>
      <c r="K12" s="5">
        <f t="shared" si="3"/>
        <v>0.10523875753361156</v>
      </c>
      <c r="L12" s="2" cm="1">
        <f t="array" ref="L12">SUMPRODUCT((Data!$D$3:$DW$83),(Data!$D$1:$DW$1='2. YoY Trend.'!L$2)*(Data!$A$3:$A$83='2. YoY Trend.'!$A12)*(Data!$C$3:$C$83='2. YoY Trend.'!$B$1))</f>
        <v>1371.8</v>
      </c>
      <c r="M12" s="5">
        <f t="shared" si="4"/>
        <v>-4.0967561521252915E-2</v>
      </c>
      <c r="N12" s="2" cm="1">
        <f t="array" ref="N12">SUMPRODUCT((Data!$D$3:$DW$83),(Data!$D$1:$DW$1='2. YoY Trend.'!N$2)*(Data!$A$3:$A$83='2. YoY Trend.'!$A12)*(Data!$C$3:$C$83='2. YoY Trend.'!$B$1))</f>
        <v>1221.1999999999998</v>
      </c>
      <c r="O12" s="5">
        <f t="shared" si="5"/>
        <v>-0.10978276716722568</v>
      </c>
      <c r="P12" s="2" cm="1">
        <f t="array" ref="P12">SUMPRODUCT((Data!$D$3:$DW$83),(Data!$D$1:$DW$1='2. YoY Trend.'!P$2)*(Data!$A$3:$A$83='2. YoY Trend.'!$A12)*(Data!$C$3:$C$83='2. YoY Trend.'!$B$1))</f>
        <v>1259.6000000000004</v>
      </c>
      <c r="Q12" s="5">
        <f t="shared" si="6"/>
        <v>3.1444480838519917E-2</v>
      </c>
      <c r="R12" s="2" cm="1">
        <f t="array" ref="R12">SUMPRODUCT((Data!$D$3:$DW$83),(Data!$D$1:$DW$1='2. YoY Trend.'!R$2)*(Data!$A$3:$A$83='2. YoY Trend.'!$A12)*(Data!$C$3:$C$83='2. YoY Trend.'!$B$1))</f>
        <v>1391.0999999999997</v>
      </c>
      <c r="S12" s="5">
        <f t="shared" si="7"/>
        <v>0.10439822165766843</v>
      </c>
      <c r="T12" s="2" cm="1">
        <f t="array" ref="T12">SUMPRODUCT((Data!$D$3:$DW$83),(Data!$D$1:$DW$1='2. YoY Trend.'!T$2)*(Data!$A$3:$A$83='2. YoY Trend.'!$A12)*(Data!$C$3:$C$83='2. YoY Trend.'!$B$1))</f>
        <v>1435.7</v>
      </c>
      <c r="U12" s="5">
        <f t="shared" si="8"/>
        <v>3.2060958953346486E-2</v>
      </c>
      <c r="V12" s="2" cm="1">
        <f t="array" ref="V12">SUMPRODUCT((Data!$D$3:$DW$83),(Data!$D$1:$DW$1='2. YoY Trend.'!V$2)*(Data!$A$3:$A$83='2. YoY Trend.'!$A12)*(Data!$C$3:$C$83='2. YoY Trend.'!$B$1))</f>
        <v>600.79999999999995</v>
      </c>
      <c r="W12" s="5">
        <f t="shared" si="9"/>
        <v>-0.58152817440969562</v>
      </c>
    </row>
    <row r="13" spans="1:23" x14ac:dyDescent="0.3">
      <c r="A13" s="1" t="s">
        <v>11</v>
      </c>
      <c r="B13" s="1" t="s">
        <v>158</v>
      </c>
      <c r="C13" s="2" cm="1">
        <f t="array" ref="C13">SUMPRODUCT((Data!$D$3:$DW$83),(Data!$D$1:$DW$1='2. YoY Trend.'!C$2)*(Data!$A$3:$A$83='2. YoY Trend.'!$A13)*(Data!$C$3:$C$83='2. YoY Trend.'!$B$1))</f>
        <v>1270.3</v>
      </c>
      <c r="D13" s="2" cm="1">
        <f t="array" ref="D13">SUMPRODUCT((Data!$D$3:$DW$83),(Data!$D$1:$DW$1='2. YoY Trend.'!D$2)*(Data!$A$3:$A$83='2. YoY Trend.'!$A13)*(Data!$C$3:$C$83='2. YoY Trend.'!$B$1))</f>
        <v>1356.3</v>
      </c>
      <c r="E13" s="5">
        <f t="shared" si="0"/>
        <v>6.7700543178776718E-2</v>
      </c>
      <c r="F13" s="2" cm="1">
        <f t="array" ref="F13">SUMPRODUCT((Data!$D$3:$DW$83),(Data!$D$1:$DW$1='2. YoY Trend.'!F$2)*(Data!$A$3:$A$83='2. YoY Trend.'!$A13)*(Data!$C$3:$C$83='2. YoY Trend.'!$B$1))</f>
        <v>1475.2</v>
      </c>
      <c r="G13" s="5">
        <f t="shared" si="1"/>
        <v>8.7664970876649706E-2</v>
      </c>
      <c r="H13" s="2" cm="1">
        <f t="array" ref="H13">SUMPRODUCT((Data!$D$3:$DW$83),(Data!$D$1:$DW$1='2. YoY Trend.'!H$2)*(Data!$A$3:$A$83='2. YoY Trend.'!$A13)*(Data!$C$3:$C$83='2. YoY Trend.'!$B$1))</f>
        <v>1603.3</v>
      </c>
      <c r="I13" s="5">
        <f t="shared" si="2"/>
        <v>8.6835683297179944E-2</v>
      </c>
      <c r="J13" s="2" cm="1">
        <f t="array" ref="J13">SUMPRODUCT((Data!$D$3:$DW$83),(Data!$D$1:$DW$1='2. YoY Trend.'!J$2)*(Data!$A$3:$A$83='2. YoY Trend.'!$A13)*(Data!$C$3:$C$83='2. YoY Trend.'!$B$1))</f>
        <v>1620.8</v>
      </c>
      <c r="K13" s="5">
        <f t="shared" si="3"/>
        <v>1.0914987837584933E-2</v>
      </c>
      <c r="L13" s="2" cm="1">
        <f t="array" ref="L13">SUMPRODUCT((Data!$D$3:$DW$83),(Data!$D$1:$DW$1='2. YoY Trend.'!L$2)*(Data!$A$3:$A$83='2. YoY Trend.'!$A13)*(Data!$C$3:$C$83='2. YoY Trend.'!$B$1))</f>
        <v>1655.8999999999999</v>
      </c>
      <c r="M13" s="5">
        <f t="shared" si="4"/>
        <v>2.165597235932859E-2</v>
      </c>
      <c r="N13" s="2" cm="1">
        <f t="array" ref="N13">SUMPRODUCT((Data!$D$3:$DW$83),(Data!$D$1:$DW$1='2. YoY Trend.'!N$2)*(Data!$A$3:$A$83='2. YoY Trend.'!$A13)*(Data!$C$3:$C$83='2. YoY Trend.'!$B$1))</f>
        <v>1567.1999999999998</v>
      </c>
      <c r="O13" s="5">
        <f t="shared" si="5"/>
        <v>-5.3566036596412903E-2</v>
      </c>
      <c r="P13" s="2" cm="1">
        <f t="array" ref="P13">SUMPRODUCT((Data!$D$3:$DW$83),(Data!$D$1:$DW$1='2. YoY Trend.'!P$2)*(Data!$A$3:$A$83='2. YoY Trend.'!$A13)*(Data!$C$3:$C$83='2. YoY Trend.'!$B$1))</f>
        <v>1743.1</v>
      </c>
      <c r="Q13" s="5">
        <f t="shared" si="6"/>
        <v>0.11223838693210819</v>
      </c>
      <c r="R13" s="2" cm="1">
        <f t="array" ref="R13">SUMPRODUCT((Data!$D$3:$DW$83),(Data!$D$1:$DW$1='2. YoY Trend.'!R$2)*(Data!$A$3:$A$83='2. YoY Trend.'!$A13)*(Data!$C$3:$C$83='2. YoY Trend.'!$B$1))</f>
        <v>2020.2999999999997</v>
      </c>
      <c r="S13" s="5">
        <f t="shared" si="7"/>
        <v>0.15902702082496689</v>
      </c>
      <c r="T13" s="2" cm="1">
        <f t="array" ref="T13">SUMPRODUCT((Data!$D$3:$DW$83),(Data!$D$1:$DW$1='2. YoY Trend.'!T$2)*(Data!$A$3:$A$83='2. YoY Trend.'!$A13)*(Data!$C$3:$C$83='2. YoY Trend.'!$B$1))</f>
        <v>2286.1999999999998</v>
      </c>
      <c r="U13" s="5">
        <f t="shared" si="8"/>
        <v>0.13161411671533929</v>
      </c>
      <c r="V13" s="2" cm="1">
        <f t="array" ref="V13">SUMPRODUCT((Data!$D$3:$DW$83),(Data!$D$1:$DW$1='2. YoY Trend.'!V$2)*(Data!$A$3:$A$83='2. YoY Trend.'!$A13)*(Data!$C$3:$C$83='2. YoY Trend.'!$B$1))</f>
        <v>1071.2</v>
      </c>
      <c r="W13" s="5">
        <f t="shared" si="9"/>
        <v>-0.53144956696701939</v>
      </c>
    </row>
    <row r="14" spans="1:23" x14ac:dyDescent="0.3">
      <c r="A14" s="1" t="s">
        <v>12</v>
      </c>
      <c r="B14" s="1" t="s">
        <v>158</v>
      </c>
      <c r="C14" s="2" cm="1">
        <f t="array" ref="C14">SUMPRODUCT((Data!$D$3:$DW$83),(Data!$D$1:$DW$1='2. YoY Trend.'!C$2)*(Data!$A$3:$A$83='2. YoY Trend.'!$A14)*(Data!$C$3:$C$83='2. YoY Trend.'!$B$1))</f>
        <v>1301.8</v>
      </c>
      <c r="D14" s="2" cm="1">
        <f t="array" ref="D14">SUMPRODUCT((Data!$D$3:$DW$83),(Data!$D$1:$DW$1='2. YoY Trend.'!D$2)*(Data!$A$3:$A$83='2. YoY Trend.'!$A14)*(Data!$C$3:$C$83='2. YoY Trend.'!$B$1))</f>
        <v>1379.6999999999998</v>
      </c>
      <c r="E14" s="5">
        <f t="shared" si="0"/>
        <v>5.9840221232140056E-2</v>
      </c>
      <c r="F14" s="2" cm="1">
        <f t="array" ref="F14">SUMPRODUCT((Data!$D$3:$DW$83),(Data!$D$1:$DW$1='2. YoY Trend.'!F$2)*(Data!$A$3:$A$83='2. YoY Trend.'!$A14)*(Data!$C$3:$C$83='2. YoY Trend.'!$B$1))</f>
        <v>1449.3999999999999</v>
      </c>
      <c r="G14" s="5">
        <f t="shared" si="1"/>
        <v>5.0518228600420434E-2</v>
      </c>
      <c r="H14" s="2" cm="1">
        <f t="array" ref="H14">SUMPRODUCT((Data!$D$3:$DW$83),(Data!$D$1:$DW$1='2. YoY Trend.'!H$2)*(Data!$A$3:$A$83='2. YoY Trend.'!$A14)*(Data!$C$3:$C$83='2. YoY Trend.'!$B$1))</f>
        <v>1522.6</v>
      </c>
      <c r="I14" s="5">
        <f t="shared" si="2"/>
        <v>5.0503656685525034E-2</v>
      </c>
      <c r="J14" s="2" cm="1">
        <f t="array" ref="J14">SUMPRODUCT((Data!$D$3:$DW$83),(Data!$D$1:$DW$1='2. YoY Trend.'!J$2)*(Data!$A$3:$A$83='2. YoY Trend.'!$A14)*(Data!$C$3:$C$83='2. YoY Trend.'!$B$1))</f>
        <v>1567.8999999999999</v>
      </c>
      <c r="K14" s="5">
        <f t="shared" si="3"/>
        <v>2.9751740443977326E-2</v>
      </c>
      <c r="L14" s="2" cm="1">
        <f t="array" ref="L14">SUMPRODUCT((Data!$D$3:$DW$83),(Data!$D$1:$DW$1='2. YoY Trend.'!L$2)*(Data!$A$3:$A$83='2. YoY Trend.'!$A14)*(Data!$C$3:$C$83='2. YoY Trend.'!$B$1))</f>
        <v>1599.3999999999996</v>
      </c>
      <c r="M14" s="5">
        <f t="shared" si="4"/>
        <v>2.0090567000446313E-2</v>
      </c>
      <c r="N14" s="2" cm="1">
        <f t="array" ref="N14">SUMPRODUCT((Data!$D$3:$DW$83),(Data!$D$1:$DW$1='2. YoY Trend.'!N$2)*(Data!$A$3:$A$83='2. YoY Trend.'!$A14)*(Data!$C$3:$C$83='2. YoY Trend.'!$B$1))</f>
        <v>1519.6</v>
      </c>
      <c r="O14" s="5">
        <f t="shared" si="5"/>
        <v>-4.9893710141302838E-2</v>
      </c>
      <c r="P14" s="2" cm="1">
        <f t="array" ref="P14">SUMPRODUCT((Data!$D$3:$DW$83),(Data!$D$1:$DW$1='2. YoY Trend.'!P$2)*(Data!$A$3:$A$83='2. YoY Trend.'!$A14)*(Data!$C$3:$C$83='2. YoY Trend.'!$B$1))</f>
        <v>1583.0000000000002</v>
      </c>
      <c r="Q14" s="5">
        <f t="shared" si="6"/>
        <v>4.1721505659384261E-2</v>
      </c>
      <c r="R14" s="2" cm="1">
        <f t="array" ref="R14">SUMPRODUCT((Data!$D$3:$DW$83),(Data!$D$1:$DW$1='2. YoY Trend.'!R$2)*(Data!$A$3:$A$83='2. YoY Trend.'!$A14)*(Data!$C$3:$C$83='2. YoY Trend.'!$B$1))</f>
        <v>1978.3999999999999</v>
      </c>
      <c r="S14" s="5">
        <f t="shared" si="7"/>
        <v>0.24977890082122522</v>
      </c>
      <c r="T14" s="2" cm="1">
        <f t="array" ref="T14">SUMPRODUCT((Data!$D$3:$DW$83),(Data!$D$1:$DW$1='2. YoY Trend.'!T$2)*(Data!$A$3:$A$83='2. YoY Trend.'!$A14)*(Data!$C$3:$C$83='2. YoY Trend.'!$B$1))</f>
        <v>2085</v>
      </c>
      <c r="U14" s="5">
        <f t="shared" si="8"/>
        <v>5.3881924787707369E-2</v>
      </c>
      <c r="V14" s="2" cm="1">
        <f t="array" ref="V14">SUMPRODUCT((Data!$D$3:$DW$83),(Data!$D$1:$DW$1='2. YoY Trend.'!V$2)*(Data!$A$3:$A$83='2. YoY Trend.'!$A14)*(Data!$C$3:$C$83='2. YoY Trend.'!$B$1))</f>
        <v>889</v>
      </c>
      <c r="W14" s="5">
        <f t="shared" si="9"/>
        <v>-0.57362110311750603</v>
      </c>
    </row>
    <row r="15" spans="1:23" x14ac:dyDescent="0.3">
      <c r="A15" s="1" t="s">
        <v>13</v>
      </c>
      <c r="B15" s="1" t="s">
        <v>158</v>
      </c>
      <c r="C15" s="2" cm="1">
        <f t="array" ref="C15">SUMPRODUCT((Data!$D$3:$DW$83),(Data!$D$1:$DW$1='2. YoY Trend.'!C$2)*(Data!$A$3:$A$83='2. YoY Trend.'!$A15)*(Data!$C$3:$C$83='2. YoY Trend.'!$B$1))</f>
        <v>1338.7</v>
      </c>
      <c r="D15" s="2" cm="1">
        <f t="array" ref="D15">SUMPRODUCT((Data!$D$3:$DW$83),(Data!$D$1:$DW$1='2. YoY Trend.'!D$2)*(Data!$A$3:$A$83='2. YoY Trend.'!$A15)*(Data!$C$3:$C$83='2. YoY Trend.'!$B$1))</f>
        <v>1449.1</v>
      </c>
      <c r="E15" s="5">
        <f t="shared" si="0"/>
        <v>8.2468066034212084E-2</v>
      </c>
      <c r="F15" s="2" cm="1">
        <f t="array" ref="F15">SUMPRODUCT((Data!$D$3:$DW$83),(Data!$D$1:$DW$1='2. YoY Trend.'!F$2)*(Data!$A$3:$A$83='2. YoY Trend.'!$A15)*(Data!$C$3:$C$83='2. YoY Trend.'!$B$1))</f>
        <v>1569.1</v>
      </c>
      <c r="G15" s="5">
        <f t="shared" si="1"/>
        <v>8.2810020012421548E-2</v>
      </c>
      <c r="H15" s="2" cm="1">
        <f t="array" ref="H15">SUMPRODUCT((Data!$D$3:$DW$83),(Data!$D$1:$DW$1='2. YoY Trend.'!H$2)*(Data!$A$3:$A$83='2. YoY Trend.'!$A15)*(Data!$C$3:$C$83='2. YoY Trend.'!$B$1))</f>
        <v>1675.3999999999999</v>
      </c>
      <c r="I15" s="5">
        <f t="shared" si="2"/>
        <v>6.7745841565228559E-2</v>
      </c>
      <c r="J15" s="2" cm="1">
        <f t="array" ref="J15">SUMPRODUCT((Data!$D$3:$DW$83),(Data!$D$1:$DW$1='2. YoY Trend.'!J$2)*(Data!$A$3:$A$83='2. YoY Trend.'!$A15)*(Data!$C$3:$C$83='2. YoY Trend.'!$B$1))</f>
        <v>1770.3000000000002</v>
      </c>
      <c r="K15" s="5">
        <f t="shared" si="3"/>
        <v>5.6643189686045314E-2</v>
      </c>
      <c r="L15" s="2" cm="1">
        <f t="array" ref="L15">SUMPRODUCT((Data!$D$3:$DW$83),(Data!$D$1:$DW$1='2. YoY Trend.'!L$2)*(Data!$A$3:$A$83='2. YoY Trend.'!$A15)*(Data!$C$3:$C$83='2. YoY Trend.'!$B$1))</f>
        <v>1851.9</v>
      </c>
      <c r="M15" s="5">
        <f t="shared" si="4"/>
        <v>4.6093882392814756E-2</v>
      </c>
      <c r="N15" s="2" cm="1">
        <f t="array" ref="N15">SUMPRODUCT((Data!$D$3:$DW$83),(Data!$D$1:$DW$1='2. YoY Trend.'!N$2)*(Data!$A$3:$A$83='2. YoY Trend.'!$A15)*(Data!$C$3:$C$83='2. YoY Trend.'!$B$1))</f>
        <v>1725.6000000000001</v>
      </c>
      <c r="O15" s="5">
        <f t="shared" si="5"/>
        <v>-6.8200226794103314E-2</v>
      </c>
      <c r="P15" s="2" cm="1">
        <f t="array" ref="P15">SUMPRODUCT((Data!$D$3:$DW$83),(Data!$D$1:$DW$1='2. YoY Trend.'!P$2)*(Data!$A$3:$A$83='2. YoY Trend.'!$A15)*(Data!$C$3:$C$83='2. YoY Trend.'!$B$1))</f>
        <v>1612.8</v>
      </c>
      <c r="Q15" s="5">
        <f t="shared" si="6"/>
        <v>-6.5368567454798465E-2</v>
      </c>
      <c r="R15" s="2" cm="1">
        <f t="array" ref="R15">SUMPRODUCT((Data!$D$3:$DW$83),(Data!$D$1:$DW$1='2. YoY Trend.'!R$2)*(Data!$A$3:$A$83='2. YoY Trend.'!$A15)*(Data!$C$3:$C$83='2. YoY Trend.'!$B$1))</f>
        <v>2043.4999999999998</v>
      </c>
      <c r="S15" s="5">
        <f t="shared" si="7"/>
        <v>0.26705109126984117</v>
      </c>
      <c r="T15" s="2" cm="1">
        <f t="array" ref="T15">SUMPRODUCT((Data!$D$3:$DW$83),(Data!$D$1:$DW$1='2. YoY Trend.'!T$2)*(Data!$A$3:$A$83='2. YoY Trend.'!$A15)*(Data!$C$3:$C$83='2. YoY Trend.'!$B$1))</f>
        <v>2182.7999999999997</v>
      </c>
      <c r="U15" s="5">
        <f t="shared" si="8"/>
        <v>6.8167359921702975E-2</v>
      </c>
      <c r="V15" s="2" cm="1">
        <f t="array" ref="V15">SUMPRODUCT((Data!$D$3:$DW$83),(Data!$D$1:$DW$1='2. YoY Trend.'!V$2)*(Data!$A$3:$A$83='2. YoY Trend.'!$A15)*(Data!$C$3:$C$83='2. YoY Trend.'!$B$1))</f>
        <v>949.9</v>
      </c>
      <c r="W15" s="5">
        <f t="shared" si="9"/>
        <v>-0.56482499541872822</v>
      </c>
    </row>
    <row r="16" spans="1:23" x14ac:dyDescent="0.3">
      <c r="A16" s="1" t="s">
        <v>14</v>
      </c>
      <c r="B16" s="1" t="s">
        <v>158</v>
      </c>
      <c r="C16" s="2" cm="1">
        <f t="array" ref="C16">SUMPRODUCT((Data!$D$3:$DW$83),(Data!$D$1:$DW$1='2. YoY Trend.'!C$2)*(Data!$A$3:$A$83='2. YoY Trend.'!$A16)*(Data!$C$3:$C$83='2. YoY Trend.'!$B$1))</f>
        <v>1351</v>
      </c>
      <c r="D16" s="2" cm="1">
        <f t="array" ref="D16">SUMPRODUCT((Data!$D$3:$DW$83),(Data!$D$1:$DW$1='2. YoY Trend.'!D$2)*(Data!$A$3:$A$83='2. YoY Trend.'!$A16)*(Data!$C$3:$C$83='2. YoY Trend.'!$B$1))</f>
        <v>1449.6</v>
      </c>
      <c r="E16" s="5">
        <f t="shared" si="0"/>
        <v>7.2982975573649078E-2</v>
      </c>
      <c r="F16" s="2" cm="1">
        <f t="array" ref="F16">SUMPRODUCT((Data!$D$3:$DW$83),(Data!$D$1:$DW$1='2. YoY Trend.'!F$2)*(Data!$A$3:$A$83='2. YoY Trend.'!$A16)*(Data!$C$3:$C$83='2. YoY Trend.'!$B$1))</f>
        <v>1527.2</v>
      </c>
      <c r="G16" s="5">
        <f t="shared" si="1"/>
        <v>5.3532008830022182E-2</v>
      </c>
      <c r="H16" s="2" cm="1">
        <f t="array" ref="H16">SUMPRODUCT((Data!$D$3:$DW$83),(Data!$D$1:$DW$1='2. YoY Trend.'!H$2)*(Data!$A$3:$A$83='2. YoY Trend.'!$A16)*(Data!$C$3:$C$83='2. YoY Trend.'!$B$1))</f>
        <v>1615.0000000000002</v>
      </c>
      <c r="I16" s="5">
        <f t="shared" si="2"/>
        <v>5.7490832896804678E-2</v>
      </c>
      <c r="J16" s="2" cm="1">
        <f t="array" ref="J16">SUMPRODUCT((Data!$D$3:$DW$83),(Data!$D$1:$DW$1='2. YoY Trend.'!J$2)*(Data!$A$3:$A$83='2. YoY Trend.'!$A16)*(Data!$C$3:$C$83='2. YoY Trend.'!$B$1))</f>
        <v>1645.9</v>
      </c>
      <c r="K16" s="5">
        <f t="shared" si="3"/>
        <v>1.9133126934984368E-2</v>
      </c>
      <c r="L16" s="2" cm="1">
        <f t="array" ref="L16">SUMPRODUCT((Data!$D$3:$DW$83),(Data!$D$1:$DW$1='2. YoY Trend.'!L$2)*(Data!$A$3:$A$83='2. YoY Trend.'!$A16)*(Data!$C$3:$C$83='2. YoY Trend.'!$B$1))</f>
        <v>1680.1000000000001</v>
      </c>
      <c r="M16" s="5">
        <f t="shared" si="4"/>
        <v>2.0778905158272076E-2</v>
      </c>
      <c r="N16" s="2" cm="1">
        <f t="array" ref="N16">SUMPRODUCT((Data!$D$3:$DW$83),(Data!$D$1:$DW$1='2. YoY Trend.'!N$2)*(Data!$A$3:$A$83='2. YoY Trend.'!$A16)*(Data!$C$3:$C$83='2. YoY Trend.'!$B$1))</f>
        <v>1578.1</v>
      </c>
      <c r="O16" s="5">
        <f t="shared" si="5"/>
        <v>-6.0710671983810638E-2</v>
      </c>
      <c r="P16" s="2" cm="1">
        <f t="array" ref="P16">SUMPRODUCT((Data!$D$3:$DW$83),(Data!$D$1:$DW$1='2. YoY Trend.'!P$2)*(Data!$A$3:$A$83='2. YoY Trend.'!$A16)*(Data!$C$3:$C$83='2. YoY Trend.'!$B$1))</f>
        <v>1704.6</v>
      </c>
      <c r="Q16" s="5">
        <f t="shared" si="6"/>
        <v>8.0159685697991367E-2</v>
      </c>
      <c r="R16" s="2" cm="1">
        <f t="array" ref="R16">SUMPRODUCT((Data!$D$3:$DW$83),(Data!$D$1:$DW$1='2. YoY Trend.'!R$2)*(Data!$A$3:$A$83='2. YoY Trend.'!$A16)*(Data!$C$3:$C$83='2. YoY Trend.'!$B$1))</f>
        <v>1927.9999999999998</v>
      </c>
      <c r="S16" s="5">
        <f t="shared" si="7"/>
        <v>0.13105713950486919</v>
      </c>
      <c r="T16" s="2" cm="1">
        <f t="array" ref="T16">SUMPRODUCT((Data!$D$3:$DW$83),(Data!$D$1:$DW$1='2. YoY Trend.'!T$2)*(Data!$A$3:$A$83='2. YoY Trend.'!$A16)*(Data!$C$3:$C$83='2. YoY Trend.'!$B$1))</f>
        <v>2056.7000000000003</v>
      </c>
      <c r="U16" s="5">
        <f t="shared" si="8"/>
        <v>6.6753112033195228E-2</v>
      </c>
      <c r="V16" s="2" cm="1">
        <f t="array" ref="V16">SUMPRODUCT((Data!$D$3:$DW$83),(Data!$D$1:$DW$1='2. YoY Trend.'!V$2)*(Data!$A$3:$A$83='2. YoY Trend.'!$A16)*(Data!$C$3:$C$83='2. YoY Trend.'!$B$1))</f>
        <v>876.90000000000009</v>
      </c>
      <c r="W16" s="5">
        <f t="shared" si="9"/>
        <v>-0.57363738026936351</v>
      </c>
    </row>
    <row r="17" spans="1:23" x14ac:dyDescent="0.3">
      <c r="A17" s="1" t="s">
        <v>15</v>
      </c>
      <c r="B17" s="1" t="s">
        <v>159</v>
      </c>
      <c r="C17" s="2" cm="1">
        <f t="array" ref="C17">SUMPRODUCT((Data!$D$3:$DW$83),(Data!$D$1:$DW$1='2. YoY Trend.'!C$2)*(Data!$A$3:$A$83='2. YoY Trend.'!$A17)*(Data!$C$3:$C$83='2. YoY Trend.'!$B$1))</f>
        <v>1312.1999999999998</v>
      </c>
      <c r="D17" s="2" cm="1">
        <f t="array" ref="D17">SUMPRODUCT((Data!$D$3:$DW$83),(Data!$D$1:$DW$1='2. YoY Trend.'!D$2)*(Data!$A$3:$A$83='2. YoY Trend.'!$A17)*(Data!$C$3:$C$83='2. YoY Trend.'!$B$1))</f>
        <v>1410.6</v>
      </c>
      <c r="E17" s="5">
        <f t="shared" si="0"/>
        <v>7.4988568815729462E-2</v>
      </c>
      <c r="F17" s="2" cm="1">
        <f t="array" ref="F17">SUMPRODUCT((Data!$D$3:$DW$83),(Data!$D$1:$DW$1='2. YoY Trend.'!F$2)*(Data!$A$3:$A$83='2. YoY Trend.'!$A17)*(Data!$C$3:$C$83='2. YoY Trend.'!$B$1))</f>
        <v>1539.5</v>
      </c>
      <c r="G17" s="5">
        <f t="shared" si="1"/>
        <v>9.1379554799376317E-2</v>
      </c>
      <c r="H17" s="2" cm="1">
        <f t="array" ref="H17">SUMPRODUCT((Data!$D$3:$DW$83),(Data!$D$1:$DW$1='2. YoY Trend.'!H$2)*(Data!$A$3:$A$83='2. YoY Trend.'!$A17)*(Data!$C$3:$C$83='2. YoY Trend.'!$B$1))</f>
        <v>1653.0000000000005</v>
      </c>
      <c r="I17" s="5">
        <f t="shared" si="2"/>
        <v>7.372523546606069E-2</v>
      </c>
      <c r="J17" s="2" cm="1">
        <f t="array" ref="J17">SUMPRODUCT((Data!$D$3:$DW$83),(Data!$D$1:$DW$1='2. YoY Trend.'!J$2)*(Data!$A$3:$A$83='2. YoY Trend.'!$A17)*(Data!$C$3:$C$83='2. YoY Trend.'!$B$1))</f>
        <v>1768.6999999999998</v>
      </c>
      <c r="K17" s="5">
        <f t="shared" si="3"/>
        <v>6.9993950393224091E-2</v>
      </c>
      <c r="L17" s="2" cm="1">
        <f t="array" ref="L17">SUMPRODUCT((Data!$D$3:$DW$83),(Data!$D$1:$DW$1='2. YoY Trend.'!L$2)*(Data!$A$3:$A$83='2. YoY Trend.'!$A17)*(Data!$C$3:$C$83='2. YoY Trend.'!$B$1))</f>
        <v>1886.5000000000002</v>
      </c>
      <c r="M17" s="5">
        <f t="shared" si="4"/>
        <v>6.66025894724942E-2</v>
      </c>
      <c r="N17" s="2" cm="1">
        <f t="array" ref="N17">SUMPRODUCT((Data!$D$3:$DW$83),(Data!$D$1:$DW$1='2. YoY Trend.'!N$2)*(Data!$A$3:$A$83='2. YoY Trend.'!$A17)*(Data!$C$3:$C$83='2. YoY Trend.'!$B$1))</f>
        <v>1812.5</v>
      </c>
      <c r="O17" s="5">
        <f t="shared" si="5"/>
        <v>-3.9226080042406686E-2</v>
      </c>
      <c r="P17" s="2" cm="1">
        <f t="array" ref="P17">SUMPRODUCT((Data!$D$3:$DW$83),(Data!$D$1:$DW$1='2. YoY Trend.'!P$2)*(Data!$A$3:$A$83='2. YoY Trend.'!$A17)*(Data!$C$3:$C$83='2. YoY Trend.'!$B$1))</f>
        <v>1786.8000000000002</v>
      </c>
      <c r="Q17" s="5">
        <f t="shared" si="6"/>
        <v>-1.4179310344827445E-2</v>
      </c>
      <c r="R17" s="2" cm="1">
        <f t="array" ref="R17">SUMPRODUCT((Data!$D$3:$DW$83),(Data!$D$1:$DW$1='2. YoY Trend.'!R$2)*(Data!$A$3:$A$83='2. YoY Trend.'!$A17)*(Data!$C$3:$C$83='2. YoY Trend.'!$B$1))</f>
        <v>2266.5000000000005</v>
      </c>
      <c r="S17" s="5">
        <f t="shared" si="7"/>
        <v>0.26846877098723998</v>
      </c>
      <c r="T17" s="2" cm="1">
        <f t="array" ref="T17">SUMPRODUCT((Data!$D$3:$DW$83),(Data!$D$1:$DW$1='2. YoY Trend.'!T$2)*(Data!$A$3:$A$83='2. YoY Trend.'!$A17)*(Data!$C$3:$C$83='2. YoY Trend.'!$B$1))</f>
        <v>2320.8000000000002</v>
      </c>
      <c r="U17" s="5">
        <f t="shared" si="8"/>
        <v>2.3957643944407581E-2</v>
      </c>
      <c r="V17" s="2" cm="1">
        <f t="array" ref="V17">SUMPRODUCT((Data!$D$3:$DW$83),(Data!$D$1:$DW$1='2. YoY Trend.'!V$2)*(Data!$A$3:$A$83='2. YoY Trend.'!$A17)*(Data!$C$3:$C$83='2. YoY Trend.'!$B$1))</f>
        <v>993</v>
      </c>
      <c r="W17" s="5">
        <f t="shared" si="9"/>
        <v>-0.57213029989658737</v>
      </c>
    </row>
    <row r="18" spans="1:23" x14ac:dyDescent="0.3">
      <c r="A18" s="1" t="s">
        <v>16</v>
      </c>
      <c r="B18" s="1" t="s">
        <v>16</v>
      </c>
      <c r="C18" s="2" cm="1">
        <f t="array" ref="C18">SUMPRODUCT((Data!$D$3:$DW$83),(Data!$D$1:$DW$1='2. YoY Trend.'!C$2)*(Data!$A$3:$A$83='2. YoY Trend.'!$A18)*(Data!$C$3:$C$83='2. YoY Trend.'!$B$1))</f>
        <v>1326.2999999999997</v>
      </c>
      <c r="D18" s="2" cm="1">
        <f t="array" ref="D18">SUMPRODUCT((Data!$D$3:$DW$83),(Data!$D$1:$DW$1='2. YoY Trend.'!D$2)*(Data!$A$3:$A$83='2. YoY Trend.'!$A18)*(Data!$C$3:$C$83='2. YoY Trend.'!$B$1))</f>
        <v>1440.7</v>
      </c>
      <c r="E18" s="5">
        <f t="shared" si="0"/>
        <v>8.6254995099148246E-2</v>
      </c>
      <c r="F18" s="2" cm="1">
        <f t="array" ref="F18">SUMPRODUCT((Data!$D$3:$DW$83),(Data!$D$1:$DW$1='2. YoY Trend.'!F$2)*(Data!$A$3:$A$83='2. YoY Trend.'!$A18)*(Data!$C$3:$C$83='2. YoY Trend.'!$B$1))</f>
        <v>1542.3</v>
      </c>
      <c r="G18" s="5">
        <f t="shared" si="1"/>
        <v>7.052127438050948E-2</v>
      </c>
      <c r="H18" s="2" cm="1">
        <f t="array" ref="H18">SUMPRODUCT((Data!$D$3:$DW$83),(Data!$D$1:$DW$1='2. YoY Trend.'!H$2)*(Data!$A$3:$A$83='2. YoY Trend.'!$A18)*(Data!$C$3:$C$83='2. YoY Trend.'!$B$1))</f>
        <v>1641.6000000000001</v>
      </c>
      <c r="I18" s="5">
        <f t="shared" si="2"/>
        <v>6.4384361019257152E-2</v>
      </c>
      <c r="J18" s="2" cm="1">
        <f t="array" ref="J18">SUMPRODUCT((Data!$D$3:$DW$83),(Data!$D$1:$DW$1='2. YoY Trend.'!J$2)*(Data!$A$3:$A$83='2. YoY Trend.'!$A18)*(Data!$C$3:$C$83='2. YoY Trend.'!$B$1))</f>
        <v>1730.3</v>
      </c>
      <c r="K18" s="5">
        <f t="shared" si="3"/>
        <v>5.4032651072124738E-2</v>
      </c>
      <c r="L18" s="2" cm="1">
        <f t="array" ref="L18">SUMPRODUCT((Data!$D$3:$DW$83),(Data!$D$1:$DW$1='2. YoY Trend.'!L$2)*(Data!$A$3:$A$83='2. YoY Trend.'!$A18)*(Data!$C$3:$C$83='2. YoY Trend.'!$B$1))</f>
        <v>1808.0999999999997</v>
      </c>
      <c r="M18" s="5">
        <f t="shared" si="4"/>
        <v>4.496330116164815E-2</v>
      </c>
      <c r="N18" s="2" cm="1">
        <f t="array" ref="N18">SUMPRODUCT((Data!$D$3:$DW$83),(Data!$D$1:$DW$1='2. YoY Trend.'!N$2)*(Data!$A$3:$A$83='2. YoY Trend.'!$A18)*(Data!$C$3:$C$83='2. YoY Trend.'!$B$1))</f>
        <v>1666.3</v>
      </c>
      <c r="O18" s="5">
        <f t="shared" si="5"/>
        <v>-7.8424865881311701E-2</v>
      </c>
      <c r="P18" s="2" cm="1">
        <f t="array" ref="P18">SUMPRODUCT((Data!$D$3:$DW$83),(Data!$D$1:$DW$1='2. YoY Trend.'!P$2)*(Data!$A$3:$A$83='2. YoY Trend.'!$A18)*(Data!$C$3:$C$83='2. YoY Trend.'!$B$1))</f>
        <v>1548.1000000000001</v>
      </c>
      <c r="Q18" s="5">
        <f t="shared" si="6"/>
        <v>-7.0935605833283177E-2</v>
      </c>
      <c r="R18" s="2" cm="1">
        <f t="array" ref="R18">SUMPRODUCT((Data!$D$3:$DW$83),(Data!$D$1:$DW$1='2. YoY Trend.'!R$2)*(Data!$A$3:$A$83='2. YoY Trend.'!$A18)*(Data!$C$3:$C$83='2. YoY Trend.'!$B$1))</f>
        <v>1979.3000000000002</v>
      </c>
      <c r="S18" s="5">
        <f t="shared" si="7"/>
        <v>0.27853497836057106</v>
      </c>
      <c r="T18" s="2" cm="1">
        <f t="array" ref="T18">SUMPRODUCT((Data!$D$3:$DW$83),(Data!$D$1:$DW$1='2. YoY Trend.'!T$2)*(Data!$A$3:$A$83='2. YoY Trend.'!$A18)*(Data!$C$3:$C$83='2. YoY Trend.'!$B$1))</f>
        <v>2171.5</v>
      </c>
      <c r="U18" s="5">
        <f t="shared" si="8"/>
        <v>9.7105037134340266E-2</v>
      </c>
      <c r="V18" s="2" cm="1">
        <f t="array" ref="V18">SUMPRODUCT((Data!$D$3:$DW$83),(Data!$D$1:$DW$1='2. YoY Trend.'!V$2)*(Data!$A$3:$A$83='2. YoY Trend.'!$A18)*(Data!$C$3:$C$83='2. YoY Trend.'!$B$1))</f>
        <v>950.90000000000009</v>
      </c>
      <c r="W18" s="5">
        <f t="shared" si="9"/>
        <v>-0.56209993092332478</v>
      </c>
    </row>
    <row r="19" spans="1:23" x14ac:dyDescent="0.3">
      <c r="A19" s="1" t="s">
        <v>17</v>
      </c>
      <c r="B19" s="1" t="s">
        <v>16</v>
      </c>
      <c r="C19" s="2" cm="1">
        <f t="array" ref="C19">SUMPRODUCT((Data!$D$3:$DW$83),(Data!$D$1:$DW$1='2. YoY Trend.'!C$2)*(Data!$A$3:$A$83='2. YoY Trend.'!$A19)*(Data!$C$3:$C$83='2. YoY Trend.'!$B$1))</f>
        <v>1313.4999999999998</v>
      </c>
      <c r="D19" s="2" cm="1">
        <f t="array" ref="D19">SUMPRODUCT((Data!$D$3:$DW$83),(Data!$D$1:$DW$1='2. YoY Trend.'!D$2)*(Data!$A$3:$A$83='2. YoY Trend.'!$A19)*(Data!$C$3:$C$83='2. YoY Trend.'!$B$1))</f>
        <v>1411.7999999999997</v>
      </c>
      <c r="E19" s="5">
        <f t="shared" si="0"/>
        <v>7.4838218500190345E-2</v>
      </c>
      <c r="F19" s="2" cm="1">
        <f t="array" ref="F19">SUMPRODUCT((Data!$D$3:$DW$83),(Data!$D$1:$DW$1='2. YoY Trend.'!F$2)*(Data!$A$3:$A$83='2. YoY Trend.'!$A19)*(Data!$C$3:$C$83='2. YoY Trend.'!$B$1))</f>
        <v>1502.3</v>
      </c>
      <c r="G19" s="5">
        <f t="shared" si="1"/>
        <v>6.4102564102564319E-2</v>
      </c>
      <c r="H19" s="2" cm="1">
        <f t="array" ref="H19">SUMPRODUCT((Data!$D$3:$DW$83),(Data!$D$1:$DW$1='2. YoY Trend.'!H$2)*(Data!$A$3:$A$83='2. YoY Trend.'!$A19)*(Data!$C$3:$C$83='2. YoY Trend.'!$B$1))</f>
        <v>1584.9</v>
      </c>
      <c r="I19" s="5">
        <f t="shared" si="2"/>
        <v>5.4982360380749551E-2</v>
      </c>
      <c r="J19" s="2" cm="1">
        <f t="array" ref="J19">SUMPRODUCT((Data!$D$3:$DW$83),(Data!$D$1:$DW$1='2. YoY Trend.'!J$2)*(Data!$A$3:$A$83='2. YoY Trend.'!$A19)*(Data!$C$3:$C$83='2. YoY Trend.'!$B$1))</f>
        <v>1660.6000000000001</v>
      </c>
      <c r="K19" s="5">
        <f t="shared" si="3"/>
        <v>4.7763265821187506E-2</v>
      </c>
      <c r="L19" s="2" cm="1">
        <f t="array" ref="L19">SUMPRODUCT((Data!$D$3:$DW$83),(Data!$D$1:$DW$1='2. YoY Trend.'!L$2)*(Data!$A$3:$A$83='2. YoY Trend.'!$A19)*(Data!$C$3:$C$83='2. YoY Trend.'!$B$1))</f>
        <v>1732.7</v>
      </c>
      <c r="M19" s="5">
        <f t="shared" si="4"/>
        <v>4.3418041671684948E-2</v>
      </c>
      <c r="N19" s="2" cm="1">
        <f t="array" ref="N19">SUMPRODUCT((Data!$D$3:$DW$83),(Data!$D$1:$DW$1='2. YoY Trend.'!N$2)*(Data!$A$3:$A$83='2. YoY Trend.'!$A19)*(Data!$C$3:$C$83='2. YoY Trend.'!$B$1))</f>
        <v>1611.2</v>
      </c>
      <c r="O19" s="5">
        <f t="shared" si="5"/>
        <v>-7.0121775264038733E-2</v>
      </c>
      <c r="P19" s="2" cm="1">
        <f t="array" ref="P19">SUMPRODUCT((Data!$D$3:$DW$83),(Data!$D$1:$DW$1='2. YoY Trend.'!P$2)*(Data!$A$3:$A$83='2. YoY Trend.'!$A19)*(Data!$C$3:$C$83='2. YoY Trend.'!$B$1))</f>
        <v>1494.8999999999999</v>
      </c>
      <c r="Q19" s="5">
        <f t="shared" si="6"/>
        <v>-7.2182224428997133E-2</v>
      </c>
      <c r="R19" s="2" cm="1">
        <f t="array" ref="R19">SUMPRODUCT((Data!$D$3:$DW$83),(Data!$D$1:$DW$1='2. YoY Trend.'!R$2)*(Data!$A$3:$A$83='2. YoY Trend.'!$A19)*(Data!$C$3:$C$83='2. YoY Trend.'!$B$1))</f>
        <v>1921.6999999999998</v>
      </c>
      <c r="S19" s="5">
        <f t="shared" si="7"/>
        <v>0.28550404709345112</v>
      </c>
      <c r="T19" s="2" cm="1">
        <f t="array" ref="T19">SUMPRODUCT((Data!$D$3:$DW$83),(Data!$D$1:$DW$1='2. YoY Trend.'!T$2)*(Data!$A$3:$A$83='2. YoY Trend.'!$A19)*(Data!$C$3:$C$83='2. YoY Trend.'!$B$1))</f>
        <v>2145.3000000000002</v>
      </c>
      <c r="U19" s="5">
        <f t="shared" si="8"/>
        <v>0.11635531040224811</v>
      </c>
      <c r="V19" s="2" cm="1">
        <f t="array" ref="V19">SUMPRODUCT((Data!$D$3:$DW$83),(Data!$D$1:$DW$1='2. YoY Trend.'!V$2)*(Data!$A$3:$A$83='2. YoY Trend.'!$A19)*(Data!$C$3:$C$83='2. YoY Trend.'!$B$1))</f>
        <v>935.49999999999989</v>
      </c>
      <c r="W19" s="5">
        <f t="shared" si="9"/>
        <v>-0.56393045261734964</v>
      </c>
    </row>
    <row r="20" spans="1:23" x14ac:dyDescent="0.3">
      <c r="A20" s="1" t="s">
        <v>18</v>
      </c>
      <c r="B20" s="1" t="s">
        <v>16</v>
      </c>
      <c r="C20" s="2" cm="1">
        <f t="array" ref="C20">SUMPRODUCT((Data!$D$3:$DW$83),(Data!$D$1:$DW$1='2. YoY Trend.'!C$2)*(Data!$A$3:$A$83='2. YoY Trend.'!$A20)*(Data!$C$3:$C$83='2. YoY Trend.'!$B$1))</f>
        <v>1324.2</v>
      </c>
      <c r="D20" s="2" cm="1">
        <f t="array" ref="D20">SUMPRODUCT((Data!$D$3:$DW$83),(Data!$D$1:$DW$1='2. YoY Trend.'!D$2)*(Data!$A$3:$A$83='2. YoY Trend.'!$A20)*(Data!$C$3:$C$83='2. YoY Trend.'!$B$1))</f>
        <v>1436.5</v>
      </c>
      <c r="E20" s="5">
        <f t="shared" si="0"/>
        <v>8.4805920555807157E-2</v>
      </c>
      <c r="F20" s="2" cm="1">
        <f t="array" ref="F20">SUMPRODUCT((Data!$D$3:$DW$83),(Data!$D$1:$DW$1='2. YoY Trend.'!F$2)*(Data!$A$3:$A$83='2. YoY Trend.'!$A20)*(Data!$C$3:$C$83='2. YoY Trend.'!$B$1))</f>
        <v>1536.5</v>
      </c>
      <c r="G20" s="5">
        <f t="shared" si="1"/>
        <v>6.9613644274277853E-2</v>
      </c>
      <c r="H20" s="2" cm="1">
        <f t="array" ref="H20">SUMPRODUCT((Data!$D$3:$DW$83),(Data!$D$1:$DW$1='2. YoY Trend.'!H$2)*(Data!$A$3:$A$83='2. YoY Trend.'!$A20)*(Data!$C$3:$C$83='2. YoY Trend.'!$B$1))</f>
        <v>1633.7</v>
      </c>
      <c r="I20" s="5">
        <f t="shared" si="2"/>
        <v>6.3260657338106041E-2</v>
      </c>
      <c r="J20" s="2" cm="1">
        <f t="array" ref="J20">SUMPRODUCT((Data!$D$3:$DW$83),(Data!$D$1:$DW$1='2. YoY Trend.'!J$2)*(Data!$A$3:$A$83='2. YoY Trend.'!$A20)*(Data!$C$3:$C$83='2. YoY Trend.'!$B$1))</f>
        <v>1720.6000000000001</v>
      </c>
      <c r="K20" s="5">
        <f t="shared" si="3"/>
        <v>5.3192140539878752E-2</v>
      </c>
      <c r="L20" s="2" cm="1">
        <f t="array" ref="L20">SUMPRODUCT((Data!$D$3:$DW$83),(Data!$D$1:$DW$1='2. YoY Trend.'!L$2)*(Data!$A$3:$A$83='2. YoY Trend.'!$A20)*(Data!$C$3:$C$83='2. YoY Trend.'!$B$1))</f>
        <v>1797.3999999999996</v>
      </c>
      <c r="M20" s="5">
        <f t="shared" si="4"/>
        <v>4.4635592235266364E-2</v>
      </c>
      <c r="N20" s="2" cm="1">
        <f t="array" ref="N20">SUMPRODUCT((Data!$D$3:$DW$83),(Data!$D$1:$DW$1='2. YoY Trend.'!N$2)*(Data!$A$3:$A$83='2. YoY Trend.'!$A20)*(Data!$C$3:$C$83='2. YoY Trend.'!$B$1))</f>
        <v>1658.7</v>
      </c>
      <c r="O20" s="5">
        <f t="shared" si="5"/>
        <v>-7.7167019027483907E-2</v>
      </c>
      <c r="P20" s="2" cm="1">
        <f t="array" ref="P20">SUMPRODUCT((Data!$D$3:$DW$83),(Data!$D$1:$DW$1='2. YoY Trend.'!P$2)*(Data!$A$3:$A$83='2. YoY Trend.'!$A20)*(Data!$C$3:$C$83='2. YoY Trend.'!$B$1))</f>
        <v>1540.8</v>
      </c>
      <c r="Q20" s="5">
        <f t="shared" si="6"/>
        <v>-7.1079761258817209E-2</v>
      </c>
      <c r="R20" s="2" cm="1">
        <f t="array" ref="R20">SUMPRODUCT((Data!$D$3:$DW$83),(Data!$D$1:$DW$1='2. YoY Trend.'!R$2)*(Data!$A$3:$A$83='2. YoY Trend.'!$A20)*(Data!$C$3:$C$83='2. YoY Trend.'!$B$1))</f>
        <v>1971.1</v>
      </c>
      <c r="S20" s="5">
        <f t="shared" si="7"/>
        <v>0.27927050882658366</v>
      </c>
      <c r="T20" s="2" cm="1">
        <f t="array" ref="T20">SUMPRODUCT((Data!$D$3:$DW$83),(Data!$D$1:$DW$1='2. YoY Trend.'!T$2)*(Data!$A$3:$A$83='2. YoY Trend.'!$A20)*(Data!$C$3:$C$83='2. YoY Trend.'!$B$1))</f>
        <v>2167.8000000000002</v>
      </c>
      <c r="U20" s="5">
        <f t="shared" si="8"/>
        <v>9.9791994317893762E-2</v>
      </c>
      <c r="V20" s="2" cm="1">
        <f t="array" ref="V20">SUMPRODUCT((Data!$D$3:$DW$83),(Data!$D$1:$DW$1='2. YoY Trend.'!V$2)*(Data!$A$3:$A$83='2. YoY Trend.'!$A20)*(Data!$C$3:$C$83='2. YoY Trend.'!$B$1))</f>
        <v>948.8</v>
      </c>
      <c r="W20" s="5">
        <f t="shared" si="9"/>
        <v>-0.56232124734754141</v>
      </c>
    </row>
    <row r="21" spans="1:23" x14ac:dyDescent="0.3">
      <c r="A21" s="1" t="s">
        <v>19</v>
      </c>
      <c r="B21" s="1" t="s">
        <v>160</v>
      </c>
      <c r="C21" s="2" cm="1">
        <f t="array" ref="C21">SUMPRODUCT((Data!$D$3:$DW$83),(Data!$D$1:$DW$1='2. YoY Trend.'!C$2)*(Data!$A$3:$A$83='2. YoY Trend.'!$A21)*(Data!$C$3:$C$83='2. YoY Trend.'!$B$1))</f>
        <v>0</v>
      </c>
      <c r="D21" s="2" cm="1">
        <f t="array" ref="D21">SUMPRODUCT((Data!$D$3:$DW$83),(Data!$D$1:$DW$1='2. YoY Trend.'!D$2)*(Data!$A$3:$A$83='2. YoY Trend.'!$A21)*(Data!$C$3:$C$83='2. YoY Trend.'!$B$1))</f>
        <v>0</v>
      </c>
      <c r="E21" s="5" t="str">
        <f t="shared" si="0"/>
        <v>-</v>
      </c>
      <c r="F21" s="2" cm="1">
        <f t="array" ref="F21">SUMPRODUCT((Data!$D$3:$DW$83),(Data!$D$1:$DW$1='2. YoY Trend.'!F$2)*(Data!$A$3:$A$83='2. YoY Trend.'!$A21)*(Data!$C$3:$C$83='2. YoY Trend.'!$B$1))</f>
        <v>0</v>
      </c>
      <c r="G21" s="5" t="str">
        <f t="shared" si="1"/>
        <v>-</v>
      </c>
      <c r="H21" s="2" cm="1">
        <f t="array" ref="H21">SUMPRODUCT((Data!$D$3:$DW$83),(Data!$D$1:$DW$1='2. YoY Trend.'!H$2)*(Data!$A$3:$A$83='2. YoY Trend.'!$A21)*(Data!$C$3:$C$83='2. YoY Trend.'!$B$1))</f>
        <v>0</v>
      </c>
      <c r="I21" s="5" t="str">
        <f t="shared" si="2"/>
        <v>-</v>
      </c>
      <c r="J21" s="2" cm="1">
        <f t="array" ref="J21">SUMPRODUCT((Data!$D$3:$DW$83),(Data!$D$1:$DW$1='2. YoY Trend.'!J$2)*(Data!$A$3:$A$83='2. YoY Trend.'!$A21)*(Data!$C$3:$C$83='2. YoY Trend.'!$B$1))</f>
        <v>0</v>
      </c>
      <c r="K21" s="5" t="str">
        <f t="shared" si="3"/>
        <v>-</v>
      </c>
      <c r="L21" s="2" cm="1">
        <f t="array" ref="L21">SUMPRODUCT((Data!$D$3:$DW$83),(Data!$D$1:$DW$1='2. YoY Trend.'!L$2)*(Data!$A$3:$A$83='2. YoY Trend.'!$A21)*(Data!$C$3:$C$83='2. YoY Trend.'!$B$1))</f>
        <v>0</v>
      </c>
      <c r="M21" s="5" t="str">
        <f t="shared" si="4"/>
        <v>-</v>
      </c>
      <c r="N21" s="2" cm="1">
        <f t="array" ref="N21">SUMPRODUCT((Data!$D$3:$DW$83),(Data!$D$1:$DW$1='2. YoY Trend.'!N$2)*(Data!$A$3:$A$83='2. YoY Trend.'!$A21)*(Data!$C$3:$C$83='2. YoY Trend.'!$B$1))</f>
        <v>0</v>
      </c>
      <c r="O21" s="5" t="str">
        <f t="shared" si="5"/>
        <v>-</v>
      </c>
      <c r="P21" s="2" cm="1">
        <f t="array" ref="P21">SUMPRODUCT((Data!$D$3:$DW$83),(Data!$D$1:$DW$1='2. YoY Trend.'!P$2)*(Data!$A$3:$A$83='2. YoY Trend.'!$A21)*(Data!$C$3:$C$83='2. YoY Trend.'!$B$1))</f>
        <v>0</v>
      </c>
      <c r="Q21" s="5" t="str">
        <f t="shared" si="6"/>
        <v>-</v>
      </c>
      <c r="R21" s="2" cm="1">
        <f t="array" ref="R21">SUMPRODUCT((Data!$D$3:$DW$83),(Data!$D$1:$DW$1='2. YoY Trend.'!R$2)*(Data!$A$3:$A$83='2. YoY Trend.'!$A21)*(Data!$C$3:$C$83='2. YoY Trend.'!$B$1))</f>
        <v>0</v>
      </c>
      <c r="S21" s="5" t="str">
        <f t="shared" si="7"/>
        <v>-</v>
      </c>
      <c r="T21" s="2" cm="1">
        <f t="array" ref="T21">SUMPRODUCT((Data!$D$3:$DW$83),(Data!$D$1:$DW$1='2. YoY Trend.'!T$2)*(Data!$A$3:$A$83='2. YoY Trend.'!$A21)*(Data!$C$3:$C$83='2. YoY Trend.'!$B$1))</f>
        <v>0</v>
      </c>
      <c r="U21" s="5" t="str">
        <f t="shared" si="8"/>
        <v>-</v>
      </c>
      <c r="V21" s="2" cm="1">
        <f t="array" ref="V21">SUMPRODUCT((Data!$D$3:$DW$83),(Data!$D$1:$DW$1='2. YoY Trend.'!V$2)*(Data!$A$3:$A$83='2. YoY Trend.'!$A21)*(Data!$C$3:$C$83='2. YoY Trend.'!$B$1))</f>
        <v>0</v>
      </c>
      <c r="W21" s="5" t="str">
        <f t="shared" si="9"/>
        <v>-</v>
      </c>
    </row>
    <row r="22" spans="1:23" x14ac:dyDescent="0.3">
      <c r="A22" s="1" t="s">
        <v>20</v>
      </c>
      <c r="B22" s="1" t="s">
        <v>161</v>
      </c>
      <c r="C22" s="2" cm="1">
        <f t="array" ref="C22">SUMPRODUCT((Data!$D$3:$DW$83),(Data!$D$1:$DW$1='2. YoY Trend.'!C$2)*(Data!$A$3:$A$83='2. YoY Trend.'!$A22)*(Data!$C$3:$C$83='2. YoY Trend.'!$B$1))</f>
        <v>1307.7999999999997</v>
      </c>
      <c r="D22" s="2" cm="1">
        <f t="array" ref="D22">SUMPRODUCT((Data!$D$3:$DW$83),(Data!$D$1:$DW$1='2. YoY Trend.'!D$2)*(Data!$A$3:$A$83='2. YoY Trend.'!$A22)*(Data!$C$3:$C$83='2. YoY Trend.'!$B$1))</f>
        <v>1378.4</v>
      </c>
      <c r="E22" s="5">
        <f t="shared" si="0"/>
        <v>5.3983789570271057E-2</v>
      </c>
      <c r="F22" s="2" cm="1">
        <f t="array" ref="F22">SUMPRODUCT((Data!$D$3:$DW$83),(Data!$D$1:$DW$1='2. YoY Trend.'!F$2)*(Data!$A$3:$A$83='2. YoY Trend.'!$A22)*(Data!$C$3:$C$83='2. YoY Trend.'!$B$1))</f>
        <v>1470.9</v>
      </c>
      <c r="G22" s="5">
        <f t="shared" si="1"/>
        <v>6.7106790481717971E-2</v>
      </c>
      <c r="H22" s="2" cm="1">
        <f t="array" ref="H22">SUMPRODUCT((Data!$D$3:$DW$83),(Data!$D$1:$DW$1='2. YoY Trend.'!H$2)*(Data!$A$3:$A$83='2. YoY Trend.'!$A22)*(Data!$C$3:$C$83='2. YoY Trend.'!$B$1))</f>
        <v>1542.1999999999998</v>
      </c>
      <c r="I22" s="5">
        <f t="shared" si="2"/>
        <v>4.8473723570602756E-2</v>
      </c>
      <c r="J22" s="2" cm="1">
        <f t="array" ref="J22">SUMPRODUCT((Data!$D$3:$DW$83),(Data!$D$1:$DW$1='2. YoY Trend.'!J$2)*(Data!$A$3:$A$83='2. YoY Trend.'!$A22)*(Data!$C$3:$C$83='2. YoY Trend.'!$B$1))</f>
        <v>1635.1999999999998</v>
      </c>
      <c r="K22" s="5">
        <f t="shared" si="3"/>
        <v>6.0303462585916234E-2</v>
      </c>
      <c r="L22" s="2" cm="1">
        <f t="array" ref="L22">SUMPRODUCT((Data!$D$3:$DW$83),(Data!$D$1:$DW$1='2. YoY Trend.'!L$2)*(Data!$A$3:$A$83='2. YoY Trend.'!$A22)*(Data!$C$3:$C$83='2. YoY Trend.'!$B$1))</f>
        <v>1753.0000000000002</v>
      </c>
      <c r="M22" s="5">
        <f t="shared" si="4"/>
        <v>7.2040117416829919E-2</v>
      </c>
      <c r="N22" s="2" cm="1">
        <f t="array" ref="N22">SUMPRODUCT((Data!$D$3:$DW$83),(Data!$D$1:$DW$1='2. YoY Trend.'!N$2)*(Data!$A$3:$A$83='2. YoY Trend.'!$A22)*(Data!$C$3:$C$83='2. YoY Trend.'!$B$1))</f>
        <v>1618.7000000000003</v>
      </c>
      <c r="O22" s="5">
        <f t="shared" si="5"/>
        <v>-7.6611523103251478E-2</v>
      </c>
      <c r="P22" s="2" cm="1">
        <f t="array" ref="P22">SUMPRODUCT((Data!$D$3:$DW$83),(Data!$D$1:$DW$1='2. YoY Trend.'!P$2)*(Data!$A$3:$A$83='2. YoY Trend.'!$A22)*(Data!$C$3:$C$83='2. YoY Trend.'!$B$1))</f>
        <v>1629.5</v>
      </c>
      <c r="Q22" s="5">
        <f t="shared" si="6"/>
        <v>6.6720207573978119E-3</v>
      </c>
      <c r="R22" s="2" cm="1">
        <f t="array" ref="R22">SUMPRODUCT((Data!$D$3:$DW$83),(Data!$D$1:$DW$1='2. YoY Trend.'!R$2)*(Data!$A$3:$A$83='2. YoY Trend.'!$A22)*(Data!$C$3:$C$83='2. YoY Trend.'!$B$1))</f>
        <v>1926.7999999999997</v>
      </c>
      <c r="S22" s="5">
        <f t="shared" si="7"/>
        <v>0.18244860386621653</v>
      </c>
      <c r="T22" s="2" cm="1">
        <f t="array" ref="T22">SUMPRODUCT((Data!$D$3:$DW$83),(Data!$D$1:$DW$1='2. YoY Trend.'!T$2)*(Data!$A$3:$A$83='2. YoY Trend.'!$A22)*(Data!$C$3:$C$83='2. YoY Trend.'!$B$1))</f>
        <v>2111.3000000000002</v>
      </c>
      <c r="U22" s="5">
        <f t="shared" si="8"/>
        <v>9.5754619057504931E-2</v>
      </c>
      <c r="V22" s="2" cm="1">
        <f t="array" ref="V22">SUMPRODUCT((Data!$D$3:$DW$83),(Data!$D$1:$DW$1='2. YoY Trend.'!V$2)*(Data!$A$3:$A$83='2. YoY Trend.'!$A22)*(Data!$C$3:$C$83='2. YoY Trend.'!$B$1))</f>
        <v>910.19999999999993</v>
      </c>
      <c r="W22" s="5">
        <f t="shared" si="9"/>
        <v>-0.56889120447117891</v>
      </c>
    </row>
    <row r="23" spans="1:23" x14ac:dyDescent="0.3">
      <c r="A23" s="1" t="s">
        <v>21</v>
      </c>
      <c r="B23" s="1" t="s">
        <v>160</v>
      </c>
      <c r="C23" s="2" cm="1">
        <f t="array" ref="C23">SUMPRODUCT((Data!$D$3:$DW$83),(Data!$D$1:$DW$1='2. YoY Trend.'!C$2)*(Data!$A$3:$A$83='2. YoY Trend.'!$A23)*(Data!$C$3:$C$83='2. YoY Trend.'!$B$1))</f>
        <v>1296.3999999999999</v>
      </c>
      <c r="D23" s="2" cm="1">
        <f t="array" ref="D23">SUMPRODUCT((Data!$D$3:$DW$83),(Data!$D$1:$DW$1='2. YoY Trend.'!D$2)*(Data!$A$3:$A$83='2. YoY Trend.'!$A23)*(Data!$C$3:$C$83='2. YoY Trend.'!$B$1))</f>
        <v>1383.3999999999999</v>
      </c>
      <c r="E23" s="5">
        <f t="shared" si="0"/>
        <v>6.7108917000925583E-2</v>
      </c>
      <c r="F23" s="2" cm="1">
        <f t="array" ref="F23">SUMPRODUCT((Data!$D$3:$DW$83),(Data!$D$1:$DW$1='2. YoY Trend.'!F$2)*(Data!$A$3:$A$83='2. YoY Trend.'!$A23)*(Data!$C$3:$C$83='2. YoY Trend.'!$B$1))</f>
        <v>1471.7999999999997</v>
      </c>
      <c r="G23" s="5">
        <f t="shared" si="1"/>
        <v>6.3900534913980067E-2</v>
      </c>
      <c r="H23" s="2" cm="1">
        <f t="array" ref="H23">SUMPRODUCT((Data!$D$3:$DW$83),(Data!$D$1:$DW$1='2. YoY Trend.'!H$2)*(Data!$A$3:$A$83='2. YoY Trend.'!$A23)*(Data!$C$3:$C$83='2. YoY Trend.'!$B$1))</f>
        <v>1555.6999999999998</v>
      </c>
      <c r="I23" s="5">
        <f t="shared" si="2"/>
        <v>5.7005027857045976E-2</v>
      </c>
      <c r="J23" s="2" cm="1">
        <f t="array" ref="J23">SUMPRODUCT((Data!$D$3:$DW$83),(Data!$D$1:$DW$1='2. YoY Trend.'!J$2)*(Data!$A$3:$A$83='2. YoY Trend.'!$A23)*(Data!$C$3:$C$83='2. YoY Trend.'!$B$1))</f>
        <v>1633.9000000000003</v>
      </c>
      <c r="K23" s="5">
        <f t="shared" si="3"/>
        <v>5.026676094362692E-2</v>
      </c>
      <c r="L23" s="2" cm="1">
        <f t="array" ref="L23">SUMPRODUCT((Data!$D$3:$DW$83),(Data!$D$1:$DW$1='2. YoY Trend.'!L$2)*(Data!$A$3:$A$83='2. YoY Trend.'!$A23)*(Data!$C$3:$C$83='2. YoY Trend.'!$B$1))</f>
        <v>1720.4</v>
      </c>
      <c r="M23" s="5">
        <f t="shared" si="4"/>
        <v>5.2940816451435113E-2</v>
      </c>
      <c r="N23" s="2" cm="1">
        <f t="array" ref="N23">SUMPRODUCT((Data!$D$3:$DW$83),(Data!$D$1:$DW$1='2. YoY Trend.'!N$2)*(Data!$A$3:$A$83='2. YoY Trend.'!$A23)*(Data!$C$3:$C$83='2. YoY Trend.'!$B$1))</f>
        <v>1652.5</v>
      </c>
      <c r="O23" s="5">
        <f t="shared" si="5"/>
        <v>-3.9467565682399508E-2</v>
      </c>
      <c r="P23" s="2" cm="1">
        <f t="array" ref="P23">SUMPRODUCT((Data!$D$3:$DW$83),(Data!$D$1:$DW$1='2. YoY Trend.'!P$2)*(Data!$A$3:$A$83='2. YoY Trend.'!$A23)*(Data!$C$3:$C$83='2. YoY Trend.'!$B$1))</f>
        <v>1520.1000000000001</v>
      </c>
      <c r="Q23" s="5">
        <f t="shared" si="6"/>
        <v>-8.0121028744326694E-2</v>
      </c>
      <c r="R23" s="2" cm="1">
        <f t="array" ref="R23">SUMPRODUCT((Data!$D$3:$DW$83),(Data!$D$1:$DW$1='2. YoY Trend.'!R$2)*(Data!$A$3:$A$83='2. YoY Trend.'!$A23)*(Data!$C$3:$C$83='2. YoY Trend.'!$B$1))</f>
        <v>1908.3000000000002</v>
      </c>
      <c r="S23" s="5">
        <f t="shared" si="7"/>
        <v>0.25537793566212752</v>
      </c>
      <c r="T23" s="2" cm="1">
        <f t="array" ref="T23">SUMPRODUCT((Data!$D$3:$DW$83),(Data!$D$1:$DW$1='2. YoY Trend.'!T$2)*(Data!$A$3:$A$83='2. YoY Trend.'!$A23)*(Data!$C$3:$C$83='2. YoY Trend.'!$B$1))</f>
        <v>2047.5</v>
      </c>
      <c r="U23" s="5">
        <f t="shared" si="8"/>
        <v>7.2944505580883501E-2</v>
      </c>
      <c r="V23" s="2" cm="1">
        <f t="array" ref="V23">SUMPRODUCT((Data!$D$3:$DW$83),(Data!$D$1:$DW$1='2. YoY Trend.'!V$2)*(Data!$A$3:$A$83='2. YoY Trend.'!$A23)*(Data!$C$3:$C$83='2. YoY Trend.'!$B$1))</f>
        <v>893.3</v>
      </c>
      <c r="W23" s="5">
        <f t="shared" si="9"/>
        <v>-0.5637118437118438</v>
      </c>
    </row>
    <row r="24" spans="1:23" x14ac:dyDescent="0.3">
      <c r="A24" s="1" t="s">
        <v>22</v>
      </c>
      <c r="B24" s="1" t="s">
        <v>162</v>
      </c>
      <c r="C24" s="2" cm="1">
        <f t="array" ref="C24">SUMPRODUCT((Data!$D$3:$DW$83),(Data!$D$1:$DW$1='2. YoY Trend.'!C$2)*(Data!$A$3:$A$83='2. YoY Trend.'!$A24)*(Data!$C$3:$C$83='2. YoY Trend.'!$B$1))</f>
        <v>1281.5999999999999</v>
      </c>
      <c r="D24" s="2" cm="1">
        <f t="array" ref="D24">SUMPRODUCT((Data!$D$3:$DW$83),(Data!$D$1:$DW$1='2. YoY Trend.'!D$2)*(Data!$A$3:$A$83='2. YoY Trend.'!$A24)*(Data!$C$3:$C$83='2. YoY Trend.'!$B$1))</f>
        <v>1358.9</v>
      </c>
      <c r="E24" s="5">
        <f t="shared" si="0"/>
        <v>6.0315230961298427E-2</v>
      </c>
      <c r="F24" s="2" cm="1">
        <f t="array" ref="F24">SUMPRODUCT((Data!$D$3:$DW$83),(Data!$D$1:$DW$1='2. YoY Trend.'!F$2)*(Data!$A$3:$A$83='2. YoY Trend.'!$A24)*(Data!$C$3:$C$83='2. YoY Trend.'!$B$1))</f>
        <v>1441.8999999999999</v>
      </c>
      <c r="G24" s="5">
        <f t="shared" si="1"/>
        <v>6.1078813746412441E-2</v>
      </c>
      <c r="H24" s="2" cm="1">
        <f t="array" ref="H24">SUMPRODUCT((Data!$D$3:$DW$83),(Data!$D$1:$DW$1='2. YoY Trend.'!H$2)*(Data!$A$3:$A$83='2. YoY Trend.'!$A24)*(Data!$C$3:$C$83='2. YoY Trend.'!$B$1))</f>
        <v>1519</v>
      </c>
      <c r="I24" s="5">
        <f t="shared" si="2"/>
        <v>5.3471114501699279E-2</v>
      </c>
      <c r="J24" s="2" cm="1">
        <f t="array" ref="J24">SUMPRODUCT((Data!$D$3:$DW$83),(Data!$D$1:$DW$1='2. YoY Trend.'!J$2)*(Data!$A$3:$A$83='2. YoY Trend.'!$A24)*(Data!$C$3:$C$83='2. YoY Trend.'!$B$1))</f>
        <v>1588.9</v>
      </c>
      <c r="K24" s="5">
        <f t="shared" si="3"/>
        <v>4.6017116524029067E-2</v>
      </c>
      <c r="L24" s="2" cm="1">
        <f t="array" ref="L24">SUMPRODUCT((Data!$D$3:$DW$83),(Data!$D$1:$DW$1='2. YoY Trend.'!L$2)*(Data!$A$3:$A$83='2. YoY Trend.'!$A24)*(Data!$C$3:$C$83='2. YoY Trend.'!$B$1))</f>
        <v>1681.5</v>
      </c>
      <c r="M24" s="5">
        <f t="shared" si="4"/>
        <v>5.8279312732078647E-2</v>
      </c>
      <c r="N24" s="2" cm="1">
        <f t="array" ref="N24">SUMPRODUCT((Data!$D$3:$DW$83),(Data!$D$1:$DW$1='2. YoY Trend.'!N$2)*(Data!$A$3:$A$83='2. YoY Trend.'!$A24)*(Data!$C$3:$C$83='2. YoY Trend.'!$B$1))</f>
        <v>1674.0000000000002</v>
      </c>
      <c r="O24" s="5">
        <f t="shared" si="5"/>
        <v>-4.460303300624302E-3</v>
      </c>
      <c r="P24" s="2" cm="1">
        <f t="array" ref="P24">SUMPRODUCT((Data!$D$3:$DW$83),(Data!$D$1:$DW$1='2. YoY Trend.'!P$2)*(Data!$A$3:$A$83='2. YoY Trend.'!$A24)*(Data!$C$3:$C$83='2. YoY Trend.'!$B$1))</f>
        <v>1738.6999999999998</v>
      </c>
      <c r="Q24" s="5">
        <f t="shared" si="6"/>
        <v>3.8649940262843296E-2</v>
      </c>
      <c r="R24" s="2" cm="1">
        <f t="array" ref="R24">SUMPRODUCT((Data!$D$3:$DW$83),(Data!$D$1:$DW$1='2. YoY Trend.'!R$2)*(Data!$A$3:$A$83='2. YoY Trend.'!$A24)*(Data!$C$3:$C$83='2. YoY Trend.'!$B$1))</f>
        <v>2028.8000000000002</v>
      </c>
      <c r="S24" s="5">
        <f t="shared" si="7"/>
        <v>0.16684879507678163</v>
      </c>
      <c r="T24" s="2" cm="1">
        <f t="array" ref="T24">SUMPRODUCT((Data!$D$3:$DW$83),(Data!$D$1:$DW$1='2. YoY Trend.'!T$2)*(Data!$A$3:$A$83='2. YoY Trend.'!$A24)*(Data!$C$3:$C$83='2. YoY Trend.'!$B$1))</f>
        <v>2144.3000000000002</v>
      </c>
      <c r="U24" s="5">
        <f t="shared" si="8"/>
        <v>5.6930205047318605E-2</v>
      </c>
      <c r="V24" s="2" cm="1">
        <f t="array" ref="V24">SUMPRODUCT((Data!$D$3:$DW$83),(Data!$D$1:$DW$1='2. YoY Trend.'!V$2)*(Data!$A$3:$A$83='2. YoY Trend.'!$A24)*(Data!$C$3:$C$83='2. YoY Trend.'!$B$1))</f>
        <v>932.89999999999986</v>
      </c>
      <c r="W24" s="5">
        <f t="shared" si="9"/>
        <v>-0.56493960733106385</v>
      </c>
    </row>
    <row r="25" spans="1:23" x14ac:dyDescent="0.3">
      <c r="A25" s="1" t="s">
        <v>23</v>
      </c>
      <c r="B25" s="1" t="s">
        <v>163</v>
      </c>
      <c r="C25" s="2" cm="1">
        <f t="array" ref="C25">SUMPRODUCT((Data!$D$3:$DW$83),(Data!$D$1:$DW$1='2. YoY Trend.'!C$2)*(Data!$A$3:$A$83='2. YoY Trend.'!$A25)*(Data!$C$3:$C$83='2. YoY Trend.'!$B$1))</f>
        <v>1277.9999999999998</v>
      </c>
      <c r="D25" s="2" cm="1">
        <f t="array" ref="D25">SUMPRODUCT((Data!$D$3:$DW$83),(Data!$D$1:$DW$1='2. YoY Trend.'!D$2)*(Data!$A$3:$A$83='2. YoY Trend.'!$A25)*(Data!$C$3:$C$83='2. YoY Trend.'!$B$1))</f>
        <v>1342.6000000000001</v>
      </c>
      <c r="E25" s="5">
        <f t="shared" si="0"/>
        <v>5.0547730829421322E-2</v>
      </c>
      <c r="F25" s="2" cm="1">
        <f t="array" ref="F25">SUMPRODUCT((Data!$D$3:$DW$83),(Data!$D$1:$DW$1='2. YoY Trend.'!F$2)*(Data!$A$3:$A$83='2. YoY Trend.'!$A25)*(Data!$C$3:$C$83='2. YoY Trend.'!$B$1))</f>
        <v>1356.2</v>
      </c>
      <c r="G25" s="5">
        <f t="shared" si="1"/>
        <v>1.0129599284969482E-2</v>
      </c>
      <c r="H25" s="2" cm="1">
        <f t="array" ref="H25">SUMPRODUCT((Data!$D$3:$DW$83),(Data!$D$1:$DW$1='2. YoY Trend.'!H$2)*(Data!$A$3:$A$83='2. YoY Trend.'!$A25)*(Data!$C$3:$C$83='2. YoY Trend.'!$B$1))</f>
        <v>1390.8999999999999</v>
      </c>
      <c r="I25" s="5">
        <f t="shared" si="2"/>
        <v>2.5586196726146371E-2</v>
      </c>
      <c r="J25" s="2" cm="1">
        <f t="array" ref="J25">SUMPRODUCT((Data!$D$3:$DW$83),(Data!$D$1:$DW$1='2. YoY Trend.'!J$2)*(Data!$A$3:$A$83='2. YoY Trend.'!$A25)*(Data!$C$3:$C$83='2. YoY Trend.'!$B$1))</f>
        <v>1441.6</v>
      </c>
      <c r="K25" s="5">
        <f t="shared" si="3"/>
        <v>3.6451218635416005E-2</v>
      </c>
      <c r="L25" s="2" cm="1">
        <f t="array" ref="L25">SUMPRODUCT((Data!$D$3:$DW$83),(Data!$D$1:$DW$1='2. YoY Trend.'!L$2)*(Data!$A$3:$A$83='2. YoY Trend.'!$A25)*(Data!$C$3:$C$83='2. YoY Trend.'!$B$1))</f>
        <v>1525.4</v>
      </c>
      <c r="M25" s="5">
        <f t="shared" si="4"/>
        <v>5.812985571587137E-2</v>
      </c>
      <c r="N25" s="2" cm="1">
        <f t="array" ref="N25">SUMPRODUCT((Data!$D$3:$DW$83),(Data!$D$1:$DW$1='2. YoY Trend.'!N$2)*(Data!$A$3:$A$83='2. YoY Trend.'!$A25)*(Data!$C$3:$C$83='2. YoY Trend.'!$B$1))</f>
        <v>1441.1</v>
      </c>
      <c r="O25" s="5">
        <f t="shared" si="5"/>
        <v>-5.5264192998557893E-2</v>
      </c>
      <c r="P25" s="2" cm="1">
        <f t="array" ref="P25">SUMPRODUCT((Data!$D$3:$DW$83),(Data!$D$1:$DW$1='2. YoY Trend.'!P$2)*(Data!$A$3:$A$83='2. YoY Trend.'!$A25)*(Data!$C$3:$C$83='2. YoY Trend.'!$B$1))</f>
        <v>1418</v>
      </c>
      <c r="Q25" s="5">
        <f t="shared" si="6"/>
        <v>-1.6029421969328883E-2</v>
      </c>
      <c r="R25" s="2" cm="1">
        <f t="array" ref="R25">SUMPRODUCT((Data!$D$3:$DW$83),(Data!$D$1:$DW$1='2. YoY Trend.'!R$2)*(Data!$A$3:$A$83='2. YoY Trend.'!$A25)*(Data!$C$3:$C$83='2. YoY Trend.'!$B$1))</f>
        <v>1859.2</v>
      </c>
      <c r="S25" s="5">
        <f t="shared" si="7"/>
        <v>0.31114245416078989</v>
      </c>
      <c r="T25" s="2" cm="1">
        <f t="array" ref="T25">SUMPRODUCT((Data!$D$3:$DW$83),(Data!$D$1:$DW$1='2. YoY Trend.'!T$2)*(Data!$A$3:$A$83='2. YoY Trend.'!$A25)*(Data!$C$3:$C$83='2. YoY Trend.'!$B$1))</f>
        <v>1985.3000000000002</v>
      </c>
      <c r="U25" s="5">
        <f t="shared" si="8"/>
        <v>6.7824870912220447E-2</v>
      </c>
      <c r="V25" s="2" cm="1">
        <f t="array" ref="V25">SUMPRODUCT((Data!$D$3:$DW$83),(Data!$D$1:$DW$1='2. YoY Trend.'!V$2)*(Data!$A$3:$A$83='2. YoY Trend.'!$A25)*(Data!$C$3:$C$83='2. YoY Trend.'!$B$1))</f>
        <v>845.3</v>
      </c>
      <c r="W25" s="5">
        <f t="shared" si="9"/>
        <v>-0.5742205208280865</v>
      </c>
    </row>
    <row r="26" spans="1:23" x14ac:dyDescent="0.3">
      <c r="A26" s="1" t="s">
        <v>24</v>
      </c>
      <c r="B26" s="1" t="s">
        <v>160</v>
      </c>
      <c r="C26" s="2" cm="1">
        <f t="array" ref="C26">SUMPRODUCT((Data!$D$3:$DW$83),(Data!$D$1:$DW$1='2. YoY Trend.'!C$2)*(Data!$A$3:$A$83='2. YoY Trend.'!$A26)*(Data!$C$3:$C$83='2. YoY Trend.'!$B$1))</f>
        <v>1273.6000000000001</v>
      </c>
      <c r="D26" s="2" cm="1">
        <f t="array" ref="D26">SUMPRODUCT((Data!$D$3:$DW$83),(Data!$D$1:$DW$1='2. YoY Trend.'!D$2)*(Data!$A$3:$A$83='2. YoY Trend.'!$A26)*(Data!$C$3:$C$83='2. YoY Trend.'!$B$1))</f>
        <v>1338.6999999999998</v>
      </c>
      <c r="E26" s="5">
        <f t="shared" si="0"/>
        <v>5.1114949748743532E-2</v>
      </c>
      <c r="F26" s="2" cm="1">
        <f t="array" ref="F26">SUMPRODUCT((Data!$D$3:$DW$83),(Data!$D$1:$DW$1='2. YoY Trend.'!F$2)*(Data!$A$3:$A$83='2. YoY Trend.'!$A26)*(Data!$C$3:$C$83='2. YoY Trend.'!$B$1))</f>
        <v>1413.8</v>
      </c>
      <c r="G26" s="5">
        <f t="shared" si="1"/>
        <v>5.6099200717113717E-2</v>
      </c>
      <c r="H26" s="2" cm="1">
        <f t="array" ref="H26">SUMPRODUCT((Data!$D$3:$DW$83),(Data!$D$1:$DW$1='2. YoY Trend.'!H$2)*(Data!$A$3:$A$83='2. YoY Trend.'!$A26)*(Data!$C$3:$C$83='2. YoY Trend.'!$B$1))</f>
        <v>1494.2</v>
      </c>
      <c r="I26" s="5">
        <f t="shared" si="2"/>
        <v>5.686801527797436E-2</v>
      </c>
      <c r="J26" s="2" cm="1">
        <f t="array" ref="J26">SUMPRODUCT((Data!$D$3:$DW$83),(Data!$D$1:$DW$1='2. YoY Trend.'!J$2)*(Data!$A$3:$A$83='2. YoY Trend.'!$A26)*(Data!$C$3:$C$83='2. YoY Trend.'!$B$1))</f>
        <v>1565</v>
      </c>
      <c r="K26" s="5">
        <f t="shared" si="3"/>
        <v>4.7383215098380393E-2</v>
      </c>
      <c r="L26" s="2" cm="1">
        <f t="array" ref="L26">SUMPRODUCT((Data!$D$3:$DW$83),(Data!$D$1:$DW$1='2. YoY Trend.'!L$2)*(Data!$A$3:$A$83='2. YoY Trend.'!$A26)*(Data!$C$3:$C$83='2. YoY Trend.'!$B$1))</f>
        <v>1657.7999999999997</v>
      </c>
      <c r="M26" s="5">
        <f t="shared" si="4"/>
        <v>5.9297124600638851E-2</v>
      </c>
      <c r="N26" s="2" cm="1">
        <f t="array" ref="N26">SUMPRODUCT((Data!$D$3:$DW$83),(Data!$D$1:$DW$1='2. YoY Trend.'!N$2)*(Data!$A$3:$A$83='2. YoY Trend.'!$A26)*(Data!$C$3:$C$83='2. YoY Trend.'!$B$1))</f>
        <v>1613.5</v>
      </c>
      <c r="O26" s="5">
        <f t="shared" si="5"/>
        <v>-2.6722161901314823E-2</v>
      </c>
      <c r="P26" s="2" cm="1">
        <f t="array" ref="P26">SUMPRODUCT((Data!$D$3:$DW$83),(Data!$D$1:$DW$1='2. YoY Trend.'!P$2)*(Data!$A$3:$A$83='2. YoY Trend.'!$A26)*(Data!$C$3:$C$83='2. YoY Trend.'!$B$1))</f>
        <v>1523</v>
      </c>
      <c r="Q26" s="5">
        <f t="shared" si="6"/>
        <v>-5.6089246978617946E-2</v>
      </c>
      <c r="R26" s="2" cm="1">
        <f t="array" ref="R26">SUMPRODUCT((Data!$D$3:$DW$83),(Data!$D$1:$DW$1='2. YoY Trend.'!R$2)*(Data!$A$3:$A$83='2. YoY Trend.'!$A26)*(Data!$C$3:$C$83='2. YoY Trend.'!$B$1))</f>
        <v>1924.8999999999999</v>
      </c>
      <c r="S26" s="5">
        <f t="shared" si="7"/>
        <v>0.26388706500328296</v>
      </c>
      <c r="T26" s="2" cm="1">
        <f t="array" ref="T26">SUMPRODUCT((Data!$D$3:$DW$83),(Data!$D$1:$DW$1='2. YoY Trend.'!T$2)*(Data!$A$3:$A$83='2. YoY Trend.'!$A26)*(Data!$C$3:$C$83='2. YoY Trend.'!$B$1))</f>
        <v>2020.3</v>
      </c>
      <c r="U26" s="5">
        <f t="shared" si="8"/>
        <v>4.9561016156683513E-2</v>
      </c>
      <c r="V26" s="2" cm="1">
        <f t="array" ref="V26">SUMPRODUCT((Data!$D$3:$DW$83),(Data!$D$1:$DW$1='2. YoY Trend.'!V$2)*(Data!$A$3:$A$83='2. YoY Trend.'!$A26)*(Data!$C$3:$C$83='2. YoY Trend.'!$B$1))</f>
        <v>864.40000000000009</v>
      </c>
      <c r="W26" s="5">
        <f t="shared" si="9"/>
        <v>-0.57214275107657275</v>
      </c>
    </row>
    <row r="27" spans="1:23" x14ac:dyDescent="0.3">
      <c r="A27" s="1" t="s">
        <v>25</v>
      </c>
      <c r="B27" s="1" t="s">
        <v>25</v>
      </c>
      <c r="C27" s="2" cm="1">
        <f t="array" ref="C27">SUMPRODUCT((Data!$D$3:$DW$83),(Data!$D$1:$DW$1='2. YoY Trend.'!C$2)*(Data!$A$3:$A$83='2. YoY Trend.'!$A27)*(Data!$C$3:$C$83='2. YoY Trend.'!$B$1))</f>
        <v>1288.0999999999999</v>
      </c>
      <c r="D27" s="2" cm="1">
        <f t="array" ref="D27">SUMPRODUCT((Data!$D$3:$DW$83),(Data!$D$1:$DW$1='2. YoY Trend.'!D$2)*(Data!$A$3:$A$83='2. YoY Trend.'!$A27)*(Data!$C$3:$C$83='2. YoY Trend.'!$B$1))</f>
        <v>1376.7000000000003</v>
      </c>
      <c r="E27" s="5">
        <f t="shared" si="0"/>
        <v>6.8783479543514048E-2</v>
      </c>
      <c r="F27" s="2" cm="1">
        <f t="array" ref="F27">SUMPRODUCT((Data!$D$3:$DW$83),(Data!$D$1:$DW$1='2. YoY Trend.'!F$2)*(Data!$A$3:$A$83='2. YoY Trend.'!$A27)*(Data!$C$3:$C$83='2. YoY Trend.'!$B$1))</f>
        <v>1466.1999999999998</v>
      </c>
      <c r="G27" s="5">
        <f t="shared" si="1"/>
        <v>6.5010532432628443E-2</v>
      </c>
      <c r="H27" s="2" cm="1">
        <f t="array" ref="H27">SUMPRODUCT((Data!$D$3:$DW$83),(Data!$D$1:$DW$1='2. YoY Trend.'!H$2)*(Data!$A$3:$A$83='2. YoY Trend.'!$A27)*(Data!$C$3:$C$83='2. YoY Trend.'!$B$1))</f>
        <v>1563.8000000000002</v>
      </c>
      <c r="I27" s="5">
        <f t="shared" si="2"/>
        <v>6.6566634838358008E-2</v>
      </c>
      <c r="J27" s="2" cm="1">
        <f t="array" ref="J27">SUMPRODUCT((Data!$D$3:$DW$83),(Data!$D$1:$DW$1='2. YoY Trend.'!J$2)*(Data!$A$3:$A$83='2. YoY Trend.'!$A27)*(Data!$C$3:$C$83='2. YoY Trend.'!$B$1))</f>
        <v>1654.6999999999998</v>
      </c>
      <c r="K27" s="5">
        <f t="shared" si="3"/>
        <v>5.8127637805345689E-2</v>
      </c>
      <c r="L27" s="2" cm="1">
        <f t="array" ref="L27">SUMPRODUCT((Data!$D$3:$DW$83),(Data!$D$1:$DW$1='2. YoY Trend.'!L$2)*(Data!$A$3:$A$83='2. YoY Trend.'!$A27)*(Data!$C$3:$C$83='2. YoY Trend.'!$B$1))</f>
        <v>1752.6</v>
      </c>
      <c r="M27" s="5">
        <f t="shared" si="4"/>
        <v>5.9164803287605094E-2</v>
      </c>
      <c r="N27" s="2" cm="1">
        <f t="array" ref="N27">SUMPRODUCT((Data!$D$3:$DW$83),(Data!$D$1:$DW$1='2. YoY Trend.'!N$2)*(Data!$A$3:$A$83='2. YoY Trend.'!$A27)*(Data!$C$3:$C$83='2. YoY Trend.'!$B$1))</f>
        <v>1742.1999999999998</v>
      </c>
      <c r="O27" s="5">
        <f t="shared" si="5"/>
        <v>-5.9340408535889511E-3</v>
      </c>
      <c r="P27" s="2" cm="1">
        <f t="array" ref="P27">SUMPRODUCT((Data!$D$3:$DW$83),(Data!$D$1:$DW$1='2. YoY Trend.'!P$2)*(Data!$A$3:$A$83='2. YoY Trend.'!$A27)*(Data!$C$3:$C$83='2. YoY Trend.'!$B$1))</f>
        <v>1619.2</v>
      </c>
      <c r="Q27" s="5">
        <f t="shared" si="6"/>
        <v>-7.0600390311100769E-2</v>
      </c>
      <c r="R27" s="2" cm="1">
        <f t="array" ref="R27">SUMPRODUCT((Data!$D$3:$DW$83),(Data!$D$1:$DW$1='2. YoY Trend.'!R$2)*(Data!$A$3:$A$83='2. YoY Trend.'!$A27)*(Data!$C$3:$C$83='2. YoY Trend.'!$B$1))</f>
        <v>2000.6000000000001</v>
      </c>
      <c r="S27" s="5">
        <f t="shared" si="7"/>
        <v>0.23554841897233203</v>
      </c>
      <c r="T27" s="2" cm="1">
        <f t="array" ref="T27">SUMPRODUCT((Data!$D$3:$DW$83),(Data!$D$1:$DW$1='2. YoY Trend.'!T$2)*(Data!$A$3:$A$83='2. YoY Trend.'!$A27)*(Data!$C$3:$C$83='2. YoY Trend.'!$B$1))</f>
        <v>2083.4</v>
      </c>
      <c r="U27" s="5">
        <f t="shared" si="8"/>
        <v>4.1387583724882493E-2</v>
      </c>
      <c r="V27" s="2" cm="1">
        <f t="array" ref="V27">SUMPRODUCT((Data!$D$3:$DW$83),(Data!$D$1:$DW$1='2. YoY Trend.'!V$2)*(Data!$A$3:$A$83='2. YoY Trend.'!$A27)*(Data!$C$3:$C$83='2. YoY Trend.'!$B$1))</f>
        <v>894.5</v>
      </c>
      <c r="W27" s="5">
        <f t="shared" si="9"/>
        <v>-0.57065373908034944</v>
      </c>
    </row>
    <row r="28" spans="1:23" x14ac:dyDescent="0.3">
      <c r="A28" s="1" t="s">
        <v>26</v>
      </c>
      <c r="B28" s="1" t="s">
        <v>22</v>
      </c>
      <c r="C28" s="2" cm="1">
        <f t="array" ref="C28">SUMPRODUCT((Data!$D$3:$DW$83),(Data!$D$1:$DW$1='2. YoY Trend.'!C$2)*(Data!$A$3:$A$83='2. YoY Trend.'!$A28)*(Data!$C$3:$C$83='2. YoY Trend.'!$B$1))</f>
        <v>1258.8999999999999</v>
      </c>
      <c r="D28" s="2" cm="1">
        <f t="array" ref="D28">SUMPRODUCT((Data!$D$3:$DW$83),(Data!$D$1:$DW$1='2. YoY Trend.'!D$2)*(Data!$A$3:$A$83='2. YoY Trend.'!$A28)*(Data!$C$3:$C$83='2. YoY Trend.'!$B$1))</f>
        <v>1306.5</v>
      </c>
      <c r="E28" s="5">
        <f t="shared" si="0"/>
        <v>3.7810787195170503E-2</v>
      </c>
      <c r="F28" s="2" cm="1">
        <f t="array" ref="F28">SUMPRODUCT((Data!$D$3:$DW$83),(Data!$D$1:$DW$1='2. YoY Trend.'!F$2)*(Data!$A$3:$A$83='2. YoY Trend.'!$A28)*(Data!$C$3:$C$83='2. YoY Trend.'!$B$1))</f>
        <v>1350.1</v>
      </c>
      <c r="G28" s="5">
        <f t="shared" si="1"/>
        <v>3.3371603520857107E-2</v>
      </c>
      <c r="H28" s="2" cm="1">
        <f t="array" ref="H28">SUMPRODUCT((Data!$D$3:$DW$83),(Data!$D$1:$DW$1='2. YoY Trend.'!H$2)*(Data!$A$3:$A$83='2. YoY Trend.'!$A28)*(Data!$C$3:$C$83='2. YoY Trend.'!$B$1))</f>
        <v>1441.2</v>
      </c>
      <c r="I28" s="5">
        <f t="shared" si="2"/>
        <v>6.7476483223465111E-2</v>
      </c>
      <c r="J28" s="2" cm="1">
        <f t="array" ref="J28">SUMPRODUCT((Data!$D$3:$DW$83),(Data!$D$1:$DW$1='2. YoY Trend.'!J$2)*(Data!$A$3:$A$83='2. YoY Trend.'!$A28)*(Data!$C$3:$C$83='2. YoY Trend.'!$B$1))</f>
        <v>1500.1</v>
      </c>
      <c r="K28" s="5">
        <f t="shared" si="3"/>
        <v>4.0868720510685463E-2</v>
      </c>
      <c r="L28" s="2" cm="1">
        <f t="array" ref="L28">SUMPRODUCT((Data!$D$3:$DW$83),(Data!$D$1:$DW$1='2. YoY Trend.'!L$2)*(Data!$A$3:$A$83='2. YoY Trend.'!$A28)*(Data!$C$3:$C$83='2. YoY Trend.'!$B$1))</f>
        <v>1575.1</v>
      </c>
      <c r="M28" s="5">
        <f t="shared" si="4"/>
        <v>4.9996666888874053E-2</v>
      </c>
      <c r="N28" s="2" cm="1">
        <f t="array" ref="N28">SUMPRODUCT((Data!$D$3:$DW$83),(Data!$D$1:$DW$1='2. YoY Trend.'!N$2)*(Data!$A$3:$A$83='2. YoY Trend.'!$A28)*(Data!$C$3:$C$83='2. YoY Trend.'!$B$1))</f>
        <v>1507.6999999999998</v>
      </c>
      <c r="O28" s="5">
        <f t="shared" si="5"/>
        <v>-4.2790933908958273E-2</v>
      </c>
      <c r="P28" s="2" cm="1">
        <f t="array" ref="P28">SUMPRODUCT((Data!$D$3:$DW$83),(Data!$D$1:$DW$1='2. YoY Trend.'!P$2)*(Data!$A$3:$A$83='2. YoY Trend.'!$A28)*(Data!$C$3:$C$83='2. YoY Trend.'!$B$1))</f>
        <v>1513.4</v>
      </c>
      <c r="Q28" s="5">
        <f t="shared" si="6"/>
        <v>3.7805929561585128E-3</v>
      </c>
      <c r="R28" s="2" cm="1">
        <f t="array" ref="R28">SUMPRODUCT((Data!$D$3:$DW$83),(Data!$D$1:$DW$1='2. YoY Trend.'!R$2)*(Data!$A$3:$A$83='2. YoY Trend.'!$A28)*(Data!$C$3:$C$83='2. YoY Trend.'!$B$1))</f>
        <v>1905</v>
      </c>
      <c r="S28" s="5">
        <f t="shared" si="7"/>
        <v>0.25875512091978314</v>
      </c>
      <c r="T28" s="2" cm="1">
        <f t="array" ref="T28">SUMPRODUCT((Data!$D$3:$DW$83),(Data!$D$1:$DW$1='2. YoY Trend.'!T$2)*(Data!$A$3:$A$83='2. YoY Trend.'!$A28)*(Data!$C$3:$C$83='2. YoY Trend.'!$B$1))</f>
        <v>2034.8</v>
      </c>
      <c r="U28" s="5">
        <f t="shared" si="8"/>
        <v>6.8136482939632481E-2</v>
      </c>
      <c r="V28" s="2" cm="1">
        <f t="array" ref="V28">SUMPRODUCT((Data!$D$3:$DW$83),(Data!$D$1:$DW$1='2. YoY Trend.'!V$2)*(Data!$A$3:$A$83='2. YoY Trend.'!$A28)*(Data!$C$3:$C$83='2. YoY Trend.'!$B$1))</f>
        <v>908.49999999999989</v>
      </c>
      <c r="W28" s="5">
        <f t="shared" si="9"/>
        <v>-0.5535187733438176</v>
      </c>
    </row>
    <row r="29" spans="1:23" x14ac:dyDescent="0.3">
      <c r="A29" s="1" t="s">
        <v>27</v>
      </c>
      <c r="B29" s="1" t="s">
        <v>164</v>
      </c>
      <c r="C29" s="2" cm="1">
        <f t="array" ref="C29">SUMPRODUCT((Data!$D$3:$DW$83),(Data!$D$1:$DW$1='2. YoY Trend.'!C$2)*(Data!$A$3:$A$83='2. YoY Trend.'!$A29)*(Data!$C$3:$C$83='2. YoY Trend.'!$B$1))</f>
        <v>1279.5999999999999</v>
      </c>
      <c r="D29" s="2" cm="1">
        <f t="array" ref="D29">SUMPRODUCT((Data!$D$3:$DW$83),(Data!$D$1:$DW$1='2. YoY Trend.'!D$2)*(Data!$A$3:$A$83='2. YoY Trend.'!$A29)*(Data!$C$3:$C$83='2. YoY Trend.'!$B$1))</f>
        <v>1351</v>
      </c>
      <c r="E29" s="5">
        <f t="shared" si="0"/>
        <v>5.5798687089715582E-2</v>
      </c>
      <c r="F29" s="2" cm="1">
        <f t="array" ref="F29">SUMPRODUCT((Data!$D$3:$DW$83),(Data!$D$1:$DW$1='2. YoY Trend.'!F$2)*(Data!$A$3:$A$83='2. YoY Trend.'!$A29)*(Data!$C$3:$C$83='2. YoY Trend.'!$B$1))</f>
        <v>1409.5</v>
      </c>
      <c r="G29" s="5">
        <f t="shared" si="1"/>
        <v>4.3301258327165026E-2</v>
      </c>
      <c r="H29" s="2" cm="1">
        <f t="array" ref="H29">SUMPRODUCT((Data!$D$3:$DW$83),(Data!$D$1:$DW$1='2. YoY Trend.'!H$2)*(Data!$A$3:$A$83='2. YoY Trend.'!$A29)*(Data!$C$3:$C$83='2. YoY Trend.'!$B$1))</f>
        <v>1480.6</v>
      </c>
      <c r="I29" s="5">
        <f t="shared" si="2"/>
        <v>5.0443419652358878E-2</v>
      </c>
      <c r="J29" s="2" cm="1">
        <f t="array" ref="J29">SUMPRODUCT((Data!$D$3:$DW$83),(Data!$D$1:$DW$1='2. YoY Trend.'!J$2)*(Data!$A$3:$A$83='2. YoY Trend.'!$A29)*(Data!$C$3:$C$83='2. YoY Trend.'!$B$1))</f>
        <v>1547.4</v>
      </c>
      <c r="K29" s="5">
        <f t="shared" si="3"/>
        <v>4.5116844522490984E-2</v>
      </c>
      <c r="L29" s="2" cm="1">
        <f t="array" ref="L29">SUMPRODUCT((Data!$D$3:$DW$83),(Data!$D$1:$DW$1='2. YoY Trend.'!L$2)*(Data!$A$3:$A$83='2. YoY Trend.'!$A29)*(Data!$C$3:$C$83='2. YoY Trend.'!$B$1))</f>
        <v>1634.4999999999998</v>
      </c>
      <c r="M29" s="5">
        <f t="shared" si="4"/>
        <v>5.6287966912239584E-2</v>
      </c>
      <c r="N29" s="2" cm="1">
        <f t="array" ref="N29">SUMPRODUCT((Data!$D$3:$DW$83),(Data!$D$1:$DW$1='2. YoY Trend.'!N$2)*(Data!$A$3:$A$83='2. YoY Trend.'!$A29)*(Data!$C$3:$C$83='2. YoY Trend.'!$B$1))</f>
        <v>1585.8999999999999</v>
      </c>
      <c r="O29" s="5">
        <f t="shared" si="5"/>
        <v>-2.9733863566839935E-2</v>
      </c>
      <c r="P29" s="2" cm="1">
        <f t="array" ref="P29">SUMPRODUCT((Data!$D$3:$DW$83),(Data!$D$1:$DW$1='2. YoY Trend.'!P$2)*(Data!$A$3:$A$83='2. YoY Trend.'!$A29)*(Data!$C$3:$C$83='2. YoY Trend.'!$B$1))</f>
        <v>1519.2</v>
      </c>
      <c r="Q29" s="5">
        <f t="shared" si="6"/>
        <v>-4.2058137335266976E-2</v>
      </c>
      <c r="R29" s="2" cm="1">
        <f t="array" ref="R29">SUMPRODUCT((Data!$D$3:$DW$83),(Data!$D$1:$DW$1='2. YoY Trend.'!R$2)*(Data!$A$3:$A$83='2. YoY Trend.'!$A29)*(Data!$C$3:$C$83='2. YoY Trend.'!$B$1))</f>
        <v>1936.8000000000002</v>
      </c>
      <c r="S29" s="5">
        <f t="shared" si="7"/>
        <v>0.2748815165876779</v>
      </c>
      <c r="T29" s="2" cm="1">
        <f t="array" ref="T29">SUMPRODUCT((Data!$D$3:$DW$83),(Data!$D$1:$DW$1='2. YoY Trend.'!T$2)*(Data!$A$3:$A$83='2. YoY Trend.'!$A29)*(Data!$C$3:$C$83='2. YoY Trend.'!$B$1))</f>
        <v>2055.7999999999997</v>
      </c>
      <c r="U29" s="5">
        <f t="shared" si="8"/>
        <v>6.1441553077240529E-2</v>
      </c>
      <c r="V29" s="2" cm="1">
        <f t="array" ref="V29">SUMPRODUCT((Data!$D$3:$DW$83),(Data!$D$1:$DW$1='2. YoY Trend.'!V$2)*(Data!$A$3:$A$83='2. YoY Trend.'!$A29)*(Data!$C$3:$C$83='2. YoY Trend.'!$B$1))</f>
        <v>890.69999999999993</v>
      </c>
      <c r="W29" s="5">
        <f t="shared" si="9"/>
        <v>-0.56673800953400133</v>
      </c>
    </row>
    <row r="30" spans="1:23" x14ac:dyDescent="0.3">
      <c r="A30" s="1" t="s">
        <v>28</v>
      </c>
      <c r="B30" s="1" t="s">
        <v>165</v>
      </c>
      <c r="C30" s="2" cm="1">
        <f t="array" ref="C30">SUMPRODUCT((Data!$D$3:$DW$83),(Data!$D$1:$DW$1='2. YoY Trend.'!C$2)*(Data!$A$3:$A$83='2. YoY Trend.'!$A30)*(Data!$C$3:$C$83='2. YoY Trend.'!$B$1))</f>
        <v>1324.8000000000002</v>
      </c>
      <c r="D30" s="2" cm="1">
        <f t="array" ref="D30">SUMPRODUCT((Data!$D$3:$DW$83),(Data!$D$1:$DW$1='2. YoY Trend.'!D$2)*(Data!$A$3:$A$83='2. YoY Trend.'!$A30)*(Data!$C$3:$C$83='2. YoY Trend.'!$B$1))</f>
        <v>1414.6999999999998</v>
      </c>
      <c r="E30" s="5">
        <f t="shared" si="0"/>
        <v>6.7859299516907834E-2</v>
      </c>
      <c r="F30" s="2" cm="1">
        <f t="array" ref="F30">SUMPRODUCT((Data!$D$3:$DW$83),(Data!$D$1:$DW$1='2. YoY Trend.'!F$2)*(Data!$A$3:$A$83='2. YoY Trend.'!$A30)*(Data!$C$3:$C$83='2. YoY Trend.'!$B$1))</f>
        <v>1491.7000000000003</v>
      </c>
      <c r="G30" s="5">
        <f t="shared" si="1"/>
        <v>5.4428500742207175E-2</v>
      </c>
      <c r="H30" s="2" cm="1">
        <f t="array" ref="H30">SUMPRODUCT((Data!$D$3:$DW$83),(Data!$D$1:$DW$1='2. YoY Trend.'!H$2)*(Data!$A$3:$A$83='2. YoY Trend.'!$A30)*(Data!$C$3:$C$83='2. YoY Trend.'!$B$1))</f>
        <v>1575.2999999999997</v>
      </c>
      <c r="I30" s="5">
        <f t="shared" si="2"/>
        <v>5.604344037004716E-2</v>
      </c>
      <c r="J30" s="2" cm="1">
        <f t="array" ref="J30">SUMPRODUCT((Data!$D$3:$DW$83),(Data!$D$1:$DW$1='2. YoY Trend.'!J$2)*(Data!$A$3:$A$83='2. YoY Trend.'!$A30)*(Data!$C$3:$C$83='2. YoY Trend.'!$B$1))</f>
        <v>1627.5999999999997</v>
      </c>
      <c r="K30" s="5">
        <f t="shared" si="3"/>
        <v>3.3200025391988852E-2</v>
      </c>
      <c r="L30" s="2" cm="1">
        <f t="array" ref="L30">SUMPRODUCT((Data!$D$3:$DW$83),(Data!$D$1:$DW$1='2. YoY Trend.'!L$2)*(Data!$A$3:$A$83='2. YoY Trend.'!$A30)*(Data!$C$3:$C$83='2. YoY Trend.'!$B$1))</f>
        <v>1688.8000000000002</v>
      </c>
      <c r="M30" s="5">
        <f t="shared" si="4"/>
        <v>3.7601376259523533E-2</v>
      </c>
      <c r="N30" s="2" cm="1">
        <f t="array" ref="N30">SUMPRODUCT((Data!$D$3:$DW$83),(Data!$D$1:$DW$1='2. YoY Trend.'!N$2)*(Data!$A$3:$A$83='2. YoY Trend.'!$A30)*(Data!$C$3:$C$83='2. YoY Trend.'!$B$1))</f>
        <v>1597</v>
      </c>
      <c r="O30" s="5">
        <f t="shared" si="5"/>
        <v>-5.4358124111795414E-2</v>
      </c>
      <c r="P30" s="2" cm="1">
        <f t="array" ref="P30">SUMPRODUCT((Data!$D$3:$DW$83),(Data!$D$1:$DW$1='2. YoY Trend.'!P$2)*(Data!$A$3:$A$83='2. YoY Trend.'!$A30)*(Data!$C$3:$C$83='2. YoY Trend.'!$B$1))</f>
        <v>1545.6000000000001</v>
      </c>
      <c r="Q30" s="5">
        <f t="shared" si="6"/>
        <v>-3.2185347526612285E-2</v>
      </c>
      <c r="R30" s="2" cm="1">
        <f t="array" ref="R30">SUMPRODUCT((Data!$D$3:$DW$83),(Data!$D$1:$DW$1='2. YoY Trend.'!R$2)*(Data!$A$3:$A$83='2. YoY Trend.'!$A30)*(Data!$C$3:$C$83='2. YoY Trend.'!$B$1))</f>
        <v>1944.3999999999999</v>
      </c>
      <c r="S30" s="5">
        <f t="shared" si="7"/>
        <v>0.25802277432712195</v>
      </c>
      <c r="T30" s="2" cm="1">
        <f t="array" ref="T30">SUMPRODUCT((Data!$D$3:$DW$83),(Data!$D$1:$DW$1='2. YoY Trend.'!T$2)*(Data!$A$3:$A$83='2. YoY Trend.'!$A30)*(Data!$C$3:$C$83='2. YoY Trend.'!$B$1))</f>
        <v>2077.5</v>
      </c>
      <c r="U30" s="5">
        <f t="shared" si="8"/>
        <v>6.8452993211273405E-2</v>
      </c>
      <c r="V30" s="2" cm="1">
        <f t="array" ref="V30">SUMPRODUCT((Data!$D$3:$DW$83),(Data!$D$1:$DW$1='2. YoY Trend.'!V$2)*(Data!$A$3:$A$83='2. YoY Trend.'!$A30)*(Data!$C$3:$C$83='2. YoY Trend.'!$B$1))</f>
        <v>892.39999999999986</v>
      </c>
      <c r="W30" s="5">
        <f t="shared" si="9"/>
        <v>-0.57044524669073415</v>
      </c>
    </row>
    <row r="31" spans="1:23" x14ac:dyDescent="0.3">
      <c r="C31" s="14">
        <f>SUM(C4:C30)</f>
        <v>34149.800000000003</v>
      </c>
      <c r="D31" s="14">
        <f>SUM(D4:D30)</f>
        <v>36415.899999999994</v>
      </c>
      <c r="E31" s="15">
        <f>SUM(E4:E30)</f>
        <v>1.7165230737965731</v>
      </c>
      <c r="F31" s="14">
        <f t="shared" ref="F31" si="10">SUM(F4:F30)</f>
        <v>38458.399999999994</v>
      </c>
      <c r="G31" s="15">
        <f>SUM(G4:G30)</f>
        <v>1.4497953397059473</v>
      </c>
      <c r="H31" s="14">
        <f t="shared" ref="H31" si="11">SUM(H4:H30)</f>
        <v>40909.4</v>
      </c>
      <c r="I31" s="15">
        <f>SUM(I4:I30)</f>
        <v>1.657619594570521</v>
      </c>
      <c r="J31" s="14">
        <f t="shared" ref="J31" si="12">SUM(J4:J30)</f>
        <v>42239.399999999994</v>
      </c>
      <c r="K31" s="15">
        <f>SUM(K4:K30)</f>
        <v>0.90924149181608449</v>
      </c>
      <c r="L31" s="14">
        <f t="shared" ref="L31" si="13">SUM(L4:L30)</f>
        <v>43702.600000000006</v>
      </c>
      <c r="M31" s="15">
        <f>SUM(M4:M30)</f>
        <v>0.89734594879670371</v>
      </c>
      <c r="N31" s="14">
        <f t="shared" ref="N31" si="14">SUM(N4:N30)</f>
        <v>41280.799999999988</v>
      </c>
      <c r="O31" s="15">
        <f>SUM(O4:O30)</f>
        <v>-1.4487702376636451</v>
      </c>
      <c r="P31" s="14">
        <f t="shared" ref="P31" si="15">SUM(P4:P30)</f>
        <v>41836.899999999994</v>
      </c>
      <c r="Q31" s="15">
        <f>SUM(Q4:Q30)</f>
        <v>0.40638378659156582</v>
      </c>
      <c r="R31" s="14">
        <f t="shared" ref="R31" si="16">SUM(R4:R30)</f>
        <v>50868.700000000012</v>
      </c>
      <c r="S31" s="16">
        <f>SUM(S4:S30)</f>
        <v>5.6930272262214432</v>
      </c>
      <c r="T31" s="14">
        <f t="shared" ref="T31:V31" si="17">SUM(T4:T30)</f>
        <v>54155.200000000026</v>
      </c>
      <c r="U31" s="15">
        <f>SUM(U4:U30)</f>
        <v>1.6804710556992699</v>
      </c>
      <c r="V31" s="14">
        <f t="shared" si="17"/>
        <v>23240.000000000004</v>
      </c>
      <c r="W31" s="8"/>
    </row>
    <row r="33" spans="1:8" x14ac:dyDescent="0.3">
      <c r="A33" s="61" t="s">
        <v>173</v>
      </c>
      <c r="B33" s="61"/>
      <c r="C33" s="61"/>
      <c r="D33" s="61"/>
      <c r="E33" s="61"/>
      <c r="F33" s="61"/>
      <c r="G33" s="61"/>
      <c r="H33" s="61"/>
    </row>
  </sheetData>
  <mergeCells count="14">
    <mergeCell ref="B1:C1"/>
    <mergeCell ref="A2:A3"/>
    <mergeCell ref="B2:B3"/>
    <mergeCell ref="D2:E2"/>
    <mergeCell ref="F2:G2"/>
    <mergeCell ref="T2:U2"/>
    <mergeCell ref="V2:W2"/>
    <mergeCell ref="A33:H33"/>
    <mergeCell ref="H2:I2"/>
    <mergeCell ref="J2:K2"/>
    <mergeCell ref="L2:M2"/>
    <mergeCell ref="N2:O2"/>
    <mergeCell ref="P2:Q2"/>
    <mergeCell ref="R2:S2"/>
  </mergeCells>
  <conditionalFormatting sqref="E4:E30">
    <cfRule type="colorScale" priority="12">
      <colorScale>
        <cfvo type="min"/>
        <cfvo type="percentile" val="50"/>
        <cfvo type="max"/>
        <color rgb="FF63BE7B"/>
        <color rgb="FFFFEB84"/>
        <color rgb="FFF8696B"/>
      </colorScale>
    </cfRule>
  </conditionalFormatting>
  <conditionalFormatting sqref="G4:G30">
    <cfRule type="colorScale" priority="11">
      <colorScale>
        <cfvo type="min"/>
        <cfvo type="percentile" val="50"/>
        <cfvo type="max"/>
        <color rgb="FF63BE7B"/>
        <color rgb="FFFFEB84"/>
        <color rgb="FFF8696B"/>
      </colorScale>
    </cfRule>
  </conditionalFormatting>
  <conditionalFormatting sqref="I4:I30">
    <cfRule type="colorScale" priority="10">
      <colorScale>
        <cfvo type="min"/>
        <cfvo type="percentile" val="50"/>
        <cfvo type="max"/>
        <color rgb="FF63BE7B"/>
        <color rgb="FFFFEB84"/>
        <color rgb="FFF8696B"/>
      </colorScale>
    </cfRule>
  </conditionalFormatting>
  <conditionalFormatting sqref="K4:K30">
    <cfRule type="colorScale" priority="9">
      <colorScale>
        <cfvo type="min"/>
        <cfvo type="percentile" val="50"/>
        <cfvo type="max"/>
        <color rgb="FF63BE7B"/>
        <color rgb="FFFFEB84"/>
        <color rgb="FFF8696B"/>
      </colorScale>
    </cfRule>
  </conditionalFormatting>
  <conditionalFormatting sqref="M4:M30">
    <cfRule type="colorScale" priority="7">
      <colorScale>
        <cfvo type="min"/>
        <cfvo type="percentile" val="50"/>
        <cfvo type="max"/>
        <color rgb="FF63BE7B"/>
        <color rgb="FFFFEB84"/>
        <color rgb="FFF8696B"/>
      </colorScale>
    </cfRule>
  </conditionalFormatting>
  <conditionalFormatting sqref="O4:O30">
    <cfRule type="colorScale" priority="6">
      <colorScale>
        <cfvo type="min"/>
        <cfvo type="percentile" val="50"/>
        <cfvo type="max"/>
        <color rgb="FF63BE7B"/>
        <color rgb="FFFFEB84"/>
        <color rgb="FFF8696B"/>
      </colorScale>
    </cfRule>
  </conditionalFormatting>
  <conditionalFormatting sqref="Q4:Q30">
    <cfRule type="colorScale" priority="4">
      <colorScale>
        <cfvo type="min"/>
        <cfvo type="percentile" val="50"/>
        <cfvo type="max"/>
        <color rgb="FF63BE7B"/>
        <color rgb="FFFFEB84"/>
        <color rgb="FFF8696B"/>
      </colorScale>
    </cfRule>
  </conditionalFormatting>
  <conditionalFormatting sqref="S4:S30">
    <cfRule type="colorScale" priority="3">
      <colorScale>
        <cfvo type="min"/>
        <cfvo type="percentile" val="50"/>
        <cfvo type="max"/>
        <color rgb="FF63BE7B"/>
        <color rgb="FFFFEB84"/>
        <color rgb="FFF8696B"/>
      </colorScale>
    </cfRule>
  </conditionalFormatting>
  <conditionalFormatting sqref="U4:U30">
    <cfRule type="colorScale" priority="2">
      <colorScale>
        <cfvo type="min"/>
        <cfvo type="percentile" val="50"/>
        <cfvo type="max"/>
        <color rgb="FF63BE7B"/>
        <color rgb="FFFFEB84"/>
        <color rgb="FFF8696B"/>
      </colorScale>
    </cfRule>
  </conditionalFormatting>
  <conditionalFormatting sqref="W4:W30">
    <cfRule type="colorScale" priority="1">
      <colorScale>
        <cfvo type="min"/>
        <cfvo type="percentile" val="50"/>
        <cfvo type="max"/>
        <color rgb="FF63BE7B"/>
        <color rgb="FFFFEB84"/>
        <color rgb="FFF8696B"/>
      </colorScale>
    </cfRule>
  </conditionalFormatting>
  <dataValidations count="1">
    <dataValidation type="list" allowBlank="1" showInputMessage="1" showErrorMessage="1" sqref="B1:C1" xr:uid="{FDC8E866-792F-4C06-A9D4-2F7F6D2B53B6}">
      <formula1>"Rural,Rural+Urban,Urban,*"</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FD0B-B9B1-478F-A100-4DC0BB88D914}">
  <dimension ref="A1:AL33"/>
  <sheetViews>
    <sheetView workbookViewId="0">
      <selection activeCell="F35" sqref="F35"/>
    </sheetView>
  </sheetViews>
  <sheetFormatPr defaultRowHeight="14.4" x14ac:dyDescent="0.3"/>
  <cols>
    <col min="1" max="1" width="30.44140625" bestFit="1" customWidth="1"/>
    <col min="2" max="2" width="11.21875" bestFit="1" customWidth="1"/>
    <col min="3" max="3" width="9.33203125" bestFit="1" customWidth="1"/>
    <col min="4" max="4" width="11.21875" bestFit="1" customWidth="1"/>
    <col min="5" max="5" width="8.6640625" bestFit="1" customWidth="1"/>
    <col min="6" max="7" width="8.6640625" customWidth="1"/>
    <col min="8" max="8" width="11.109375" bestFit="1" customWidth="1"/>
    <col min="9" max="10" width="11.109375" customWidth="1"/>
    <col min="11" max="11" width="14.5546875" bestFit="1" customWidth="1"/>
    <col min="12" max="13" width="14.5546875" customWidth="1"/>
    <col min="14" max="14" width="12.33203125" bestFit="1" customWidth="1"/>
    <col min="15" max="16" width="12.33203125" customWidth="1"/>
    <col min="17" max="17" width="14.33203125" bestFit="1" customWidth="1"/>
    <col min="18" max="19" width="14.33203125" customWidth="1"/>
    <col min="20" max="20" width="14.109375" bestFit="1" customWidth="1"/>
    <col min="21" max="22" width="14.109375" customWidth="1"/>
    <col min="23" max="23" width="11.88671875" bestFit="1" customWidth="1"/>
    <col min="24" max="25" width="11.88671875" customWidth="1"/>
    <col min="26" max="26" width="12.77734375" bestFit="1" customWidth="1"/>
    <col min="27" max="28" width="12.77734375" customWidth="1"/>
    <col min="29" max="29" width="10.88671875" bestFit="1" customWidth="1"/>
    <col min="30" max="31" width="10.88671875" customWidth="1"/>
    <col min="32" max="32" width="9.33203125" bestFit="1" customWidth="1"/>
    <col min="33" max="34" width="9.33203125" customWidth="1"/>
    <col min="35" max="35" width="9.21875" bestFit="1" customWidth="1"/>
    <col min="37" max="37" width="11.21875" bestFit="1" customWidth="1"/>
    <col min="38" max="38" width="17.44140625" bestFit="1" customWidth="1"/>
  </cols>
  <sheetData>
    <row r="1" spans="1:38" x14ac:dyDescent="0.3">
      <c r="A1" s="53" t="s">
        <v>174</v>
      </c>
      <c r="B1" s="53" t="s">
        <v>175</v>
      </c>
      <c r="C1" s="53" t="s">
        <v>146</v>
      </c>
      <c r="D1" s="53" t="s">
        <v>169</v>
      </c>
      <c r="E1" s="53" t="s">
        <v>147</v>
      </c>
      <c r="F1" s="53" t="s">
        <v>170</v>
      </c>
      <c r="G1" s="53" t="s">
        <v>169</v>
      </c>
      <c r="H1" s="53" t="s">
        <v>148</v>
      </c>
      <c r="I1" s="53" t="s">
        <v>170</v>
      </c>
      <c r="J1" s="53" t="s">
        <v>169</v>
      </c>
      <c r="K1" s="53" t="s">
        <v>149</v>
      </c>
      <c r="L1" s="53" t="s">
        <v>170</v>
      </c>
      <c r="M1" s="53" t="s">
        <v>169</v>
      </c>
      <c r="N1" s="53" t="s">
        <v>150</v>
      </c>
      <c r="O1" s="53" t="s">
        <v>170</v>
      </c>
      <c r="P1" s="53" t="s">
        <v>169</v>
      </c>
      <c r="Q1" s="53" t="s">
        <v>151</v>
      </c>
      <c r="R1" s="53" t="s">
        <v>170</v>
      </c>
      <c r="S1" s="53" t="s">
        <v>169</v>
      </c>
      <c r="T1" s="53" t="s">
        <v>152</v>
      </c>
      <c r="U1" s="53" t="s">
        <v>170</v>
      </c>
      <c r="V1" s="53" t="s">
        <v>169</v>
      </c>
      <c r="W1" s="53" t="s">
        <v>153</v>
      </c>
      <c r="X1" s="53" t="s">
        <v>170</v>
      </c>
      <c r="Y1" s="53" t="s">
        <v>169</v>
      </c>
      <c r="Z1" s="53" t="s">
        <v>154</v>
      </c>
      <c r="AA1" s="53" t="s">
        <v>170</v>
      </c>
      <c r="AB1" s="53" t="s">
        <v>169</v>
      </c>
      <c r="AC1" s="53" t="s">
        <v>155</v>
      </c>
      <c r="AD1" s="53" t="s">
        <v>170</v>
      </c>
      <c r="AE1" s="53" t="s">
        <v>169</v>
      </c>
      <c r="AF1" s="53" t="s">
        <v>156</v>
      </c>
      <c r="AG1" s="53" t="s">
        <v>170</v>
      </c>
      <c r="AH1" s="53" t="s">
        <v>169</v>
      </c>
      <c r="AI1" s="53" t="s">
        <v>157</v>
      </c>
      <c r="AJ1" s="53" t="s">
        <v>170</v>
      </c>
      <c r="AK1" s="53" t="s">
        <v>169</v>
      </c>
      <c r="AL1" s="14" t="s">
        <v>180</v>
      </c>
    </row>
    <row r="2" spans="1:38" x14ac:dyDescent="0.3">
      <c r="A2" s="54" t="s">
        <v>2</v>
      </c>
      <c r="B2" s="55" t="s">
        <v>158</v>
      </c>
      <c r="C2" s="55" cm="1">
        <f t="array" ref="C2">SUMPRODUCT((Data!$D$3:$DW$83),(Data!$D$2:$DW$2='3. Broader Food (12 month)'!C$1)*(Data!$A$3:$A$83='3. Broader Food (12 month)'!$A2))</f>
        <v>466.3</v>
      </c>
      <c r="D2" s="56">
        <f>C2/$C$28</f>
        <v>3.4972062849214391E-2</v>
      </c>
      <c r="E2" s="55" cm="1">
        <f t="array" ref="E2">SUMPRODUCT((Data!$D$3:$DW$83),(Data!$D$2:$DW$2='3. Broader Food (12 month)'!E$1)*(Data!$A$3:$A$83='3. Broader Food (12 month)'!$A2))</f>
        <v>471</v>
      </c>
      <c r="F2" s="56">
        <f>(E2/C2)-1</f>
        <v>1.0079348059189419E-2</v>
      </c>
      <c r="G2" s="56">
        <f>E2/$E$28</f>
        <v>3.5200741382918302E-2</v>
      </c>
      <c r="H2" s="55" cm="1">
        <f t="array" ref="H2">SUMPRODUCT((Data!$D$3:$DW$83),(Data!$D$2:$DW$2='3. Broader Food (12 month)'!H$1)*(Data!$A$3:$A$83='3. Broader Food (12 month)'!$A2))</f>
        <v>481.9</v>
      </c>
      <c r="I2" s="56">
        <f>(H2/E2)-1</f>
        <v>2.3142250530785446E-2</v>
      </c>
      <c r="J2" s="56">
        <f>H2/$H$28</f>
        <v>3.58585896167097E-2</v>
      </c>
      <c r="K2" s="55" cm="1">
        <f t="array" ref="K2">SUMPRODUCT((Data!$D$3:$DW$83),(Data!$D$2:$DW$2='3. Broader Food (12 month)'!K$1)*(Data!$A$3:$A$83='3. Broader Food (12 month)'!$A2))</f>
        <v>491.29999999999995</v>
      </c>
      <c r="L2" s="56">
        <f t="shared" ref="L2:L27" si="0">(K2/H2)-1</f>
        <v>1.9506121601992055E-2</v>
      </c>
      <c r="M2" s="56">
        <f t="shared" ref="M2:M27" si="1">K2/$H$28</f>
        <v>3.6558051626249172E-2</v>
      </c>
      <c r="N2" s="55" cm="1">
        <f t="array" ref="N2">SUMPRODUCT((Data!$D$3:$DW$83),(Data!$D$2:$DW$2='3. Broader Food (12 month)'!N$1)*(Data!$A$3:$A$83='3. Broader Food (12 month)'!$A2))</f>
        <v>496.29999999999995</v>
      </c>
      <c r="O2" s="56">
        <f t="shared" ref="O2:O27" si="2">(N2/K2)-1</f>
        <v>1.0177081213108119E-2</v>
      </c>
      <c r="P2" s="56">
        <f t="shared" ref="P2:P27" si="3">N2/$H$28</f>
        <v>3.6930105886642507E-2</v>
      </c>
      <c r="Q2" s="55" cm="1">
        <f t="array" ref="Q2">SUMPRODUCT((Data!$D$3:$DW$83),(Data!$D$2:$DW$2='3. Broader Food (12 month)'!Q$1)*(Data!$A$3:$A$83='3. Broader Food (12 month)'!$A2))</f>
        <v>502.70000000000005</v>
      </c>
      <c r="R2" s="56">
        <f t="shared" ref="R2:R27" si="4">(Q2/N2)-1</f>
        <v>1.2895426153536338E-2</v>
      </c>
      <c r="S2" s="56">
        <f t="shared" ref="S2:S27" si="5">Q2/$H$28</f>
        <v>3.740633533994598E-2</v>
      </c>
      <c r="T2" s="55" cm="1">
        <f t="array" ref="T2">SUMPRODUCT((Data!$D$3:$DW$83),(Data!$D$2:$DW$2='3. Broader Food (12 month)'!T$1)*(Data!$A$3:$A$83='3. Broader Food (12 month)'!$A2))</f>
        <v>508.2</v>
      </c>
      <c r="U2" s="56">
        <f t="shared" ref="U2:U27" si="6">(T2/Q2)-1</f>
        <v>1.094091903719896E-2</v>
      </c>
      <c r="V2" s="56">
        <f t="shared" ref="V2:V27" si="7">T2/$H$28</f>
        <v>3.781559502637865E-2</v>
      </c>
      <c r="W2" s="55" cm="1">
        <f t="array" ref="W2">SUMPRODUCT((Data!$D$3:$DW$83),(Data!$D$2:$DW$2='3. Broader Food (12 month)'!W$1)*(Data!$A$3:$A$83='3. Broader Food (12 month)'!$A2))</f>
        <v>521.1</v>
      </c>
      <c r="X2" s="56">
        <f t="shared" ref="X2:X27" si="8">(W2/T2)-1</f>
        <v>2.5383707201888983E-2</v>
      </c>
      <c r="Y2" s="56">
        <f t="shared" ref="Y2:Y27" si="9">W2/$H$28</f>
        <v>3.8775495018193454E-2</v>
      </c>
      <c r="Z2" s="55" cm="1">
        <f t="array" ref="Z2">SUMPRODUCT((Data!$D$3:$DW$83),(Data!$D$2:$DW$2='3. Broader Food (12 month)'!Z$1)*(Data!$A$3:$A$83='3. Broader Food (12 month)'!$A2))</f>
        <v>523.29999999999995</v>
      </c>
      <c r="AA2" s="56">
        <f t="shared" ref="AA2:AA27" si="10">(Z2/W2)-1</f>
        <v>4.2218384187295843E-3</v>
      </c>
      <c r="AB2" s="56">
        <f t="shared" ref="AB2:AB27" si="11">Z2/$H$28</f>
        <v>3.8939198892766522E-2</v>
      </c>
      <c r="AC2" s="55" cm="1">
        <f t="array" ref="AC2">SUMPRODUCT((Data!$D$3:$DW$83),(Data!$D$2:$DW$2='3. Broader Food (12 month)'!AC$1)*(Data!$A$3:$A$83='3. Broader Food (12 month)'!$A2))</f>
        <v>523.40000000000009</v>
      </c>
      <c r="AD2" s="56">
        <f t="shared" ref="AD2:AD27" si="12">(AC2/Z2)-1</f>
        <v>1.9109497420233268E-4</v>
      </c>
      <c r="AE2" s="56">
        <f t="shared" ref="AE2:AE27" si="13">AC2/$H$28</f>
        <v>3.8946639977974394E-2</v>
      </c>
      <c r="AF2" s="55" cm="1">
        <f t="array" ref="AF2">SUMPRODUCT((Data!$D$3:$DW$83),(Data!$D$2:$DW$2='3. Broader Food (12 month)'!AF$1)*(Data!$A$3:$A$83='3. Broader Food (12 month)'!$A2))</f>
        <v>521.90000000000009</v>
      </c>
      <c r="AG2" s="56">
        <f t="shared" ref="AG2:AG27" si="14">(AF2/AC2)-1</f>
        <v>-2.8658769583492782E-3</v>
      </c>
      <c r="AH2" s="56">
        <f t="shared" ref="AH2:AH27" si="15">AF2/$H$28</f>
        <v>3.8835023699856398E-2</v>
      </c>
      <c r="AI2" s="55" cm="1">
        <f t="array" ref="AI2">SUMPRODUCT((Data!$D$3:$DW$83),(Data!$D$2:$DW$2='3. Broader Food (12 month)'!AI$1)*(Data!$A$3:$A$83='3. Broader Food (12 month)'!$A2))</f>
        <v>521.59999999999991</v>
      </c>
      <c r="AJ2" s="56">
        <f t="shared" ref="AJ2:AJ27" si="16">(AI2/AF2)-1</f>
        <v>-5.748227629817082E-4</v>
      </c>
      <c r="AK2" s="56">
        <f t="shared" ref="AK2:AK27" si="17">AI2/$H$28</f>
        <v>3.8812700444232781E-2</v>
      </c>
      <c r="AL2" s="17">
        <f>D2+G2+J2+M2+P2+S2+V2+Y2+AB2+AE2+AH2+AK2</f>
        <v>0.44905053976108222</v>
      </c>
    </row>
    <row r="3" spans="1:38" x14ac:dyDescent="0.3">
      <c r="A3" s="1" t="s">
        <v>3</v>
      </c>
      <c r="B3" s="2" t="s">
        <v>158</v>
      </c>
      <c r="C3" s="2" cm="1">
        <f t="array" ref="C3">SUMPRODUCT((Data!$D$3:$DW$83),(Data!$D$2:$DW$2='3. Broader Food (12 month)'!C$1)*(Data!$A$3:$A$83='3. Broader Food (12 month)'!$A3))</f>
        <v>660</v>
      </c>
      <c r="D3" s="5">
        <f t="shared" ref="D3:D27" si="18">C3/$C$28</f>
        <v>4.9499381257734287E-2</v>
      </c>
      <c r="E3" s="2" cm="1">
        <f t="array" ref="E3">SUMPRODUCT((Data!$D$3:$DW$83),(Data!$D$2:$DW$2='3. Broader Food (12 month)'!E$1)*(Data!$A$3:$A$83='3. Broader Food (12 month)'!$A3))</f>
        <v>640.9</v>
      </c>
      <c r="F3" s="5">
        <f t="shared" ref="F3:F27" si="19">(E3/C3)-1</f>
        <v>-2.8939393939393931E-2</v>
      </c>
      <c r="G3" s="5">
        <f t="shared" ref="G3:G27" si="20">E3/$E$28</f>
        <v>4.7898418582404116E-2</v>
      </c>
      <c r="H3" s="2" cm="1">
        <f t="array" ref="H3">SUMPRODUCT((Data!$D$3:$DW$83),(Data!$D$2:$DW$2='3. Broader Food (12 month)'!H$1)*(Data!$A$3:$A$83='3. Broader Food (12 month)'!$A3))</f>
        <v>621.5</v>
      </c>
      <c r="I3" s="5">
        <f t="shared" ref="I3:I27" si="21">(H3/E3)-1</f>
        <v>-3.0269932906849761E-2</v>
      </c>
      <c r="J3" s="5">
        <f t="shared" ref="J3:J27" si="22">H3/$H$28</f>
        <v>4.624634456689164E-2</v>
      </c>
      <c r="K3" s="2" cm="1">
        <f t="array" ref="K3">SUMPRODUCT((Data!$D$3:$DW$83),(Data!$D$2:$DW$2='3. Broader Food (12 month)'!K$1)*(Data!$A$3:$A$83='3. Broader Food (12 month)'!$A3))</f>
        <v>629.59999999999991</v>
      </c>
      <c r="L3" s="5">
        <f t="shared" si="0"/>
        <v>1.3032984714400397E-2</v>
      </c>
      <c r="M3" s="5">
        <f t="shared" si="1"/>
        <v>4.6849072468728832E-2</v>
      </c>
      <c r="N3" s="2" cm="1">
        <f t="array" ref="N3">SUMPRODUCT((Data!$D$3:$DW$83),(Data!$D$2:$DW$2='3. Broader Food (12 month)'!N$1)*(Data!$A$3:$A$83='3. Broader Food (12 month)'!$A3))</f>
        <v>634.6</v>
      </c>
      <c r="O3" s="5">
        <f t="shared" si="2"/>
        <v>7.9415501905972796E-3</v>
      </c>
      <c r="P3" s="5">
        <f t="shared" si="3"/>
        <v>4.7221126729122181E-2</v>
      </c>
      <c r="Q3" s="2" cm="1">
        <f t="array" ref="Q3">SUMPRODUCT((Data!$D$3:$DW$83),(Data!$D$2:$DW$2='3. Broader Food (12 month)'!Q$1)*(Data!$A$3:$A$83='3. Broader Food (12 month)'!$A3))</f>
        <v>630</v>
      </c>
      <c r="R3" s="5">
        <f t="shared" si="4"/>
        <v>-7.2486605735897491E-3</v>
      </c>
      <c r="S3" s="5">
        <f t="shared" si="5"/>
        <v>4.6878836809560308E-2</v>
      </c>
      <c r="T3" s="2" cm="1">
        <f t="array" ref="T3">SUMPRODUCT((Data!$D$3:$DW$83),(Data!$D$2:$DW$2='3. Broader Food (12 month)'!T$1)*(Data!$A$3:$A$83='3. Broader Food (12 month)'!$A3))</f>
        <v>628.79999999999995</v>
      </c>
      <c r="U3" s="5">
        <f t="shared" si="6"/>
        <v>-1.9047619047619646E-3</v>
      </c>
      <c r="V3" s="5">
        <f t="shared" si="7"/>
        <v>4.6789543787065901E-2</v>
      </c>
      <c r="W3" s="2" cm="1">
        <f t="array" ref="W3">SUMPRODUCT((Data!$D$3:$DW$83),(Data!$D$2:$DW$2='3. Broader Food (12 month)'!W$1)*(Data!$A$3:$A$83='3. Broader Food (12 month)'!$A3))</f>
        <v>634.20000000000005</v>
      </c>
      <c r="X3" s="5">
        <f t="shared" si="8"/>
        <v>8.5877862595420407E-3</v>
      </c>
      <c r="Y3" s="5">
        <f t="shared" si="9"/>
        <v>4.7191362388290713E-2</v>
      </c>
      <c r="Z3" s="2" cm="1">
        <f t="array" ref="Z3">SUMPRODUCT((Data!$D$3:$DW$83),(Data!$D$2:$DW$2='3. Broader Food (12 month)'!Z$1)*(Data!$A$3:$A$83='3. Broader Food (12 month)'!$A3))</f>
        <v>625.09999999999991</v>
      </c>
      <c r="AA3" s="5">
        <f t="shared" si="10"/>
        <v>-1.4348785871964864E-2</v>
      </c>
      <c r="AB3" s="5">
        <f t="shared" si="11"/>
        <v>4.6514223634374831E-2</v>
      </c>
      <c r="AC3" s="2" cm="1">
        <f t="array" ref="AC3">SUMPRODUCT((Data!$D$3:$DW$83),(Data!$D$2:$DW$2='3. Broader Food (12 month)'!AC$1)*(Data!$A$3:$A$83='3. Broader Food (12 month)'!$A3))</f>
        <v>625.09999999999991</v>
      </c>
      <c r="AD3" s="5">
        <f t="shared" si="12"/>
        <v>0</v>
      </c>
      <c r="AE3" s="5">
        <f t="shared" si="13"/>
        <v>4.6514223634374831E-2</v>
      </c>
      <c r="AF3" s="2" cm="1">
        <f t="array" ref="AF3">SUMPRODUCT((Data!$D$3:$DW$83),(Data!$D$2:$DW$2='3. Broader Food (12 month)'!AF$1)*(Data!$A$3:$A$83='3. Broader Food (12 month)'!$A3))</f>
        <v>629.90000000000009</v>
      </c>
      <c r="AG3" s="5">
        <f t="shared" si="14"/>
        <v>7.6787713965769111E-3</v>
      </c>
      <c r="AH3" s="5">
        <f t="shared" si="15"/>
        <v>4.6871395724352449E-2</v>
      </c>
      <c r="AI3" s="2" cm="1">
        <f t="array" ref="AI3">SUMPRODUCT((Data!$D$3:$DW$83),(Data!$D$2:$DW$2='3. Broader Food (12 month)'!AI$1)*(Data!$A$3:$A$83='3. Broader Food (12 month)'!$A3))</f>
        <v>645.20000000000005</v>
      </c>
      <c r="AJ3" s="5">
        <f t="shared" si="16"/>
        <v>2.4289569772979691E-2</v>
      </c>
      <c r="AK3" s="5">
        <f t="shared" si="17"/>
        <v>4.8009881761156052E-2</v>
      </c>
      <c r="AL3" s="17">
        <f t="shared" ref="AL3:AL27" si="23">D3+G3+J3+M3+P3+S3+V3+Y3+AB3+AE3+AH3+AK3</f>
        <v>0.56648381134405623</v>
      </c>
    </row>
    <row r="4" spans="1:38" x14ac:dyDescent="0.3">
      <c r="A4" s="1" t="s">
        <v>5</v>
      </c>
      <c r="B4" s="2" t="s">
        <v>158</v>
      </c>
      <c r="C4" s="2" cm="1">
        <f t="array" ref="C4">SUMPRODUCT((Data!$D$3:$DW$83),(Data!$D$2:$DW$2='3. Broader Food (12 month)'!C$1)*(Data!$A$3:$A$83='3. Broader Food (12 month)'!$A4))</f>
        <v>497.6</v>
      </c>
      <c r="D4" s="5">
        <f t="shared" si="18"/>
        <v>3.7319533505831184E-2</v>
      </c>
      <c r="E4" s="2" cm="1">
        <f t="array" ref="E4">SUMPRODUCT((Data!$D$3:$DW$83),(Data!$D$2:$DW$2='3. Broader Food (12 month)'!E$1)*(Data!$A$3:$A$83='3. Broader Food (12 month)'!$A4))</f>
        <v>500</v>
      </c>
      <c r="F4" s="5">
        <f t="shared" si="19"/>
        <v>4.8231511254019921E-3</v>
      </c>
      <c r="G4" s="5">
        <f t="shared" si="20"/>
        <v>3.7368090640040659E-2</v>
      </c>
      <c r="H4" s="2" cm="1">
        <f t="array" ref="H4">SUMPRODUCT((Data!$D$3:$DW$83),(Data!$D$2:$DW$2='3. Broader Food (12 month)'!H$1)*(Data!$A$3:$A$83='3. Broader Food (12 month)'!$A4))</f>
        <v>504.4</v>
      </c>
      <c r="I4" s="5">
        <f t="shared" si="21"/>
        <v>8.799999999999919E-3</v>
      </c>
      <c r="J4" s="5">
        <f t="shared" si="22"/>
        <v>3.7532833788479714E-2</v>
      </c>
      <c r="K4" s="2" cm="1">
        <f t="array" ref="K4">SUMPRODUCT((Data!$D$3:$DW$83),(Data!$D$2:$DW$2='3. Broader Food (12 month)'!K$1)*(Data!$A$3:$A$83='3. Broader Food (12 month)'!$A4))</f>
        <v>509.29999999999995</v>
      </c>
      <c r="L4" s="5">
        <f t="shared" si="0"/>
        <v>9.7145122918318449E-3</v>
      </c>
      <c r="M4" s="5">
        <f t="shared" si="1"/>
        <v>3.7897446963665177E-2</v>
      </c>
      <c r="N4" s="2" cm="1">
        <f t="array" ref="N4">SUMPRODUCT((Data!$D$3:$DW$83),(Data!$D$2:$DW$2='3. Broader Food (12 month)'!N$1)*(Data!$A$3:$A$83='3. Broader Food (12 month)'!$A4))</f>
        <v>512.79999999999995</v>
      </c>
      <c r="O4" s="5">
        <f t="shared" si="2"/>
        <v>6.8721774985274209E-3</v>
      </c>
      <c r="P4" s="5">
        <f t="shared" si="3"/>
        <v>3.8157884945940516E-2</v>
      </c>
      <c r="Q4" s="2" cm="1">
        <f t="array" ref="Q4">SUMPRODUCT((Data!$D$3:$DW$83),(Data!$D$2:$DW$2='3. Broader Food (12 month)'!Q$1)*(Data!$A$3:$A$83='3. Broader Food (12 month)'!$A4))</f>
        <v>516.90000000000009</v>
      </c>
      <c r="R4" s="5">
        <f t="shared" si="4"/>
        <v>7.9953198127928893E-3</v>
      </c>
      <c r="S4" s="5">
        <f t="shared" si="5"/>
        <v>3.8462969439463056E-2</v>
      </c>
      <c r="T4" s="2" cm="1">
        <f t="array" ref="T4">SUMPRODUCT((Data!$D$3:$DW$83),(Data!$D$2:$DW$2='3. Broader Food (12 month)'!T$1)*(Data!$A$3:$A$83='3. Broader Food (12 month)'!$A4))</f>
        <v>520.9</v>
      </c>
      <c r="U4" s="5">
        <f t="shared" si="6"/>
        <v>7.7384407041978243E-3</v>
      </c>
      <c r="V4" s="5">
        <f t="shared" si="7"/>
        <v>3.8760612847777716E-2</v>
      </c>
      <c r="W4" s="2" cm="1">
        <f t="array" ref="W4">SUMPRODUCT((Data!$D$3:$DW$83),(Data!$D$2:$DW$2='3. Broader Food (12 month)'!W$1)*(Data!$A$3:$A$83='3. Broader Food (12 month)'!$A4))</f>
        <v>524.09999999999991</v>
      </c>
      <c r="X4" s="5">
        <f t="shared" si="8"/>
        <v>6.143213668650338E-3</v>
      </c>
      <c r="Y4" s="5">
        <f t="shared" si="9"/>
        <v>3.8998727574429452E-2</v>
      </c>
      <c r="Z4" s="2" cm="1">
        <f t="array" ref="Z4">SUMPRODUCT((Data!$D$3:$DW$83),(Data!$D$2:$DW$2='3. Broader Food (12 month)'!Z$1)*(Data!$A$3:$A$83='3. Broader Food (12 month)'!$A4))</f>
        <v>532.20000000000005</v>
      </c>
      <c r="AA4" s="5">
        <f t="shared" si="10"/>
        <v>1.5455065827132408E-2</v>
      </c>
      <c r="AB4" s="5">
        <f t="shared" si="11"/>
        <v>3.9601455476266666E-2</v>
      </c>
      <c r="AC4" s="2" cm="1">
        <f t="array" ref="AC4">SUMPRODUCT((Data!$D$3:$DW$83),(Data!$D$2:$DW$2='3. Broader Food (12 month)'!AC$1)*(Data!$A$3:$A$83='3. Broader Food (12 month)'!$A4))</f>
        <v>532.20000000000005</v>
      </c>
      <c r="AD4" s="5">
        <f t="shared" si="12"/>
        <v>0</v>
      </c>
      <c r="AE4" s="5">
        <f t="shared" si="13"/>
        <v>3.9601455476266666E-2</v>
      </c>
      <c r="AF4" s="2" cm="1">
        <f t="array" ref="AF4">SUMPRODUCT((Data!$D$3:$DW$83),(Data!$D$2:$DW$2='3. Broader Food (12 month)'!AF$1)*(Data!$A$3:$A$83='3. Broader Food (12 month)'!$A4))</f>
        <v>535.40000000000009</v>
      </c>
      <c r="AG4" s="5">
        <f t="shared" si="14"/>
        <v>6.0127771514468797E-3</v>
      </c>
      <c r="AH4" s="5">
        <f t="shared" si="15"/>
        <v>3.9839570202918402E-2</v>
      </c>
      <c r="AI4" s="2" cm="1">
        <f t="array" ref="AI4">SUMPRODUCT((Data!$D$3:$DW$83),(Data!$D$2:$DW$2='3. Broader Food (12 month)'!AI$1)*(Data!$A$3:$A$83='3. Broader Food (12 month)'!$A4))</f>
        <v>538.5</v>
      </c>
      <c r="AJ4" s="5">
        <f t="shared" si="16"/>
        <v>5.7900635039220827E-3</v>
      </c>
      <c r="AK4" s="5">
        <f t="shared" si="17"/>
        <v>4.0070243844362266E-2</v>
      </c>
      <c r="AL4" s="17">
        <f t="shared" si="23"/>
        <v>0.46361082470544146</v>
      </c>
    </row>
    <row r="5" spans="1:38" x14ac:dyDescent="0.3">
      <c r="A5" s="1" t="s">
        <v>6</v>
      </c>
      <c r="B5" s="2" t="s">
        <v>158</v>
      </c>
      <c r="C5" s="2" cm="1">
        <f t="array" ref="C5">SUMPRODUCT((Data!$D$3:$DW$83),(Data!$D$2:$DW$2='3. Broader Food (12 month)'!C$1)*(Data!$A$3:$A$83='3. Broader Food (12 month)'!$A5))</f>
        <v>597.6</v>
      </c>
      <c r="D5" s="5">
        <f t="shared" si="18"/>
        <v>4.4819439757003046E-2</v>
      </c>
      <c r="E5" s="2" cm="1">
        <f t="array" ref="E5">SUMPRODUCT((Data!$D$3:$DW$83),(Data!$D$2:$DW$2='3. Broader Food (12 month)'!E$1)*(Data!$A$3:$A$83='3. Broader Food (12 month)'!$A5))</f>
        <v>582.79999999999995</v>
      </c>
      <c r="F5" s="5">
        <f t="shared" si="19"/>
        <v>-2.4765729585006779E-2</v>
      </c>
      <c r="G5" s="5">
        <f t="shared" si="20"/>
        <v>4.3556246450031387E-2</v>
      </c>
      <c r="H5" s="2" cm="1">
        <f t="array" ref="H5">SUMPRODUCT((Data!$D$3:$DW$83),(Data!$D$2:$DW$2='3. Broader Food (12 month)'!H$1)*(Data!$A$3:$A$83='3. Broader Food (12 month)'!$A5))</f>
        <v>573</v>
      </c>
      <c r="I5" s="5">
        <f t="shared" si="21"/>
        <v>-1.6815374056279975E-2</v>
      </c>
      <c r="J5" s="5">
        <f t="shared" si="22"/>
        <v>4.263741824107628E-2</v>
      </c>
      <c r="K5" s="2" cm="1">
        <f t="array" ref="K5">SUMPRODUCT((Data!$D$3:$DW$83),(Data!$D$2:$DW$2='3. Broader Food (12 month)'!K$1)*(Data!$A$3:$A$83='3. Broader Food (12 month)'!$A5))</f>
        <v>562.09999999999991</v>
      </c>
      <c r="L5" s="5">
        <f t="shared" si="0"/>
        <v>-1.9022687609075217E-2</v>
      </c>
      <c r="M5" s="5">
        <f t="shared" si="1"/>
        <v>4.1826339953418799E-2</v>
      </c>
      <c r="N5" s="2" cm="1">
        <f t="array" ref="N5">SUMPRODUCT((Data!$D$3:$DW$83),(Data!$D$2:$DW$2='3. Broader Food (12 month)'!N$1)*(Data!$A$3:$A$83='3. Broader Food (12 month)'!$A5))</f>
        <v>555.79999999999995</v>
      </c>
      <c r="O5" s="5">
        <f t="shared" si="2"/>
        <v>-1.1207970112079635E-2</v>
      </c>
      <c r="P5" s="5">
        <f t="shared" si="3"/>
        <v>4.1357551585323199E-2</v>
      </c>
      <c r="Q5" s="2" cm="1">
        <f t="array" ref="Q5">SUMPRODUCT((Data!$D$3:$DW$83),(Data!$D$2:$DW$2='3. Broader Food (12 month)'!Q$1)*(Data!$A$3:$A$83='3. Broader Food (12 month)'!$A5))</f>
        <v>562.9</v>
      </c>
      <c r="R5" s="5">
        <f t="shared" si="4"/>
        <v>1.2774379273119862E-2</v>
      </c>
      <c r="S5" s="5">
        <f t="shared" si="5"/>
        <v>4.1885868635081737E-2</v>
      </c>
      <c r="T5" s="2" cm="1">
        <f t="array" ref="T5">SUMPRODUCT((Data!$D$3:$DW$83),(Data!$D$2:$DW$2='3. Broader Food (12 month)'!T$1)*(Data!$A$3:$A$83='3. Broader Food (12 month)'!$A5))</f>
        <v>561.5</v>
      </c>
      <c r="U5" s="5">
        <f t="shared" si="6"/>
        <v>-2.4871202700301742E-3</v>
      </c>
      <c r="V5" s="5">
        <f t="shared" si="7"/>
        <v>4.1781693442171607E-2</v>
      </c>
      <c r="W5" s="2" cm="1">
        <f t="array" ref="W5">SUMPRODUCT((Data!$D$3:$DW$83),(Data!$D$2:$DW$2='3. Broader Food (12 month)'!W$1)*(Data!$A$3:$A$83='3. Broader Food (12 month)'!$A5))</f>
        <v>557.79999999999995</v>
      </c>
      <c r="X5" s="5">
        <f t="shared" si="8"/>
        <v>-6.5894924309884972E-3</v>
      </c>
      <c r="Y5" s="5">
        <f t="shared" si="9"/>
        <v>4.1506373289480536E-2</v>
      </c>
      <c r="Z5" s="2" cm="1">
        <f t="array" ref="Z5">SUMPRODUCT((Data!$D$3:$DW$83),(Data!$D$2:$DW$2='3. Broader Food (12 month)'!Z$1)*(Data!$A$3:$A$83='3. Broader Food (12 month)'!$A5))</f>
        <v>534.90000000000009</v>
      </c>
      <c r="AA5" s="5">
        <f t="shared" si="10"/>
        <v>-4.1054141269271871E-2</v>
      </c>
      <c r="AB5" s="5">
        <f t="shared" si="11"/>
        <v>3.9802364776879068E-2</v>
      </c>
      <c r="AC5" s="2" cm="1">
        <f t="array" ref="AC5">SUMPRODUCT((Data!$D$3:$DW$83),(Data!$D$2:$DW$2='3. Broader Food (12 month)'!AC$1)*(Data!$A$3:$A$83='3. Broader Food (12 month)'!$A5))</f>
        <v>534.70000000000005</v>
      </c>
      <c r="AD5" s="5">
        <f t="shared" si="12"/>
        <v>-3.7390166386253032E-4</v>
      </c>
      <c r="AE5" s="5">
        <f t="shared" si="13"/>
        <v>3.978748260646333E-2</v>
      </c>
      <c r="AF5" s="2" cm="1">
        <f t="array" ref="AF5">SUMPRODUCT((Data!$D$3:$DW$83),(Data!$D$2:$DW$2='3. Broader Food (12 month)'!AF$1)*(Data!$A$3:$A$83='3. Broader Food (12 month)'!$A5))</f>
        <v>522.09999999999991</v>
      </c>
      <c r="AG5" s="5">
        <f t="shared" si="14"/>
        <v>-2.3564615672339917E-2</v>
      </c>
      <c r="AH5" s="5">
        <f t="shared" si="15"/>
        <v>3.8849905870272115E-2</v>
      </c>
      <c r="AI5" s="2" cm="1">
        <f t="array" ref="AI5">SUMPRODUCT((Data!$D$3:$DW$83),(Data!$D$2:$DW$2='3. Broader Food (12 month)'!AI$1)*(Data!$A$3:$A$83='3. Broader Food (12 month)'!$A5))</f>
        <v>507.70000000000005</v>
      </c>
      <c r="AJ5" s="5">
        <f t="shared" si="16"/>
        <v>-2.7580923194789997E-2</v>
      </c>
      <c r="AK5" s="5">
        <f t="shared" si="17"/>
        <v>3.7778389600339315E-2</v>
      </c>
      <c r="AL5" s="17">
        <f t="shared" si="23"/>
        <v>0.49558907420754039</v>
      </c>
    </row>
    <row r="6" spans="1:38" x14ac:dyDescent="0.3">
      <c r="A6" s="1" t="s">
        <v>7</v>
      </c>
      <c r="B6" s="2" t="s">
        <v>158</v>
      </c>
      <c r="C6" s="2" cm="1">
        <f t="array" ref="C6">SUMPRODUCT((Data!$D$3:$DW$83),(Data!$D$2:$DW$2='3. Broader Food (12 month)'!C$1)*(Data!$A$3:$A$83='3. Broader Food (12 month)'!$A6))</f>
        <v>509.6</v>
      </c>
      <c r="D6" s="5">
        <f t="shared" si="18"/>
        <v>3.8219522255971805E-2</v>
      </c>
      <c r="E6" s="2" cm="1">
        <f t="array" ref="E6">SUMPRODUCT((Data!$D$3:$DW$83),(Data!$D$2:$DW$2='3. Broader Food (12 month)'!E$1)*(Data!$A$3:$A$83='3. Broader Food (12 month)'!$A6))</f>
        <v>523.29999999999995</v>
      </c>
      <c r="F6" s="5">
        <f t="shared" si="19"/>
        <v>2.6883830455258995E-2</v>
      </c>
      <c r="G6" s="5">
        <f t="shared" si="20"/>
        <v>3.9109443663866546E-2</v>
      </c>
      <c r="H6" s="2" cm="1">
        <f t="array" ref="H6">SUMPRODUCT((Data!$D$3:$DW$83),(Data!$D$2:$DW$2='3. Broader Food (12 month)'!H$1)*(Data!$A$3:$A$83='3. Broader Food (12 month)'!$A6))</f>
        <v>519.20000000000005</v>
      </c>
      <c r="I6" s="5">
        <f t="shared" si="21"/>
        <v>-7.8348939422890895E-3</v>
      </c>
      <c r="J6" s="5">
        <f t="shared" si="22"/>
        <v>3.8634114399243989E-2</v>
      </c>
      <c r="K6" s="2" cm="1">
        <f t="array" ref="K6">SUMPRODUCT((Data!$D$3:$DW$83),(Data!$D$2:$DW$2='3. Broader Food (12 month)'!K$1)*(Data!$A$3:$A$83='3. Broader Food (12 month)'!$A6))</f>
        <v>497.29999999999995</v>
      </c>
      <c r="L6" s="5">
        <f t="shared" si="0"/>
        <v>-4.2180277349769035E-2</v>
      </c>
      <c r="M6" s="5">
        <f t="shared" si="1"/>
        <v>3.7004516738721176E-2</v>
      </c>
      <c r="N6" s="2" cm="1">
        <f t="array" ref="N6">SUMPRODUCT((Data!$D$3:$DW$83),(Data!$D$2:$DW$2='3. Broader Food (12 month)'!N$1)*(Data!$A$3:$A$83='3. Broader Food (12 month)'!$A6))</f>
        <v>491.7</v>
      </c>
      <c r="O6" s="5">
        <f t="shared" si="2"/>
        <v>-1.1260808365171848E-2</v>
      </c>
      <c r="P6" s="5">
        <f t="shared" si="3"/>
        <v>3.658781596708064E-2</v>
      </c>
      <c r="Q6" s="2" cm="1">
        <f t="array" ref="Q6">SUMPRODUCT((Data!$D$3:$DW$83),(Data!$D$2:$DW$2='3. Broader Food (12 month)'!Q$1)*(Data!$A$3:$A$83='3. Broader Food (12 month)'!$A6))</f>
        <v>482.4</v>
      </c>
      <c r="R6" s="5">
        <f t="shared" si="4"/>
        <v>-1.8913971934106155E-2</v>
      </c>
      <c r="S6" s="5">
        <f t="shared" si="5"/>
        <v>3.5895795042749035E-2</v>
      </c>
      <c r="T6" s="2" cm="1">
        <f t="array" ref="T6">SUMPRODUCT((Data!$D$3:$DW$83),(Data!$D$2:$DW$2='3. Broader Food (12 month)'!T$1)*(Data!$A$3:$A$83='3. Broader Food (12 month)'!$A6))</f>
        <v>474.2</v>
      </c>
      <c r="U6" s="5">
        <f t="shared" si="6"/>
        <v>-1.6998341625207303E-2</v>
      </c>
      <c r="V6" s="5">
        <f t="shared" si="7"/>
        <v>3.5285626055703963E-2</v>
      </c>
      <c r="W6" s="2" cm="1">
        <f t="array" ref="W6">SUMPRODUCT((Data!$D$3:$DW$83),(Data!$D$2:$DW$2='3. Broader Food (12 month)'!W$1)*(Data!$A$3:$A$83='3. Broader Food (12 month)'!$A6))</f>
        <v>475.1</v>
      </c>
      <c r="X6" s="5">
        <f t="shared" si="8"/>
        <v>1.897933361450832E-3</v>
      </c>
      <c r="Y6" s="5">
        <f t="shared" si="9"/>
        <v>3.5352595822574766E-2</v>
      </c>
      <c r="Z6" s="2" cm="1">
        <f t="array" ref="Z6">SUMPRODUCT((Data!$D$3:$DW$83),(Data!$D$2:$DW$2='3. Broader Food (12 month)'!Z$1)*(Data!$A$3:$A$83='3. Broader Food (12 month)'!$A6))</f>
        <v>508.79999999999995</v>
      </c>
      <c r="AA6" s="5">
        <f t="shared" si="10"/>
        <v>7.0932435276783723E-2</v>
      </c>
      <c r="AB6" s="5">
        <f t="shared" si="11"/>
        <v>3.7860241537625842E-2</v>
      </c>
      <c r="AC6" s="2" cm="1">
        <f t="array" ref="AC6">SUMPRODUCT((Data!$D$3:$DW$83),(Data!$D$2:$DW$2='3. Broader Food (12 month)'!AC$1)*(Data!$A$3:$A$83='3. Broader Food (12 month)'!$A6))</f>
        <v>508.79999999999995</v>
      </c>
      <c r="AD6" s="5">
        <f t="shared" si="12"/>
        <v>0</v>
      </c>
      <c r="AE6" s="5">
        <f t="shared" si="13"/>
        <v>3.7860241537625842E-2</v>
      </c>
      <c r="AF6" s="2" cm="1">
        <f t="array" ref="AF6">SUMPRODUCT((Data!$D$3:$DW$83),(Data!$D$2:$DW$2='3. Broader Food (12 month)'!AF$1)*(Data!$A$3:$A$83='3. Broader Food (12 month)'!$A6))</f>
        <v>529.20000000000005</v>
      </c>
      <c r="AG6" s="5">
        <f t="shared" si="14"/>
        <v>4.0094339622641639E-2</v>
      </c>
      <c r="AH6" s="5">
        <f t="shared" si="15"/>
        <v>3.937822292003066E-2</v>
      </c>
      <c r="AI6" s="2" cm="1">
        <f t="array" ref="AI6">SUMPRODUCT((Data!$D$3:$DW$83),(Data!$D$2:$DW$2='3. Broader Food (12 month)'!AI$1)*(Data!$A$3:$A$83='3. Broader Food (12 month)'!$A6))</f>
        <v>517</v>
      </c>
      <c r="AJ6" s="5">
        <f t="shared" si="16"/>
        <v>-2.3053665910808818E-2</v>
      </c>
      <c r="AK6" s="5">
        <f t="shared" si="17"/>
        <v>3.8470410524670921E-2</v>
      </c>
      <c r="AL6" s="17">
        <f t="shared" si="23"/>
        <v>0.44965854646586523</v>
      </c>
    </row>
    <row r="7" spans="1:38" x14ac:dyDescent="0.3">
      <c r="A7" s="1" t="s">
        <v>8</v>
      </c>
      <c r="B7" s="2" t="s">
        <v>158</v>
      </c>
      <c r="C7" s="2" cm="1">
        <f t="array" ref="C7">SUMPRODUCT((Data!$D$3:$DW$83),(Data!$D$2:$DW$2='3. Broader Food (12 month)'!C$1)*(Data!$A$3:$A$83='3. Broader Food (12 month)'!$A7))</f>
        <v>561.1</v>
      </c>
      <c r="D7" s="5">
        <f t="shared" si="18"/>
        <v>4.2081973975325315E-2</v>
      </c>
      <c r="E7" s="2" cm="1">
        <f t="array" ref="E7">SUMPRODUCT((Data!$D$3:$DW$83),(Data!$D$2:$DW$2='3. Broader Food (12 month)'!E$1)*(Data!$A$3:$A$83='3. Broader Food (12 month)'!$A7))</f>
        <v>559.20000000000005</v>
      </c>
      <c r="F7" s="5">
        <f t="shared" si="19"/>
        <v>-3.3862056674389684E-3</v>
      </c>
      <c r="G7" s="5">
        <f t="shared" si="20"/>
        <v>4.1792472571821476E-2</v>
      </c>
      <c r="H7" s="2" cm="1">
        <f t="array" ref="H7">SUMPRODUCT((Data!$D$3:$DW$83),(Data!$D$2:$DW$2='3. Broader Food (12 month)'!H$1)*(Data!$A$3:$A$83='3. Broader Food (12 month)'!$A7))</f>
        <v>572.9</v>
      </c>
      <c r="I7" s="5">
        <f t="shared" si="21"/>
        <v>2.4499284692417689E-2</v>
      </c>
      <c r="J7" s="5">
        <f t="shared" si="22"/>
        <v>4.2629977155868408E-2</v>
      </c>
      <c r="K7" s="2" cm="1">
        <f t="array" ref="K7">SUMPRODUCT((Data!$D$3:$DW$83),(Data!$D$2:$DW$2='3. Broader Food (12 month)'!K$1)*(Data!$A$3:$A$83='3. Broader Food (12 month)'!$A7))</f>
        <v>589.5</v>
      </c>
      <c r="L7" s="5">
        <f t="shared" si="0"/>
        <v>2.897538837493463E-2</v>
      </c>
      <c r="M7" s="5">
        <f t="shared" si="1"/>
        <v>4.386519730037429E-2</v>
      </c>
      <c r="N7" s="2" cm="1">
        <f t="array" ref="N7">SUMPRODUCT((Data!$D$3:$DW$83),(Data!$D$2:$DW$2='3. Broader Food (12 month)'!N$1)*(Data!$A$3:$A$83='3. Broader Food (12 month)'!$A7))</f>
        <v>613.1</v>
      </c>
      <c r="O7" s="5">
        <f t="shared" si="2"/>
        <v>4.0033927056827956E-2</v>
      </c>
      <c r="P7" s="5">
        <f t="shared" si="3"/>
        <v>4.5621293409430837E-2</v>
      </c>
      <c r="Q7" s="2" cm="1">
        <f t="array" ref="Q7">SUMPRODUCT((Data!$D$3:$DW$83),(Data!$D$2:$DW$2='3. Broader Food (12 month)'!Q$1)*(Data!$A$3:$A$83='3. Broader Food (12 month)'!$A7))</f>
        <v>560.20000000000005</v>
      </c>
      <c r="R7" s="5">
        <f t="shared" si="4"/>
        <v>-8.6282824987767071E-2</v>
      </c>
      <c r="S7" s="5">
        <f t="shared" si="5"/>
        <v>4.1684959334469342E-2</v>
      </c>
      <c r="T7" s="2" cm="1">
        <f t="array" ref="T7">SUMPRODUCT((Data!$D$3:$DW$83),(Data!$D$2:$DW$2='3. Broader Food (12 month)'!T$1)*(Data!$A$3:$A$83='3. Broader Food (12 month)'!$A7))</f>
        <v>488.8</v>
      </c>
      <c r="U7" s="5">
        <f t="shared" si="6"/>
        <v>-0.1274544805426634</v>
      </c>
      <c r="V7" s="5">
        <f t="shared" si="7"/>
        <v>3.6372024496052507E-2</v>
      </c>
      <c r="W7" s="2" cm="1">
        <f t="array" ref="W7">SUMPRODUCT((Data!$D$3:$DW$83),(Data!$D$2:$DW$2='3. Broader Food (12 month)'!W$1)*(Data!$A$3:$A$83='3. Broader Food (12 month)'!$A7))</f>
        <v>472.1</v>
      </c>
      <c r="X7" s="5">
        <f t="shared" si="8"/>
        <v>-3.4165302782323992E-2</v>
      </c>
      <c r="Y7" s="5">
        <f t="shared" si="9"/>
        <v>3.5129363266338767E-2</v>
      </c>
      <c r="Z7" s="2" cm="1">
        <f t="array" ref="Z7">SUMPRODUCT((Data!$D$3:$DW$83),(Data!$D$2:$DW$2='3. Broader Food (12 month)'!Z$1)*(Data!$A$3:$A$83='3. Broader Food (12 month)'!$A7))</f>
        <v>469.40000000000003</v>
      </c>
      <c r="AA7" s="5">
        <f t="shared" si="10"/>
        <v>-5.7191273035374079E-3</v>
      </c>
      <c r="AB7" s="5">
        <f t="shared" si="11"/>
        <v>3.4928453965726365E-2</v>
      </c>
      <c r="AC7" s="2" cm="1">
        <f t="array" ref="AC7">SUMPRODUCT((Data!$D$3:$DW$83),(Data!$D$2:$DW$2='3. Broader Food (12 month)'!AC$1)*(Data!$A$3:$A$83='3. Broader Food (12 month)'!$A7))</f>
        <v>469.6</v>
      </c>
      <c r="AD7" s="5">
        <f t="shared" si="12"/>
        <v>4.260758414997845E-4</v>
      </c>
      <c r="AE7" s="5">
        <f t="shared" si="13"/>
        <v>3.4943336136142096E-2</v>
      </c>
      <c r="AF7" s="2" cm="1">
        <f t="array" ref="AF7">SUMPRODUCT((Data!$D$3:$DW$83),(Data!$D$2:$DW$2='3. Broader Food (12 month)'!AF$1)*(Data!$A$3:$A$83='3. Broader Food (12 month)'!$A7))</f>
        <v>478.1</v>
      </c>
      <c r="AG7" s="5">
        <f t="shared" si="14"/>
        <v>1.8100511073253722E-2</v>
      </c>
      <c r="AH7" s="5">
        <f t="shared" si="15"/>
        <v>3.5575828378810771E-2</v>
      </c>
      <c r="AI7" s="2" cm="1">
        <f t="array" ref="AI7">SUMPRODUCT((Data!$D$3:$DW$83),(Data!$D$2:$DW$2='3. Broader Food (12 month)'!AI$1)*(Data!$A$3:$A$83='3. Broader Food (12 month)'!$A7))</f>
        <v>494.7</v>
      </c>
      <c r="AJ7" s="5">
        <f t="shared" si="16"/>
        <v>3.4720769713449062E-2</v>
      </c>
      <c r="AK7" s="5">
        <f t="shared" si="17"/>
        <v>3.6811048523316639E-2</v>
      </c>
      <c r="AL7" s="17">
        <f t="shared" si="23"/>
        <v>0.47143592851367683</v>
      </c>
    </row>
    <row r="8" spans="1:38" x14ac:dyDescent="0.3">
      <c r="A8" s="1" t="s">
        <v>9</v>
      </c>
      <c r="B8" s="2" t="s">
        <v>158</v>
      </c>
      <c r="C8" s="2" cm="1">
        <f t="array" ref="C8">SUMPRODUCT((Data!$D$3:$DW$83),(Data!$D$2:$DW$2='3. Broader Food (12 month)'!C$1)*(Data!$A$3:$A$83='3. Broader Food (12 month)'!$A8))</f>
        <v>492.5</v>
      </c>
      <c r="D8" s="5">
        <f t="shared" si="18"/>
        <v>3.6937038287021419E-2</v>
      </c>
      <c r="E8" s="2" cm="1">
        <f t="array" ref="E8">SUMPRODUCT((Data!$D$3:$DW$83),(Data!$D$2:$DW$2='3. Broader Food (12 month)'!E$1)*(Data!$A$3:$A$83='3. Broader Food (12 month)'!$A8))</f>
        <v>492.70000000000005</v>
      </c>
      <c r="F8" s="5">
        <f t="shared" si="19"/>
        <v>4.0609137055835909E-4</v>
      </c>
      <c r="G8" s="5">
        <f t="shared" si="20"/>
        <v>3.6822516516696067E-2</v>
      </c>
      <c r="H8" s="2" cm="1">
        <f t="array" ref="H8">SUMPRODUCT((Data!$D$3:$DW$83),(Data!$D$2:$DW$2='3. Broader Food (12 month)'!H$1)*(Data!$A$3:$A$83='3. Broader Food (12 month)'!$A8))</f>
        <v>501.59999999999997</v>
      </c>
      <c r="I8" s="5">
        <f t="shared" si="21"/>
        <v>1.806373046478571E-2</v>
      </c>
      <c r="J8" s="5">
        <f t="shared" si="22"/>
        <v>3.7324483402659439E-2</v>
      </c>
      <c r="K8" s="2" cm="1">
        <f t="array" ref="K8">SUMPRODUCT((Data!$D$3:$DW$83),(Data!$D$2:$DW$2='3. Broader Food (12 month)'!K$1)*(Data!$A$3:$A$83='3. Broader Food (12 month)'!$A8))</f>
        <v>507.3</v>
      </c>
      <c r="L8" s="5">
        <f t="shared" si="0"/>
        <v>1.1363636363636465E-2</v>
      </c>
      <c r="M8" s="5">
        <f t="shared" si="1"/>
        <v>3.7748625259507847E-2</v>
      </c>
      <c r="N8" s="2" cm="1">
        <f t="array" ref="N8">SUMPRODUCT((Data!$D$3:$DW$83),(Data!$D$2:$DW$2='3. Broader Food (12 month)'!N$1)*(Data!$A$3:$A$83='3. Broader Food (12 month)'!$A8))</f>
        <v>509.4</v>
      </c>
      <c r="O8" s="5">
        <f t="shared" si="2"/>
        <v>4.1395623891187228E-3</v>
      </c>
      <c r="P8" s="5">
        <f t="shared" si="3"/>
        <v>3.7904888048873049E-2</v>
      </c>
      <c r="Q8" s="2" cm="1">
        <f t="array" ref="Q8">SUMPRODUCT((Data!$D$3:$DW$83),(Data!$D$2:$DW$2='3. Broader Food (12 month)'!Q$1)*(Data!$A$3:$A$83='3. Broader Food (12 month)'!$A8))</f>
        <v>511.7</v>
      </c>
      <c r="R8" s="5">
        <f t="shared" si="4"/>
        <v>4.5151158225362753E-3</v>
      </c>
      <c r="S8" s="5">
        <f t="shared" si="5"/>
        <v>3.8076033008653982E-2</v>
      </c>
      <c r="T8" s="2" cm="1">
        <f t="array" ref="T8">SUMPRODUCT((Data!$D$3:$DW$83),(Data!$D$2:$DW$2='3. Broader Food (12 month)'!T$1)*(Data!$A$3:$A$83='3. Broader Food (12 month)'!$A8))</f>
        <v>512.6</v>
      </c>
      <c r="U8" s="5">
        <f t="shared" si="6"/>
        <v>1.7588430721127146E-3</v>
      </c>
      <c r="V8" s="5">
        <f t="shared" si="7"/>
        <v>3.8143002775524786E-2</v>
      </c>
      <c r="W8" s="2" cm="1">
        <f t="array" ref="W8">SUMPRODUCT((Data!$D$3:$DW$83),(Data!$D$2:$DW$2='3. Broader Food (12 month)'!W$1)*(Data!$A$3:$A$83='3. Broader Food (12 month)'!$A8))</f>
        <v>512.79999999999995</v>
      </c>
      <c r="X8" s="5">
        <f t="shared" si="8"/>
        <v>3.9016777214184728E-4</v>
      </c>
      <c r="Y8" s="5">
        <f t="shared" si="9"/>
        <v>3.8157884945940516E-2</v>
      </c>
      <c r="Z8" s="2" cm="1">
        <f t="array" ref="Z8">SUMPRODUCT((Data!$D$3:$DW$83),(Data!$D$2:$DW$2='3. Broader Food (12 month)'!Z$1)*(Data!$A$3:$A$83='3. Broader Food (12 month)'!$A8))</f>
        <v>513.59999999999991</v>
      </c>
      <c r="AA8" s="5">
        <f t="shared" si="10"/>
        <v>1.5600624024960652E-3</v>
      </c>
      <c r="AB8" s="5">
        <f t="shared" si="11"/>
        <v>3.8217413627603447E-2</v>
      </c>
      <c r="AC8" s="2" cm="1">
        <f t="array" ref="AC8">SUMPRODUCT((Data!$D$3:$DW$83),(Data!$D$2:$DW$2='3. Broader Food (12 month)'!AC$1)*(Data!$A$3:$A$83='3. Broader Food (12 month)'!$A8))</f>
        <v>513.79999999999995</v>
      </c>
      <c r="AD8" s="5">
        <f t="shared" si="12"/>
        <v>3.8940809968845969E-4</v>
      </c>
      <c r="AE8" s="5">
        <f t="shared" si="13"/>
        <v>3.8232295798019178E-2</v>
      </c>
      <c r="AF8" s="2" cm="1">
        <f t="array" ref="AF8">SUMPRODUCT((Data!$D$3:$DW$83),(Data!$D$2:$DW$2='3. Broader Food (12 month)'!AF$1)*(Data!$A$3:$A$83='3. Broader Food (12 month)'!$A8))</f>
        <v>520.90000000000009</v>
      </c>
      <c r="AG8" s="5">
        <f t="shared" si="14"/>
        <v>1.3818606461658556E-2</v>
      </c>
      <c r="AH8" s="5">
        <f t="shared" si="15"/>
        <v>3.876061284777773E-2</v>
      </c>
      <c r="AI8" s="2" cm="1">
        <f t="array" ref="AI8">SUMPRODUCT((Data!$D$3:$DW$83),(Data!$D$2:$DW$2='3. Broader Food (12 month)'!AI$1)*(Data!$A$3:$A$83='3. Broader Food (12 month)'!$A8))</f>
        <v>527.4</v>
      </c>
      <c r="AJ8" s="5">
        <f t="shared" si="16"/>
        <v>1.2478402764446006E-2</v>
      </c>
      <c r="AK8" s="5">
        <f t="shared" si="17"/>
        <v>3.9244283386289054E-2</v>
      </c>
      <c r="AL8" s="17">
        <f t="shared" si="23"/>
        <v>0.45556907790456647</v>
      </c>
    </row>
    <row r="9" spans="1:38" x14ac:dyDescent="0.3">
      <c r="A9" s="1" t="s">
        <v>10</v>
      </c>
      <c r="B9" s="2" t="s">
        <v>158</v>
      </c>
      <c r="C9" s="2" cm="1">
        <f t="array" ref="C9">SUMPRODUCT((Data!$D$3:$DW$83),(Data!$D$2:$DW$2='3. Broader Food (12 month)'!C$1)*(Data!$A$3:$A$83='3. Broader Food (12 month)'!$A9))</f>
        <v>360.4</v>
      </c>
      <c r="D9" s="5">
        <f t="shared" si="18"/>
        <v>2.7029662129223388E-2</v>
      </c>
      <c r="E9" s="2" cm="1">
        <f t="array" ref="E9">SUMPRODUCT((Data!$D$3:$DW$83),(Data!$D$2:$DW$2='3. Broader Food (12 month)'!E$1)*(Data!$A$3:$A$83='3. Broader Food (12 month)'!$A9))</f>
        <v>360.7</v>
      </c>
      <c r="F9" s="5">
        <f t="shared" si="19"/>
        <v>8.3240843507215168E-4</v>
      </c>
      <c r="G9" s="5">
        <f t="shared" si="20"/>
        <v>2.695734058772533E-2</v>
      </c>
      <c r="H9" s="2" cm="1">
        <f t="array" ref="H9">SUMPRODUCT((Data!$D$3:$DW$83),(Data!$D$2:$DW$2='3. Broader Food (12 month)'!H$1)*(Data!$A$3:$A$83='3. Broader Food (12 month)'!$A9))</f>
        <v>363.3</v>
      </c>
      <c r="I9" s="5">
        <f t="shared" si="21"/>
        <v>7.2082062655947077E-3</v>
      </c>
      <c r="J9" s="5">
        <f t="shared" si="22"/>
        <v>2.7033462560179779E-2</v>
      </c>
      <c r="K9" s="2" cm="1">
        <f t="array" ref="K9">SUMPRODUCT((Data!$D$3:$DW$83),(Data!$D$2:$DW$2='3. Broader Food (12 month)'!K$1)*(Data!$A$3:$A$83='3. Broader Food (12 month)'!$A9))</f>
        <v>365.5</v>
      </c>
      <c r="L9" s="5">
        <f t="shared" si="0"/>
        <v>6.0556014313239981E-3</v>
      </c>
      <c r="M9" s="5">
        <f t="shared" si="1"/>
        <v>2.7197166434752847E-2</v>
      </c>
      <c r="N9" s="2" cm="1">
        <f t="array" ref="N9">SUMPRODUCT((Data!$D$3:$DW$83),(Data!$D$2:$DW$2='3. Broader Food (12 month)'!N$1)*(Data!$A$3:$A$83='3. Broader Food (12 month)'!$A9))</f>
        <v>366.4</v>
      </c>
      <c r="O9" s="5">
        <f t="shared" si="2"/>
        <v>2.4623803009575784E-3</v>
      </c>
      <c r="P9" s="5">
        <f t="shared" si="3"/>
        <v>2.7264136201623643E-2</v>
      </c>
      <c r="Q9" s="2" cm="1">
        <f t="array" ref="Q9">SUMPRODUCT((Data!$D$3:$DW$83),(Data!$D$2:$DW$2='3. Broader Food (12 month)'!Q$1)*(Data!$A$3:$A$83='3. Broader Food (12 month)'!$A9))</f>
        <v>367</v>
      </c>
      <c r="R9" s="5">
        <f t="shared" si="4"/>
        <v>1.6375545851528006E-3</v>
      </c>
      <c r="S9" s="5">
        <f t="shared" si="5"/>
        <v>2.7308782712870846E-2</v>
      </c>
      <c r="T9" s="2" cm="1">
        <f t="array" ref="T9">SUMPRODUCT((Data!$D$3:$DW$83),(Data!$D$2:$DW$2='3. Broader Food (12 month)'!T$1)*(Data!$A$3:$A$83='3. Broader Food (12 month)'!$A9))</f>
        <v>366.1</v>
      </c>
      <c r="U9" s="5">
        <f t="shared" si="6"/>
        <v>-2.4523160762942586E-3</v>
      </c>
      <c r="V9" s="5">
        <f t="shared" si="7"/>
        <v>2.7241812946000046E-2</v>
      </c>
      <c r="W9" s="2" cm="1">
        <f t="array" ref="W9">SUMPRODUCT((Data!$D$3:$DW$83),(Data!$D$2:$DW$2='3. Broader Food (12 month)'!W$1)*(Data!$A$3:$A$83='3. Broader Food (12 month)'!$A9))</f>
        <v>364.09999999999997</v>
      </c>
      <c r="X9" s="5">
        <f t="shared" si="8"/>
        <v>-5.4629882545753627E-3</v>
      </c>
      <c r="Y9" s="5">
        <f t="shared" si="9"/>
        <v>2.7092991241842709E-2</v>
      </c>
      <c r="Z9" s="2" cm="1">
        <f t="array" ref="Z9">SUMPRODUCT((Data!$D$3:$DW$83),(Data!$D$2:$DW$2='3. Broader Food (12 month)'!Z$1)*(Data!$A$3:$A$83='3. Broader Food (12 month)'!$A9))</f>
        <v>361</v>
      </c>
      <c r="AA9" s="5">
        <f t="shared" si="10"/>
        <v>-8.5141444658060061E-3</v>
      </c>
      <c r="AB9" s="5">
        <f t="shared" si="11"/>
        <v>2.6862317600398842E-2</v>
      </c>
      <c r="AC9" s="2" cm="1">
        <f t="array" ref="AC9">SUMPRODUCT((Data!$D$3:$DW$83),(Data!$D$2:$DW$2='3. Broader Food (12 month)'!AC$1)*(Data!$A$3:$A$83='3. Broader Food (12 month)'!$A9))</f>
        <v>361</v>
      </c>
      <c r="AD9" s="5">
        <f t="shared" si="12"/>
        <v>0</v>
      </c>
      <c r="AE9" s="5">
        <f t="shared" si="13"/>
        <v>2.6862317600398842E-2</v>
      </c>
      <c r="AF9" s="2" cm="1">
        <f t="array" ref="AF9">SUMPRODUCT((Data!$D$3:$DW$83),(Data!$D$2:$DW$2='3. Broader Food (12 month)'!AF$1)*(Data!$A$3:$A$83='3. Broader Food (12 month)'!$A9))</f>
        <v>364.79999999999995</v>
      </c>
      <c r="AG9" s="5">
        <f t="shared" si="14"/>
        <v>1.0526315789473495E-2</v>
      </c>
      <c r="AH9" s="5">
        <f t="shared" si="15"/>
        <v>2.7145078838297775E-2</v>
      </c>
      <c r="AI9" s="2" cm="1">
        <f t="array" ref="AI9">SUMPRODUCT((Data!$D$3:$DW$83),(Data!$D$2:$DW$2='3. Broader Food (12 month)'!AI$1)*(Data!$A$3:$A$83='3. Broader Food (12 month)'!$A9))</f>
        <v>368.8</v>
      </c>
      <c r="AJ9" s="5">
        <f t="shared" si="16"/>
        <v>1.0964912280701844E-2</v>
      </c>
      <c r="AK9" s="5">
        <f t="shared" si="17"/>
        <v>2.7442722246612448E-2</v>
      </c>
      <c r="AL9" s="17">
        <f t="shared" si="23"/>
        <v>0.32543779109992643</v>
      </c>
    </row>
    <row r="10" spans="1:38" x14ac:dyDescent="0.3">
      <c r="A10" s="1" t="s">
        <v>11</v>
      </c>
      <c r="B10" s="2" t="s">
        <v>158</v>
      </c>
      <c r="C10" s="2" cm="1">
        <f t="array" ref="C10">SUMPRODUCT((Data!$D$3:$DW$83),(Data!$D$2:$DW$2='3. Broader Food (12 month)'!C$1)*(Data!$A$3:$A$83='3. Broader Food (12 month)'!$A10))</f>
        <v>559.5</v>
      </c>
      <c r="D10" s="5">
        <f t="shared" si="18"/>
        <v>4.1961975475306564E-2</v>
      </c>
      <c r="E10" s="2" cm="1">
        <f t="array" ref="E10">SUMPRODUCT((Data!$D$3:$DW$83),(Data!$D$2:$DW$2='3. Broader Food (12 month)'!E$1)*(Data!$A$3:$A$83='3. Broader Food (12 month)'!$A10))</f>
        <v>568.1</v>
      </c>
      <c r="F10" s="5">
        <f t="shared" si="19"/>
        <v>1.537086684539779E-2</v>
      </c>
      <c r="G10" s="5">
        <f t="shared" si="20"/>
        <v>4.2457624585214196E-2</v>
      </c>
      <c r="H10" s="2" cm="1">
        <f t="array" ref="H10">SUMPRODUCT((Data!$D$3:$DW$83),(Data!$D$2:$DW$2='3. Broader Food (12 month)'!H$1)*(Data!$A$3:$A$83='3. Broader Food (12 month)'!$A10))</f>
        <v>578.9</v>
      </c>
      <c r="I10" s="5">
        <f t="shared" si="21"/>
        <v>1.9010737546206524E-2</v>
      </c>
      <c r="J10" s="5">
        <f t="shared" si="22"/>
        <v>4.3076442268340412E-2</v>
      </c>
      <c r="K10" s="2" cm="1">
        <f t="array" ref="K10">SUMPRODUCT((Data!$D$3:$DW$83),(Data!$D$2:$DW$2='3. Broader Food (12 month)'!K$1)*(Data!$A$3:$A$83='3. Broader Food (12 month)'!$A10))</f>
        <v>590</v>
      </c>
      <c r="L10" s="5">
        <f t="shared" si="0"/>
        <v>1.9174296078770192E-2</v>
      </c>
      <c r="M10" s="5">
        <f t="shared" si="1"/>
        <v>4.3902402726413624E-2</v>
      </c>
      <c r="N10" s="2" cm="1">
        <f t="array" ref="N10">SUMPRODUCT((Data!$D$3:$DW$83),(Data!$D$2:$DW$2='3. Broader Food (12 month)'!N$1)*(Data!$A$3:$A$83='3. Broader Food (12 month)'!$A10))</f>
        <v>597.9</v>
      </c>
      <c r="O10" s="5">
        <f t="shared" si="2"/>
        <v>1.3389830508474532E-2</v>
      </c>
      <c r="P10" s="5">
        <f t="shared" si="3"/>
        <v>4.4490248457835092E-2</v>
      </c>
      <c r="Q10" s="2" cm="1">
        <f t="array" ref="Q10">SUMPRODUCT((Data!$D$3:$DW$83),(Data!$D$2:$DW$2='3. Broader Food (12 month)'!Q$1)*(Data!$A$3:$A$83='3. Broader Food (12 month)'!$A10))</f>
        <v>606.40000000000009</v>
      </c>
      <c r="R10" s="5">
        <f t="shared" si="4"/>
        <v>1.421642415119595E-2</v>
      </c>
      <c r="S10" s="5">
        <f t="shared" si="5"/>
        <v>4.5122740700503768E-2</v>
      </c>
      <c r="T10" s="2" cm="1">
        <f t="array" ref="T10">SUMPRODUCT((Data!$D$3:$DW$83),(Data!$D$2:$DW$2='3. Broader Food (12 month)'!T$1)*(Data!$A$3:$A$83='3. Broader Food (12 month)'!$A10))</f>
        <v>613.20000000000005</v>
      </c>
      <c r="U10" s="5">
        <f t="shared" si="6"/>
        <v>1.1213720316622711E-2</v>
      </c>
      <c r="V10" s="5">
        <f t="shared" si="7"/>
        <v>4.5628734494638702E-2</v>
      </c>
      <c r="W10" s="2" cm="1">
        <f t="array" ref="W10">SUMPRODUCT((Data!$D$3:$DW$83),(Data!$D$2:$DW$2='3. Broader Food (12 month)'!W$1)*(Data!$A$3:$A$83='3. Broader Food (12 month)'!$A10))</f>
        <v>623.20000000000005</v>
      </c>
      <c r="X10" s="5">
        <f t="shared" si="8"/>
        <v>1.6307893020221842E-2</v>
      </c>
      <c r="Y10" s="5">
        <f t="shared" si="9"/>
        <v>4.6372843015425373E-2</v>
      </c>
      <c r="Z10" s="2" cm="1">
        <f t="array" ref="Z10">SUMPRODUCT((Data!$D$3:$DW$83),(Data!$D$2:$DW$2='3. Broader Food (12 month)'!Z$1)*(Data!$A$3:$A$83='3. Broader Food (12 month)'!$A10))</f>
        <v>626.59999999999991</v>
      </c>
      <c r="AA10" s="5">
        <f t="shared" si="10"/>
        <v>5.45571245186105E-3</v>
      </c>
      <c r="AB10" s="5">
        <f t="shared" si="11"/>
        <v>4.6625839912492834E-2</v>
      </c>
      <c r="AC10" s="2" cm="1">
        <f t="array" ref="AC10">SUMPRODUCT((Data!$D$3:$DW$83),(Data!$D$2:$DW$2='3. Broader Food (12 month)'!AC$1)*(Data!$A$3:$A$83='3. Broader Food (12 month)'!$A10))</f>
        <v>626.59999999999991</v>
      </c>
      <c r="AD10" s="5">
        <f t="shared" si="12"/>
        <v>0</v>
      </c>
      <c r="AE10" s="5">
        <f t="shared" si="13"/>
        <v>4.6625839912492834E-2</v>
      </c>
      <c r="AF10" s="2" cm="1">
        <f t="array" ref="AF10">SUMPRODUCT((Data!$D$3:$DW$83),(Data!$D$2:$DW$2='3. Broader Food (12 month)'!AF$1)*(Data!$A$3:$A$83='3. Broader Food (12 month)'!$A10))</f>
        <v>636.20000000000005</v>
      </c>
      <c r="AG10" s="5">
        <f t="shared" si="14"/>
        <v>1.5320778806256152E-2</v>
      </c>
      <c r="AH10" s="5">
        <f t="shared" si="15"/>
        <v>4.734018409244805E-2</v>
      </c>
      <c r="AI10" s="2" cm="1">
        <f t="array" ref="AI10">SUMPRODUCT((Data!$D$3:$DW$83),(Data!$D$2:$DW$2='3. Broader Food (12 month)'!AI$1)*(Data!$A$3:$A$83='3. Broader Food (12 month)'!$A10))</f>
        <v>650.9</v>
      </c>
      <c r="AJ10" s="5">
        <f t="shared" si="16"/>
        <v>2.3105941527821416E-2</v>
      </c>
      <c r="AK10" s="5">
        <f t="shared" si="17"/>
        <v>4.8434023618004453E-2</v>
      </c>
      <c r="AL10" s="17">
        <f t="shared" si="23"/>
        <v>0.54203889925911597</v>
      </c>
    </row>
    <row r="11" spans="1:38" x14ac:dyDescent="0.3">
      <c r="A11" s="1" t="s">
        <v>12</v>
      </c>
      <c r="B11" s="2" t="s">
        <v>158</v>
      </c>
      <c r="C11" s="2" cm="1">
        <f t="array" ref="C11">SUMPRODUCT((Data!$D$3:$DW$83),(Data!$D$2:$DW$2='3. Broader Food (12 month)'!C$1)*(Data!$A$3:$A$83='3. Broader Food (12 month)'!$A11))</f>
        <v>501.20000000000005</v>
      </c>
      <c r="D11" s="5">
        <f t="shared" si="18"/>
        <v>3.7589530130873371E-2</v>
      </c>
      <c r="E11" s="2" cm="1">
        <f t="array" ref="E11">SUMPRODUCT((Data!$D$3:$DW$83),(Data!$D$2:$DW$2='3. Broader Food (12 month)'!E$1)*(Data!$A$3:$A$83='3. Broader Food (12 month)'!$A11))</f>
        <v>502.7</v>
      </c>
      <c r="F11" s="5">
        <f t="shared" si="19"/>
        <v>2.992817238627099E-3</v>
      </c>
      <c r="G11" s="5">
        <f t="shared" si="20"/>
        <v>3.7569878329496875E-2</v>
      </c>
      <c r="H11" s="2" cm="1">
        <f t="array" ref="H11">SUMPRODUCT((Data!$D$3:$DW$83),(Data!$D$2:$DW$2='3. Broader Food (12 month)'!H$1)*(Data!$A$3:$A$83='3. Broader Food (12 month)'!$A11))</f>
        <v>504.1</v>
      </c>
      <c r="I11" s="5">
        <f t="shared" si="21"/>
        <v>2.7849612094690279E-3</v>
      </c>
      <c r="J11" s="5">
        <f t="shared" si="22"/>
        <v>3.7510510532856117E-2</v>
      </c>
      <c r="K11" s="2" cm="1">
        <f t="array" ref="K11">SUMPRODUCT((Data!$D$3:$DW$83),(Data!$D$2:$DW$2='3. Broader Food (12 month)'!K$1)*(Data!$A$3:$A$83='3. Broader Food (12 month)'!$A11))</f>
        <v>505.9</v>
      </c>
      <c r="L11" s="5">
        <f t="shared" si="0"/>
        <v>3.5707200952190821E-3</v>
      </c>
      <c r="M11" s="5">
        <f t="shared" si="1"/>
        <v>3.7644450066597709E-2</v>
      </c>
      <c r="N11" s="2" cm="1">
        <f t="array" ref="N11">SUMPRODUCT((Data!$D$3:$DW$83),(Data!$D$2:$DW$2='3. Broader Food (12 month)'!N$1)*(Data!$A$3:$A$83='3. Broader Food (12 month)'!$A11))</f>
        <v>507.30000000000007</v>
      </c>
      <c r="O11" s="5">
        <f t="shared" si="2"/>
        <v>2.7673453251633173E-3</v>
      </c>
      <c r="P11" s="5">
        <f t="shared" si="3"/>
        <v>3.7748625259507854E-2</v>
      </c>
      <c r="Q11" s="2" cm="1">
        <f t="array" ref="Q11">SUMPRODUCT((Data!$D$3:$DW$83),(Data!$D$2:$DW$2='3. Broader Food (12 month)'!Q$1)*(Data!$A$3:$A$83='3. Broader Food (12 month)'!$A11))</f>
        <v>508.9</v>
      </c>
      <c r="R11" s="5">
        <f t="shared" si="4"/>
        <v>3.1539522964714184E-3</v>
      </c>
      <c r="S11" s="5">
        <f t="shared" si="5"/>
        <v>3.7867682622833715E-2</v>
      </c>
      <c r="T11" s="2" cm="1">
        <f t="array" ref="T11">SUMPRODUCT((Data!$D$3:$DW$83),(Data!$D$2:$DW$2='3. Broader Food (12 month)'!T$1)*(Data!$A$3:$A$83='3. Broader Food (12 month)'!$A11))</f>
        <v>510.6</v>
      </c>
      <c r="U11" s="5">
        <f t="shared" si="6"/>
        <v>3.3405384161919738E-3</v>
      </c>
      <c r="V11" s="5">
        <f t="shared" si="7"/>
        <v>3.7994181071367449E-2</v>
      </c>
      <c r="W11" s="2" cm="1">
        <f t="array" ref="W11">SUMPRODUCT((Data!$D$3:$DW$83),(Data!$D$2:$DW$2='3. Broader Food (12 month)'!W$1)*(Data!$A$3:$A$83='3. Broader Food (12 month)'!$A11))</f>
        <v>512</v>
      </c>
      <c r="X11" s="5">
        <f t="shared" si="8"/>
        <v>2.7418723070895545E-3</v>
      </c>
      <c r="Y11" s="5">
        <f t="shared" si="9"/>
        <v>3.8098356264277586E-2</v>
      </c>
      <c r="Z11" s="2" cm="1">
        <f t="array" ref="Z11">SUMPRODUCT((Data!$D$3:$DW$83),(Data!$D$2:$DW$2='3. Broader Food (12 month)'!Z$1)*(Data!$A$3:$A$83='3. Broader Food (12 month)'!$A11))</f>
        <v>514.79999999999995</v>
      </c>
      <c r="AA11" s="5">
        <f t="shared" si="10"/>
        <v>5.4687499999999112E-3</v>
      </c>
      <c r="AB11" s="5">
        <f t="shared" si="11"/>
        <v>3.8306706650097846E-2</v>
      </c>
      <c r="AC11" s="2" cm="1">
        <f t="array" ref="AC11">SUMPRODUCT((Data!$D$3:$DW$83),(Data!$D$2:$DW$2='3. Broader Food (12 month)'!AC$1)*(Data!$A$3:$A$83='3. Broader Food (12 month)'!$A11))</f>
        <v>514.79999999999995</v>
      </c>
      <c r="AD11" s="5">
        <f t="shared" si="12"/>
        <v>0</v>
      </c>
      <c r="AE11" s="5">
        <f t="shared" si="13"/>
        <v>3.8306706650097846E-2</v>
      </c>
      <c r="AF11" s="2" cm="1">
        <f t="array" ref="AF11">SUMPRODUCT((Data!$D$3:$DW$83),(Data!$D$2:$DW$2='3. Broader Food (12 month)'!AF$1)*(Data!$A$3:$A$83='3. Broader Food (12 month)'!$A11))</f>
        <v>516.6</v>
      </c>
      <c r="AG11" s="5">
        <f t="shared" si="14"/>
        <v>3.4965034965035446E-3</v>
      </c>
      <c r="AH11" s="5">
        <f t="shared" si="15"/>
        <v>3.8440646183839453E-2</v>
      </c>
      <c r="AI11" s="2" cm="1">
        <f t="array" ref="AI11">SUMPRODUCT((Data!$D$3:$DW$83),(Data!$D$2:$DW$2='3. Broader Food (12 month)'!AI$1)*(Data!$A$3:$A$83='3. Broader Food (12 month)'!$A11))</f>
        <v>518</v>
      </c>
      <c r="AJ11" s="5">
        <f t="shared" si="16"/>
        <v>2.7100271002709064E-3</v>
      </c>
      <c r="AK11" s="5">
        <f t="shared" si="17"/>
        <v>3.8544821376749583E-2</v>
      </c>
      <c r="AL11" s="17">
        <f t="shared" si="23"/>
        <v>0.45562209513859542</v>
      </c>
    </row>
    <row r="12" spans="1:38" x14ac:dyDescent="0.3">
      <c r="A12" s="1" t="s">
        <v>13</v>
      </c>
      <c r="B12" s="2" t="s">
        <v>158</v>
      </c>
      <c r="C12" s="2" cm="1">
        <f t="array" ref="C12">SUMPRODUCT((Data!$D$3:$DW$83),(Data!$D$2:$DW$2='3. Broader Food (12 month)'!C$1)*(Data!$A$3:$A$83='3. Broader Food (12 month)'!$A12))</f>
        <v>552.1</v>
      </c>
      <c r="D12" s="5">
        <f t="shared" si="18"/>
        <v>4.1406982412719846E-2</v>
      </c>
      <c r="E12" s="2" cm="1">
        <f t="array" ref="E12">SUMPRODUCT((Data!$D$3:$DW$83),(Data!$D$2:$DW$2='3. Broader Food (12 month)'!E$1)*(Data!$A$3:$A$83='3. Broader Food (12 month)'!$A12))</f>
        <v>556</v>
      </c>
      <c r="F12" s="5">
        <f t="shared" si="19"/>
        <v>7.0639376924470643E-3</v>
      </c>
      <c r="G12" s="5">
        <f t="shared" si="20"/>
        <v>4.1553316791725213E-2</v>
      </c>
      <c r="H12" s="2" cm="1">
        <f t="array" ref="H12">SUMPRODUCT((Data!$D$3:$DW$83),(Data!$D$2:$DW$2='3. Broader Food (12 month)'!H$1)*(Data!$A$3:$A$83='3. Broader Food (12 month)'!$A12))</f>
        <v>559.20000000000005</v>
      </c>
      <c r="I12" s="5">
        <f t="shared" si="21"/>
        <v>5.7553956834532904E-3</v>
      </c>
      <c r="J12" s="5">
        <f t="shared" si="22"/>
        <v>4.1610548482390673E-2</v>
      </c>
      <c r="K12" s="2" cm="1">
        <f t="array" ref="K12">SUMPRODUCT((Data!$D$3:$DW$83),(Data!$D$2:$DW$2='3. Broader Food (12 month)'!K$1)*(Data!$A$3:$A$83='3. Broader Food (12 month)'!$A12))</f>
        <v>562.6</v>
      </c>
      <c r="L12" s="5">
        <f t="shared" si="0"/>
        <v>6.080114449213081E-3</v>
      </c>
      <c r="M12" s="5">
        <f t="shared" si="1"/>
        <v>4.1863545379458141E-2</v>
      </c>
      <c r="N12" s="2" cm="1">
        <f t="array" ref="N12">SUMPRODUCT((Data!$D$3:$DW$83),(Data!$D$2:$DW$2='3. Broader Food (12 month)'!N$1)*(Data!$A$3:$A$83='3. Broader Food (12 month)'!$A12))</f>
        <v>565.4</v>
      </c>
      <c r="O12" s="5">
        <f t="shared" si="2"/>
        <v>4.976892996800597E-3</v>
      </c>
      <c r="P12" s="5">
        <f t="shared" si="3"/>
        <v>4.2071895765278408E-2</v>
      </c>
      <c r="Q12" s="2" cm="1">
        <f t="array" ref="Q12">SUMPRODUCT((Data!$D$3:$DW$83),(Data!$D$2:$DW$2='3. Broader Food (12 month)'!Q$1)*(Data!$A$3:$A$83='3. Broader Food (12 month)'!$A12))</f>
        <v>568.79999999999995</v>
      </c>
      <c r="R12" s="5">
        <f t="shared" si="4"/>
        <v>6.0134418111070786E-3</v>
      </c>
      <c r="S12" s="5">
        <f t="shared" si="5"/>
        <v>4.2324892662345875E-2</v>
      </c>
      <c r="T12" s="2" cm="1">
        <f t="array" ref="T12">SUMPRODUCT((Data!$D$3:$DW$83),(Data!$D$2:$DW$2='3. Broader Food (12 month)'!T$1)*(Data!$A$3:$A$83='3. Broader Food (12 month)'!$A12))</f>
        <v>571.29999999999995</v>
      </c>
      <c r="U12" s="5">
        <f t="shared" si="6"/>
        <v>4.3952180028128396E-3</v>
      </c>
      <c r="V12" s="5">
        <f t="shared" si="7"/>
        <v>4.251091979254254E-2</v>
      </c>
      <c r="W12" s="2" cm="1">
        <f t="array" ref="W12">SUMPRODUCT((Data!$D$3:$DW$83),(Data!$D$2:$DW$2='3. Broader Food (12 month)'!W$1)*(Data!$A$3:$A$83='3. Broader Food (12 month)'!$A12))</f>
        <v>574</v>
      </c>
      <c r="X12" s="5">
        <f t="shared" si="8"/>
        <v>4.7260633642569605E-3</v>
      </c>
      <c r="Y12" s="5">
        <f t="shared" si="9"/>
        <v>4.2711829093154949E-2</v>
      </c>
      <c r="Z12" s="2" cm="1">
        <f t="array" ref="Z12">SUMPRODUCT((Data!$D$3:$DW$83),(Data!$D$2:$DW$2='3. Broader Food (12 month)'!Z$1)*(Data!$A$3:$A$83='3. Broader Food (12 month)'!$A12))</f>
        <v>579.5</v>
      </c>
      <c r="AA12" s="5">
        <f t="shared" si="10"/>
        <v>9.5818815331010221E-3</v>
      </c>
      <c r="AB12" s="5">
        <f t="shared" si="11"/>
        <v>4.3121088779587619E-2</v>
      </c>
      <c r="AC12" s="2" cm="1">
        <f t="array" ref="AC12">SUMPRODUCT((Data!$D$3:$DW$83),(Data!$D$2:$DW$2='3. Broader Food (12 month)'!AC$1)*(Data!$A$3:$A$83='3. Broader Food (12 month)'!$A12))</f>
        <v>579.5</v>
      </c>
      <c r="AD12" s="5">
        <f t="shared" si="12"/>
        <v>0</v>
      </c>
      <c r="AE12" s="5">
        <f t="shared" si="13"/>
        <v>4.3121088779587619E-2</v>
      </c>
      <c r="AF12" s="2" cm="1">
        <f t="array" ref="AF12">SUMPRODUCT((Data!$D$3:$DW$83),(Data!$D$2:$DW$2='3. Broader Food (12 month)'!AF$1)*(Data!$A$3:$A$83='3. Broader Food (12 month)'!$A12))</f>
        <v>581</v>
      </c>
      <c r="AG12" s="5">
        <f t="shared" si="14"/>
        <v>2.5884383088869978E-3</v>
      </c>
      <c r="AH12" s="5">
        <f t="shared" si="15"/>
        <v>4.3232705057705614E-2</v>
      </c>
      <c r="AI12" s="2" cm="1">
        <f t="array" ref="AI12">SUMPRODUCT((Data!$D$3:$DW$83),(Data!$D$2:$DW$2='3. Broader Food (12 month)'!AI$1)*(Data!$A$3:$A$83='3. Broader Food (12 month)'!$A12))</f>
        <v>583</v>
      </c>
      <c r="AJ12" s="5">
        <f t="shared" si="16"/>
        <v>3.4423407917383297E-3</v>
      </c>
      <c r="AK12" s="5">
        <f t="shared" si="17"/>
        <v>4.3381526761862951E-2</v>
      </c>
      <c r="AL12" s="17">
        <f t="shared" si="23"/>
        <v>0.50891033975835942</v>
      </c>
    </row>
    <row r="13" spans="1:38" x14ac:dyDescent="0.3">
      <c r="A13" s="1" t="s">
        <v>14</v>
      </c>
      <c r="B13" s="2" t="s">
        <v>158</v>
      </c>
      <c r="C13" s="2" cm="1">
        <f t="array" ref="C13">SUMPRODUCT((Data!$D$3:$DW$83),(Data!$D$2:$DW$2='3. Broader Food (12 month)'!C$1)*(Data!$A$3:$A$83='3. Broader Food (12 month)'!$A13))</f>
        <v>526.6</v>
      </c>
      <c r="D13" s="5">
        <f t="shared" si="18"/>
        <v>3.9494506318671026E-2</v>
      </c>
      <c r="E13" s="2" cm="1">
        <f t="array" ref="E13">SUMPRODUCT((Data!$D$3:$DW$83),(Data!$D$2:$DW$2='3. Broader Food (12 month)'!E$1)*(Data!$A$3:$A$83='3. Broader Food (12 month)'!$A13))</f>
        <v>526.9</v>
      </c>
      <c r="F13" s="5">
        <f t="shared" si="19"/>
        <v>5.6969236612225416E-4</v>
      </c>
      <c r="G13" s="5">
        <f t="shared" si="20"/>
        <v>3.9378493916474841E-2</v>
      </c>
      <c r="H13" s="2" cm="1">
        <f t="array" ref="H13">SUMPRODUCT((Data!$D$3:$DW$83),(Data!$D$2:$DW$2='3. Broader Food (12 month)'!H$1)*(Data!$A$3:$A$83='3. Broader Food (12 month)'!$A13))</f>
        <v>530.6</v>
      </c>
      <c r="I13" s="5">
        <f t="shared" si="21"/>
        <v>7.0222053520592187E-3</v>
      </c>
      <c r="J13" s="5">
        <f t="shared" si="22"/>
        <v>3.9482398112940797E-2</v>
      </c>
      <c r="K13" s="2" cm="1">
        <f t="array" ref="K13">SUMPRODUCT((Data!$D$3:$DW$83),(Data!$D$2:$DW$2='3. Broader Food (12 month)'!K$1)*(Data!$A$3:$A$83='3. Broader Food (12 month)'!$A13))</f>
        <v>535.1</v>
      </c>
      <c r="L13" s="5">
        <f t="shared" si="0"/>
        <v>8.4809649453447822E-3</v>
      </c>
      <c r="M13" s="5">
        <f t="shared" si="1"/>
        <v>3.9817246947294799E-2</v>
      </c>
      <c r="N13" s="2" cm="1">
        <f t="array" ref="N13">SUMPRODUCT((Data!$D$3:$DW$83),(Data!$D$2:$DW$2='3. Broader Food (12 month)'!N$1)*(Data!$A$3:$A$83='3. Broader Food (12 month)'!$A13))</f>
        <v>540.29999999999995</v>
      </c>
      <c r="O13" s="5">
        <f t="shared" si="2"/>
        <v>9.7178097551857689E-3</v>
      </c>
      <c r="P13" s="5">
        <f t="shared" si="3"/>
        <v>4.0204183378103858E-2</v>
      </c>
      <c r="Q13" s="2" cm="1">
        <f t="array" ref="Q13">SUMPRODUCT((Data!$D$3:$DW$83),(Data!$D$2:$DW$2='3. Broader Food (12 month)'!Q$1)*(Data!$A$3:$A$83='3. Broader Food (12 month)'!$A13))</f>
        <v>536.20000000000005</v>
      </c>
      <c r="R13" s="5">
        <f t="shared" si="4"/>
        <v>-7.5883768276882035E-3</v>
      </c>
      <c r="S13" s="5">
        <f t="shared" si="5"/>
        <v>3.9899098884581333E-2</v>
      </c>
      <c r="T13" s="2" cm="1">
        <f t="array" ref="T13">SUMPRODUCT((Data!$D$3:$DW$83),(Data!$D$2:$DW$2='3. Broader Food (12 month)'!T$1)*(Data!$A$3:$A$83='3. Broader Food (12 month)'!$A13))</f>
        <v>528.9</v>
      </c>
      <c r="U13" s="5">
        <f t="shared" si="6"/>
        <v>-1.3614323013800944E-2</v>
      </c>
      <c r="V13" s="5">
        <f t="shared" si="7"/>
        <v>3.9355899664407057E-2</v>
      </c>
      <c r="W13" s="2" cm="1">
        <f t="array" ref="W13">SUMPRODUCT((Data!$D$3:$DW$83),(Data!$D$2:$DW$2='3. Broader Food (12 month)'!W$1)*(Data!$A$3:$A$83='3. Broader Food (12 month)'!$A13))</f>
        <v>531.20000000000005</v>
      </c>
      <c r="X13" s="5">
        <f t="shared" si="8"/>
        <v>4.3486481376442399E-3</v>
      </c>
      <c r="Y13" s="5">
        <f t="shared" si="9"/>
        <v>3.9527044624187997E-2</v>
      </c>
      <c r="Z13" s="2" cm="1">
        <f t="array" ref="Z13">SUMPRODUCT((Data!$D$3:$DW$83),(Data!$D$2:$DW$2='3. Broader Food (12 month)'!Z$1)*(Data!$A$3:$A$83='3. Broader Food (12 month)'!$A13))</f>
        <v>532.5</v>
      </c>
      <c r="AA13" s="5">
        <f t="shared" si="10"/>
        <v>2.4472891566265087E-3</v>
      </c>
      <c r="AB13" s="5">
        <f t="shared" si="11"/>
        <v>3.9623778731890262E-2</v>
      </c>
      <c r="AC13" s="2" cm="1">
        <f t="array" ref="AC13">SUMPRODUCT((Data!$D$3:$DW$83),(Data!$D$2:$DW$2='3. Broader Food (12 month)'!AC$1)*(Data!$A$3:$A$83='3. Broader Food (12 month)'!$A13))</f>
        <v>532.6</v>
      </c>
      <c r="AD13" s="5">
        <f t="shared" si="12"/>
        <v>1.877934272300763E-4</v>
      </c>
      <c r="AE13" s="5">
        <f t="shared" si="13"/>
        <v>3.9631219817098128E-2</v>
      </c>
      <c r="AF13" s="2" cm="1">
        <f t="array" ref="AF13">SUMPRODUCT((Data!$D$3:$DW$83),(Data!$D$2:$DW$2='3. Broader Food (12 month)'!AF$1)*(Data!$A$3:$A$83='3. Broader Food (12 month)'!$A13))</f>
        <v>535.5</v>
      </c>
      <c r="AG13" s="5">
        <f t="shared" si="14"/>
        <v>5.4449868569281801E-3</v>
      </c>
      <c r="AH13" s="5">
        <f t="shared" si="15"/>
        <v>3.9847011288126261E-2</v>
      </c>
      <c r="AI13" s="2" cm="1">
        <f t="array" ref="AI13">SUMPRODUCT((Data!$D$3:$DW$83),(Data!$D$2:$DW$2='3. Broader Food (12 month)'!AI$1)*(Data!$A$3:$A$83='3. Broader Food (12 month)'!$A13))</f>
        <v>539</v>
      </c>
      <c r="AJ13" s="5">
        <f t="shared" si="16"/>
        <v>6.5359477124182774E-3</v>
      </c>
      <c r="AK13" s="5">
        <f t="shared" si="17"/>
        <v>4.0107449270401593E-2</v>
      </c>
      <c r="AL13" s="17">
        <f t="shared" si="23"/>
        <v>0.47636833095417791</v>
      </c>
    </row>
    <row r="14" spans="1:38" x14ac:dyDescent="0.3">
      <c r="A14" s="1" t="s">
        <v>15</v>
      </c>
      <c r="B14" s="2" t="s">
        <v>159</v>
      </c>
      <c r="C14" s="2" cm="1">
        <f t="array" ref="C14">SUMPRODUCT((Data!$D$3:$DW$83),(Data!$D$2:$DW$2='3. Broader Food (12 month)'!C$1)*(Data!$A$3:$A$83='3. Broader Food (12 month)'!$A14))</f>
        <v>585.5</v>
      </c>
      <c r="D14" s="5">
        <f t="shared" si="18"/>
        <v>4.3911951100611246E-2</v>
      </c>
      <c r="E14" s="2" cm="1">
        <f t="array" ref="E14">SUMPRODUCT((Data!$D$3:$DW$83),(Data!$D$2:$DW$2='3. Broader Food (12 month)'!E$1)*(Data!$A$3:$A$83='3. Broader Food (12 month)'!$A14))</f>
        <v>586.4</v>
      </c>
      <c r="F14" s="5">
        <f t="shared" si="19"/>
        <v>1.5371477369769959E-3</v>
      </c>
      <c r="G14" s="5">
        <f t="shared" si="20"/>
        <v>4.3825296702639682E-2</v>
      </c>
      <c r="H14" s="2" cm="1">
        <f t="array" ref="H14">SUMPRODUCT((Data!$D$3:$DW$83),(Data!$D$2:$DW$2='3. Broader Food (12 month)'!H$1)*(Data!$A$3:$A$83='3. Broader Food (12 month)'!$A14))</f>
        <v>587.4</v>
      </c>
      <c r="I14" s="5">
        <f t="shared" si="21"/>
        <v>1.7053206002728416E-3</v>
      </c>
      <c r="J14" s="5">
        <f t="shared" si="22"/>
        <v>4.3708934511009087E-2</v>
      </c>
      <c r="K14" s="2" cm="1">
        <f t="array" ref="K14">SUMPRODUCT((Data!$D$3:$DW$83),(Data!$D$2:$DW$2='3. Broader Food (12 month)'!K$1)*(Data!$A$3:$A$83='3. Broader Food (12 month)'!$A14))</f>
        <v>590.09999999999991</v>
      </c>
      <c r="L14" s="5">
        <f t="shared" si="0"/>
        <v>4.5965270684371617E-3</v>
      </c>
      <c r="M14" s="5">
        <f t="shared" si="1"/>
        <v>4.3909843811621482E-2</v>
      </c>
      <c r="N14" s="2" cm="1">
        <f t="array" ref="N14">SUMPRODUCT((Data!$D$3:$DW$83),(Data!$D$2:$DW$2='3. Broader Food (12 month)'!N$1)*(Data!$A$3:$A$83='3. Broader Food (12 month)'!$A14))</f>
        <v>591.30000000000007</v>
      </c>
      <c r="O14" s="5">
        <f t="shared" si="2"/>
        <v>2.0335536349773697E-3</v>
      </c>
      <c r="P14" s="5">
        <f t="shared" si="3"/>
        <v>4.3999136834115896E-2</v>
      </c>
      <c r="Q14" s="2" cm="1">
        <f t="array" ref="Q14">SUMPRODUCT((Data!$D$3:$DW$83),(Data!$D$2:$DW$2='3. Broader Food (12 month)'!Q$1)*(Data!$A$3:$A$83='3. Broader Food (12 month)'!$A14))</f>
        <v>593</v>
      </c>
      <c r="R14" s="5">
        <f t="shared" si="4"/>
        <v>2.8750211398611558E-3</v>
      </c>
      <c r="S14" s="5">
        <f t="shared" si="5"/>
        <v>4.4125635282649622E-2</v>
      </c>
      <c r="T14" s="2" cm="1">
        <f t="array" ref="T14">SUMPRODUCT((Data!$D$3:$DW$83),(Data!$D$2:$DW$2='3. Broader Food (12 month)'!T$1)*(Data!$A$3:$A$83='3. Broader Food (12 month)'!$A14))</f>
        <v>594.30000000000007</v>
      </c>
      <c r="U14" s="5">
        <f t="shared" si="6"/>
        <v>2.1922428330523047E-3</v>
      </c>
      <c r="V14" s="5">
        <f t="shared" si="7"/>
        <v>4.4222369390351894E-2</v>
      </c>
      <c r="W14" s="2" cm="1">
        <f t="array" ref="W14">SUMPRODUCT((Data!$D$3:$DW$83),(Data!$D$2:$DW$2='3. Broader Food (12 month)'!W$1)*(Data!$A$3:$A$83='3. Broader Food (12 month)'!$A14))</f>
        <v>596.70000000000005</v>
      </c>
      <c r="X14" s="5">
        <f t="shared" si="8"/>
        <v>4.0383644623926962E-3</v>
      </c>
      <c r="Y14" s="5">
        <f t="shared" si="9"/>
        <v>4.4400955435340693E-2</v>
      </c>
      <c r="Z14" s="2" cm="1">
        <f t="array" ref="Z14">SUMPRODUCT((Data!$D$3:$DW$83),(Data!$D$2:$DW$2='3. Broader Food (12 month)'!Z$1)*(Data!$A$3:$A$83='3. Broader Food (12 month)'!$A14))</f>
        <v>600.5</v>
      </c>
      <c r="AA14" s="5">
        <f t="shared" si="10"/>
        <v>6.3683593095356095E-3</v>
      </c>
      <c r="AB14" s="5">
        <f t="shared" si="11"/>
        <v>4.4683716673239629E-2</v>
      </c>
      <c r="AC14" s="2" cm="1">
        <f t="array" ref="AC14">SUMPRODUCT((Data!$D$3:$DW$83),(Data!$D$2:$DW$2='3. Broader Food (12 month)'!AC$1)*(Data!$A$3:$A$83='3. Broader Food (12 month)'!$A14))</f>
        <v>600.59999999999991</v>
      </c>
      <c r="AD14" s="5">
        <f t="shared" si="12"/>
        <v>1.6652789342197494E-4</v>
      </c>
      <c r="AE14" s="5">
        <f t="shared" si="13"/>
        <v>4.4691157758447488E-2</v>
      </c>
      <c r="AF14" s="2" cm="1">
        <f t="array" ref="AF14">SUMPRODUCT((Data!$D$3:$DW$83),(Data!$D$2:$DW$2='3. Broader Food (12 month)'!AF$1)*(Data!$A$3:$A$83='3. Broader Food (12 month)'!$A14))</f>
        <v>603.6</v>
      </c>
      <c r="AG14" s="5">
        <f t="shared" si="14"/>
        <v>4.9950049950051589E-3</v>
      </c>
      <c r="AH14" s="5">
        <f t="shared" si="15"/>
        <v>4.4914390314683493E-2</v>
      </c>
      <c r="AI14" s="2" cm="1">
        <f t="array" ref="AI14">SUMPRODUCT((Data!$D$3:$DW$83),(Data!$D$2:$DW$2='3. Broader Food (12 month)'!AI$1)*(Data!$A$3:$A$83='3. Broader Food (12 month)'!$A14))</f>
        <v>605.09999999999991</v>
      </c>
      <c r="AJ14" s="5">
        <f t="shared" si="16"/>
        <v>2.4850894632204579E-3</v>
      </c>
      <c r="AK14" s="5">
        <f t="shared" si="17"/>
        <v>4.5026006592801489E-2</v>
      </c>
      <c r="AL14" s="17">
        <f t="shared" si="23"/>
        <v>0.53141939440751174</v>
      </c>
    </row>
    <row r="15" spans="1:38" x14ac:dyDescent="0.3">
      <c r="A15" s="1" t="s">
        <v>16</v>
      </c>
      <c r="B15" s="2" t="s">
        <v>16</v>
      </c>
      <c r="C15" s="2" cm="1">
        <f t="array" ref="C15">SUMPRODUCT((Data!$D$3:$DW$83),(Data!$D$2:$DW$2='3. Broader Food (12 month)'!C$1)*(Data!$A$3:$A$83='3. Broader Food (12 month)'!$A15))</f>
        <v>529.4</v>
      </c>
      <c r="D15" s="5">
        <f t="shared" si="18"/>
        <v>3.9704503693703833E-2</v>
      </c>
      <c r="E15" s="2" cm="1">
        <f t="array" ref="E15">SUMPRODUCT((Data!$D$3:$DW$83),(Data!$D$2:$DW$2='3. Broader Food (12 month)'!E$1)*(Data!$A$3:$A$83='3. Broader Food (12 month)'!$A15))</f>
        <v>533</v>
      </c>
      <c r="F15" s="5">
        <f t="shared" si="19"/>
        <v>6.8001511144692994E-3</v>
      </c>
      <c r="G15" s="5">
        <f t="shared" si="20"/>
        <v>3.9834384622283343E-2</v>
      </c>
      <c r="H15" s="2" cm="1">
        <f t="array" ref="H15">SUMPRODUCT((Data!$D$3:$DW$83),(Data!$D$2:$DW$2='3. Broader Food (12 month)'!H$1)*(Data!$A$3:$A$83='3. Broader Food (12 month)'!$A15))</f>
        <v>536.4</v>
      </c>
      <c r="I15" s="5">
        <f t="shared" si="21"/>
        <v>6.3789868667916139E-3</v>
      </c>
      <c r="J15" s="5">
        <f t="shared" si="22"/>
        <v>3.9913981054997064E-2</v>
      </c>
      <c r="K15" s="2" cm="1">
        <f t="array" ref="K15">SUMPRODUCT((Data!$D$3:$DW$83),(Data!$D$2:$DW$2='3. Broader Food (12 month)'!K$1)*(Data!$A$3:$A$83='3. Broader Food (12 month)'!$A15))</f>
        <v>540.6</v>
      </c>
      <c r="L15" s="5">
        <f t="shared" si="0"/>
        <v>7.829977628635465E-3</v>
      </c>
      <c r="M15" s="5">
        <f t="shared" si="1"/>
        <v>4.0226506633727468E-2</v>
      </c>
      <c r="N15" s="2" cm="1">
        <f t="array" ref="N15">SUMPRODUCT((Data!$D$3:$DW$83),(Data!$D$2:$DW$2='3. Broader Food (12 month)'!N$1)*(Data!$A$3:$A$83='3. Broader Food (12 month)'!$A15))</f>
        <v>543.5</v>
      </c>
      <c r="O15" s="5">
        <f t="shared" si="2"/>
        <v>5.3644099149092739E-3</v>
      </c>
      <c r="P15" s="5">
        <f t="shared" si="3"/>
        <v>4.0442298104755602E-2</v>
      </c>
      <c r="Q15" s="2" cm="1">
        <f t="array" ref="Q15">SUMPRODUCT((Data!$D$3:$DW$83),(Data!$D$2:$DW$2='3. Broader Food (12 month)'!Q$1)*(Data!$A$3:$A$83='3. Broader Food (12 month)'!$A15))</f>
        <v>547</v>
      </c>
      <c r="R15" s="5">
        <f t="shared" si="4"/>
        <v>6.4397424103035394E-3</v>
      </c>
      <c r="S15" s="5">
        <f t="shared" si="5"/>
        <v>4.0702736087030934E-2</v>
      </c>
      <c r="T15" s="2" cm="1">
        <f t="array" ref="T15">SUMPRODUCT((Data!$D$3:$DW$83),(Data!$D$2:$DW$2='3. Broader Food (12 month)'!T$1)*(Data!$A$3:$A$83='3. Broader Food (12 month)'!$A15))</f>
        <v>549.79999999999995</v>
      </c>
      <c r="U15" s="5">
        <f t="shared" si="6"/>
        <v>5.1188299817184202E-3</v>
      </c>
      <c r="V15" s="5">
        <f t="shared" si="7"/>
        <v>4.0911086472851195E-2</v>
      </c>
      <c r="W15" s="2" cm="1">
        <f t="array" ref="W15">SUMPRODUCT((Data!$D$3:$DW$83),(Data!$D$2:$DW$2='3. Broader Food (12 month)'!W$1)*(Data!$A$3:$A$83='3. Broader Food (12 month)'!$A15))</f>
        <v>552.59999999999991</v>
      </c>
      <c r="X15" s="5">
        <f t="shared" si="8"/>
        <v>5.092761004001467E-3</v>
      </c>
      <c r="Y15" s="5">
        <f t="shared" si="9"/>
        <v>4.1119436858671463E-2</v>
      </c>
      <c r="Z15" s="2" cm="1">
        <f t="array" ref="Z15">SUMPRODUCT((Data!$D$3:$DW$83),(Data!$D$2:$DW$2='3. Broader Food (12 month)'!Z$1)*(Data!$A$3:$A$83='3. Broader Food (12 month)'!$A15))</f>
        <v>556.5</v>
      </c>
      <c r="AA15" s="5">
        <f t="shared" si="10"/>
        <v>7.0575461454942534E-3</v>
      </c>
      <c r="AB15" s="5">
        <f t="shared" si="11"/>
        <v>4.1409639181778271E-2</v>
      </c>
      <c r="AC15" s="2" cm="1">
        <f t="array" ref="AC15">SUMPRODUCT((Data!$D$3:$DW$83),(Data!$D$2:$DW$2='3. Broader Food (12 month)'!AC$1)*(Data!$A$3:$A$83='3. Broader Food (12 month)'!$A15))</f>
        <v>556.29999999999995</v>
      </c>
      <c r="AD15" s="5">
        <f t="shared" si="12"/>
        <v>-3.5938903863441674E-4</v>
      </c>
      <c r="AE15" s="5">
        <f t="shared" si="13"/>
        <v>4.1394757011362533E-2</v>
      </c>
      <c r="AF15" s="2" cm="1">
        <f t="array" ref="AF15">SUMPRODUCT((Data!$D$3:$DW$83),(Data!$D$2:$DW$2='3. Broader Food (12 month)'!AF$1)*(Data!$A$3:$A$83='3. Broader Food (12 month)'!$A15))</f>
        <v>558.6</v>
      </c>
      <c r="AG15" s="5">
        <f t="shared" si="14"/>
        <v>4.1344598238362007E-3</v>
      </c>
      <c r="AH15" s="5">
        <f t="shared" si="15"/>
        <v>4.1565901971143474E-2</v>
      </c>
      <c r="AI15" s="2" cm="1">
        <f t="array" ref="AI15">SUMPRODUCT((Data!$D$3:$DW$83),(Data!$D$2:$DW$2='3. Broader Food (12 month)'!AI$1)*(Data!$A$3:$A$83='3. Broader Food (12 month)'!$A15))</f>
        <v>559.79999999999995</v>
      </c>
      <c r="AJ15" s="5">
        <f t="shared" si="16"/>
        <v>2.1482277121374072E-3</v>
      </c>
      <c r="AK15" s="5">
        <f t="shared" si="17"/>
        <v>4.1655194993637873E-2</v>
      </c>
      <c r="AL15" s="17">
        <f t="shared" si="23"/>
        <v>0.488880426685943</v>
      </c>
    </row>
    <row r="16" spans="1:38" x14ac:dyDescent="0.3">
      <c r="A16" s="1" t="s">
        <v>17</v>
      </c>
      <c r="B16" s="2" t="s">
        <v>16</v>
      </c>
      <c r="C16" s="2" cm="1">
        <f t="array" ref="C16">SUMPRODUCT((Data!$D$3:$DW$83),(Data!$D$2:$DW$2='3. Broader Food (12 month)'!C$1)*(Data!$A$3:$A$83='3. Broader Food (12 month)'!$A16))</f>
        <v>506</v>
      </c>
      <c r="D16" s="5">
        <f t="shared" si="18"/>
        <v>3.7949525630929619E-2</v>
      </c>
      <c r="E16" s="2" cm="1">
        <f t="array" ref="E16">SUMPRODUCT((Data!$D$3:$DW$83),(Data!$D$2:$DW$2='3. Broader Food (12 month)'!E$1)*(Data!$A$3:$A$83='3. Broader Food (12 month)'!$A16))</f>
        <v>510.3</v>
      </c>
      <c r="F16" s="5">
        <f t="shared" si="19"/>
        <v>8.4980237154150817E-3</v>
      </c>
      <c r="G16" s="5">
        <f t="shared" si="20"/>
        <v>3.8137873307225498E-2</v>
      </c>
      <c r="H16" s="2" cm="1">
        <f t="array" ref="H16">SUMPRODUCT((Data!$D$3:$DW$83),(Data!$D$2:$DW$2='3. Broader Food (12 month)'!H$1)*(Data!$A$3:$A$83='3. Broader Food (12 month)'!$A16))</f>
        <v>514.4</v>
      </c>
      <c r="I16" s="5">
        <f t="shared" si="21"/>
        <v>8.0344895159709662E-3</v>
      </c>
      <c r="J16" s="5">
        <f t="shared" si="22"/>
        <v>3.8276942309266385E-2</v>
      </c>
      <c r="K16" s="2" cm="1">
        <f t="array" ref="K16">SUMPRODUCT((Data!$D$3:$DW$83),(Data!$D$2:$DW$2='3. Broader Food (12 month)'!K$1)*(Data!$A$3:$A$83='3. Broader Food (12 month)'!$A16))</f>
        <v>519.29999999999995</v>
      </c>
      <c r="L16" s="5">
        <f t="shared" si="0"/>
        <v>9.5256609642300205E-3</v>
      </c>
      <c r="M16" s="5">
        <f t="shared" si="1"/>
        <v>3.8641555484451848E-2</v>
      </c>
      <c r="N16" s="2" cm="1">
        <f t="array" ref="N16">SUMPRODUCT((Data!$D$3:$DW$83),(Data!$D$2:$DW$2='3. Broader Food (12 month)'!N$1)*(Data!$A$3:$A$83='3. Broader Food (12 month)'!$A16))</f>
        <v>522.30000000000007</v>
      </c>
      <c r="O16" s="5">
        <f t="shared" si="2"/>
        <v>5.7770075101100105E-3</v>
      </c>
      <c r="P16" s="5">
        <f t="shared" si="3"/>
        <v>3.886478804068786E-2</v>
      </c>
      <c r="Q16" s="2" cm="1">
        <f t="array" ref="Q16">SUMPRODUCT((Data!$D$3:$DW$83),(Data!$D$2:$DW$2='3. Broader Food (12 month)'!Q$1)*(Data!$A$3:$A$83='3. Broader Food (12 month)'!$A16))</f>
        <v>524.9</v>
      </c>
      <c r="R16" s="5">
        <f t="shared" si="4"/>
        <v>4.9779820026802923E-3</v>
      </c>
      <c r="S16" s="5">
        <f t="shared" si="5"/>
        <v>3.905825625609239E-2</v>
      </c>
      <c r="T16" s="2" cm="1">
        <f t="array" ref="T16">SUMPRODUCT((Data!$D$3:$DW$83),(Data!$D$2:$DW$2='3. Broader Food (12 month)'!T$1)*(Data!$A$3:$A$83='3. Broader Food (12 month)'!$A16))</f>
        <v>527.4</v>
      </c>
      <c r="U16" s="5">
        <f t="shared" si="6"/>
        <v>4.7628119641835998E-3</v>
      </c>
      <c r="V16" s="5">
        <f t="shared" si="7"/>
        <v>3.9244283386289054E-2</v>
      </c>
      <c r="W16" s="2" cm="1">
        <f t="array" ref="W16">SUMPRODUCT((Data!$D$3:$DW$83),(Data!$D$2:$DW$2='3. Broader Food (12 month)'!W$1)*(Data!$A$3:$A$83='3. Broader Food (12 month)'!$A16))</f>
        <v>529.20000000000005</v>
      </c>
      <c r="X16" s="5">
        <f t="shared" si="8"/>
        <v>3.4129692832765013E-3</v>
      </c>
      <c r="Y16" s="5">
        <f t="shared" si="9"/>
        <v>3.937822292003066E-2</v>
      </c>
      <c r="Z16" s="2" cm="1">
        <f t="array" ref="Z16">SUMPRODUCT((Data!$D$3:$DW$83),(Data!$D$2:$DW$2='3. Broader Food (12 month)'!Z$1)*(Data!$A$3:$A$83='3. Broader Food (12 month)'!$A16))</f>
        <v>532.70000000000005</v>
      </c>
      <c r="AA16" s="5">
        <f t="shared" si="10"/>
        <v>6.6137566137565162E-3</v>
      </c>
      <c r="AB16" s="5">
        <f t="shared" si="11"/>
        <v>3.9638660902306E-2</v>
      </c>
      <c r="AC16" s="2" cm="1">
        <f t="array" ref="AC16">SUMPRODUCT((Data!$D$3:$DW$83),(Data!$D$2:$DW$2='3. Broader Food (12 month)'!AC$1)*(Data!$A$3:$A$83='3. Broader Food (12 month)'!$A16))</f>
        <v>532.70000000000005</v>
      </c>
      <c r="AD16" s="5">
        <f t="shared" si="12"/>
        <v>0</v>
      </c>
      <c r="AE16" s="5">
        <f t="shared" si="13"/>
        <v>3.9638660902306E-2</v>
      </c>
      <c r="AF16" s="2" cm="1">
        <f t="array" ref="AF16">SUMPRODUCT((Data!$D$3:$DW$83),(Data!$D$2:$DW$2='3. Broader Food (12 month)'!AF$1)*(Data!$A$3:$A$83='3. Broader Food (12 month)'!$A16))</f>
        <v>534.20000000000005</v>
      </c>
      <c r="AG16" s="5">
        <f t="shared" si="14"/>
        <v>2.815843814529817E-3</v>
      </c>
      <c r="AH16" s="5">
        <f t="shared" si="15"/>
        <v>3.9750277180423996E-2</v>
      </c>
      <c r="AI16" s="2" cm="1">
        <f t="array" ref="AI16">SUMPRODUCT((Data!$D$3:$DW$83),(Data!$D$2:$DW$2='3. Broader Food (12 month)'!AI$1)*(Data!$A$3:$A$83='3. Broader Food (12 month)'!$A16))</f>
        <v>535.70000000000005</v>
      </c>
      <c r="AJ16" s="5">
        <f t="shared" si="16"/>
        <v>2.8079371022089461E-3</v>
      </c>
      <c r="AK16" s="5">
        <f t="shared" si="17"/>
        <v>3.9861893458541998E-2</v>
      </c>
      <c r="AL16" s="17">
        <f t="shared" si="23"/>
        <v>0.46844093977855134</v>
      </c>
    </row>
    <row r="17" spans="1:38" x14ac:dyDescent="0.3">
      <c r="A17" s="1" t="s">
        <v>18</v>
      </c>
      <c r="B17" s="2" t="s">
        <v>16</v>
      </c>
      <c r="C17" s="2" cm="1">
        <f t="array" ref="C17">SUMPRODUCT((Data!$D$3:$DW$83),(Data!$D$2:$DW$2='3. Broader Food (12 month)'!C$1)*(Data!$A$3:$A$83='3. Broader Food (12 month)'!$A17))</f>
        <v>525.79999999999995</v>
      </c>
      <c r="D17" s="5">
        <f t="shared" si="18"/>
        <v>3.9434507068661646E-2</v>
      </c>
      <c r="E17" s="2" cm="1">
        <f t="array" ref="E17">SUMPRODUCT((Data!$D$3:$DW$83),(Data!$D$2:$DW$2='3. Broader Food (12 month)'!E$1)*(Data!$A$3:$A$83='3. Broader Food (12 month)'!$A17))</f>
        <v>529.6</v>
      </c>
      <c r="F17" s="5">
        <f t="shared" si="19"/>
        <v>7.2270825408902173E-3</v>
      </c>
      <c r="G17" s="5">
        <f t="shared" si="20"/>
        <v>3.9580281605931064E-2</v>
      </c>
      <c r="H17" s="2" cm="1">
        <f t="array" ref="H17">SUMPRODUCT((Data!$D$3:$DW$83),(Data!$D$2:$DW$2='3. Broader Food (12 month)'!H$1)*(Data!$A$3:$A$83='3. Broader Food (12 month)'!$A17))</f>
        <v>533.1</v>
      </c>
      <c r="I17" s="5">
        <f t="shared" si="21"/>
        <v>6.6087613293051017E-3</v>
      </c>
      <c r="J17" s="5">
        <f t="shared" si="22"/>
        <v>3.9668425243137462E-2</v>
      </c>
      <c r="K17" s="2" cm="1">
        <f t="array" ref="K17">SUMPRODUCT((Data!$D$3:$DW$83),(Data!$D$2:$DW$2='3. Broader Food (12 month)'!K$1)*(Data!$A$3:$A$83='3. Broader Food (12 month)'!$A17))</f>
        <v>537.4</v>
      </c>
      <c r="L17" s="5">
        <f t="shared" si="0"/>
        <v>8.066028887638188E-3</v>
      </c>
      <c r="M17" s="5">
        <f t="shared" si="1"/>
        <v>3.9988391907075725E-2</v>
      </c>
      <c r="N17" s="2" cm="1">
        <f t="array" ref="N17">SUMPRODUCT((Data!$D$3:$DW$83),(Data!$D$2:$DW$2='3. Broader Food (12 month)'!N$1)*(Data!$A$3:$A$83='3. Broader Food (12 month)'!$A17))</f>
        <v>540.5</v>
      </c>
      <c r="O17" s="5">
        <f t="shared" si="2"/>
        <v>5.7685150725717005E-3</v>
      </c>
      <c r="P17" s="5">
        <f t="shared" si="3"/>
        <v>4.0219065548519596E-2</v>
      </c>
      <c r="Q17" s="2" cm="1">
        <f t="array" ref="Q17">SUMPRODUCT((Data!$D$3:$DW$83),(Data!$D$2:$DW$2='3. Broader Food (12 month)'!Q$1)*(Data!$A$3:$A$83='3. Broader Food (12 month)'!$A17))</f>
        <v>543.70000000000005</v>
      </c>
      <c r="R17" s="5">
        <f t="shared" si="4"/>
        <v>5.9204440333024966E-3</v>
      </c>
      <c r="S17" s="5">
        <f t="shared" si="5"/>
        <v>4.0457180275171332E-2</v>
      </c>
      <c r="T17" s="2" cm="1">
        <f t="array" ref="T17">SUMPRODUCT((Data!$D$3:$DW$83),(Data!$D$2:$DW$2='3. Broader Food (12 month)'!T$1)*(Data!$A$3:$A$83='3. Broader Food (12 month)'!$A17))</f>
        <v>546.5</v>
      </c>
      <c r="U17" s="5">
        <f t="shared" si="6"/>
        <v>5.1498988412725932E-3</v>
      </c>
      <c r="V17" s="5">
        <f t="shared" si="7"/>
        <v>4.06655306609916E-2</v>
      </c>
      <c r="W17" s="2" cm="1">
        <f t="array" ref="W17">SUMPRODUCT((Data!$D$3:$DW$83),(Data!$D$2:$DW$2='3. Broader Food (12 month)'!W$1)*(Data!$A$3:$A$83='3. Broader Food (12 month)'!$A17))</f>
        <v>549</v>
      </c>
      <c r="X17" s="5">
        <f t="shared" si="8"/>
        <v>4.5745654162854255E-3</v>
      </c>
      <c r="Y17" s="5">
        <f t="shared" si="9"/>
        <v>4.0851557791188271E-2</v>
      </c>
      <c r="Z17" s="2" cm="1">
        <f t="array" ref="Z17">SUMPRODUCT((Data!$D$3:$DW$83),(Data!$D$2:$DW$2='3. Broader Food (12 month)'!Z$1)*(Data!$A$3:$A$83='3. Broader Food (12 month)'!$A17))</f>
        <v>552.9</v>
      </c>
      <c r="AA17" s="5">
        <f t="shared" si="10"/>
        <v>7.1038251366120075E-3</v>
      </c>
      <c r="AB17" s="5">
        <f t="shared" si="11"/>
        <v>4.1141760114295066E-2</v>
      </c>
      <c r="AC17" s="2" cm="1">
        <f t="array" ref="AC17">SUMPRODUCT((Data!$D$3:$DW$83),(Data!$D$2:$DW$2='3. Broader Food (12 month)'!AC$1)*(Data!$A$3:$A$83='3. Broader Food (12 month)'!$A17))</f>
        <v>552.9</v>
      </c>
      <c r="AD17" s="5">
        <f t="shared" si="12"/>
        <v>0</v>
      </c>
      <c r="AE17" s="5">
        <f t="shared" si="13"/>
        <v>4.1141760114295066E-2</v>
      </c>
      <c r="AF17" s="2" cm="1">
        <f t="array" ref="AF17">SUMPRODUCT((Data!$D$3:$DW$83),(Data!$D$2:$DW$2='3. Broader Food (12 month)'!AF$1)*(Data!$A$3:$A$83='3. Broader Food (12 month)'!$A17))</f>
        <v>554.79999999999995</v>
      </c>
      <c r="AG17" s="5">
        <f t="shared" si="14"/>
        <v>3.4364261168384758E-3</v>
      </c>
      <c r="AH17" s="5">
        <f t="shared" si="15"/>
        <v>4.1283140733244537E-2</v>
      </c>
      <c r="AI17" s="2" cm="1">
        <f t="array" ref="AI17">SUMPRODUCT((Data!$D$3:$DW$83),(Data!$D$2:$DW$2='3. Broader Food (12 month)'!AI$1)*(Data!$A$3:$A$83='3. Broader Food (12 month)'!$A17))</f>
        <v>556.29999999999995</v>
      </c>
      <c r="AJ17" s="5">
        <f t="shared" si="16"/>
        <v>2.7036770007209388E-3</v>
      </c>
      <c r="AK17" s="5">
        <f t="shared" si="17"/>
        <v>4.1394757011362533E-2</v>
      </c>
      <c r="AL17" s="17">
        <f t="shared" si="23"/>
        <v>0.48582635807387387</v>
      </c>
    </row>
    <row r="18" spans="1:38" x14ac:dyDescent="0.3">
      <c r="A18" s="1" t="s">
        <v>19</v>
      </c>
      <c r="B18" s="2" t="s">
        <v>160</v>
      </c>
      <c r="C18" s="2" cm="1">
        <f t="array" ref="C18">SUMPRODUCT((Data!$D$3:$DW$83),(Data!$D$2:$DW$2='3. Broader Food (12 month)'!C$1)*(Data!$A$3:$A$83='3. Broader Food (12 month)'!$A18))</f>
        <v>333.6</v>
      </c>
      <c r="D18" s="5">
        <f t="shared" si="18"/>
        <v>2.501968725390933E-2</v>
      </c>
      <c r="E18" s="2" cm="1">
        <f t="array" ref="E18">SUMPRODUCT((Data!$D$3:$DW$83),(Data!$D$2:$DW$2='3. Broader Food (12 month)'!E$1)*(Data!$A$3:$A$83='3. Broader Food (12 month)'!$A18))</f>
        <v>335.6</v>
      </c>
      <c r="F18" s="5">
        <f t="shared" si="19"/>
        <v>5.9952038369304184E-3</v>
      </c>
      <c r="G18" s="5">
        <f t="shared" si="20"/>
        <v>2.5081462437595292E-2</v>
      </c>
      <c r="H18" s="2" cm="1">
        <f t="array" ref="H18">SUMPRODUCT((Data!$D$3:$DW$83),(Data!$D$2:$DW$2='3. Broader Food (12 month)'!H$1)*(Data!$A$3:$A$83='3. Broader Food (12 month)'!$A18))</f>
        <v>338</v>
      </c>
      <c r="I18" s="5">
        <f t="shared" si="21"/>
        <v>7.151370679380209E-3</v>
      </c>
      <c r="J18" s="5">
        <f t="shared" si="22"/>
        <v>2.5150868002589498E-2</v>
      </c>
      <c r="K18" s="2" cm="1">
        <f t="array" ref="K18">SUMPRODUCT((Data!$D$3:$DW$83),(Data!$D$2:$DW$2='3. Broader Food (12 month)'!K$1)*(Data!$A$3:$A$83='3. Broader Food (12 month)'!$A18))</f>
        <v>339</v>
      </c>
      <c r="L18" s="5">
        <f t="shared" si="0"/>
        <v>2.9585798816567088E-3</v>
      </c>
      <c r="M18" s="5">
        <f t="shared" si="1"/>
        <v>2.5225278854668166E-2</v>
      </c>
      <c r="N18" s="2" cm="1">
        <f t="array" ref="N18">SUMPRODUCT((Data!$D$3:$DW$83),(Data!$D$2:$DW$2='3. Broader Food (12 month)'!N$1)*(Data!$A$3:$A$83='3. Broader Food (12 month)'!$A18))</f>
        <v>342.4</v>
      </c>
      <c r="O18" s="5">
        <f t="shared" si="2"/>
        <v>1.0029498525073732E-2</v>
      </c>
      <c r="P18" s="5">
        <f t="shared" si="3"/>
        <v>2.5478275751735634E-2</v>
      </c>
      <c r="Q18" s="2" cm="1">
        <f t="array" ref="Q18">SUMPRODUCT((Data!$D$3:$DW$83),(Data!$D$2:$DW$2='3. Broader Food (12 month)'!Q$1)*(Data!$A$3:$A$83='3. Broader Food (12 month)'!$A18))</f>
        <v>343.6</v>
      </c>
      <c r="R18" s="5">
        <f t="shared" si="4"/>
        <v>3.5046728971963592E-3</v>
      </c>
      <c r="S18" s="5">
        <f t="shared" si="5"/>
        <v>2.5567568774230037E-2</v>
      </c>
      <c r="T18" s="2" cm="1">
        <f t="array" ref="T18">SUMPRODUCT((Data!$D$3:$DW$83),(Data!$D$2:$DW$2='3. Broader Food (12 month)'!T$1)*(Data!$A$3:$A$83='3. Broader Food (12 month)'!$A18))</f>
        <v>341.4</v>
      </c>
      <c r="U18" s="5">
        <f t="shared" si="6"/>
        <v>-6.4027939464494921E-3</v>
      </c>
      <c r="V18" s="5">
        <f t="shared" si="7"/>
        <v>2.5403864899656965E-2</v>
      </c>
      <c r="W18" s="2" cm="1">
        <f t="array" ref="W18">SUMPRODUCT((Data!$D$3:$DW$83),(Data!$D$2:$DW$2='3. Broader Food (12 month)'!W$1)*(Data!$A$3:$A$83='3. Broader Food (12 month)'!$A18))</f>
        <v>344.2</v>
      </c>
      <c r="X18" s="5">
        <f t="shared" si="8"/>
        <v>8.2015231400116573E-3</v>
      </c>
      <c r="Y18" s="5">
        <f t="shared" si="9"/>
        <v>2.5612215285477233E-2</v>
      </c>
      <c r="Z18" s="2" cm="1">
        <f t="array" ref="Z18">SUMPRODUCT((Data!$D$3:$DW$83),(Data!$D$2:$DW$2='3. Broader Food (12 month)'!Z$1)*(Data!$A$3:$A$83='3. Broader Food (12 month)'!$A18))</f>
        <v>347</v>
      </c>
      <c r="AA18" s="5">
        <f t="shared" si="10"/>
        <v>8.1348053457293013E-3</v>
      </c>
      <c r="AB18" s="5">
        <f t="shared" si="11"/>
        <v>2.5820565671297504E-2</v>
      </c>
      <c r="AC18" s="2" cm="1">
        <f t="array" ref="AC18">SUMPRODUCT((Data!$D$3:$DW$83),(Data!$D$2:$DW$2='3. Broader Food (12 month)'!AC$1)*(Data!$A$3:$A$83='3. Broader Food (12 month)'!$A18))</f>
        <v>347</v>
      </c>
      <c r="AD18" s="5">
        <f t="shared" si="12"/>
        <v>0</v>
      </c>
      <c r="AE18" s="5">
        <f t="shared" si="13"/>
        <v>2.5820565671297504E-2</v>
      </c>
      <c r="AF18" s="2" cm="1">
        <f t="array" ref="AF18">SUMPRODUCT((Data!$D$3:$DW$83),(Data!$D$2:$DW$2='3. Broader Food (12 month)'!AF$1)*(Data!$A$3:$A$83='3. Broader Food (12 month)'!$A18))</f>
        <v>350.4</v>
      </c>
      <c r="AG18" s="5">
        <f t="shared" si="14"/>
        <v>9.7982708933717078E-3</v>
      </c>
      <c r="AH18" s="5">
        <f t="shared" si="15"/>
        <v>2.6073562568364968E-2</v>
      </c>
      <c r="AI18" s="2" cm="1">
        <f t="array" ref="AI18">SUMPRODUCT((Data!$D$3:$DW$83),(Data!$D$2:$DW$2='3. Broader Food (12 month)'!AI$1)*(Data!$A$3:$A$83='3. Broader Food (12 month)'!$A18))</f>
        <v>351.2</v>
      </c>
      <c r="AJ18" s="5">
        <f t="shared" si="16"/>
        <v>2.2831050228311334E-3</v>
      </c>
      <c r="AK18" s="5">
        <f t="shared" si="17"/>
        <v>2.6133091250027905E-2</v>
      </c>
      <c r="AL18" s="17">
        <f t="shared" si="23"/>
        <v>0.30638700642084998</v>
      </c>
    </row>
    <row r="19" spans="1:38" x14ac:dyDescent="0.3">
      <c r="A19" s="1" t="s">
        <v>20</v>
      </c>
      <c r="B19" s="2" t="s">
        <v>161</v>
      </c>
      <c r="C19" s="2" cm="1">
        <f t="array" ref="C19">SUMPRODUCT((Data!$D$3:$DW$83),(Data!$D$2:$DW$2='3. Broader Food (12 month)'!C$1)*(Data!$A$3:$A$83='3. Broader Food (12 month)'!$A19))</f>
        <v>527.6</v>
      </c>
      <c r="D19" s="5">
        <f t="shared" si="18"/>
        <v>3.9569505381182743E-2</v>
      </c>
      <c r="E19" s="2" cm="1">
        <f t="array" ref="E19">SUMPRODUCT((Data!$D$3:$DW$83),(Data!$D$2:$DW$2='3. Broader Food (12 month)'!E$1)*(Data!$A$3:$A$83='3. Broader Food (12 month)'!$A19))</f>
        <v>538.70000000000005</v>
      </c>
      <c r="F19" s="5">
        <f t="shared" si="19"/>
        <v>2.1038665655799926E-2</v>
      </c>
      <c r="G19" s="5">
        <f t="shared" si="20"/>
        <v>4.0260380855579807E-2</v>
      </c>
      <c r="H19" s="2" cm="1">
        <f t="array" ref="H19">SUMPRODUCT((Data!$D$3:$DW$83),(Data!$D$2:$DW$2='3. Broader Food (12 month)'!H$1)*(Data!$A$3:$A$83='3. Broader Food (12 month)'!$A19))</f>
        <v>536.29999999999995</v>
      </c>
      <c r="I19" s="5">
        <f t="shared" si="21"/>
        <v>-4.4551698533508155E-3</v>
      </c>
      <c r="J19" s="5">
        <f t="shared" si="22"/>
        <v>3.9906539969789191E-2</v>
      </c>
      <c r="K19" s="2" cm="1">
        <f t="array" ref="K19">SUMPRODUCT((Data!$D$3:$DW$83),(Data!$D$2:$DW$2='3. Broader Food (12 month)'!K$1)*(Data!$A$3:$A$83='3. Broader Food (12 month)'!$A19))</f>
        <v>538.4</v>
      </c>
      <c r="L19" s="5">
        <f t="shared" si="0"/>
        <v>3.9157188140965804E-3</v>
      </c>
      <c r="M19" s="5">
        <f t="shared" si="1"/>
        <v>4.0062802759154394E-2</v>
      </c>
      <c r="N19" s="2" cm="1">
        <f t="array" ref="N19">SUMPRODUCT((Data!$D$3:$DW$83),(Data!$D$2:$DW$2='3. Broader Food (12 month)'!N$1)*(Data!$A$3:$A$83='3. Broader Food (12 month)'!$A19))</f>
        <v>541.29999999999995</v>
      </c>
      <c r="O19" s="5">
        <f t="shared" si="2"/>
        <v>5.3863298662704118E-3</v>
      </c>
      <c r="P19" s="5">
        <f t="shared" si="3"/>
        <v>4.0278594230182527E-2</v>
      </c>
      <c r="Q19" s="2" cm="1">
        <f t="array" ref="Q19">SUMPRODUCT((Data!$D$3:$DW$83),(Data!$D$2:$DW$2='3. Broader Food (12 month)'!Q$1)*(Data!$A$3:$A$83='3. Broader Food (12 month)'!$A19))</f>
        <v>543.5</v>
      </c>
      <c r="R19" s="5">
        <f t="shared" si="4"/>
        <v>4.0642896730094247E-3</v>
      </c>
      <c r="S19" s="5">
        <f t="shared" si="5"/>
        <v>4.0442298104755602E-2</v>
      </c>
      <c r="T19" s="2" cm="1">
        <f t="array" ref="T19">SUMPRODUCT((Data!$D$3:$DW$83),(Data!$D$2:$DW$2='3. Broader Food (12 month)'!T$1)*(Data!$A$3:$A$83='3. Broader Food (12 month)'!$A19))</f>
        <v>545.4</v>
      </c>
      <c r="U19" s="5">
        <f t="shared" si="6"/>
        <v>3.4958601655934451E-3</v>
      </c>
      <c r="V19" s="5">
        <f t="shared" si="7"/>
        <v>4.0583678723705066E-2</v>
      </c>
      <c r="W19" s="2" cm="1">
        <f t="array" ref="W19">SUMPRODUCT((Data!$D$3:$DW$83),(Data!$D$2:$DW$2='3. Broader Food (12 month)'!W$1)*(Data!$A$3:$A$83='3. Broader Food (12 month)'!$A19))</f>
        <v>545.29999999999995</v>
      </c>
      <c r="X19" s="5">
        <f t="shared" si="8"/>
        <v>-1.8335166850025342E-4</v>
      </c>
      <c r="Y19" s="5">
        <f t="shared" si="9"/>
        <v>4.0576237638497194E-2</v>
      </c>
      <c r="Z19" s="2" cm="1">
        <f t="array" ref="Z19">SUMPRODUCT((Data!$D$3:$DW$83),(Data!$D$2:$DW$2='3. Broader Food (12 month)'!Z$1)*(Data!$A$3:$A$83='3. Broader Food (12 month)'!$A19))</f>
        <v>546.5</v>
      </c>
      <c r="AA19" s="5">
        <f t="shared" si="10"/>
        <v>2.2006235099945037E-3</v>
      </c>
      <c r="AB19" s="5">
        <f t="shared" si="11"/>
        <v>4.06655306609916E-2</v>
      </c>
      <c r="AC19" s="2" cm="1">
        <f t="array" ref="AC19">SUMPRODUCT((Data!$D$3:$DW$83),(Data!$D$2:$DW$2='3. Broader Food (12 month)'!AC$1)*(Data!$A$3:$A$83='3. Broader Food (12 month)'!$A19))</f>
        <v>545.9</v>
      </c>
      <c r="AD19" s="5">
        <f t="shared" si="12"/>
        <v>-1.0978956999085909E-3</v>
      </c>
      <c r="AE19" s="5">
        <f t="shared" si="13"/>
        <v>4.06208841497444E-2</v>
      </c>
      <c r="AF19" s="2" cm="1">
        <f t="array" ref="AF19">SUMPRODUCT((Data!$D$3:$DW$83),(Data!$D$2:$DW$2='3. Broader Food (12 month)'!AF$1)*(Data!$A$3:$A$83='3. Broader Food (12 month)'!$A19))</f>
        <v>545.29999999999995</v>
      </c>
      <c r="AG19" s="5">
        <f t="shared" si="14"/>
        <v>-1.0991023997068972E-3</v>
      </c>
      <c r="AH19" s="5">
        <f t="shared" si="15"/>
        <v>4.0576237638497194E-2</v>
      </c>
      <c r="AI19" s="2" cm="1">
        <f t="array" ref="AI19">SUMPRODUCT((Data!$D$3:$DW$83),(Data!$D$2:$DW$2='3. Broader Food (12 month)'!AI$1)*(Data!$A$3:$A$83='3. Broader Food (12 month)'!$A19))</f>
        <v>548.70000000000005</v>
      </c>
      <c r="AJ19" s="5">
        <f t="shared" si="16"/>
        <v>6.2350999449845013E-3</v>
      </c>
      <c r="AK19" s="5">
        <f t="shared" si="17"/>
        <v>4.0829234535564668E-2</v>
      </c>
      <c r="AL19" s="17">
        <f t="shared" si="23"/>
        <v>0.48437192464764445</v>
      </c>
    </row>
    <row r="20" spans="1:38" x14ac:dyDescent="0.3">
      <c r="A20" s="1" t="s">
        <v>21</v>
      </c>
      <c r="B20" s="2" t="s">
        <v>160</v>
      </c>
      <c r="C20" s="2" cm="1">
        <f t="array" ref="C20">SUMPRODUCT((Data!$D$3:$DW$83),(Data!$D$2:$DW$2='3. Broader Food (12 month)'!C$1)*(Data!$A$3:$A$83='3. Broader Food (12 month)'!$A20))</f>
        <v>498.80000000000007</v>
      </c>
      <c r="D20" s="5">
        <f t="shared" si="18"/>
        <v>3.7409532380845247E-2</v>
      </c>
      <c r="E20" s="2" cm="1">
        <f t="array" ref="E20">SUMPRODUCT((Data!$D$3:$DW$83),(Data!$D$2:$DW$2='3. Broader Food (12 month)'!E$1)*(Data!$A$3:$A$83='3. Broader Food (12 month)'!$A20))</f>
        <v>501.80000000000007</v>
      </c>
      <c r="F20" s="5">
        <f t="shared" si="19"/>
        <v>6.0144346431434403E-3</v>
      </c>
      <c r="G20" s="5">
        <f t="shared" si="20"/>
        <v>3.750261576634481E-2</v>
      </c>
      <c r="H20" s="2" cm="1">
        <f t="array" ref="H20">SUMPRODUCT((Data!$D$3:$DW$83),(Data!$D$2:$DW$2='3. Broader Food (12 month)'!H$1)*(Data!$A$3:$A$83='3. Broader Food (12 month)'!$A20))</f>
        <v>505</v>
      </c>
      <c r="I20" s="5">
        <f t="shared" si="21"/>
        <v>6.3770426464726526E-3</v>
      </c>
      <c r="J20" s="5">
        <f t="shared" si="22"/>
        <v>3.7577480299726913E-2</v>
      </c>
      <c r="K20" s="2" cm="1">
        <f t="array" ref="K20">SUMPRODUCT((Data!$D$3:$DW$83),(Data!$D$2:$DW$2='3. Broader Food (12 month)'!K$1)*(Data!$A$3:$A$83='3. Broader Food (12 month)'!$A20))</f>
        <v>508.1</v>
      </c>
      <c r="L20" s="5">
        <f t="shared" si="0"/>
        <v>6.1386138613861441E-3</v>
      </c>
      <c r="M20" s="5">
        <f t="shared" si="1"/>
        <v>3.7808153941170784E-2</v>
      </c>
      <c r="N20" s="2" cm="1">
        <f t="array" ref="N20">SUMPRODUCT((Data!$D$3:$DW$83),(Data!$D$2:$DW$2='3. Broader Food (12 month)'!N$1)*(Data!$A$3:$A$83='3. Broader Food (12 month)'!$A20))</f>
        <v>510.8</v>
      </c>
      <c r="O20" s="5">
        <f t="shared" si="2"/>
        <v>5.3139145837433066E-3</v>
      </c>
      <c r="P20" s="5">
        <f t="shared" si="3"/>
        <v>3.8009063241783186E-2</v>
      </c>
      <c r="Q20" s="2" cm="1">
        <f t="array" ref="Q20">SUMPRODUCT((Data!$D$3:$DW$83),(Data!$D$2:$DW$2='3. Broader Food (12 month)'!Q$1)*(Data!$A$3:$A$83='3. Broader Food (12 month)'!$A20))</f>
        <v>513.79999999999995</v>
      </c>
      <c r="R20" s="5">
        <f t="shared" si="4"/>
        <v>5.8731401722786902E-3</v>
      </c>
      <c r="S20" s="5">
        <f t="shared" si="5"/>
        <v>3.8232295798019178E-2</v>
      </c>
      <c r="T20" s="2" cm="1">
        <f t="array" ref="T20">SUMPRODUCT((Data!$D$3:$DW$83),(Data!$D$2:$DW$2='3. Broader Food (12 month)'!T$1)*(Data!$A$3:$A$83='3. Broader Food (12 month)'!$A20))</f>
        <v>515.79999999999995</v>
      </c>
      <c r="U20" s="5">
        <f t="shared" si="6"/>
        <v>3.8925652004671019E-3</v>
      </c>
      <c r="V20" s="5">
        <f t="shared" si="7"/>
        <v>3.8381117502176515E-2</v>
      </c>
      <c r="W20" s="2" cm="1">
        <f t="array" ref="W20">SUMPRODUCT((Data!$D$3:$DW$83),(Data!$D$2:$DW$2='3. Broader Food (12 month)'!W$1)*(Data!$A$3:$A$83='3. Broader Food (12 month)'!$A20))</f>
        <v>518.1</v>
      </c>
      <c r="X20" s="5">
        <f t="shared" si="8"/>
        <v>4.4590926715781798E-3</v>
      </c>
      <c r="Y20" s="5">
        <f t="shared" si="9"/>
        <v>3.8552262461957455E-2</v>
      </c>
      <c r="Z20" s="2" cm="1">
        <f t="array" ref="Z20">SUMPRODUCT((Data!$D$3:$DW$83),(Data!$D$2:$DW$2='3. Broader Food (12 month)'!Z$1)*(Data!$A$3:$A$83='3. Broader Food (12 month)'!$A20))</f>
        <v>522</v>
      </c>
      <c r="AA20" s="5">
        <f t="shared" si="10"/>
        <v>7.527504342790925E-3</v>
      </c>
      <c r="AB20" s="5">
        <f t="shared" si="11"/>
        <v>3.8842464785064257E-2</v>
      </c>
      <c r="AC20" s="2" cm="1">
        <f t="array" ref="AC20">SUMPRODUCT((Data!$D$3:$DW$83),(Data!$D$2:$DW$2='3. Broader Food (12 month)'!AC$1)*(Data!$A$3:$A$83='3. Broader Food (12 month)'!$A20))</f>
        <v>522</v>
      </c>
      <c r="AD20" s="5">
        <f t="shared" si="12"/>
        <v>0</v>
      </c>
      <c r="AE20" s="5">
        <f t="shared" si="13"/>
        <v>3.8842464785064257E-2</v>
      </c>
      <c r="AF20" s="2" cm="1">
        <f t="array" ref="AF20">SUMPRODUCT((Data!$D$3:$DW$83),(Data!$D$2:$DW$2='3. Broader Food (12 month)'!AF$1)*(Data!$A$3:$A$83='3. Broader Food (12 month)'!$A20))</f>
        <v>523.29999999999995</v>
      </c>
      <c r="AG20" s="5">
        <f t="shared" si="14"/>
        <v>2.4904214559386961E-3</v>
      </c>
      <c r="AH20" s="5">
        <f t="shared" si="15"/>
        <v>3.8939198892766522E-2</v>
      </c>
      <c r="AI20" s="2" cm="1">
        <f t="array" ref="AI20">SUMPRODUCT((Data!$D$3:$DW$83),(Data!$D$2:$DW$2='3. Broader Food (12 month)'!AI$1)*(Data!$A$3:$A$83='3. Broader Food (12 month)'!$A20))</f>
        <v>525.1</v>
      </c>
      <c r="AJ20" s="5">
        <f t="shared" si="16"/>
        <v>3.4397095356393237E-3</v>
      </c>
      <c r="AK20" s="5">
        <f t="shared" si="17"/>
        <v>3.9073138426508128E-2</v>
      </c>
      <c r="AL20" s="17">
        <f t="shared" si="23"/>
        <v>0.45916978828142729</v>
      </c>
    </row>
    <row r="21" spans="1:38" x14ac:dyDescent="0.3">
      <c r="A21" s="1" t="s">
        <v>22</v>
      </c>
      <c r="B21" s="2" t="s">
        <v>162</v>
      </c>
      <c r="C21" s="2" cm="1">
        <f t="array" ref="C21">SUMPRODUCT((Data!$D$3:$DW$83),(Data!$D$2:$DW$2='3. Broader Food (12 month)'!C$1)*(Data!$A$3:$A$83='3. Broader Food (12 month)'!$A21))</f>
        <v>524.5</v>
      </c>
      <c r="D21" s="5">
        <f t="shared" si="18"/>
        <v>3.9337008287396412E-2</v>
      </c>
      <c r="E21" s="2" cm="1">
        <f t="array" ref="E21">SUMPRODUCT((Data!$D$3:$DW$83),(Data!$D$2:$DW$2='3. Broader Food (12 month)'!E$1)*(Data!$A$3:$A$83='3. Broader Food (12 month)'!$A21))</f>
        <v>526.59999999999991</v>
      </c>
      <c r="F21" s="5">
        <f t="shared" si="19"/>
        <v>4.0038131553858936E-3</v>
      </c>
      <c r="G21" s="5">
        <f t="shared" si="20"/>
        <v>3.9356073062090817E-2</v>
      </c>
      <c r="H21" s="2" cm="1">
        <f t="array" ref="H21">SUMPRODUCT((Data!$D$3:$DW$83),(Data!$D$2:$DW$2='3. Broader Food (12 month)'!H$1)*(Data!$A$3:$A$83='3. Broader Food (12 month)'!$A21))</f>
        <v>528.80000000000007</v>
      </c>
      <c r="I21" s="5">
        <f t="shared" si="21"/>
        <v>4.1777440182304559E-3</v>
      </c>
      <c r="J21" s="5">
        <f t="shared" si="22"/>
        <v>3.9348458579199198E-2</v>
      </c>
      <c r="K21" s="2" cm="1">
        <f t="array" ref="K21">SUMPRODUCT((Data!$D$3:$DW$83),(Data!$D$2:$DW$2='3. Broader Food (12 month)'!K$1)*(Data!$A$3:$A$83='3. Broader Food (12 month)'!$A21))</f>
        <v>531.79999999999995</v>
      </c>
      <c r="L21" s="5">
        <f t="shared" si="0"/>
        <v>5.6732223903175338E-3</v>
      </c>
      <c r="M21" s="5">
        <f t="shared" si="1"/>
        <v>3.957169113543519E-2</v>
      </c>
      <c r="N21" s="2" cm="1">
        <f t="array" ref="N21">SUMPRODUCT((Data!$D$3:$DW$83),(Data!$D$2:$DW$2='3. Broader Food (12 month)'!N$1)*(Data!$A$3:$A$83='3. Broader Food (12 month)'!$A21))</f>
        <v>534.59999999999991</v>
      </c>
      <c r="O21" s="5">
        <f t="shared" si="2"/>
        <v>5.2651372696501664E-3</v>
      </c>
      <c r="P21" s="5">
        <f t="shared" si="3"/>
        <v>3.9780041521255458E-2</v>
      </c>
      <c r="Q21" s="2" cm="1">
        <f t="array" ref="Q21">SUMPRODUCT((Data!$D$3:$DW$83),(Data!$D$2:$DW$2='3. Broader Food (12 month)'!Q$1)*(Data!$A$3:$A$83='3. Broader Food (12 month)'!$A21))</f>
        <v>537.90000000000009</v>
      </c>
      <c r="R21" s="5">
        <f t="shared" si="4"/>
        <v>6.172839506173089E-3</v>
      </c>
      <c r="S21" s="5">
        <f t="shared" si="5"/>
        <v>4.0025597333115066E-2</v>
      </c>
      <c r="T21" s="2" cm="1">
        <f t="array" ref="T21">SUMPRODUCT((Data!$D$3:$DW$83),(Data!$D$2:$DW$2='3. Broader Food (12 month)'!T$1)*(Data!$A$3:$A$83='3. Broader Food (12 month)'!$A21))</f>
        <v>541.79999999999995</v>
      </c>
      <c r="U21" s="5">
        <f t="shared" si="6"/>
        <v>7.2504182933628147E-3</v>
      </c>
      <c r="V21" s="5">
        <f t="shared" si="7"/>
        <v>4.0315799656221861E-2</v>
      </c>
      <c r="W21" s="2" cm="1">
        <f t="array" ref="W21">SUMPRODUCT((Data!$D$3:$DW$83),(Data!$D$2:$DW$2='3. Broader Food (12 month)'!W$1)*(Data!$A$3:$A$83='3. Broader Food (12 month)'!$A21))</f>
        <v>545.5</v>
      </c>
      <c r="X21" s="5">
        <f t="shared" si="8"/>
        <v>6.8290882244370632E-3</v>
      </c>
      <c r="Y21" s="5">
        <f t="shared" si="9"/>
        <v>4.0591119808912932E-2</v>
      </c>
      <c r="Z21" s="2" cm="1">
        <f t="array" ref="Z21">SUMPRODUCT((Data!$D$3:$DW$83),(Data!$D$2:$DW$2='3. Broader Food (12 month)'!Z$1)*(Data!$A$3:$A$83='3. Broader Food (12 month)'!$A21))</f>
        <v>551.79999999999995</v>
      </c>
      <c r="AA21" s="5">
        <f t="shared" si="10"/>
        <v>1.1549037580201649E-2</v>
      </c>
      <c r="AB21" s="5">
        <f t="shared" si="11"/>
        <v>4.1059908177008532E-2</v>
      </c>
      <c r="AC21" s="2" cm="1">
        <f t="array" ref="AC21">SUMPRODUCT((Data!$D$3:$DW$83),(Data!$D$2:$DW$2='3. Broader Food (12 month)'!AC$1)*(Data!$A$3:$A$83='3. Broader Food (12 month)'!$A21))</f>
        <v>551.79999999999995</v>
      </c>
      <c r="AD21" s="5">
        <f t="shared" si="12"/>
        <v>0</v>
      </c>
      <c r="AE21" s="5">
        <f t="shared" si="13"/>
        <v>4.1059908177008532E-2</v>
      </c>
      <c r="AF21" s="2" cm="1">
        <f t="array" ref="AF21">SUMPRODUCT((Data!$D$3:$DW$83),(Data!$D$2:$DW$2='3. Broader Food (12 month)'!AF$1)*(Data!$A$3:$A$83='3. Broader Food (12 month)'!$A21))</f>
        <v>553.70000000000005</v>
      </c>
      <c r="AG21" s="5">
        <f t="shared" si="14"/>
        <v>3.4432765494745166E-3</v>
      </c>
      <c r="AH21" s="5">
        <f t="shared" si="15"/>
        <v>4.120128879595801E-2</v>
      </c>
      <c r="AI21" s="2" cm="1">
        <f t="array" ref="AI21">SUMPRODUCT((Data!$D$3:$DW$83),(Data!$D$2:$DW$2='3. Broader Food (12 month)'!AI$1)*(Data!$A$3:$A$83='3. Broader Food (12 month)'!$A21))</f>
        <v>555.70000000000005</v>
      </c>
      <c r="AJ21" s="5">
        <f t="shared" si="16"/>
        <v>3.612064294744366E-3</v>
      </c>
      <c r="AK21" s="5">
        <f t="shared" si="17"/>
        <v>4.135011050011534E-2</v>
      </c>
      <c r="AL21" s="17">
        <f t="shared" si="23"/>
        <v>0.4829970050337174</v>
      </c>
    </row>
    <row r="22" spans="1:38" x14ac:dyDescent="0.3">
      <c r="A22" s="1" t="s">
        <v>23</v>
      </c>
      <c r="B22" s="2" t="s">
        <v>163</v>
      </c>
      <c r="C22" s="2" cm="1">
        <f t="array" ref="C22">SUMPRODUCT((Data!$D$3:$DW$83),(Data!$D$2:$DW$2='3. Broader Food (12 month)'!C$1)*(Data!$A$3:$A$83='3. Broader Food (12 month)'!$A22))</f>
        <v>483.8</v>
      </c>
      <c r="D22" s="5">
        <f t="shared" si="18"/>
        <v>3.6284546443169467E-2</v>
      </c>
      <c r="E22" s="2" cm="1">
        <f t="array" ref="E22">SUMPRODUCT((Data!$D$3:$DW$83),(Data!$D$2:$DW$2='3. Broader Food (12 month)'!E$1)*(Data!$A$3:$A$83='3. Broader Food (12 month)'!$A22))</f>
        <v>485.29999999999995</v>
      </c>
      <c r="F22" s="5">
        <f t="shared" si="19"/>
        <v>3.1004547333608468E-3</v>
      </c>
      <c r="G22" s="5">
        <f t="shared" si="20"/>
        <v>3.6269468775223461E-2</v>
      </c>
      <c r="H22" s="2" cm="1">
        <f t="array" ref="H22">SUMPRODUCT((Data!$D$3:$DW$83),(Data!$D$2:$DW$2='3. Broader Food (12 month)'!H$1)*(Data!$A$3:$A$83='3. Broader Food (12 month)'!$A22))</f>
        <v>486.2</v>
      </c>
      <c r="I22" s="5">
        <f t="shared" si="21"/>
        <v>1.854522975479167E-3</v>
      </c>
      <c r="J22" s="5">
        <f t="shared" si="22"/>
        <v>3.6178556280647971E-2</v>
      </c>
      <c r="K22" s="2" cm="1">
        <f t="array" ref="K22">SUMPRODUCT((Data!$D$3:$DW$83),(Data!$D$2:$DW$2='3. Broader Food (12 month)'!K$1)*(Data!$A$3:$A$83='3. Broader Food (12 month)'!$A22))</f>
        <v>487.40000000000003</v>
      </c>
      <c r="L22" s="5">
        <f t="shared" si="0"/>
        <v>2.4681201151790511E-3</v>
      </c>
      <c r="M22" s="5">
        <f t="shared" si="1"/>
        <v>3.6267849303142377E-2</v>
      </c>
      <c r="N22" s="2" cm="1">
        <f t="array" ref="N22">SUMPRODUCT((Data!$D$3:$DW$83),(Data!$D$2:$DW$2='3. Broader Food (12 month)'!N$1)*(Data!$A$3:$A$83='3. Broader Food (12 month)'!$A22))</f>
        <v>489.1</v>
      </c>
      <c r="O22" s="5">
        <f t="shared" si="2"/>
        <v>3.4878949528107661E-3</v>
      </c>
      <c r="P22" s="5">
        <f t="shared" si="3"/>
        <v>3.6394347751676104E-2</v>
      </c>
      <c r="Q22" s="2" cm="1">
        <f t="array" ref="Q22">SUMPRODUCT((Data!$D$3:$DW$83),(Data!$D$2:$DW$2='3. Broader Food (12 month)'!Q$1)*(Data!$A$3:$A$83='3. Broader Food (12 month)'!$A22))</f>
        <v>489.4</v>
      </c>
      <c r="R22" s="5">
        <f t="shared" si="4"/>
        <v>6.1337149867091156E-4</v>
      </c>
      <c r="S22" s="5">
        <f t="shared" si="5"/>
        <v>3.6416671007299707E-2</v>
      </c>
      <c r="T22" s="2" cm="1">
        <f t="array" ref="T22">SUMPRODUCT((Data!$D$3:$DW$83),(Data!$D$2:$DW$2='3. Broader Food (12 month)'!T$1)*(Data!$A$3:$A$83='3. Broader Food (12 month)'!$A22))</f>
        <v>490.6</v>
      </c>
      <c r="U22" s="5">
        <f t="shared" si="6"/>
        <v>2.451982018798704E-3</v>
      </c>
      <c r="V22" s="5">
        <f t="shared" si="7"/>
        <v>3.6505964029794107E-2</v>
      </c>
      <c r="W22" s="2" cm="1">
        <f t="array" ref="W22">SUMPRODUCT((Data!$D$3:$DW$83),(Data!$D$2:$DW$2='3. Broader Food (12 month)'!W$1)*(Data!$A$3:$A$83='3. Broader Food (12 month)'!$A22))</f>
        <v>491.29999999999995</v>
      </c>
      <c r="X22" s="5">
        <f t="shared" si="8"/>
        <v>1.4268242967792055E-3</v>
      </c>
      <c r="Y22" s="5">
        <f t="shared" si="9"/>
        <v>3.6558051626249172E-2</v>
      </c>
      <c r="Z22" s="2" cm="1">
        <f t="array" ref="Z22">SUMPRODUCT((Data!$D$3:$DW$83),(Data!$D$2:$DW$2='3. Broader Food (12 month)'!Z$1)*(Data!$A$3:$A$83='3. Broader Food (12 month)'!$A22))</f>
        <v>493</v>
      </c>
      <c r="AA22" s="5">
        <f t="shared" si="10"/>
        <v>3.4602076124568004E-3</v>
      </c>
      <c r="AB22" s="5">
        <f t="shared" si="11"/>
        <v>3.6684550074782905E-2</v>
      </c>
      <c r="AC22" s="2" cm="1">
        <f t="array" ref="AC22">SUMPRODUCT((Data!$D$3:$DW$83),(Data!$D$2:$DW$2='3. Broader Food (12 month)'!AC$1)*(Data!$A$3:$A$83='3. Broader Food (12 month)'!$A22))</f>
        <v>493</v>
      </c>
      <c r="AD22" s="5">
        <f t="shared" si="12"/>
        <v>0</v>
      </c>
      <c r="AE22" s="5">
        <f t="shared" si="13"/>
        <v>3.6684550074782905E-2</v>
      </c>
      <c r="AF22" s="2" cm="1">
        <f t="array" ref="AF22">SUMPRODUCT((Data!$D$3:$DW$83),(Data!$D$2:$DW$2='3. Broader Food (12 month)'!AF$1)*(Data!$A$3:$A$83='3. Broader Food (12 month)'!$A22))</f>
        <v>494</v>
      </c>
      <c r="AG22" s="5">
        <f t="shared" si="14"/>
        <v>2.0283975659229903E-3</v>
      </c>
      <c r="AH22" s="5">
        <f t="shared" si="15"/>
        <v>3.6758960926861574E-2</v>
      </c>
      <c r="AI22" s="2" cm="1">
        <f t="array" ref="AI22">SUMPRODUCT((Data!$D$3:$DW$83),(Data!$D$2:$DW$2='3. Broader Food (12 month)'!AI$1)*(Data!$A$3:$A$83='3. Broader Food (12 month)'!$A22))</f>
        <v>494.9</v>
      </c>
      <c r="AJ22" s="5">
        <f t="shared" si="16"/>
        <v>1.8218623481780494E-3</v>
      </c>
      <c r="AK22" s="5">
        <f t="shared" si="17"/>
        <v>3.682593069373237E-2</v>
      </c>
      <c r="AL22" s="17">
        <f t="shared" si="23"/>
        <v>0.43782944698736209</v>
      </c>
    </row>
    <row r="23" spans="1:38" x14ac:dyDescent="0.3">
      <c r="A23" s="1" t="s">
        <v>24</v>
      </c>
      <c r="B23" s="2" t="s">
        <v>160</v>
      </c>
      <c r="C23" s="2" cm="1">
        <f t="array" ref="C23">SUMPRODUCT((Data!$D$3:$DW$83),(Data!$D$2:$DW$2='3. Broader Food (12 month)'!C$1)*(Data!$A$3:$A$83='3. Broader Food (12 month)'!$A23))</f>
        <v>497.9</v>
      </c>
      <c r="D23" s="5">
        <f t="shared" si="18"/>
        <v>3.7342033224584695E-2</v>
      </c>
      <c r="E23" s="2" cm="1">
        <f t="array" ref="E23">SUMPRODUCT((Data!$D$3:$DW$83),(Data!$D$2:$DW$2='3. Broader Food (12 month)'!E$1)*(Data!$A$3:$A$83='3. Broader Food (12 month)'!$A23))</f>
        <v>499.5</v>
      </c>
      <c r="F23" s="5">
        <f t="shared" si="19"/>
        <v>3.2134966860815073E-3</v>
      </c>
      <c r="G23" s="5">
        <f t="shared" si="20"/>
        <v>3.7330722549400619E-2</v>
      </c>
      <c r="H23" s="2" cm="1">
        <f t="array" ref="H23">SUMPRODUCT((Data!$D$3:$DW$83),(Data!$D$2:$DW$2='3. Broader Food (12 month)'!H$1)*(Data!$A$3:$A$83='3. Broader Food (12 month)'!$A23))</f>
        <v>501.30000000000007</v>
      </c>
      <c r="I23" s="5">
        <f t="shared" si="21"/>
        <v>3.6036036036037888E-3</v>
      </c>
      <c r="J23" s="5">
        <f t="shared" si="22"/>
        <v>3.730216014703585E-2</v>
      </c>
      <c r="K23" s="2" cm="1">
        <f t="array" ref="K23">SUMPRODUCT((Data!$D$3:$DW$83),(Data!$D$2:$DW$2='3. Broader Food (12 month)'!K$1)*(Data!$A$3:$A$83='3. Broader Food (12 month)'!$A23))</f>
        <v>503.40000000000003</v>
      </c>
      <c r="L23" s="5">
        <f t="shared" si="0"/>
        <v>4.1891083183722699E-3</v>
      </c>
      <c r="M23" s="5">
        <f t="shared" si="1"/>
        <v>3.7458422936401045E-2</v>
      </c>
      <c r="N23" s="2" cm="1">
        <f t="array" ref="N23">SUMPRODUCT((Data!$D$3:$DW$83),(Data!$D$2:$DW$2='3. Broader Food (12 month)'!N$1)*(Data!$A$3:$A$83='3. Broader Food (12 month)'!$A23))</f>
        <v>505.09999999999997</v>
      </c>
      <c r="O23" s="5">
        <f t="shared" si="2"/>
        <v>3.3770361541516358E-3</v>
      </c>
      <c r="P23" s="5">
        <f t="shared" si="3"/>
        <v>3.7584921384934779E-2</v>
      </c>
      <c r="Q23" s="2" cm="1">
        <f t="array" ref="Q23">SUMPRODUCT((Data!$D$3:$DW$83),(Data!$D$2:$DW$2='3. Broader Food (12 month)'!Q$1)*(Data!$A$3:$A$83='3. Broader Food (12 month)'!$A23))</f>
        <v>506</v>
      </c>
      <c r="R23" s="5">
        <f t="shared" si="4"/>
        <v>1.7818253811128226E-3</v>
      </c>
      <c r="S23" s="5">
        <f t="shared" si="5"/>
        <v>3.7651891151805582E-2</v>
      </c>
      <c r="T23" s="2" cm="1">
        <f t="array" ref="T23">SUMPRODUCT((Data!$D$3:$DW$83),(Data!$D$2:$DW$2='3. Broader Food (12 month)'!T$1)*(Data!$A$3:$A$83='3. Broader Food (12 month)'!$A23))</f>
        <v>507.20000000000005</v>
      </c>
      <c r="U23" s="5">
        <f t="shared" si="6"/>
        <v>2.3715415019762709E-3</v>
      </c>
      <c r="V23" s="5">
        <f t="shared" si="7"/>
        <v>3.7741184174299981E-2</v>
      </c>
      <c r="W23" s="2" cm="1">
        <f t="array" ref="W23">SUMPRODUCT((Data!$D$3:$DW$83),(Data!$D$2:$DW$2='3. Broader Food (12 month)'!W$1)*(Data!$A$3:$A$83='3. Broader Food (12 month)'!$A23))</f>
        <v>509.1</v>
      </c>
      <c r="X23" s="5">
        <f t="shared" si="8"/>
        <v>3.7460567823344171E-3</v>
      </c>
      <c r="Y23" s="5">
        <f t="shared" si="9"/>
        <v>3.7882564793249453E-2</v>
      </c>
      <c r="Z23" s="2" cm="1">
        <f t="array" ref="Z23">SUMPRODUCT((Data!$D$3:$DW$83),(Data!$D$2:$DW$2='3. Broader Food (12 month)'!Z$1)*(Data!$A$3:$A$83='3. Broader Food (12 month)'!$A23))</f>
        <v>511.5</v>
      </c>
      <c r="AA23" s="5">
        <f t="shared" si="10"/>
        <v>4.7142015321155473E-3</v>
      </c>
      <c r="AB23" s="5">
        <f t="shared" si="11"/>
        <v>3.8061150838238252E-2</v>
      </c>
      <c r="AC23" s="2" cm="1">
        <f t="array" ref="AC23">SUMPRODUCT((Data!$D$3:$DW$83),(Data!$D$2:$DW$2='3. Broader Food (12 month)'!AC$1)*(Data!$A$3:$A$83='3. Broader Food (12 month)'!$A23))</f>
        <v>511.5</v>
      </c>
      <c r="AD23" s="5">
        <f t="shared" si="12"/>
        <v>0</v>
      </c>
      <c r="AE23" s="5">
        <f t="shared" si="13"/>
        <v>3.8061150838238252E-2</v>
      </c>
      <c r="AF23" s="2" cm="1">
        <f t="array" ref="AF23">SUMPRODUCT((Data!$D$3:$DW$83),(Data!$D$2:$DW$2='3. Broader Food (12 month)'!AF$1)*(Data!$A$3:$A$83='3. Broader Food (12 month)'!$A23))</f>
        <v>512.70000000000005</v>
      </c>
      <c r="AG23" s="5">
        <f t="shared" si="14"/>
        <v>2.3460410557185618E-3</v>
      </c>
      <c r="AH23" s="5">
        <f t="shared" si="15"/>
        <v>3.8150443860732651E-2</v>
      </c>
      <c r="AI23" s="2" cm="1">
        <f t="array" ref="AI23">SUMPRODUCT((Data!$D$3:$DW$83),(Data!$D$2:$DW$2='3. Broader Food (12 month)'!AI$1)*(Data!$A$3:$A$83='3. Broader Food (12 month)'!$A23))</f>
        <v>514.20000000000005</v>
      </c>
      <c r="AJ23" s="5">
        <f t="shared" si="16"/>
        <v>2.9256875365710755E-3</v>
      </c>
      <c r="AK23" s="5">
        <f t="shared" si="17"/>
        <v>3.8262060138850654E-2</v>
      </c>
      <c r="AL23" s="17">
        <f t="shared" si="23"/>
        <v>0.45282870603777181</v>
      </c>
    </row>
    <row r="24" spans="1:38" x14ac:dyDescent="0.3">
      <c r="A24" s="1" t="s">
        <v>25</v>
      </c>
      <c r="B24" s="2" t="s">
        <v>25</v>
      </c>
      <c r="C24" s="2" cm="1">
        <f t="array" ref="C24">SUMPRODUCT((Data!$D$3:$DW$83),(Data!$D$2:$DW$2='3. Broader Food (12 month)'!C$1)*(Data!$A$3:$A$83='3. Broader Food (12 month)'!$A24))</f>
        <v>508.1</v>
      </c>
      <c r="D24" s="5">
        <f t="shared" si="18"/>
        <v>3.8107023662204233E-2</v>
      </c>
      <c r="E24" s="2" cm="1">
        <f t="array" ref="E24">SUMPRODUCT((Data!$D$3:$DW$83),(Data!$D$2:$DW$2='3. Broader Food (12 month)'!E$1)*(Data!$A$3:$A$83='3. Broader Food (12 month)'!$A24))</f>
        <v>515.20000000000005</v>
      </c>
      <c r="F24" s="5">
        <f t="shared" si="19"/>
        <v>1.3973627238732522E-2</v>
      </c>
      <c r="G24" s="5">
        <f t="shared" si="20"/>
        <v>3.8504080595497897E-2</v>
      </c>
      <c r="H24" s="2" cm="1">
        <f t="array" ref="H24">SUMPRODUCT((Data!$D$3:$DW$83),(Data!$D$2:$DW$2='3. Broader Food (12 month)'!H$1)*(Data!$A$3:$A$83='3. Broader Food (12 month)'!$A24))</f>
        <v>517.9</v>
      </c>
      <c r="I24" s="5">
        <f t="shared" si="21"/>
        <v>5.2406832298135253E-3</v>
      </c>
      <c r="J24" s="5">
        <f t="shared" si="22"/>
        <v>3.8537380291541717E-2</v>
      </c>
      <c r="K24" s="2" cm="1">
        <f t="array" ref="K24">SUMPRODUCT((Data!$D$3:$DW$83),(Data!$D$2:$DW$2='3. Broader Food (12 month)'!K$1)*(Data!$A$3:$A$83='3. Broader Food (12 month)'!$A24))</f>
        <v>520.19999999999993</v>
      </c>
      <c r="L24" s="5">
        <f t="shared" si="0"/>
        <v>4.4410117783355574E-3</v>
      </c>
      <c r="M24" s="5">
        <f t="shared" si="1"/>
        <v>3.8708525251322651E-2</v>
      </c>
      <c r="N24" s="2" cm="1">
        <f t="array" ref="N24">SUMPRODUCT((Data!$D$3:$DW$83),(Data!$D$2:$DW$2='3. Broader Food (12 month)'!N$1)*(Data!$A$3:$A$83='3. Broader Food (12 month)'!$A24))</f>
        <v>521.09999999999991</v>
      </c>
      <c r="O24" s="5">
        <f t="shared" si="2"/>
        <v>1.7301038062282892E-3</v>
      </c>
      <c r="P24" s="5">
        <f t="shared" si="3"/>
        <v>3.8775495018193447E-2</v>
      </c>
      <c r="Q24" s="2" cm="1">
        <f t="array" ref="Q24">SUMPRODUCT((Data!$D$3:$DW$83),(Data!$D$2:$DW$2='3. Broader Food (12 month)'!Q$1)*(Data!$A$3:$A$83='3. Broader Food (12 month)'!$A24))</f>
        <v>522.1</v>
      </c>
      <c r="R24" s="5">
        <f t="shared" si="4"/>
        <v>1.9190174630592249E-3</v>
      </c>
      <c r="S24" s="5">
        <f t="shared" si="5"/>
        <v>3.8849905870272122E-2</v>
      </c>
      <c r="T24" s="2" cm="1">
        <f t="array" ref="T24">SUMPRODUCT((Data!$D$3:$DW$83),(Data!$D$2:$DW$2='3. Broader Food (12 month)'!T$1)*(Data!$A$3:$A$83='3. Broader Food (12 month)'!$A24))</f>
        <v>523.20000000000005</v>
      </c>
      <c r="U24" s="5">
        <f t="shared" si="6"/>
        <v>2.1068760773799156E-3</v>
      </c>
      <c r="V24" s="5">
        <f t="shared" si="7"/>
        <v>3.8931757807558656E-2</v>
      </c>
      <c r="W24" s="2" cm="1">
        <f t="array" ref="W24">SUMPRODUCT((Data!$D$3:$DW$83),(Data!$D$2:$DW$2='3. Broader Food (12 month)'!W$1)*(Data!$A$3:$A$83='3. Broader Food (12 month)'!$A24))</f>
        <v>523.90000000000009</v>
      </c>
      <c r="X24" s="5">
        <f t="shared" si="8"/>
        <v>1.3379204892967067E-3</v>
      </c>
      <c r="Y24" s="5">
        <f t="shared" si="9"/>
        <v>3.8983845404013728E-2</v>
      </c>
      <c r="Z24" s="2" cm="1">
        <f t="array" ref="Z24">SUMPRODUCT((Data!$D$3:$DW$83),(Data!$D$2:$DW$2='3. Broader Food (12 month)'!Z$1)*(Data!$A$3:$A$83='3. Broader Food (12 month)'!$A24))</f>
        <v>526</v>
      </c>
      <c r="AA24" s="5">
        <f t="shared" si="10"/>
        <v>4.0083985493413188E-3</v>
      </c>
      <c r="AB24" s="5">
        <f t="shared" si="11"/>
        <v>3.9140108193378924E-2</v>
      </c>
      <c r="AC24" s="2" cm="1">
        <f t="array" ref="AC24">SUMPRODUCT((Data!$D$3:$DW$83),(Data!$D$2:$DW$2='3. Broader Food (12 month)'!AC$1)*(Data!$A$3:$A$83='3. Broader Food (12 month)'!$A24))</f>
        <v>526</v>
      </c>
      <c r="AD24" s="5">
        <f t="shared" si="12"/>
        <v>0</v>
      </c>
      <c r="AE24" s="5">
        <f t="shared" si="13"/>
        <v>3.9140108193378924E-2</v>
      </c>
      <c r="AF24" s="2" cm="1">
        <f t="array" ref="AF24">SUMPRODUCT((Data!$D$3:$DW$83),(Data!$D$2:$DW$2='3. Broader Food (12 month)'!AF$1)*(Data!$A$3:$A$83='3. Broader Food (12 month)'!$A24))</f>
        <v>530</v>
      </c>
      <c r="AG24" s="5">
        <f t="shared" si="14"/>
        <v>7.6045627376426506E-3</v>
      </c>
      <c r="AH24" s="5">
        <f t="shared" si="15"/>
        <v>3.9437751601693591E-2</v>
      </c>
      <c r="AI24" s="2" cm="1">
        <f t="array" ref="AI24">SUMPRODUCT((Data!$D$3:$DW$83),(Data!$D$2:$DW$2='3. Broader Food (12 month)'!AI$1)*(Data!$A$3:$A$83='3. Broader Food (12 month)'!$A24))</f>
        <v>532.20000000000005</v>
      </c>
      <c r="AJ24" s="5">
        <f t="shared" si="16"/>
        <v>4.1509433962265696E-3</v>
      </c>
      <c r="AK24" s="5">
        <f t="shared" si="17"/>
        <v>3.9601455476266666E-2</v>
      </c>
      <c r="AL24" s="17">
        <f t="shared" si="23"/>
        <v>0.46671743736532256</v>
      </c>
    </row>
    <row r="25" spans="1:38" x14ac:dyDescent="0.3">
      <c r="A25" s="1" t="s">
        <v>26</v>
      </c>
      <c r="B25" s="2" t="s">
        <v>22</v>
      </c>
      <c r="C25" s="2" cm="1">
        <f t="array" ref="C25">SUMPRODUCT((Data!$D$3:$DW$83),(Data!$D$2:$DW$2='3. Broader Food (12 month)'!C$1)*(Data!$A$3:$A$83='3. Broader Food (12 month)'!$A25))</f>
        <v>508.09999999999997</v>
      </c>
      <c r="D25" s="5">
        <f t="shared" si="18"/>
        <v>3.8107023662204226E-2</v>
      </c>
      <c r="E25" s="2" cm="1">
        <f t="array" ref="E25">SUMPRODUCT((Data!$D$3:$DW$83),(Data!$D$2:$DW$2='3. Broader Food (12 month)'!E$1)*(Data!$A$3:$A$83='3. Broader Food (12 month)'!$A25))</f>
        <v>509.2</v>
      </c>
      <c r="F25" s="5">
        <f t="shared" si="19"/>
        <v>2.1649281637472484E-3</v>
      </c>
      <c r="G25" s="5">
        <f t="shared" si="20"/>
        <v>3.8055663507817403E-2</v>
      </c>
      <c r="H25" s="2" cm="1">
        <f t="array" ref="H25">SUMPRODUCT((Data!$D$3:$DW$83),(Data!$D$2:$DW$2='3. Broader Food (12 month)'!H$1)*(Data!$A$3:$A$83='3. Broader Food (12 month)'!$A25))</f>
        <v>513.69999999999993</v>
      </c>
      <c r="I25" s="5">
        <f t="shared" si="21"/>
        <v>8.8373919874311646E-3</v>
      </c>
      <c r="J25" s="5">
        <f t="shared" si="22"/>
        <v>3.8224854712811313E-2</v>
      </c>
      <c r="K25" s="2" cm="1">
        <f t="array" ref="K25">SUMPRODUCT((Data!$D$3:$DW$83),(Data!$D$2:$DW$2='3. Broader Food (12 month)'!K$1)*(Data!$A$3:$A$83='3. Broader Food (12 month)'!$A25))</f>
        <v>512.80000000000007</v>
      </c>
      <c r="L25" s="5">
        <f t="shared" si="0"/>
        <v>-1.7519953280121792E-3</v>
      </c>
      <c r="M25" s="5">
        <f t="shared" si="1"/>
        <v>3.8157884945940523E-2</v>
      </c>
      <c r="N25" s="2" cm="1">
        <f t="array" ref="N25">SUMPRODUCT((Data!$D$3:$DW$83),(Data!$D$2:$DW$2='3. Broader Food (12 month)'!N$1)*(Data!$A$3:$A$83='3. Broader Food (12 month)'!$A25))</f>
        <v>516.40000000000009</v>
      </c>
      <c r="O25" s="5">
        <f t="shared" si="2"/>
        <v>7.0202808112325155E-3</v>
      </c>
      <c r="P25" s="5">
        <f t="shared" si="3"/>
        <v>3.8425764013423729E-2</v>
      </c>
      <c r="Q25" s="2" cm="1">
        <f t="array" ref="Q25">SUMPRODUCT((Data!$D$3:$DW$83),(Data!$D$2:$DW$2='3. Broader Food (12 month)'!Q$1)*(Data!$A$3:$A$83='3. Broader Food (12 month)'!$A25))</f>
        <v>520.79999999999995</v>
      </c>
      <c r="R25" s="5">
        <f t="shared" si="4"/>
        <v>8.5205267234698123E-3</v>
      </c>
      <c r="S25" s="5">
        <f t="shared" si="5"/>
        <v>3.875317176256985E-2</v>
      </c>
      <c r="T25" s="2" cm="1">
        <f t="array" ref="T25">SUMPRODUCT((Data!$D$3:$DW$83),(Data!$D$2:$DW$2='3. Broader Food (12 month)'!T$1)*(Data!$A$3:$A$83='3. Broader Food (12 month)'!$A25))</f>
        <v>527.5</v>
      </c>
      <c r="U25" s="5">
        <f t="shared" si="6"/>
        <v>1.2864823348694321E-2</v>
      </c>
      <c r="V25" s="5">
        <f t="shared" si="7"/>
        <v>3.9251724471496927E-2</v>
      </c>
      <c r="W25" s="2" cm="1">
        <f t="array" ref="W25">SUMPRODUCT((Data!$D$3:$DW$83),(Data!$D$2:$DW$2='3. Broader Food (12 month)'!W$1)*(Data!$A$3:$A$83='3. Broader Food (12 month)'!$A25))</f>
        <v>535.79999999999995</v>
      </c>
      <c r="X25" s="5">
        <f t="shared" si="8"/>
        <v>1.5734597156398022E-2</v>
      </c>
      <c r="Y25" s="5">
        <f t="shared" si="9"/>
        <v>3.9869334543749857E-2</v>
      </c>
      <c r="Z25" s="2" cm="1">
        <f t="array" ref="Z25">SUMPRODUCT((Data!$D$3:$DW$83),(Data!$D$2:$DW$2='3. Broader Food (12 month)'!Z$1)*(Data!$A$3:$A$83='3. Broader Food (12 month)'!$A25))</f>
        <v>543.1</v>
      </c>
      <c r="AA25" s="5">
        <f t="shared" si="10"/>
        <v>1.3624486748786913E-2</v>
      </c>
      <c r="AB25" s="5">
        <f t="shared" si="11"/>
        <v>4.0412533763924133E-2</v>
      </c>
      <c r="AC25" s="2" cm="1">
        <f t="array" ref="AC25">SUMPRODUCT((Data!$D$3:$DW$83),(Data!$D$2:$DW$2='3. Broader Food (12 month)'!AC$1)*(Data!$A$3:$A$83='3. Broader Food (12 month)'!$A25))</f>
        <v>543.20000000000005</v>
      </c>
      <c r="AD25" s="5">
        <f t="shared" si="12"/>
        <v>1.8412815319468478E-4</v>
      </c>
      <c r="AE25" s="5">
        <f t="shared" si="13"/>
        <v>4.0419974849132005E-2</v>
      </c>
      <c r="AF25" s="2" cm="1">
        <f t="array" ref="AF25">SUMPRODUCT((Data!$D$3:$DW$83),(Data!$D$2:$DW$2='3. Broader Food (12 month)'!AF$1)*(Data!$A$3:$A$83='3. Broader Food (12 month)'!$A25))</f>
        <v>552.20000000000005</v>
      </c>
      <c r="AG25" s="5">
        <f t="shared" si="14"/>
        <v>1.6568483063328365E-2</v>
      </c>
      <c r="AH25" s="5">
        <f t="shared" si="15"/>
        <v>4.1089672517840008E-2</v>
      </c>
      <c r="AI25" s="2" cm="1">
        <f t="array" ref="AI25">SUMPRODUCT((Data!$D$3:$DW$83),(Data!$D$2:$DW$2='3. Broader Food (12 month)'!AI$1)*(Data!$A$3:$A$83='3. Broader Food (12 month)'!$A25))</f>
        <v>555.70000000000005</v>
      </c>
      <c r="AJ25" s="5">
        <f t="shared" si="16"/>
        <v>6.338283230713504E-3</v>
      </c>
      <c r="AK25" s="5">
        <f t="shared" si="17"/>
        <v>4.135011050011534E-2</v>
      </c>
      <c r="AL25" s="17">
        <f t="shared" si="23"/>
        <v>0.47211771325102531</v>
      </c>
    </row>
    <row r="26" spans="1:38" x14ac:dyDescent="0.3">
      <c r="A26" s="1" t="s">
        <v>27</v>
      </c>
      <c r="B26" s="2" t="s">
        <v>164</v>
      </c>
      <c r="C26" s="2" cm="1">
        <f t="array" ref="C26">SUMPRODUCT((Data!$D$3:$DW$83),(Data!$D$2:$DW$2='3. Broader Food (12 month)'!C$1)*(Data!$A$3:$A$83='3. Broader Food (12 month)'!$A26))</f>
        <v>502.3</v>
      </c>
      <c r="D26" s="5">
        <f t="shared" si="18"/>
        <v>3.767202909963626E-2</v>
      </c>
      <c r="E26" s="2" cm="1">
        <f t="array" ref="E26">SUMPRODUCT((Data!$D$3:$DW$83),(Data!$D$2:$DW$2='3. Broader Food (12 month)'!E$1)*(Data!$A$3:$A$83='3. Broader Food (12 month)'!$A26))</f>
        <v>504.90000000000003</v>
      </c>
      <c r="F26" s="5">
        <f t="shared" si="19"/>
        <v>5.1761895281705605E-3</v>
      </c>
      <c r="G26" s="5">
        <f t="shared" si="20"/>
        <v>3.7734297928313058E-2</v>
      </c>
      <c r="H26" s="2" cm="1">
        <f t="array" ref="H26">SUMPRODUCT((Data!$D$3:$DW$83),(Data!$D$2:$DW$2='3. Broader Food (12 month)'!H$1)*(Data!$A$3:$A$83='3. Broader Food (12 month)'!$A26))</f>
        <v>507.1</v>
      </c>
      <c r="I26" s="5">
        <f t="shared" si="21"/>
        <v>4.3572984749455923E-3</v>
      </c>
      <c r="J26" s="5">
        <f t="shared" si="22"/>
        <v>3.7733743089092116E-2</v>
      </c>
      <c r="K26" s="2" cm="1">
        <f t="array" ref="K26">SUMPRODUCT((Data!$D$3:$DW$83),(Data!$D$2:$DW$2='3. Broader Food (12 month)'!K$1)*(Data!$A$3:$A$83='3. Broader Food (12 month)'!$A26))</f>
        <v>508.9</v>
      </c>
      <c r="L26" s="5">
        <f t="shared" si="0"/>
        <v>3.5495957404849676E-3</v>
      </c>
      <c r="M26" s="5">
        <f t="shared" si="1"/>
        <v>3.7867682622833715E-2</v>
      </c>
      <c r="N26" s="2" cm="1">
        <f t="array" ref="N26">SUMPRODUCT((Data!$D$3:$DW$83),(Data!$D$2:$DW$2='3. Broader Food (12 month)'!N$1)*(Data!$A$3:$A$83='3. Broader Food (12 month)'!$A26))</f>
        <v>511.2</v>
      </c>
      <c r="O26" s="5">
        <f t="shared" si="2"/>
        <v>4.5195519748477686E-3</v>
      </c>
      <c r="P26" s="5">
        <f t="shared" si="3"/>
        <v>3.8038827582614648E-2</v>
      </c>
      <c r="Q26" s="2" cm="1">
        <f t="array" ref="Q26">SUMPRODUCT((Data!$D$3:$DW$83),(Data!$D$2:$DW$2='3. Broader Food (12 month)'!Q$1)*(Data!$A$3:$A$83='3. Broader Food (12 month)'!$A26))</f>
        <v>513.1</v>
      </c>
      <c r="R26" s="5">
        <f t="shared" si="4"/>
        <v>3.7167449139281494E-3</v>
      </c>
      <c r="S26" s="5">
        <f t="shared" si="5"/>
        <v>3.818020820156412E-2</v>
      </c>
      <c r="T26" s="2" cm="1">
        <f t="array" ref="T26">SUMPRODUCT((Data!$D$3:$DW$83),(Data!$D$2:$DW$2='3. Broader Food (12 month)'!T$1)*(Data!$A$3:$A$83='3. Broader Food (12 month)'!$A26))</f>
        <v>515.70000000000005</v>
      </c>
      <c r="U26" s="5">
        <f t="shared" si="6"/>
        <v>5.0672383550964817E-3</v>
      </c>
      <c r="V26" s="5">
        <f t="shared" si="7"/>
        <v>3.8373676416968656E-2</v>
      </c>
      <c r="W26" s="2" cm="1">
        <f t="array" ref="W26">SUMPRODUCT((Data!$D$3:$DW$83),(Data!$D$2:$DW$2='3. Broader Food (12 month)'!W$1)*(Data!$A$3:$A$83='3. Broader Food (12 month)'!$A26))</f>
        <v>518.20000000000005</v>
      </c>
      <c r="X26" s="5">
        <f t="shared" si="8"/>
        <v>4.8477797168897663E-3</v>
      </c>
      <c r="Y26" s="5">
        <f t="shared" si="9"/>
        <v>3.8559703547165321E-2</v>
      </c>
      <c r="Z26" s="2" cm="1">
        <f t="array" ref="Z26">SUMPRODUCT((Data!$D$3:$DW$83),(Data!$D$2:$DW$2='3. Broader Food (12 month)'!Z$1)*(Data!$A$3:$A$83='3. Broader Food (12 month)'!$A26))</f>
        <v>522</v>
      </c>
      <c r="AA26" s="5">
        <f t="shared" si="10"/>
        <v>7.3330760324197275E-3</v>
      </c>
      <c r="AB26" s="5">
        <f t="shared" si="11"/>
        <v>3.8842464785064257E-2</v>
      </c>
      <c r="AC26" s="2" cm="1">
        <f t="array" ref="AC26">SUMPRODUCT((Data!$D$3:$DW$83),(Data!$D$2:$DW$2='3. Broader Food (12 month)'!AC$1)*(Data!$A$3:$A$83='3. Broader Food (12 month)'!$A26))</f>
        <v>522</v>
      </c>
      <c r="AD26" s="5">
        <f t="shared" si="12"/>
        <v>0</v>
      </c>
      <c r="AE26" s="5">
        <f t="shared" si="13"/>
        <v>3.8842464785064257E-2</v>
      </c>
      <c r="AF26" s="2" cm="1">
        <f t="array" ref="AF26">SUMPRODUCT((Data!$D$3:$DW$83),(Data!$D$2:$DW$2='3. Broader Food (12 month)'!AF$1)*(Data!$A$3:$A$83='3. Broader Food (12 month)'!$A26))</f>
        <v>524.79999999999995</v>
      </c>
      <c r="AG26" s="5">
        <f t="shared" si="14"/>
        <v>5.3639846743294139E-3</v>
      </c>
      <c r="AH26" s="5">
        <f t="shared" si="15"/>
        <v>3.9050815170884517E-2</v>
      </c>
      <c r="AI26" s="2" cm="1">
        <f t="array" ref="AI26">SUMPRODUCT((Data!$D$3:$DW$83),(Data!$D$2:$DW$2='3. Broader Food (12 month)'!AI$1)*(Data!$A$3:$A$83='3. Broader Food (12 month)'!$A26))</f>
        <v>526.79999999999995</v>
      </c>
      <c r="AJ26" s="5">
        <f t="shared" si="16"/>
        <v>3.8109756097561842E-3</v>
      </c>
      <c r="AK26" s="5">
        <f t="shared" si="17"/>
        <v>3.9199636875041854E-2</v>
      </c>
      <c r="AL26" s="17">
        <f t="shared" si="23"/>
        <v>0.4600955501042428</v>
      </c>
    </row>
    <row r="27" spans="1:38" ht="15" thickBot="1" x14ac:dyDescent="0.35">
      <c r="A27" s="1" t="s">
        <v>28</v>
      </c>
      <c r="B27" s="2" t="s">
        <v>165</v>
      </c>
      <c r="C27" s="51" cm="1">
        <f t="array" ref="C27">SUMPRODUCT((Data!$D$3:$DW$83),(Data!$D$2:$DW$2='3. Broader Food (12 month)'!C$1)*(Data!$A$3:$A$83='3. Broader Food (12 month)'!$A27))</f>
        <v>517.6</v>
      </c>
      <c r="D27" s="5">
        <f t="shared" si="18"/>
        <v>3.8819514756065557E-2</v>
      </c>
      <c r="E27" s="2" cm="1">
        <f t="array" ref="E27">SUMPRODUCT((Data!$D$3:$DW$83),(Data!$D$2:$DW$2='3. Broader Food (12 month)'!E$1)*(Data!$A$3:$A$83='3. Broader Food (12 month)'!$A27))</f>
        <v>520</v>
      </c>
      <c r="F27" s="5">
        <f t="shared" si="19"/>
        <v>4.6367851622874934E-3</v>
      </c>
      <c r="G27" s="5">
        <f t="shared" si="20"/>
        <v>3.8862814265642281E-2</v>
      </c>
      <c r="H27" s="2" cm="1">
        <f t="array" ref="H27">SUMPRODUCT((Data!$D$3:$DW$83),(Data!$D$2:$DW$2='3. Broader Food (12 month)'!H$1)*(Data!$A$3:$A$83='3. Broader Food (12 month)'!$A27))</f>
        <v>522.70000000000005</v>
      </c>
      <c r="I27" s="5">
        <f t="shared" si="21"/>
        <v>5.1923076923077183E-3</v>
      </c>
      <c r="J27" s="5">
        <f t="shared" si="22"/>
        <v>3.8894552381519322E-2</v>
      </c>
      <c r="K27" s="2" cm="1">
        <f t="array" ref="K27">SUMPRODUCT((Data!$D$3:$DW$83),(Data!$D$2:$DW$2='3. Broader Food (12 month)'!K$1)*(Data!$A$3:$A$83='3. Broader Food (12 month)'!$A27))</f>
        <v>525.80000000000007</v>
      </c>
      <c r="L27" s="5">
        <f t="shared" si="0"/>
        <v>5.9307442127416454E-3</v>
      </c>
      <c r="M27" s="5">
        <f t="shared" si="1"/>
        <v>3.9125226022963193E-2</v>
      </c>
      <c r="N27" s="2" cm="1">
        <f t="array" ref="N27">SUMPRODUCT((Data!$D$3:$DW$83),(Data!$D$2:$DW$2='3. Broader Food (12 month)'!N$1)*(Data!$A$3:$A$83='3. Broader Food (12 month)'!$A27))</f>
        <v>529.90000000000009</v>
      </c>
      <c r="O27" s="5">
        <f t="shared" si="2"/>
        <v>7.7976416888552169E-3</v>
      </c>
      <c r="P27" s="5">
        <f t="shared" si="3"/>
        <v>3.9430310516485732E-2</v>
      </c>
      <c r="Q27" s="2" cm="1">
        <f t="array" ref="Q27">SUMPRODUCT((Data!$D$3:$DW$83),(Data!$D$2:$DW$2='3. Broader Food (12 month)'!Q$1)*(Data!$A$3:$A$83='3. Broader Food (12 month)'!$A27))</f>
        <v>528.4</v>
      </c>
      <c r="R27" s="5">
        <f t="shared" si="4"/>
        <v>-2.830722777882877E-3</v>
      </c>
      <c r="S27" s="5">
        <f t="shared" si="5"/>
        <v>3.9318694238367723E-2</v>
      </c>
      <c r="T27" s="2" cm="1">
        <f t="array" ref="T27">SUMPRODUCT((Data!$D$3:$DW$83),(Data!$D$2:$DW$2='3. Broader Food (12 month)'!T$1)*(Data!$A$3:$A$83='3. Broader Food (12 month)'!$A27))</f>
        <v>526.9</v>
      </c>
      <c r="U27" s="5">
        <f t="shared" si="6"/>
        <v>-2.8387585162755746E-3</v>
      </c>
      <c r="V27" s="5">
        <f t="shared" si="7"/>
        <v>3.920707796024972E-2</v>
      </c>
      <c r="W27" s="2" cm="1">
        <f t="array" ref="W27">SUMPRODUCT((Data!$D$3:$DW$83),(Data!$D$2:$DW$2='3. Broader Food (12 month)'!W$1)*(Data!$A$3:$A$83='3. Broader Food (12 month)'!$A27))</f>
        <v>529.20000000000005</v>
      </c>
      <c r="X27" s="5">
        <f t="shared" si="8"/>
        <v>4.3651546783072259E-3</v>
      </c>
      <c r="Y27" s="5">
        <f t="shared" si="9"/>
        <v>3.937822292003066E-2</v>
      </c>
      <c r="Z27" s="2" cm="1">
        <f t="array" ref="Z27">SUMPRODUCT((Data!$D$3:$DW$83),(Data!$D$2:$DW$2='3. Broader Food (12 month)'!Z$1)*(Data!$A$3:$A$83='3. Broader Food (12 month)'!$A27))</f>
        <v>531.5</v>
      </c>
      <c r="AA27" s="5">
        <f t="shared" si="10"/>
        <v>4.346182917611463E-3</v>
      </c>
      <c r="AB27" s="5">
        <f t="shared" si="11"/>
        <v>3.9549367879811594E-2</v>
      </c>
      <c r="AC27" s="2" cm="1">
        <f t="array" ref="AC27">SUMPRODUCT((Data!$D$3:$DW$83),(Data!$D$2:$DW$2='3. Broader Food (12 month)'!AC$1)*(Data!$A$3:$A$83='3. Broader Food (12 month)'!$A27))</f>
        <v>531.5</v>
      </c>
      <c r="AD27" s="5">
        <f t="shared" si="12"/>
        <v>0</v>
      </c>
      <c r="AE27" s="5">
        <f t="shared" si="13"/>
        <v>3.9549367879811594E-2</v>
      </c>
      <c r="AF27" s="2" cm="1">
        <f t="array" ref="AF27">SUMPRODUCT((Data!$D$3:$DW$83),(Data!$D$2:$DW$2='3. Broader Food (12 month)'!AF$1)*(Data!$A$3:$A$83='3. Broader Food (12 month)'!$A27))</f>
        <v>534.29999999999995</v>
      </c>
      <c r="AG27" s="5">
        <f t="shared" si="14"/>
        <v>5.2681091251174372E-3</v>
      </c>
      <c r="AH27" s="5">
        <f t="shared" si="15"/>
        <v>3.9757718265631854E-2</v>
      </c>
      <c r="AI27" s="2" cm="1">
        <f t="array" ref="AI27">SUMPRODUCT((Data!$D$3:$DW$83),(Data!$D$2:$DW$2='3. Broader Food (12 month)'!AI$1)*(Data!$A$3:$A$83='3. Broader Food (12 month)'!$A27))</f>
        <v>537.09999999999991</v>
      </c>
      <c r="AJ27" s="5">
        <f t="shared" si="16"/>
        <v>5.2405015908665309E-3</v>
      </c>
      <c r="AK27" s="5">
        <f t="shared" si="17"/>
        <v>3.9966068651452122E-2</v>
      </c>
      <c r="AL27" s="17">
        <f t="shared" si="23"/>
        <v>0.47185893573803145</v>
      </c>
    </row>
    <row r="28" spans="1:38" ht="15" thickBot="1" x14ac:dyDescent="0.35">
      <c r="C28" s="52">
        <f>SUM(C2:C27)</f>
        <v>13333.499999999998</v>
      </c>
      <c r="D28" s="47"/>
      <c r="E28" s="52">
        <f>SUM(E2:E27)</f>
        <v>13380.4</v>
      </c>
      <c r="F28" s="47">
        <f>SUM(F2:F27)</f>
        <v>0.1053108183076269</v>
      </c>
      <c r="G28" s="48"/>
      <c r="H28" s="52">
        <f>SUM(H2:H27)</f>
        <v>13438.9</v>
      </c>
      <c r="I28" s="47">
        <f>SUM(I2:I27)</f>
        <v>0.12643092460600669</v>
      </c>
      <c r="J28" s="48"/>
      <c r="K28" s="52">
        <f>SUM(K2:K27)</f>
        <v>13508.699999999999</v>
      </c>
      <c r="L28" s="52">
        <f>SUM(L2:L27)</f>
        <v>0.13228228972132139</v>
      </c>
      <c r="M28" s="48"/>
      <c r="N28" s="52">
        <f>SUM(N2:N27)</f>
        <v>13590.499999999998</v>
      </c>
      <c r="O28" s="47">
        <f>SUM(O2:O27)</f>
        <v>0.15288065452294197</v>
      </c>
      <c r="P28" s="48"/>
      <c r="Q28" s="52">
        <f>SUM(Q2:Q27)</f>
        <v>13581.3</v>
      </c>
      <c r="R28" s="47">
        <f>SUM(R2:R27)</f>
        <v>-3.2833253800754747E-3</v>
      </c>
      <c r="S28" s="48"/>
      <c r="T28" s="52">
        <f>SUM(T2:T27)</f>
        <v>13538.6</v>
      </c>
      <c r="U28" s="49">
        <f>SUM(U2:U27)</f>
        <v>-7.8040127764750111E-2</v>
      </c>
      <c r="V28" s="48"/>
      <c r="W28" s="46">
        <f>SUM(W2:W27)</f>
        <v>13589.800000000001</v>
      </c>
      <c r="X28" s="47">
        <f>SUM(X2:X27)</f>
        <v>9.2192847278486867E-2</v>
      </c>
      <c r="Y28" s="48"/>
      <c r="Z28" s="52">
        <f>SUM(Z2:Z27)</f>
        <v>13658.699999999999</v>
      </c>
      <c r="AA28" s="47">
        <f>SUM(AA2:AA27)</f>
        <v>0.13952884753299666</v>
      </c>
      <c r="AB28" s="48"/>
      <c r="AC28" s="52">
        <f>SUM(AC2:AC27)</f>
        <v>13658.499999999998</v>
      </c>
      <c r="AD28" s="47">
        <f>SUM(AD2:AD27)</f>
        <v>-2.8615801316822509E-4</v>
      </c>
      <c r="AE28" s="48"/>
      <c r="AF28" s="52">
        <f>SUM(AF2:AF27)</f>
        <v>13743.5</v>
      </c>
      <c r="AG28" s="50">
        <f>SUM(AG2:AG27)</f>
        <v>0.16584571580428398</v>
      </c>
      <c r="AH28" s="48"/>
      <c r="AI28" s="52">
        <f>SUM(AI2:AI27)</f>
        <v>13810.300000000003</v>
      </c>
      <c r="AJ28" s="47">
        <f>SUM(AJ2:AJ27)</f>
        <v>0.12283172708796608</v>
      </c>
      <c r="AK28" s="48"/>
    </row>
    <row r="30" spans="1:38" x14ac:dyDescent="0.3">
      <c r="A30" s="64" t="s">
        <v>176</v>
      </c>
      <c r="B30" s="65"/>
      <c r="C30" s="65"/>
      <c r="D30" s="65"/>
      <c r="E30" s="66"/>
    </row>
    <row r="31" spans="1:38" x14ac:dyDescent="0.3">
      <c r="A31" s="67" t="s">
        <v>177</v>
      </c>
      <c r="B31" s="68"/>
      <c r="C31" s="68"/>
      <c r="D31" s="68"/>
      <c r="E31" s="69"/>
    </row>
    <row r="32" spans="1:38" x14ac:dyDescent="0.3">
      <c r="A32" s="67" t="s">
        <v>178</v>
      </c>
      <c r="B32" s="68"/>
      <c r="C32" s="68"/>
      <c r="D32" s="68"/>
      <c r="E32" s="69"/>
    </row>
    <row r="33" spans="1:5" x14ac:dyDescent="0.3">
      <c r="A33" s="67" t="s">
        <v>179</v>
      </c>
      <c r="B33" s="68"/>
      <c r="C33" s="68"/>
      <c r="D33" s="68"/>
      <c r="E33" s="69"/>
    </row>
  </sheetData>
  <mergeCells count="4">
    <mergeCell ref="A30:E30"/>
    <mergeCell ref="A31:E31"/>
    <mergeCell ref="A32:E32"/>
    <mergeCell ref="A33:E33"/>
  </mergeCells>
  <conditionalFormatting sqref="D2:D27">
    <cfRule type="colorScale" priority="24">
      <colorScale>
        <cfvo type="min"/>
        <cfvo type="percentile" val="50"/>
        <cfvo type="max"/>
        <color rgb="FF63BE7B"/>
        <color rgb="FFFFEB84"/>
        <color rgb="FFF8696B"/>
      </colorScale>
    </cfRule>
  </conditionalFormatting>
  <conditionalFormatting sqref="F2:F27">
    <cfRule type="colorScale" priority="23">
      <colorScale>
        <cfvo type="min"/>
        <cfvo type="percentile" val="50"/>
        <cfvo type="max"/>
        <color rgb="FF63BE7B"/>
        <color rgb="FFFFEB84"/>
        <color rgb="FFF8696B"/>
      </colorScale>
    </cfRule>
  </conditionalFormatting>
  <conditionalFormatting sqref="G2:G27">
    <cfRule type="colorScale" priority="22">
      <colorScale>
        <cfvo type="min"/>
        <cfvo type="percentile" val="50"/>
        <cfvo type="max"/>
        <color rgb="FFF8696B"/>
        <color rgb="FFFFEB84"/>
        <color rgb="FF63BE7B"/>
      </colorScale>
    </cfRule>
  </conditionalFormatting>
  <conditionalFormatting sqref="I2:I27">
    <cfRule type="colorScale" priority="11">
      <colorScale>
        <cfvo type="min"/>
        <cfvo type="percentile" val="50"/>
        <cfvo type="max"/>
        <color rgb="FF63BE7B"/>
        <color rgb="FFFFEB84"/>
        <color rgb="FFF8696B"/>
      </colorScale>
    </cfRule>
  </conditionalFormatting>
  <conditionalFormatting sqref="J2:J27">
    <cfRule type="colorScale" priority="21">
      <colorScale>
        <cfvo type="min"/>
        <cfvo type="percentile" val="50"/>
        <cfvo type="max"/>
        <color rgb="FFF8696B"/>
        <color rgb="FFFFEB84"/>
        <color rgb="FF63BE7B"/>
      </colorScale>
    </cfRule>
  </conditionalFormatting>
  <conditionalFormatting sqref="L2:L27">
    <cfRule type="colorScale" priority="10">
      <colorScale>
        <cfvo type="min"/>
        <cfvo type="percentile" val="50"/>
        <cfvo type="max"/>
        <color rgb="FF63BE7B"/>
        <color rgb="FFFFEB84"/>
        <color rgb="FFF8696B"/>
      </colorScale>
    </cfRule>
  </conditionalFormatting>
  <conditionalFormatting sqref="M2:M27">
    <cfRule type="colorScale" priority="20">
      <colorScale>
        <cfvo type="min"/>
        <cfvo type="percentile" val="50"/>
        <cfvo type="max"/>
        <color rgb="FFF8696B"/>
        <color rgb="FFFFEB84"/>
        <color rgb="FF63BE7B"/>
      </colorScale>
    </cfRule>
  </conditionalFormatting>
  <conditionalFormatting sqref="O2:O27">
    <cfRule type="colorScale" priority="9">
      <colorScale>
        <cfvo type="min"/>
        <cfvo type="percentile" val="50"/>
        <cfvo type="max"/>
        <color rgb="FF63BE7B"/>
        <color rgb="FFFFEB84"/>
        <color rgb="FFF8696B"/>
      </colorScale>
    </cfRule>
  </conditionalFormatting>
  <conditionalFormatting sqref="P2:P27">
    <cfRule type="colorScale" priority="19">
      <colorScale>
        <cfvo type="min"/>
        <cfvo type="percentile" val="50"/>
        <cfvo type="max"/>
        <color rgb="FFF8696B"/>
        <color rgb="FFFFEB84"/>
        <color rgb="FF63BE7B"/>
      </colorScale>
    </cfRule>
  </conditionalFormatting>
  <conditionalFormatting sqref="R2:R27">
    <cfRule type="colorScale" priority="8">
      <colorScale>
        <cfvo type="min"/>
        <cfvo type="percentile" val="50"/>
        <cfvo type="max"/>
        <color rgb="FF63BE7B"/>
        <color rgb="FFFFEB84"/>
        <color rgb="FFF8696B"/>
      </colorScale>
    </cfRule>
  </conditionalFormatting>
  <conditionalFormatting sqref="S2:S27">
    <cfRule type="colorScale" priority="18">
      <colorScale>
        <cfvo type="min"/>
        <cfvo type="percentile" val="50"/>
        <cfvo type="max"/>
        <color rgb="FFF8696B"/>
        <color rgb="FFFFEB84"/>
        <color rgb="FF63BE7B"/>
      </colorScale>
    </cfRule>
  </conditionalFormatting>
  <conditionalFormatting sqref="U2:U27">
    <cfRule type="colorScale" priority="7">
      <colorScale>
        <cfvo type="min"/>
        <cfvo type="percentile" val="50"/>
        <cfvo type="max"/>
        <color rgb="FF63BE7B"/>
        <color rgb="FFFFEB84"/>
        <color rgb="FFF8696B"/>
      </colorScale>
    </cfRule>
  </conditionalFormatting>
  <conditionalFormatting sqref="V2:V27">
    <cfRule type="colorScale" priority="17">
      <colorScale>
        <cfvo type="min"/>
        <cfvo type="percentile" val="50"/>
        <cfvo type="max"/>
        <color rgb="FFF8696B"/>
        <color rgb="FFFFEB84"/>
        <color rgb="FF63BE7B"/>
      </colorScale>
    </cfRule>
  </conditionalFormatting>
  <conditionalFormatting sqref="X2:X27">
    <cfRule type="colorScale" priority="6">
      <colorScale>
        <cfvo type="min"/>
        <cfvo type="percentile" val="50"/>
        <cfvo type="max"/>
        <color rgb="FF63BE7B"/>
        <color rgb="FFFFEB84"/>
        <color rgb="FFF8696B"/>
      </colorScale>
    </cfRule>
  </conditionalFormatting>
  <conditionalFormatting sqref="Y2:Y27">
    <cfRule type="colorScale" priority="16">
      <colorScale>
        <cfvo type="min"/>
        <cfvo type="percentile" val="50"/>
        <cfvo type="max"/>
        <color rgb="FFF8696B"/>
        <color rgb="FFFFEB84"/>
        <color rgb="FF63BE7B"/>
      </colorScale>
    </cfRule>
  </conditionalFormatting>
  <conditionalFormatting sqref="AA2:AA27">
    <cfRule type="colorScale" priority="5">
      <colorScale>
        <cfvo type="min"/>
        <cfvo type="percentile" val="50"/>
        <cfvo type="max"/>
        <color rgb="FF63BE7B"/>
        <color rgb="FFFFEB84"/>
        <color rgb="FFF8696B"/>
      </colorScale>
    </cfRule>
  </conditionalFormatting>
  <conditionalFormatting sqref="AB2:AB27">
    <cfRule type="colorScale" priority="15">
      <colorScale>
        <cfvo type="min"/>
        <cfvo type="percentile" val="50"/>
        <cfvo type="max"/>
        <color rgb="FFF8696B"/>
        <color rgb="FFFFEB84"/>
        <color rgb="FF63BE7B"/>
      </colorScale>
    </cfRule>
  </conditionalFormatting>
  <conditionalFormatting sqref="AD2:AD27">
    <cfRule type="colorScale" priority="4">
      <colorScale>
        <cfvo type="min"/>
        <cfvo type="percentile" val="50"/>
        <cfvo type="max"/>
        <color rgb="FF63BE7B"/>
        <color rgb="FFFFEB84"/>
        <color rgb="FFF8696B"/>
      </colorScale>
    </cfRule>
  </conditionalFormatting>
  <conditionalFormatting sqref="AE2:AE27">
    <cfRule type="colorScale" priority="14">
      <colorScale>
        <cfvo type="min"/>
        <cfvo type="percentile" val="50"/>
        <cfvo type="max"/>
        <color rgb="FFF8696B"/>
        <color rgb="FFFFEB84"/>
        <color rgb="FF63BE7B"/>
      </colorScale>
    </cfRule>
  </conditionalFormatting>
  <conditionalFormatting sqref="AG2:AG27">
    <cfRule type="colorScale" priority="3">
      <colorScale>
        <cfvo type="min"/>
        <cfvo type="percentile" val="50"/>
        <cfvo type="max"/>
        <color rgb="FF63BE7B"/>
        <color rgb="FFFFEB84"/>
        <color rgb="FFF8696B"/>
      </colorScale>
    </cfRule>
  </conditionalFormatting>
  <conditionalFormatting sqref="AH2:AH27">
    <cfRule type="colorScale" priority="13">
      <colorScale>
        <cfvo type="min"/>
        <cfvo type="percentile" val="50"/>
        <cfvo type="max"/>
        <color rgb="FFF8696B"/>
        <color rgb="FFFFEB84"/>
        <color rgb="FF63BE7B"/>
      </colorScale>
    </cfRule>
  </conditionalFormatting>
  <conditionalFormatting sqref="AJ2:AJ27">
    <cfRule type="colorScale" priority="2">
      <colorScale>
        <cfvo type="min"/>
        <cfvo type="percentile" val="50"/>
        <cfvo type="max"/>
        <color rgb="FF63BE7B"/>
        <color rgb="FFFFEB84"/>
        <color rgb="FFF8696B"/>
      </colorScale>
    </cfRule>
  </conditionalFormatting>
  <conditionalFormatting sqref="AK2:AK27">
    <cfRule type="colorScale" priority="12">
      <colorScale>
        <cfvo type="min"/>
        <cfvo type="percentile" val="50"/>
        <cfvo type="max"/>
        <color rgb="FFF8696B"/>
        <color rgb="FFFFEB84"/>
        <color rgb="FF63BE7B"/>
      </colorScale>
    </cfRule>
  </conditionalFormatting>
  <conditionalFormatting sqref="AL2:AL2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B19D8-24BF-4EFA-9729-A85961DFA370}">
  <dimension ref="A1:AL32"/>
  <sheetViews>
    <sheetView workbookViewId="0">
      <selection activeCell="Z16" sqref="Z16"/>
    </sheetView>
  </sheetViews>
  <sheetFormatPr defaultRowHeight="14.4" x14ac:dyDescent="0.3"/>
  <cols>
    <col min="1" max="1" width="30.44140625" bestFit="1" customWidth="1"/>
    <col min="2" max="2" width="11.33203125" bestFit="1" customWidth="1"/>
    <col min="3" max="3" width="12.21875" bestFit="1" customWidth="1"/>
    <col min="4" max="4" width="11.6640625" bestFit="1" customWidth="1"/>
    <col min="5" max="5" width="13.21875" bestFit="1" customWidth="1"/>
    <col min="6" max="6" width="7.6640625" bestFit="1" customWidth="1"/>
    <col min="7" max="7" width="11.6640625" bestFit="1" customWidth="1"/>
    <col min="8" max="8" width="11.109375" bestFit="1" customWidth="1"/>
    <col min="9" max="9" width="7.21875" bestFit="1" customWidth="1"/>
    <col min="10" max="10" width="11.6640625" bestFit="1" customWidth="1"/>
    <col min="11" max="11" width="9.5546875" bestFit="1" customWidth="1"/>
    <col min="12" max="12" width="7.21875" bestFit="1" customWidth="1"/>
    <col min="13" max="13" width="11.6640625" bestFit="1" customWidth="1"/>
    <col min="14" max="14" width="9.44140625" bestFit="1" customWidth="1"/>
    <col min="15" max="15" width="7.6640625" bestFit="1" customWidth="1"/>
    <col min="16" max="16" width="11.6640625" bestFit="1" customWidth="1"/>
    <col min="17" max="17" width="9.5546875" bestFit="1" customWidth="1"/>
    <col min="18" max="18" width="7.21875" bestFit="1" customWidth="1"/>
    <col min="19" max="19" width="11.6640625" bestFit="1" customWidth="1"/>
    <col min="20" max="20" width="8.88671875" bestFit="1" customWidth="1"/>
    <col min="21" max="21" width="7.21875" bestFit="1" customWidth="1"/>
    <col min="22" max="22" width="11.6640625" bestFit="1" customWidth="1"/>
    <col min="23" max="23" width="11.5546875" bestFit="1" customWidth="1"/>
    <col min="24" max="24" width="7.21875" bestFit="1" customWidth="1"/>
    <col min="25" max="25" width="11.6640625" bestFit="1" customWidth="1"/>
    <col min="26" max="26" width="15" bestFit="1" customWidth="1"/>
    <col min="27" max="27" width="7.21875" bestFit="1" customWidth="1"/>
    <col min="28" max="28" width="11.6640625" bestFit="1" customWidth="1"/>
    <col min="29" max="29" width="12.44140625" bestFit="1" customWidth="1"/>
    <col min="30" max="30" width="7.21875" bestFit="1" customWidth="1"/>
    <col min="31" max="31" width="11.6640625" bestFit="1" customWidth="1"/>
    <col min="32" max="32" width="14.6640625" bestFit="1" customWidth="1"/>
    <col min="33" max="33" width="7.21875" bestFit="1" customWidth="1"/>
    <col min="34" max="34" width="11.6640625" bestFit="1" customWidth="1"/>
    <col min="35" max="35" width="14.33203125" bestFit="1" customWidth="1"/>
    <col min="36" max="36" width="7.21875" bestFit="1" customWidth="1"/>
    <col min="37" max="37" width="11.6640625" bestFit="1" customWidth="1"/>
    <col min="38" max="38" width="18" bestFit="1" customWidth="1"/>
  </cols>
  <sheetData>
    <row r="1" spans="1:38" x14ac:dyDescent="0.3">
      <c r="A1" s="18" t="s">
        <v>174</v>
      </c>
      <c r="B1" s="18" t="s">
        <v>175</v>
      </c>
      <c r="C1" s="18" t="s">
        <v>117</v>
      </c>
      <c r="D1" s="18" t="s">
        <v>169</v>
      </c>
      <c r="E1" s="18" t="s">
        <v>118</v>
      </c>
      <c r="F1" s="18" t="s">
        <v>170</v>
      </c>
      <c r="G1" s="18" t="s">
        <v>169</v>
      </c>
      <c r="H1" s="18" t="s">
        <v>119</v>
      </c>
      <c r="I1" s="18" t="s">
        <v>170</v>
      </c>
      <c r="J1" s="18" t="s">
        <v>169</v>
      </c>
      <c r="K1" s="18" t="s">
        <v>120</v>
      </c>
      <c r="L1" s="18" t="s">
        <v>170</v>
      </c>
      <c r="M1" s="18" t="s">
        <v>169</v>
      </c>
      <c r="N1" s="18" t="s">
        <v>121</v>
      </c>
      <c r="O1" s="18" t="s">
        <v>170</v>
      </c>
      <c r="P1" s="18" t="s">
        <v>169</v>
      </c>
      <c r="Q1" s="18" t="s">
        <v>122</v>
      </c>
      <c r="R1" s="18" t="s">
        <v>170</v>
      </c>
      <c r="S1" s="18" t="s">
        <v>169</v>
      </c>
      <c r="T1" s="18" t="s">
        <v>123</v>
      </c>
      <c r="U1" s="18" t="s">
        <v>170</v>
      </c>
      <c r="V1" s="18" t="s">
        <v>169</v>
      </c>
      <c r="W1" s="18" t="s">
        <v>124</v>
      </c>
      <c r="X1" s="18" t="s">
        <v>170</v>
      </c>
      <c r="Y1" s="18" t="s">
        <v>169</v>
      </c>
      <c r="Z1" s="18" t="s">
        <v>125</v>
      </c>
      <c r="AA1" s="18" t="s">
        <v>170</v>
      </c>
      <c r="AB1" s="18" t="s">
        <v>169</v>
      </c>
      <c r="AC1" s="18" t="s">
        <v>126</v>
      </c>
      <c r="AD1" s="18" t="s">
        <v>170</v>
      </c>
      <c r="AE1" s="18" t="s">
        <v>169</v>
      </c>
      <c r="AF1" s="18" t="s">
        <v>127</v>
      </c>
      <c r="AG1" s="18" t="s">
        <v>170</v>
      </c>
      <c r="AH1" s="18" t="s">
        <v>169</v>
      </c>
      <c r="AI1" s="18" t="s">
        <v>128</v>
      </c>
      <c r="AJ1" s="18" t="s">
        <v>170</v>
      </c>
      <c r="AK1" s="18" t="s">
        <v>169</v>
      </c>
      <c r="AL1" s="19" t="s">
        <v>180</v>
      </c>
    </row>
    <row r="2" spans="1:38" x14ac:dyDescent="0.3">
      <c r="A2" s="4" t="s">
        <v>2</v>
      </c>
      <c r="B2" s="9" t="str">
        <f>VLOOKUP(A2,Data!A3:$B$83,2,0)</f>
        <v>Food</v>
      </c>
      <c r="C2" s="9" cm="1">
        <f t="array" ref="C2">SUMPRODUCT((Data!$D$3:$DW$83),(Data!$D$2:$DW$2='4. Covid Inflation in 2020'!C$1)*(Data!$A$3:$A$83='4. Covid Inflation in 2020'!$A2))</f>
        <v>433.6</v>
      </c>
      <c r="D2" s="10">
        <f>C2/$C$28</f>
        <v>3.799109802684611E-2</v>
      </c>
      <c r="E2" s="9" cm="1">
        <f t="array" ref="E2">SUMPRODUCT((Data!$D$3:$DW$83),(Data!$D$2:$DW$2='4. Covid Inflation in 2020'!E$1)*(Data!$A$3:$A$83='4. Covid Inflation in 2020'!$A2))</f>
        <v>435.2</v>
      </c>
      <c r="F2" s="10">
        <f>(E2/C2)-1</f>
        <v>3.6900369003689537E-3</v>
      </c>
      <c r="G2" s="10">
        <f>E2/$E$28</f>
        <v>3.8328753610934976E-2</v>
      </c>
      <c r="H2" s="9" cm="1">
        <f t="array" ref="H2">SUMPRODUCT((Data!$D$3:$DW$83),(Data!$D$2:$DW$2='4. Covid Inflation in 2020'!H$1)*(Data!$A$3:$A$83='4. Covid Inflation in 2020'!$A2))</f>
        <v>436</v>
      </c>
      <c r="I2" s="10">
        <f>(H2/E2)-1</f>
        <v>1.8382352941177516E-3</v>
      </c>
      <c r="J2" s="10">
        <f>H2/$H$28</f>
        <v>3.8471380293123685E-2</v>
      </c>
      <c r="K2" s="9" cm="1">
        <f t="array" ref="K2">SUMPRODUCT((Data!$D$3:$DW$83),(Data!$D$2:$DW$2='4. Covid Inflation in 2020'!K$1)*(Data!$A$3:$A$83='4. Covid Inflation in 2020'!$A2))</f>
        <v>447.7</v>
      </c>
      <c r="L2" s="10">
        <f t="shared" ref="L2:L27" si="0">(K2/H2)-1</f>
        <v>2.6834862385321179E-2</v>
      </c>
      <c r="M2" s="10">
        <f t="shared" ref="M2:M27" si="1">K2/$H$28</f>
        <v>3.9503754489063014E-2</v>
      </c>
      <c r="N2" s="58">
        <f>AVERAGE(C2,E2,H2,K2)</f>
        <v>438.125</v>
      </c>
      <c r="O2" s="10">
        <f t="shared" ref="O2:O27" si="2">(N2/K2)-1</f>
        <v>-2.138708956890778E-2</v>
      </c>
      <c r="P2" s="10">
        <f t="shared" ref="P2:P27" si="3">N2/$H$28</f>
        <v>3.8658884153497282E-2</v>
      </c>
      <c r="Q2" s="9" cm="1">
        <f t="array" ref="Q2">SUMPRODUCT((Data!$D$3:$DW$83),(Data!$D$2:$DW$2='4. Covid Inflation in 2020'!Q$1)*(Data!$A$3:$A$83='4. Covid Inflation in 2020'!$A2))</f>
        <v>450.49999999999994</v>
      </c>
      <c r="R2" s="10">
        <f t="shared" ref="R2:R27" si="4">(Q2/N2)-1</f>
        <v>2.824536376604847E-2</v>
      </c>
      <c r="S2" s="10">
        <f t="shared" ref="S2:S27" si="5">Q2/$H$28</f>
        <v>3.9750818399202338E-2</v>
      </c>
      <c r="T2" s="9" cm="1">
        <f t="array" ref="T2">SUMPRODUCT((Data!$D$3:$DW$83),(Data!$D$2:$DW$2='4. Covid Inflation in 2020'!T$1)*(Data!$A$3:$A$83='4. Covid Inflation in 2020'!$A2))</f>
        <v>450.49999999999994</v>
      </c>
      <c r="U2" s="10">
        <f t="shared" ref="U2:U27" si="6">(T2/Q2)-1</f>
        <v>0</v>
      </c>
      <c r="V2" s="10">
        <f t="shared" ref="V2:V27" si="7">T2/$H$28</f>
        <v>3.9750818399202338E-2</v>
      </c>
      <c r="W2" s="9" cm="1">
        <f t="array" ref="W2">SUMPRODUCT((Data!$D$3:$DW$83),(Data!$D$2:$DW$2='4. Covid Inflation in 2020'!W$1)*(Data!$A$3:$A$83='4. Covid Inflation in 2020'!$A2))</f>
        <v>448.1</v>
      </c>
      <c r="X2" s="10">
        <f t="shared" ref="X2:X27" si="8">(W2/T2)-1</f>
        <v>-5.3274139844615709E-3</v>
      </c>
      <c r="Y2" s="10">
        <f t="shared" ref="Y2:Y27" si="9">W2/$H$28</f>
        <v>3.9539049333368638E-2</v>
      </c>
      <c r="Z2" s="9" cm="1">
        <f t="array" ref="Z2">SUMPRODUCT((Data!$D$3:$DW$83),(Data!$D$2:$DW$2='4. Covid Inflation in 2020'!Z$1)*(Data!$A$3:$A$83='4. Covid Inflation in 2020'!$A2))</f>
        <v>446.8</v>
      </c>
      <c r="AA2" s="10">
        <f t="shared" ref="AA2:AA27" si="10">(Z2/W2)-1</f>
        <v>-2.9011381388083235E-3</v>
      </c>
      <c r="AB2" s="10">
        <f t="shared" ref="AB2:AB27" si="11">Z2/$H$28</f>
        <v>3.9424341089375377E-2</v>
      </c>
      <c r="AC2" s="9" cm="1">
        <f t="array" ref="AC2">SUMPRODUCT((Data!$D$3:$DW$83),(Data!$D$2:$DW$2='4. Covid Inflation in 2020'!AC$1)*(Data!$A$3:$A$83='4. Covid Inflation in 2020'!$A2))</f>
        <v>444.1</v>
      </c>
      <c r="AD2" s="10">
        <f t="shared" ref="AD2:AD27" si="12">(AC2/Z2)-1</f>
        <v>-6.0429722470903835E-3</v>
      </c>
      <c r="AE2" s="10">
        <f t="shared" ref="AE2:AE27" si="13">AC2/$H$28</f>
        <v>3.9186100890312457E-2</v>
      </c>
      <c r="AF2" s="9" cm="1">
        <f t="array" ref="AF2">SUMPRODUCT((Data!$D$3:$DW$83),(Data!$D$2:$DW$2='4. Covid Inflation in 2020'!AF$1)*(Data!$A$3:$A$83='4. Covid Inflation in 2020'!$A2))</f>
        <v>441.90000000000003</v>
      </c>
      <c r="AG2" s="10">
        <f t="shared" ref="AG2:AG27" si="14">(AF2/AC2)-1</f>
        <v>-4.9538392253997143E-3</v>
      </c>
      <c r="AH2" s="10">
        <f t="shared" ref="AH2:AH27" si="15">AF2/$H$28</f>
        <v>3.8991979246631558E-2</v>
      </c>
      <c r="AI2" s="9" cm="1">
        <f t="array" ref="AI2">SUMPRODUCT((Data!$D$3:$DW$83),(Data!$D$2:$DW$2='4. Covid Inflation in 2020'!AI$1)*(Data!$A$3:$A$83='4. Covid Inflation in 2020'!$A2))</f>
        <v>439.6</v>
      </c>
      <c r="AJ2" s="10">
        <f t="shared" ref="AJ2:AJ27" si="16">(AI2/AF2)-1</f>
        <v>-5.2047974654899631E-3</v>
      </c>
      <c r="AK2" s="10">
        <f t="shared" ref="AK2:AK27" si="17">AI2/$H$28</f>
        <v>3.8789033891874249E-2</v>
      </c>
      <c r="AL2" s="59">
        <f>D2+G2+J2+M2+P2+S2+V2+Y2+AB2+AE2+AH2+AK2</f>
        <v>0.46838601182343204</v>
      </c>
    </row>
    <row r="3" spans="1:38" x14ac:dyDescent="0.3">
      <c r="A3" s="4" t="s">
        <v>3</v>
      </c>
      <c r="B3" s="9" t="str">
        <f>VLOOKUP(A3,Data!A4:$B$83,2,0)</f>
        <v>Food</v>
      </c>
      <c r="C3" s="9" cm="1">
        <f t="array" ref="C3">SUMPRODUCT((Data!$D$3:$DW$83),(Data!$D$2:$DW$2='4. Covid Inflation in 2020'!C$1)*(Data!$A$3:$A$83='4. Covid Inflation in 2020'!$A3))</f>
        <v>502.30000000000007</v>
      </c>
      <c r="D3" s="10">
        <f t="shared" ref="D3:D27" si="18">C3/$C$28</f>
        <v>4.4010444047243545E-2</v>
      </c>
      <c r="E3" s="9" cm="1">
        <f t="array" ref="E3">SUMPRODUCT((Data!$D$3:$DW$83),(Data!$D$2:$DW$2='4. Covid Inflation in 2020'!E$1)*(Data!$A$3:$A$83='4. Covid Inflation in 2020'!$A3))</f>
        <v>502.6</v>
      </c>
      <c r="F3" s="10">
        <f t="shared" ref="F3:F27" si="19">(E3/C3)-1</f>
        <v>5.9725263786569727E-4</v>
      </c>
      <c r="G3" s="10">
        <f t="shared" ref="G3:G27" si="20">E3/$E$28</f>
        <v>4.4264778411893198E-2</v>
      </c>
      <c r="H3" s="9" cm="1">
        <f t="array" ref="H3">SUMPRODUCT((Data!$D$3:$DW$83),(Data!$D$2:$DW$2='4. Covid Inflation in 2020'!H$1)*(Data!$A$3:$A$83='4. Covid Inflation in 2020'!$A3))</f>
        <v>501.3</v>
      </c>
      <c r="I3" s="10">
        <f t="shared" ref="I3:I27" si="21">(H3/E3)-1</f>
        <v>-2.5865499403103787E-3</v>
      </c>
      <c r="J3" s="10">
        <f t="shared" ref="J3:J27" si="22">H3/$H$28</f>
        <v>4.4233263626015838E-2</v>
      </c>
      <c r="K3" s="58">
        <f>AVERAGE(C3,E3,H3)</f>
        <v>502.06666666666666</v>
      </c>
      <c r="L3" s="10">
        <f t="shared" si="0"/>
        <v>1.5293570051200245E-3</v>
      </c>
      <c r="M3" s="10">
        <f t="shared" si="1"/>
        <v>4.4300912077601604E-2</v>
      </c>
      <c r="N3" s="58">
        <f t="shared" ref="N3:N27" si="23">AVERAGE(C3,E3,H3,K3)</f>
        <v>502.06666666666666</v>
      </c>
      <c r="O3" s="10">
        <f t="shared" si="2"/>
        <v>0</v>
      </c>
      <c r="P3" s="10">
        <f t="shared" si="3"/>
        <v>4.4300912077601604E-2</v>
      </c>
      <c r="Q3" s="9" cm="1">
        <f t="array" ref="Q3">SUMPRODUCT((Data!$D$3:$DW$83),(Data!$D$2:$DW$2='4. Covid Inflation in 2020'!Q$1)*(Data!$A$3:$A$83='4. Covid Inflation in 2020'!$A3))</f>
        <v>580</v>
      </c>
      <c r="R3" s="10">
        <f t="shared" si="4"/>
        <v>0.15522506971185757</v>
      </c>
      <c r="S3" s="10">
        <f t="shared" si="5"/>
        <v>5.1177524243146186E-2</v>
      </c>
      <c r="T3" s="9" cm="1">
        <f t="array" ref="T3">SUMPRODUCT((Data!$D$3:$DW$83),(Data!$D$2:$DW$2='4. Covid Inflation in 2020'!T$1)*(Data!$A$3:$A$83='4. Covid Inflation in 2020'!$A3))</f>
        <v>580</v>
      </c>
      <c r="U3" s="10">
        <f t="shared" si="6"/>
        <v>0</v>
      </c>
      <c r="V3" s="10">
        <f t="shared" si="7"/>
        <v>5.1177524243146186E-2</v>
      </c>
      <c r="W3" s="9" cm="1">
        <f t="array" ref="W3">SUMPRODUCT((Data!$D$3:$DW$83),(Data!$D$2:$DW$2='4. Covid Inflation in 2020'!W$1)*(Data!$A$3:$A$83='4. Covid Inflation in 2020'!$A3))</f>
        <v>575.90000000000009</v>
      </c>
      <c r="X3" s="10">
        <f t="shared" si="8"/>
        <v>-7.0689655172412325E-3</v>
      </c>
      <c r="Y3" s="10">
        <f t="shared" si="9"/>
        <v>5.0815752089013615E-2</v>
      </c>
      <c r="Z3" s="9" cm="1">
        <f t="array" ref="Z3">SUMPRODUCT((Data!$D$3:$DW$83),(Data!$D$2:$DW$2='4. Covid Inflation in 2020'!Z$1)*(Data!$A$3:$A$83='4. Covid Inflation in 2020'!$A3))</f>
        <v>564.1</v>
      </c>
      <c r="AA3" s="10">
        <f t="shared" si="10"/>
        <v>-2.0489668345198941E-2</v>
      </c>
      <c r="AB3" s="10">
        <f t="shared" si="11"/>
        <v>4.9774554181997874E-2</v>
      </c>
      <c r="AC3" s="9" cm="1">
        <f t="array" ref="AC3">SUMPRODUCT((Data!$D$3:$DW$83),(Data!$D$2:$DW$2='4. Covid Inflation in 2020'!AC$1)*(Data!$A$3:$A$83='4. Covid Inflation in 2020'!$A3))</f>
        <v>568.90000000000009</v>
      </c>
      <c r="AD3" s="10">
        <f t="shared" si="12"/>
        <v>8.5091295869528238E-3</v>
      </c>
      <c r="AE3" s="10">
        <f t="shared" si="13"/>
        <v>5.0198092313665295E-2</v>
      </c>
      <c r="AF3" s="9" cm="1">
        <f t="array" ref="AF3">SUMPRODUCT((Data!$D$3:$DW$83),(Data!$D$2:$DW$2='4. Covid Inflation in 2020'!AF$1)*(Data!$A$3:$A$83='4. Covid Inflation in 2020'!$A3))</f>
        <v>575.1</v>
      </c>
      <c r="AG3" s="10">
        <f t="shared" si="14"/>
        <v>1.0898224644049881E-2</v>
      </c>
      <c r="AH3" s="10">
        <f t="shared" si="15"/>
        <v>5.0745162400402367E-2</v>
      </c>
      <c r="AI3" s="9" cm="1">
        <f t="array" ref="AI3">SUMPRODUCT((Data!$D$3:$DW$83),(Data!$D$2:$DW$2='4. Covid Inflation in 2020'!AI$1)*(Data!$A$3:$A$83='4. Covid Inflation in 2020'!$A3))</f>
        <v>575.20000000000005</v>
      </c>
      <c r="AJ3" s="10">
        <f t="shared" si="16"/>
        <v>1.7388280299091008E-4</v>
      </c>
      <c r="AK3" s="10">
        <f t="shared" si="17"/>
        <v>5.0753986111478779E-2</v>
      </c>
      <c r="AL3" s="59">
        <f t="shared" ref="AL3:AL27" si="24">D3+G3+J3+M3+P3+S3+V3+Y3+AB3+AE3+AH3+AK3</f>
        <v>0.57575290582320615</v>
      </c>
    </row>
    <row r="4" spans="1:38" x14ac:dyDescent="0.3">
      <c r="A4" s="4" t="s">
        <v>5</v>
      </c>
      <c r="B4" s="9" t="str">
        <f>VLOOKUP(A4,Data!A5:$B$83,2,0)</f>
        <v>Food</v>
      </c>
      <c r="C4" s="9" cm="1">
        <f t="array" ref="C4">SUMPRODUCT((Data!$D$3:$DW$83),(Data!$D$2:$DW$2='4. Covid Inflation in 2020'!C$1)*(Data!$A$3:$A$83='4. Covid Inflation in 2020'!$A4))</f>
        <v>449.90000000000003</v>
      </c>
      <c r="D4" s="10">
        <f t="shared" si="18"/>
        <v>3.9419268916692951E-2</v>
      </c>
      <c r="E4" s="9" cm="1">
        <f t="array" ref="E4">SUMPRODUCT((Data!$D$3:$DW$83),(Data!$D$2:$DW$2='4. Covid Inflation in 2020'!E$1)*(Data!$A$3:$A$83='4. Covid Inflation in 2020'!$A4))</f>
        <v>452.40000000000003</v>
      </c>
      <c r="F4" s="10">
        <f t="shared" si="19"/>
        <v>5.5567903978661626E-3</v>
      </c>
      <c r="G4" s="10">
        <f t="shared" si="20"/>
        <v>3.9843584865778915E-2</v>
      </c>
      <c r="H4" s="9" cm="1">
        <f t="array" ref="H4">SUMPRODUCT((Data!$D$3:$DW$83),(Data!$D$2:$DW$2='4. Covid Inflation in 2020'!H$1)*(Data!$A$3:$A$83='4. Covid Inflation in 2020'!$A4))</f>
        <v>454.29999999999995</v>
      </c>
      <c r="I4" s="10">
        <f t="shared" si="21"/>
        <v>4.1998231653401774E-3</v>
      </c>
      <c r="J4" s="10">
        <f t="shared" si="22"/>
        <v>4.0086119420105711E-2</v>
      </c>
      <c r="K4" s="9" cm="1">
        <f t="array" ref="K4">SUMPRODUCT((Data!$D$3:$DW$83),(Data!$D$2:$DW$2='4. Covid Inflation in 2020'!K$1)*(Data!$A$3:$A$83='4. Covid Inflation in 2020'!$A4))</f>
        <v>466.7</v>
      </c>
      <c r="L4" s="10">
        <f t="shared" si="0"/>
        <v>2.7294739159146042E-2</v>
      </c>
      <c r="M4" s="10">
        <f t="shared" si="1"/>
        <v>4.118025959357987E-2</v>
      </c>
      <c r="N4" s="58">
        <f t="shared" si="23"/>
        <v>455.82499999999999</v>
      </c>
      <c r="O4" s="10">
        <f t="shared" si="2"/>
        <v>-2.3301907006642364E-2</v>
      </c>
      <c r="P4" s="10">
        <f t="shared" si="3"/>
        <v>4.0220681014020883E-2</v>
      </c>
      <c r="Q4" s="9" cm="1">
        <f t="array" ref="Q4">SUMPRODUCT((Data!$D$3:$DW$83),(Data!$D$2:$DW$2='4. Covid Inflation in 2020'!Q$1)*(Data!$A$3:$A$83='4. Covid Inflation in 2020'!$A4))</f>
        <v>460</v>
      </c>
      <c r="R4" s="10">
        <f t="shared" si="4"/>
        <v>9.1592168046947808E-3</v>
      </c>
      <c r="S4" s="10">
        <f t="shared" si="5"/>
        <v>4.0589070951460769E-2</v>
      </c>
      <c r="T4" s="9" cm="1">
        <f t="array" ref="T4">SUMPRODUCT((Data!$D$3:$DW$83),(Data!$D$2:$DW$2='4. Covid Inflation in 2020'!T$1)*(Data!$A$3:$A$83='4. Covid Inflation in 2020'!$A4))</f>
        <v>460</v>
      </c>
      <c r="U4" s="10">
        <f t="shared" si="6"/>
        <v>0</v>
      </c>
      <c r="V4" s="10">
        <f t="shared" si="7"/>
        <v>4.0589070951460769E-2</v>
      </c>
      <c r="W4" s="9" cm="1">
        <f t="array" ref="W4">SUMPRODUCT((Data!$D$3:$DW$83),(Data!$D$2:$DW$2='4. Covid Inflation in 2020'!W$1)*(Data!$A$3:$A$83='4. Covid Inflation in 2020'!$A4))</f>
        <v>460</v>
      </c>
      <c r="X4" s="10">
        <f t="shared" si="8"/>
        <v>0</v>
      </c>
      <c r="Y4" s="10">
        <f t="shared" si="9"/>
        <v>4.0589070951460769E-2</v>
      </c>
      <c r="Z4" s="9" cm="1">
        <f t="array" ref="Z4">SUMPRODUCT((Data!$D$3:$DW$83),(Data!$D$2:$DW$2='4. Covid Inflation in 2020'!Z$1)*(Data!$A$3:$A$83='4. Covid Inflation in 2020'!$A4))</f>
        <v>460.9</v>
      </c>
      <c r="AA4" s="10">
        <f t="shared" si="10"/>
        <v>1.9565217391304124E-3</v>
      </c>
      <c r="AB4" s="10">
        <f t="shared" si="11"/>
        <v>4.0668484351148407E-2</v>
      </c>
      <c r="AC4" s="9" cm="1">
        <f t="array" ref="AC4">SUMPRODUCT((Data!$D$3:$DW$83),(Data!$D$2:$DW$2='4. Covid Inflation in 2020'!AC$1)*(Data!$A$3:$A$83='4. Covid Inflation in 2020'!$A4))</f>
        <v>460.9</v>
      </c>
      <c r="AD4" s="10">
        <f t="shared" si="12"/>
        <v>0</v>
      </c>
      <c r="AE4" s="10">
        <f t="shared" si="13"/>
        <v>4.0668484351148407E-2</v>
      </c>
      <c r="AF4" s="9" cm="1">
        <f t="array" ref="AF4">SUMPRODUCT((Data!$D$3:$DW$83),(Data!$D$2:$DW$2='4. Covid Inflation in 2020'!AF$1)*(Data!$A$3:$A$83='4. Covid Inflation in 2020'!$A4))</f>
        <v>461.5</v>
      </c>
      <c r="AG4" s="10">
        <f t="shared" si="14"/>
        <v>1.3018008244738422E-3</v>
      </c>
      <c r="AH4" s="10">
        <f t="shared" si="15"/>
        <v>4.0721426617606839E-2</v>
      </c>
      <c r="AI4" s="9" cm="1">
        <f t="array" ref="AI4">SUMPRODUCT((Data!$D$3:$DW$83),(Data!$D$2:$DW$2='4. Covid Inflation in 2020'!AI$1)*(Data!$A$3:$A$83='4. Covid Inflation in 2020'!$A4))</f>
        <v>462.3</v>
      </c>
      <c r="AJ4" s="10">
        <f t="shared" si="16"/>
        <v>1.7334777898159182E-3</v>
      </c>
      <c r="AK4" s="10">
        <f t="shared" si="17"/>
        <v>4.0792016306218072E-2</v>
      </c>
      <c r="AL4" s="59">
        <f t="shared" si="24"/>
        <v>0.48536753829068235</v>
      </c>
    </row>
    <row r="5" spans="1:38" x14ac:dyDescent="0.3">
      <c r="A5" s="4" t="s">
        <v>6</v>
      </c>
      <c r="B5" s="9" t="str">
        <f>VLOOKUP(A5,Data!A6:$B$83,2,0)</f>
        <v>Food</v>
      </c>
      <c r="C5" s="9" cm="1">
        <f t="array" ref="C5">SUMPRODUCT((Data!$D$3:$DW$83),(Data!$D$2:$DW$2='4. Covid Inflation in 2020'!C$1)*(Data!$A$3:$A$83='4. Covid Inflation in 2020'!$A5))</f>
        <v>388.2</v>
      </c>
      <c r="D5" s="10">
        <f t="shared" si="18"/>
        <v>3.4013247818315634E-2</v>
      </c>
      <c r="E5" s="9" cm="1">
        <f t="array" ref="E5">SUMPRODUCT((Data!$D$3:$DW$83),(Data!$D$2:$DW$2='4. Covid Inflation in 2020'!E$1)*(Data!$A$3:$A$83='4. Covid Inflation in 2020'!$A5))</f>
        <v>392.5</v>
      </c>
      <c r="F5" s="10">
        <f t="shared" si="19"/>
        <v>1.1076764554353469E-2</v>
      </c>
      <c r="G5" s="10">
        <f t="shared" si="20"/>
        <v>3.4568096949200315E-2</v>
      </c>
      <c r="H5" s="9" cm="1">
        <f t="array" ref="H5">SUMPRODUCT((Data!$D$3:$DW$83),(Data!$D$2:$DW$2='4. Covid Inflation in 2020'!H$1)*(Data!$A$3:$A$83='4. Covid Inflation in 2020'!$A5))</f>
        <v>392</v>
      </c>
      <c r="I5" s="10">
        <f t="shared" si="21"/>
        <v>-1.2738853503184711E-3</v>
      </c>
      <c r="J5" s="10">
        <f t="shared" si="22"/>
        <v>3.4588947419505703E-2</v>
      </c>
      <c r="K5" s="9" cm="1">
        <f t="array" ref="K5">SUMPRODUCT((Data!$D$3:$DW$83),(Data!$D$2:$DW$2='4. Covid Inflation in 2020'!K$1)*(Data!$A$3:$A$83='4. Covid Inflation in 2020'!$A5))</f>
        <v>403.79999999999995</v>
      </c>
      <c r="L5" s="10">
        <f t="shared" si="0"/>
        <v>3.0102040816326392E-2</v>
      </c>
      <c r="M5" s="10">
        <f t="shared" si="1"/>
        <v>3.563014532652143E-2</v>
      </c>
      <c r="N5" s="58">
        <f t="shared" si="23"/>
        <v>394.125</v>
      </c>
      <c r="O5" s="10">
        <f t="shared" si="2"/>
        <v>-2.3959881129271832E-2</v>
      </c>
      <c r="P5" s="10">
        <f t="shared" si="3"/>
        <v>3.4776451279879293E-2</v>
      </c>
      <c r="Q5" s="9" cm="1">
        <f t="array" ref="Q5">SUMPRODUCT((Data!$D$3:$DW$83),(Data!$D$2:$DW$2='4. Covid Inflation in 2020'!Q$1)*(Data!$A$3:$A$83='4. Covid Inflation in 2020'!$A5))</f>
        <v>407.4</v>
      </c>
      <c r="R5" s="10">
        <f t="shared" si="4"/>
        <v>3.3682207421503296E-2</v>
      </c>
      <c r="S5" s="10">
        <f t="shared" si="5"/>
        <v>3.5947798925271994E-2</v>
      </c>
      <c r="T5" s="9" cm="1">
        <f t="array" ref="T5">SUMPRODUCT((Data!$D$3:$DW$83),(Data!$D$2:$DW$2='4. Covid Inflation in 2020'!T$1)*(Data!$A$3:$A$83='4. Covid Inflation in 2020'!$A5))</f>
        <v>407.4</v>
      </c>
      <c r="U5" s="10">
        <f t="shared" si="6"/>
        <v>0</v>
      </c>
      <c r="V5" s="10">
        <f t="shared" si="7"/>
        <v>3.5947798925271994E-2</v>
      </c>
      <c r="W5" s="9" cm="1">
        <f t="array" ref="W5">SUMPRODUCT((Data!$D$3:$DW$83),(Data!$D$2:$DW$2='4. Covid Inflation in 2020'!W$1)*(Data!$A$3:$A$83='4. Covid Inflation in 2020'!$A5))</f>
        <v>410.6</v>
      </c>
      <c r="X5" s="10">
        <f t="shared" si="8"/>
        <v>7.8546882670595952E-3</v>
      </c>
      <c r="Y5" s="10">
        <f t="shared" si="9"/>
        <v>3.6230157679716941E-2</v>
      </c>
      <c r="Z5" s="9" cm="1">
        <f t="array" ref="Z5">SUMPRODUCT((Data!$D$3:$DW$83),(Data!$D$2:$DW$2='4. Covid Inflation in 2020'!Z$1)*(Data!$A$3:$A$83='4. Covid Inflation in 2020'!$A5))</f>
        <v>413</v>
      </c>
      <c r="AA5" s="10">
        <f t="shared" si="10"/>
        <v>5.8451047247929377E-3</v>
      </c>
      <c r="AB5" s="10">
        <f t="shared" si="11"/>
        <v>3.6441926745550648E-2</v>
      </c>
      <c r="AC5" s="9" cm="1">
        <f t="array" ref="AC5">SUMPRODUCT((Data!$D$3:$DW$83),(Data!$D$2:$DW$2='4. Covid Inflation in 2020'!AC$1)*(Data!$A$3:$A$83='4. Covid Inflation in 2020'!$A5))</f>
        <v>418.4</v>
      </c>
      <c r="AD5" s="10">
        <f t="shared" si="12"/>
        <v>1.3075060532687699E-2</v>
      </c>
      <c r="AE5" s="10">
        <f t="shared" si="13"/>
        <v>3.6918407143676488E-2</v>
      </c>
      <c r="AF5" s="9" cm="1">
        <f t="array" ref="AF5">SUMPRODUCT((Data!$D$3:$DW$83),(Data!$D$2:$DW$2='4. Covid Inflation in 2020'!AF$1)*(Data!$A$3:$A$83='4. Covid Inflation in 2020'!$A5))</f>
        <v>426.1</v>
      </c>
      <c r="AG5" s="10">
        <f t="shared" si="14"/>
        <v>1.8403441682600441E-2</v>
      </c>
      <c r="AH5" s="10">
        <f t="shared" si="15"/>
        <v>3.7597832896559644E-2</v>
      </c>
      <c r="AI5" s="9" cm="1">
        <f t="array" ref="AI5">SUMPRODUCT((Data!$D$3:$DW$83),(Data!$D$2:$DW$2='4. Covid Inflation in 2020'!AI$1)*(Data!$A$3:$A$83='4. Covid Inflation in 2020'!$A5))</f>
        <v>437.3</v>
      </c>
      <c r="AJ5" s="10">
        <f t="shared" si="16"/>
        <v>2.6284909645623022E-2</v>
      </c>
      <c r="AK5" s="10">
        <f t="shared" si="17"/>
        <v>3.8586088537116946E-2</v>
      </c>
      <c r="AL5" s="59">
        <f t="shared" si="24"/>
        <v>0.43124689964658708</v>
      </c>
    </row>
    <row r="6" spans="1:38" x14ac:dyDescent="0.3">
      <c r="A6" s="4" t="s">
        <v>7</v>
      </c>
      <c r="B6" s="9" t="str">
        <f>VLOOKUP(A6,Data!A7:$B$83,2,0)</f>
        <v>Food</v>
      </c>
      <c r="C6" s="9" cm="1">
        <f t="array" ref="C6">SUMPRODUCT((Data!$D$3:$DW$83),(Data!$D$2:$DW$2='4. Covid Inflation in 2020'!C$1)*(Data!$A$3:$A$83='4. Covid Inflation in 2020'!$A6))</f>
        <v>429.79999999999995</v>
      </c>
      <c r="D6" s="10">
        <f t="shared" si="18"/>
        <v>3.7658150212035182E-2</v>
      </c>
      <c r="E6" s="9" cm="1">
        <f t="array" ref="E6">SUMPRODUCT((Data!$D$3:$DW$83),(Data!$D$2:$DW$2='4. Covid Inflation in 2020'!E$1)*(Data!$A$3:$A$83='4. Covid Inflation in 2020'!$A6))</f>
        <v>425.6</v>
      </c>
      <c r="F6" s="10">
        <f t="shared" si="19"/>
        <v>-9.7719869706839324E-3</v>
      </c>
      <c r="G6" s="10">
        <f t="shared" si="20"/>
        <v>3.7483266398929058E-2</v>
      </c>
      <c r="H6" s="9" cm="1">
        <f t="array" ref="H6">SUMPRODUCT((Data!$D$3:$DW$83),(Data!$D$2:$DW$2='4. Covid Inflation in 2020'!H$1)*(Data!$A$3:$A$83='4. Covid Inflation in 2020'!$A6))</f>
        <v>427.6</v>
      </c>
      <c r="I6" s="10">
        <f t="shared" si="21"/>
        <v>4.6992481203007586E-3</v>
      </c>
      <c r="J6" s="10">
        <f t="shared" si="22"/>
        <v>3.7730188562705706E-2</v>
      </c>
      <c r="K6" s="9" cm="1">
        <f t="array" ref="K6">SUMPRODUCT((Data!$D$3:$DW$83),(Data!$D$2:$DW$2='4. Covid Inflation in 2020'!K$1)*(Data!$A$3:$A$83='4. Covid Inflation in 2020'!$A6))</f>
        <v>450.1</v>
      </c>
      <c r="L6" s="10">
        <f t="shared" si="0"/>
        <v>5.2619270346117908E-2</v>
      </c>
      <c r="M6" s="10">
        <f t="shared" si="1"/>
        <v>3.9715523554896728E-2</v>
      </c>
      <c r="N6" s="58">
        <f t="shared" si="23"/>
        <v>433.27499999999998</v>
      </c>
      <c r="O6" s="10">
        <f t="shared" si="2"/>
        <v>-3.738058209286832E-2</v>
      </c>
      <c r="P6" s="10">
        <f t="shared" si="3"/>
        <v>3.8230934166291662E-2</v>
      </c>
      <c r="Q6" s="9" cm="1">
        <f t="array" ref="Q6">SUMPRODUCT((Data!$D$3:$DW$83),(Data!$D$2:$DW$2='4. Covid Inflation in 2020'!Q$1)*(Data!$A$3:$A$83='4. Covid Inflation in 2020'!$A6))</f>
        <v>442.2</v>
      </c>
      <c r="R6" s="10">
        <f t="shared" si="4"/>
        <v>2.0598926778604865E-2</v>
      </c>
      <c r="S6" s="10">
        <f t="shared" si="5"/>
        <v>3.9018450379860764E-2</v>
      </c>
      <c r="T6" s="9" cm="1">
        <f t="array" ref="T6">SUMPRODUCT((Data!$D$3:$DW$83),(Data!$D$2:$DW$2='4. Covid Inflation in 2020'!T$1)*(Data!$A$3:$A$83='4. Covid Inflation in 2020'!$A6))</f>
        <v>442.2</v>
      </c>
      <c r="U6" s="10">
        <f t="shared" si="6"/>
        <v>0</v>
      </c>
      <c r="V6" s="10">
        <f t="shared" si="7"/>
        <v>3.9018450379860764E-2</v>
      </c>
      <c r="W6" s="9" cm="1">
        <f t="array" ref="W6">SUMPRODUCT((Data!$D$3:$DW$83),(Data!$D$2:$DW$2='4. Covid Inflation in 2020'!W$1)*(Data!$A$3:$A$83='4. Covid Inflation in 2020'!$A6))</f>
        <v>451.8</v>
      </c>
      <c r="X6" s="10">
        <f t="shared" si="8"/>
        <v>2.1709633649932281E-2</v>
      </c>
      <c r="Y6" s="10">
        <f t="shared" si="9"/>
        <v>3.9865526643195599E-2</v>
      </c>
      <c r="Z6" s="9" cm="1">
        <f t="array" ref="Z6">SUMPRODUCT((Data!$D$3:$DW$83),(Data!$D$2:$DW$2='4. Covid Inflation in 2020'!Z$1)*(Data!$A$3:$A$83='4. Covid Inflation in 2020'!$A6))</f>
        <v>453.29999999999995</v>
      </c>
      <c r="AA6" s="10">
        <f t="shared" si="10"/>
        <v>3.3200531208497086E-3</v>
      </c>
      <c r="AB6" s="10">
        <f t="shared" si="11"/>
        <v>3.9997882309341662E-2</v>
      </c>
      <c r="AC6" s="9" cm="1">
        <f t="array" ref="AC6">SUMPRODUCT((Data!$D$3:$DW$83),(Data!$D$2:$DW$2='4. Covid Inflation in 2020'!AC$1)*(Data!$A$3:$A$83='4. Covid Inflation in 2020'!$A6))</f>
        <v>454.09999999999997</v>
      </c>
      <c r="AD6" s="10">
        <f t="shared" si="12"/>
        <v>1.7648356496802187E-3</v>
      </c>
      <c r="AE6" s="10">
        <f t="shared" si="13"/>
        <v>4.0068471997952902E-2</v>
      </c>
      <c r="AF6" s="9" cm="1">
        <f t="array" ref="AF6">SUMPRODUCT((Data!$D$3:$DW$83),(Data!$D$2:$DW$2='4. Covid Inflation in 2020'!AF$1)*(Data!$A$3:$A$83='4. Covid Inflation in 2020'!$A6))</f>
        <v>445.4</v>
      </c>
      <c r="AG6" s="10">
        <f t="shared" si="14"/>
        <v>-1.9158775600088052E-2</v>
      </c>
      <c r="AH6" s="10">
        <f t="shared" si="15"/>
        <v>3.9300809134305711E-2</v>
      </c>
      <c r="AI6" s="9" cm="1">
        <f t="array" ref="AI6">SUMPRODUCT((Data!$D$3:$DW$83),(Data!$D$2:$DW$2='4. Covid Inflation in 2020'!AI$1)*(Data!$A$3:$A$83='4. Covid Inflation in 2020'!$A6))</f>
        <v>443.3</v>
      </c>
      <c r="AJ6" s="10">
        <f t="shared" si="16"/>
        <v>-4.7148630444543427E-3</v>
      </c>
      <c r="AK6" s="10">
        <f t="shared" si="17"/>
        <v>3.9115511201701217E-2</v>
      </c>
      <c r="AL6" s="59">
        <f t="shared" si="24"/>
        <v>0.46720316494107689</v>
      </c>
    </row>
    <row r="7" spans="1:38" x14ac:dyDescent="0.3">
      <c r="A7" s="4" t="s">
        <v>8</v>
      </c>
      <c r="B7" s="9" t="str">
        <f>VLOOKUP(A7,Data!A8:$B$83,2,0)</f>
        <v>Food</v>
      </c>
      <c r="C7" s="9" cm="1">
        <f t="array" ref="C7">SUMPRODUCT((Data!$D$3:$DW$83),(Data!$D$2:$DW$2='4. Covid Inflation in 2020'!C$1)*(Data!$A$3:$A$83='4. Covid Inflation in 2020'!$A7))</f>
        <v>596.29999999999995</v>
      </c>
      <c r="D7" s="10">
        <f t="shared" si="18"/>
        <v>5.2246521571513681E-2</v>
      </c>
      <c r="E7" s="9" cm="1">
        <f t="array" ref="E7">SUMPRODUCT((Data!$D$3:$DW$83),(Data!$D$2:$DW$2='4. Covid Inflation in 2020'!E$1)*(Data!$A$3:$A$83='4. Covid Inflation in 2020'!$A7))</f>
        <v>517.5</v>
      </c>
      <c r="F7" s="10">
        <f t="shared" si="19"/>
        <v>-0.13214824752641285</v>
      </c>
      <c r="G7" s="10">
        <f t="shared" si="20"/>
        <v>4.5577045022194049E-2</v>
      </c>
      <c r="H7" s="9" cm="1">
        <f t="array" ref="H7">SUMPRODUCT((Data!$D$3:$DW$83),(Data!$D$2:$DW$2='4. Covid Inflation in 2020'!H$1)*(Data!$A$3:$A$83='4. Covid Inflation in 2020'!$A7))</f>
        <v>476.6</v>
      </c>
      <c r="I7" s="10">
        <f t="shared" si="21"/>
        <v>-7.9033816425120751E-2</v>
      </c>
      <c r="J7" s="10">
        <f t="shared" si="22"/>
        <v>4.2053806990143924E-2</v>
      </c>
      <c r="K7" s="9" cm="1">
        <f t="array" ref="K7">SUMPRODUCT((Data!$D$3:$DW$83),(Data!$D$2:$DW$2='4. Covid Inflation in 2020'!K$1)*(Data!$A$3:$A$83='4. Covid Inflation in 2020'!$A7))</f>
        <v>511.29999999999995</v>
      </c>
      <c r="L7" s="10">
        <f t="shared" si="0"/>
        <v>7.2807385648342215E-2</v>
      </c>
      <c r="M7" s="10">
        <f t="shared" si="1"/>
        <v>4.5115634733656283E-2</v>
      </c>
      <c r="N7" s="58">
        <f t="shared" si="23"/>
        <v>525.42499999999995</v>
      </c>
      <c r="O7" s="10">
        <f t="shared" si="2"/>
        <v>2.7625660082143622E-2</v>
      </c>
      <c r="P7" s="10">
        <f t="shared" si="3"/>
        <v>4.6361983923198423E-2</v>
      </c>
      <c r="Q7" s="9" cm="1">
        <f t="array" ref="Q7">SUMPRODUCT((Data!$D$3:$DW$83),(Data!$D$2:$DW$2='4. Covid Inflation in 2020'!Q$1)*(Data!$A$3:$A$83='4. Covid Inflation in 2020'!$A7))</f>
        <v>476.59999999999997</v>
      </c>
      <c r="R7" s="10">
        <f t="shared" si="4"/>
        <v>-9.2924775181995489E-2</v>
      </c>
      <c r="S7" s="10">
        <f t="shared" si="5"/>
        <v>4.2053806990143917E-2</v>
      </c>
      <c r="T7" s="9" cm="1">
        <f t="array" ref="T7">SUMPRODUCT((Data!$D$3:$DW$83),(Data!$D$2:$DW$2='4. Covid Inflation in 2020'!T$1)*(Data!$A$3:$A$83='4. Covid Inflation in 2020'!$A7))</f>
        <v>476.59999999999997</v>
      </c>
      <c r="U7" s="10">
        <f t="shared" si="6"/>
        <v>0</v>
      </c>
      <c r="V7" s="10">
        <f t="shared" si="7"/>
        <v>4.2053806990143917E-2</v>
      </c>
      <c r="W7" s="9" cm="1">
        <f t="array" ref="W7">SUMPRODUCT((Data!$D$3:$DW$83),(Data!$D$2:$DW$2='4. Covid Inflation in 2020'!W$1)*(Data!$A$3:$A$83='4. Covid Inflation in 2020'!$A7))</f>
        <v>541</v>
      </c>
      <c r="X7" s="10">
        <f t="shared" si="8"/>
        <v>0.13512379353755777</v>
      </c>
      <c r="Y7" s="10">
        <f t="shared" si="9"/>
        <v>4.7736276923348427E-2</v>
      </c>
      <c r="Z7" s="9" cm="1">
        <f t="array" ref="Z7">SUMPRODUCT((Data!$D$3:$DW$83),(Data!$D$2:$DW$2='4. Covid Inflation in 2020'!Z$1)*(Data!$A$3:$A$83='4. Covid Inflation in 2020'!$A7))</f>
        <v>567.5</v>
      </c>
      <c r="AA7" s="10">
        <f t="shared" si="10"/>
        <v>4.8983364140480656E-2</v>
      </c>
      <c r="AB7" s="10">
        <f t="shared" si="11"/>
        <v>5.0074560358595623E-2</v>
      </c>
      <c r="AC7" s="9" cm="1">
        <f t="array" ref="AC7">SUMPRODUCT((Data!$D$3:$DW$83),(Data!$D$2:$DW$2='4. Covid Inflation in 2020'!AC$1)*(Data!$A$3:$A$83='4. Covid Inflation in 2020'!$A7))</f>
        <v>635.79999999999995</v>
      </c>
      <c r="AD7" s="10">
        <f t="shared" si="12"/>
        <v>0.12035242290748882</v>
      </c>
      <c r="AE7" s="10">
        <f t="shared" si="13"/>
        <v>5.6101155023779901E-2</v>
      </c>
      <c r="AF7" s="9" cm="1">
        <f t="array" ref="AF7">SUMPRODUCT((Data!$D$3:$DW$83),(Data!$D$2:$DW$2='4. Covid Inflation in 2020'!AF$1)*(Data!$A$3:$A$83='4. Covid Inflation in 2020'!$A7))</f>
        <v>697.5</v>
      </c>
      <c r="AG7" s="10">
        <f t="shared" si="14"/>
        <v>9.704309531299149E-2</v>
      </c>
      <c r="AH7" s="10">
        <f t="shared" si="15"/>
        <v>6.1545384757921498E-2</v>
      </c>
      <c r="AI7" s="9" cm="1">
        <f t="array" ref="AI7">SUMPRODUCT((Data!$D$3:$DW$83),(Data!$D$2:$DW$2='4. Covid Inflation in 2020'!AI$1)*(Data!$A$3:$A$83='4. Covid Inflation in 2020'!$A7))</f>
        <v>696.6</v>
      </c>
      <c r="AJ7" s="10">
        <f t="shared" si="16"/>
        <v>-1.290322580645098E-3</v>
      </c>
      <c r="AK7" s="10">
        <f t="shared" si="17"/>
        <v>6.1465971358233853E-2</v>
      </c>
      <c r="AL7" s="59">
        <f t="shared" si="24"/>
        <v>0.59238595464287358</v>
      </c>
    </row>
    <row r="8" spans="1:38" x14ac:dyDescent="0.3">
      <c r="A8" s="4" t="s">
        <v>9</v>
      </c>
      <c r="B8" s="9" t="str">
        <f>VLOOKUP(A8,Data!A9:$B$83,2,0)</f>
        <v>Food</v>
      </c>
      <c r="C8" s="9" cm="1">
        <f t="array" ref="C8">SUMPRODUCT((Data!$D$3:$DW$83),(Data!$D$2:$DW$2='4. Covid Inflation in 2020'!C$1)*(Data!$A$3:$A$83='4. Covid Inflation in 2020'!$A8))</f>
        <v>420.6</v>
      </c>
      <c r="D8" s="10">
        <f t="shared" si="18"/>
        <v>3.685206602880875E-2</v>
      </c>
      <c r="E8" s="9" cm="1">
        <f t="array" ref="E8">SUMPRODUCT((Data!$D$3:$DW$83),(Data!$D$2:$DW$2='4. Covid Inflation in 2020'!E$1)*(Data!$A$3:$A$83='4. Covid Inflation in 2020'!$A8))</f>
        <v>422.5</v>
      </c>
      <c r="F8" s="10">
        <f t="shared" si="19"/>
        <v>4.5173561578697452E-3</v>
      </c>
      <c r="G8" s="10">
        <f t="shared" si="20"/>
        <v>3.7210244486718815E-2</v>
      </c>
      <c r="H8" s="9" cm="1">
        <f t="array" ref="H8">SUMPRODUCT((Data!$D$3:$DW$83),(Data!$D$2:$DW$2='4. Covid Inflation in 2020'!H$1)*(Data!$A$3:$A$83='4. Covid Inflation in 2020'!$A8))</f>
        <v>422.59999999999997</v>
      </c>
      <c r="I8" s="10">
        <f t="shared" si="21"/>
        <v>2.3668639053253671E-4</v>
      </c>
      <c r="J8" s="10">
        <f t="shared" si="22"/>
        <v>3.7289003008885477E-2</v>
      </c>
      <c r="K8" s="9" cm="1">
        <f t="array" ref="K8">SUMPRODUCT((Data!$D$3:$DW$83),(Data!$D$2:$DW$2='4. Covid Inflation in 2020'!K$1)*(Data!$A$3:$A$83='4. Covid Inflation in 2020'!$A8))</f>
        <v>451.40000000000003</v>
      </c>
      <c r="L8" s="10">
        <f t="shared" si="0"/>
        <v>6.8149550402271775E-2</v>
      </c>
      <c r="M8" s="10">
        <f t="shared" si="1"/>
        <v>3.9830231798889983E-2</v>
      </c>
      <c r="N8" s="58">
        <f t="shared" si="23"/>
        <v>429.27500000000003</v>
      </c>
      <c r="O8" s="10">
        <f t="shared" si="2"/>
        <v>-4.901417811253872E-2</v>
      </c>
      <c r="P8" s="10">
        <f t="shared" si="3"/>
        <v>3.7877985723235488E-2</v>
      </c>
      <c r="Q8" s="9" cm="1">
        <f t="array" ref="Q8">SUMPRODUCT((Data!$D$3:$DW$83),(Data!$D$2:$DW$2='4. Covid Inflation in 2020'!Q$1)*(Data!$A$3:$A$83='4. Covid Inflation in 2020'!$A8))</f>
        <v>453.20000000000005</v>
      </c>
      <c r="R8" s="10">
        <f t="shared" si="4"/>
        <v>5.5733504163997472E-2</v>
      </c>
      <c r="S8" s="10">
        <f t="shared" si="5"/>
        <v>3.9989058598265265E-2</v>
      </c>
      <c r="T8" s="9" cm="1">
        <f t="array" ref="T8">SUMPRODUCT((Data!$D$3:$DW$83),(Data!$D$2:$DW$2='4. Covid Inflation in 2020'!T$1)*(Data!$A$3:$A$83='4. Covid Inflation in 2020'!$A8))</f>
        <v>453.20000000000005</v>
      </c>
      <c r="U8" s="10">
        <f t="shared" si="6"/>
        <v>0</v>
      </c>
      <c r="V8" s="10">
        <f t="shared" si="7"/>
        <v>3.9989058598265265E-2</v>
      </c>
      <c r="W8" s="9" cm="1">
        <f t="array" ref="W8">SUMPRODUCT((Data!$D$3:$DW$83),(Data!$D$2:$DW$2='4. Covid Inflation in 2020'!W$1)*(Data!$A$3:$A$83='4. Covid Inflation in 2020'!$A8))</f>
        <v>451.6</v>
      </c>
      <c r="X8" s="10">
        <f t="shared" si="8"/>
        <v>-3.530450132391949E-3</v>
      </c>
      <c r="Y8" s="10">
        <f t="shared" si="9"/>
        <v>3.9847879221042791E-2</v>
      </c>
      <c r="Z8" s="9" cm="1">
        <f t="array" ref="Z8">SUMPRODUCT((Data!$D$3:$DW$83),(Data!$D$2:$DW$2='4. Covid Inflation in 2020'!Z$1)*(Data!$A$3:$A$83='4. Covid Inflation in 2020'!$A8))</f>
        <v>449.90000000000003</v>
      </c>
      <c r="AA8" s="10">
        <f t="shared" si="10"/>
        <v>-3.7643932683790737E-3</v>
      </c>
      <c r="AB8" s="10">
        <f t="shared" si="11"/>
        <v>3.969787613274392E-2</v>
      </c>
      <c r="AC8" s="9" cm="1">
        <f t="array" ref="AC8">SUMPRODUCT((Data!$D$3:$DW$83),(Data!$D$2:$DW$2='4. Covid Inflation in 2020'!AC$1)*(Data!$A$3:$A$83='4. Covid Inflation in 2020'!$A8))</f>
        <v>453.40000000000003</v>
      </c>
      <c r="AD8" s="10">
        <f t="shared" si="12"/>
        <v>7.7795065570127608E-3</v>
      </c>
      <c r="AE8" s="10">
        <f t="shared" si="13"/>
        <v>4.0006706020418073E-2</v>
      </c>
      <c r="AF8" s="9" cm="1">
        <f t="array" ref="AF8">SUMPRODUCT((Data!$D$3:$DW$83),(Data!$D$2:$DW$2='4. Covid Inflation in 2020'!AF$1)*(Data!$A$3:$A$83='4. Covid Inflation in 2020'!$A8))</f>
        <v>471.40000000000003</v>
      </c>
      <c r="AG8" s="10">
        <f t="shared" si="14"/>
        <v>3.9700044111160127E-2</v>
      </c>
      <c r="AH8" s="10">
        <f t="shared" si="15"/>
        <v>4.1594974014170887E-2</v>
      </c>
      <c r="AI8" s="9" cm="1">
        <f t="array" ref="AI8">SUMPRODUCT((Data!$D$3:$DW$83),(Data!$D$2:$DW$2='4. Covid Inflation in 2020'!AI$1)*(Data!$A$3:$A$83='4. Covid Inflation in 2020'!$A8))</f>
        <v>481.2</v>
      </c>
      <c r="AJ8" s="10">
        <f t="shared" si="16"/>
        <v>2.078913873568089E-2</v>
      </c>
      <c r="AK8" s="10">
        <f t="shared" si="17"/>
        <v>4.245969769965853E-2</v>
      </c>
      <c r="AL8" s="59">
        <f t="shared" si="24"/>
        <v>0.47264478133110316</v>
      </c>
    </row>
    <row r="9" spans="1:38" x14ac:dyDescent="0.3">
      <c r="A9" s="4" t="s">
        <v>10</v>
      </c>
      <c r="B9" s="9" t="str">
        <f>VLOOKUP(A9,Data!A10:$B$83,2,0)</f>
        <v>Food</v>
      </c>
      <c r="C9" s="9" cm="1">
        <f t="array" ref="C9">SUMPRODUCT((Data!$D$3:$DW$83),(Data!$D$2:$DW$2='4. Covid Inflation in 2020'!C$1)*(Data!$A$3:$A$83='4. Covid Inflation in 2020'!$A9))</f>
        <v>342.7</v>
      </c>
      <c r="D9" s="10">
        <f t="shared" si="18"/>
        <v>3.0026635825184871E-2</v>
      </c>
      <c r="E9" s="9" cm="1">
        <f t="array" ref="E9">SUMPRODUCT((Data!$D$3:$DW$83),(Data!$D$2:$DW$2='4. Covid Inflation in 2020'!E$1)*(Data!$A$3:$A$83='4. Covid Inflation in 2020'!$A9))</f>
        <v>341.29999999999995</v>
      </c>
      <c r="F9" s="10">
        <f t="shared" si="19"/>
        <v>-4.0852057192880542E-3</v>
      </c>
      <c r="G9" s="10">
        <f t="shared" si="20"/>
        <v>3.005883181850208E-2</v>
      </c>
      <c r="H9" s="9" cm="1">
        <f t="array" ref="H9">SUMPRODUCT((Data!$D$3:$DW$83),(Data!$D$2:$DW$2='4. Covid Inflation in 2020'!H$1)*(Data!$A$3:$A$83='4. Covid Inflation in 2020'!$A9))</f>
        <v>340.20000000000005</v>
      </c>
      <c r="I9" s="10">
        <f t="shared" si="21"/>
        <v>-3.2229709932607431E-3</v>
      </c>
      <c r="J9" s="10">
        <f t="shared" si="22"/>
        <v>3.0018265081928164E-2</v>
      </c>
      <c r="K9" s="9" cm="1">
        <f t="array" ref="K9">SUMPRODUCT((Data!$D$3:$DW$83),(Data!$D$2:$DW$2='4. Covid Inflation in 2020'!K$1)*(Data!$A$3:$A$83='4. Covid Inflation in 2020'!$A9))</f>
        <v>361.3</v>
      </c>
      <c r="L9" s="10">
        <f t="shared" si="0"/>
        <v>6.2022339800117399E-2</v>
      </c>
      <c r="M9" s="10">
        <f t="shared" si="1"/>
        <v>3.1880068119049518E-2</v>
      </c>
      <c r="N9" s="58">
        <f t="shared" si="23"/>
        <v>346.375</v>
      </c>
      <c r="O9" s="10">
        <f t="shared" si="2"/>
        <v>-4.1309161361749225E-2</v>
      </c>
      <c r="P9" s="10">
        <f t="shared" si="3"/>
        <v>3.0563129240896141E-2</v>
      </c>
      <c r="Q9" s="9" cm="1">
        <f t="array" ref="Q9">SUMPRODUCT((Data!$D$3:$DW$83),(Data!$D$2:$DW$2='4. Covid Inflation in 2020'!Q$1)*(Data!$A$3:$A$83='4. Covid Inflation in 2020'!$A9))</f>
        <v>343.7</v>
      </c>
      <c r="R9" s="10">
        <f t="shared" si="4"/>
        <v>-7.7228437387225624E-3</v>
      </c>
      <c r="S9" s="10">
        <f t="shared" si="5"/>
        <v>3.0327094969602317E-2</v>
      </c>
      <c r="T9" s="9" cm="1">
        <f t="array" ref="T9">SUMPRODUCT((Data!$D$3:$DW$83),(Data!$D$2:$DW$2='4. Covid Inflation in 2020'!T$1)*(Data!$A$3:$A$83='4. Covid Inflation in 2020'!$A9))</f>
        <v>343.7</v>
      </c>
      <c r="U9" s="10">
        <f t="shared" si="6"/>
        <v>0</v>
      </c>
      <c r="V9" s="10">
        <f t="shared" si="7"/>
        <v>3.0327094969602317E-2</v>
      </c>
      <c r="W9" s="9" cm="1">
        <f t="array" ref="W9">SUMPRODUCT((Data!$D$3:$DW$83),(Data!$D$2:$DW$2='4. Covid Inflation in 2020'!W$1)*(Data!$A$3:$A$83='4. Covid Inflation in 2020'!$A9))</f>
        <v>346.1</v>
      </c>
      <c r="X9" s="10">
        <f t="shared" si="8"/>
        <v>6.9828338667443646E-3</v>
      </c>
      <c r="Y9" s="10">
        <f t="shared" si="9"/>
        <v>3.0538864035436028E-2</v>
      </c>
      <c r="Z9" s="9" cm="1">
        <f t="array" ref="Z9">SUMPRODUCT((Data!$D$3:$DW$83),(Data!$D$2:$DW$2='4. Covid Inflation in 2020'!Z$1)*(Data!$A$3:$A$83='4. Covid Inflation in 2020'!$A9))</f>
        <v>350.4</v>
      </c>
      <c r="AA9" s="10">
        <f t="shared" si="10"/>
        <v>1.2424154868534876E-2</v>
      </c>
      <c r="AB9" s="10">
        <f t="shared" si="11"/>
        <v>3.0918283611721421E-2</v>
      </c>
      <c r="AC9" s="9" cm="1">
        <f t="array" ref="AC9">SUMPRODUCT((Data!$D$3:$DW$83),(Data!$D$2:$DW$2='4. Covid Inflation in 2020'!AC$1)*(Data!$A$3:$A$83='4. Covid Inflation in 2020'!$A9))</f>
        <v>349.6</v>
      </c>
      <c r="AD9" s="10">
        <f t="shared" si="12"/>
        <v>-2.2831050228309113E-3</v>
      </c>
      <c r="AE9" s="10">
        <f t="shared" si="13"/>
        <v>3.0847693923110188E-2</v>
      </c>
      <c r="AF9" s="9" cm="1">
        <f t="array" ref="AF9">SUMPRODUCT((Data!$D$3:$DW$83),(Data!$D$2:$DW$2='4. Covid Inflation in 2020'!AF$1)*(Data!$A$3:$A$83='4. Covid Inflation in 2020'!$A9))</f>
        <v>347.8</v>
      </c>
      <c r="AG9" s="10">
        <f t="shared" si="14"/>
        <v>-5.1487414187643132E-3</v>
      </c>
      <c r="AH9" s="10">
        <f t="shared" si="15"/>
        <v>3.0688867123734906E-2</v>
      </c>
      <c r="AI9" s="9" cm="1">
        <f t="array" ref="AI9">SUMPRODUCT((Data!$D$3:$DW$83),(Data!$D$2:$DW$2='4. Covid Inflation in 2020'!AI$1)*(Data!$A$3:$A$83='4. Covid Inflation in 2020'!$A9))</f>
        <v>346.79999999999995</v>
      </c>
      <c r="AJ9" s="10">
        <f t="shared" si="16"/>
        <v>-2.8752156411732122E-3</v>
      </c>
      <c r="AK9" s="10">
        <f t="shared" si="17"/>
        <v>3.0600630012970854E-2</v>
      </c>
      <c r="AL9" s="59">
        <f t="shared" si="24"/>
        <v>0.36679545873173885</v>
      </c>
    </row>
    <row r="10" spans="1:38" x14ac:dyDescent="0.3">
      <c r="A10" s="4" t="s">
        <v>11</v>
      </c>
      <c r="B10" s="9" t="str">
        <f>VLOOKUP(A10,Data!A11:$B$83,2,0)</f>
        <v>Food</v>
      </c>
      <c r="C10" s="9" cm="1">
        <f t="array" ref="C10">SUMPRODUCT((Data!$D$3:$DW$83),(Data!$D$2:$DW$2='4. Covid Inflation in 2020'!C$1)*(Data!$A$3:$A$83='4. Covid Inflation in 2020'!$A10))</f>
        <v>452</v>
      </c>
      <c r="D10" s="10">
        <f t="shared" si="18"/>
        <v>3.9603266393298982E-2</v>
      </c>
      <c r="E10" s="9" cm="1">
        <f t="array" ref="E10">SUMPRODUCT((Data!$D$3:$DW$83),(Data!$D$2:$DW$2='4. Covid Inflation in 2020'!E$1)*(Data!$A$3:$A$83='4. Covid Inflation in 2020'!$A10))</f>
        <v>455.20000000000005</v>
      </c>
      <c r="F10" s="10">
        <f t="shared" si="19"/>
        <v>7.0796460176991705E-3</v>
      </c>
      <c r="G10" s="10">
        <f t="shared" si="20"/>
        <v>4.0090185302613976E-2</v>
      </c>
      <c r="H10" s="9" cm="1">
        <f t="array" ref="H10">SUMPRODUCT((Data!$D$3:$DW$83),(Data!$D$2:$DW$2='4. Covid Inflation in 2020'!H$1)*(Data!$A$3:$A$83='4. Covid Inflation in 2020'!$A10))</f>
        <v>458.7</v>
      </c>
      <c r="I10" s="10">
        <f t="shared" si="21"/>
        <v>7.6889279437608593E-3</v>
      </c>
      <c r="J10" s="10">
        <f t="shared" si="22"/>
        <v>4.0474362707467508E-2</v>
      </c>
      <c r="K10" s="9" cm="1">
        <f t="array" ref="K10">SUMPRODUCT((Data!$D$3:$DW$83),(Data!$D$2:$DW$2='4. Covid Inflation in 2020'!K$1)*(Data!$A$3:$A$83='4. Covid Inflation in 2020'!$A10))</f>
        <v>469.79999999999995</v>
      </c>
      <c r="L10" s="10">
        <f t="shared" si="0"/>
        <v>2.419882275997387E-2</v>
      </c>
      <c r="M10" s="10">
        <f t="shared" si="1"/>
        <v>4.1453794636948406E-2</v>
      </c>
      <c r="N10" s="58">
        <f t="shared" si="23"/>
        <v>458.92500000000001</v>
      </c>
      <c r="O10" s="10">
        <f t="shared" si="2"/>
        <v>-2.3148148148148029E-2</v>
      </c>
      <c r="P10" s="10">
        <f t="shared" si="3"/>
        <v>4.0494216057389426E-2</v>
      </c>
      <c r="Q10" s="9" cm="1">
        <f t="array" ref="Q10">SUMPRODUCT((Data!$D$3:$DW$83),(Data!$D$2:$DW$2='4. Covid Inflation in 2020'!Q$1)*(Data!$A$3:$A$83='4. Covid Inflation in 2020'!$A10))</f>
        <v>478.1</v>
      </c>
      <c r="R10" s="10">
        <f t="shared" si="4"/>
        <v>4.1782426322383825E-2</v>
      </c>
      <c r="S10" s="10">
        <f t="shared" si="5"/>
        <v>4.2186162656289987E-2</v>
      </c>
      <c r="T10" s="9" cm="1">
        <f t="array" ref="T10">SUMPRODUCT((Data!$D$3:$DW$83),(Data!$D$2:$DW$2='4. Covid Inflation in 2020'!T$1)*(Data!$A$3:$A$83='4. Covid Inflation in 2020'!$A10))</f>
        <v>478.1</v>
      </c>
      <c r="U10" s="10">
        <f t="shared" si="6"/>
        <v>0</v>
      </c>
      <c r="V10" s="10">
        <f t="shared" si="7"/>
        <v>4.2186162656289987E-2</v>
      </c>
      <c r="W10" s="9" cm="1">
        <f t="array" ref="W10">SUMPRODUCT((Data!$D$3:$DW$83),(Data!$D$2:$DW$2='4. Covid Inflation in 2020'!W$1)*(Data!$A$3:$A$83='4. Covid Inflation in 2020'!$A10))</f>
        <v>480</v>
      </c>
      <c r="X10" s="10">
        <f t="shared" si="8"/>
        <v>3.9740640033465446E-3</v>
      </c>
      <c r="Y10" s="10">
        <f t="shared" si="9"/>
        <v>4.2353813166741673E-2</v>
      </c>
      <c r="Z10" s="9" cm="1">
        <f t="array" ref="Z10">SUMPRODUCT((Data!$D$3:$DW$83),(Data!$D$2:$DW$2='4. Covid Inflation in 2020'!Z$1)*(Data!$A$3:$A$83='4. Covid Inflation in 2020'!$A10))</f>
        <v>481.20000000000005</v>
      </c>
      <c r="AA10" s="10">
        <f t="shared" si="10"/>
        <v>2.5000000000001688E-3</v>
      </c>
      <c r="AB10" s="10">
        <f t="shared" si="11"/>
        <v>4.245969769965853E-2</v>
      </c>
      <c r="AC10" s="9" cm="1">
        <f t="array" ref="AC10">SUMPRODUCT((Data!$D$3:$DW$83),(Data!$D$2:$DW$2='4. Covid Inflation in 2020'!AC$1)*(Data!$A$3:$A$83='4. Covid Inflation in 2020'!$A10))</f>
        <v>483.2</v>
      </c>
      <c r="AD10" s="10">
        <f t="shared" si="12"/>
        <v>4.1562759767246327E-3</v>
      </c>
      <c r="AE10" s="10">
        <f t="shared" si="13"/>
        <v>4.2636171921186621E-2</v>
      </c>
      <c r="AF10" s="9" cm="1">
        <f t="array" ref="AF10">SUMPRODUCT((Data!$D$3:$DW$83),(Data!$D$2:$DW$2='4. Covid Inflation in 2020'!AF$1)*(Data!$A$3:$A$83='4. Covid Inflation in 2020'!$A10))</f>
        <v>485.20000000000005</v>
      </c>
      <c r="AG10" s="10">
        <f t="shared" si="14"/>
        <v>4.1390728476822236E-3</v>
      </c>
      <c r="AH10" s="10">
        <f t="shared" si="15"/>
        <v>4.2812646142714711E-2</v>
      </c>
      <c r="AI10" s="9" cm="1">
        <f t="array" ref="AI10">SUMPRODUCT((Data!$D$3:$DW$83),(Data!$D$2:$DW$2='4. Covid Inflation in 2020'!AI$1)*(Data!$A$3:$A$83='4. Covid Inflation in 2020'!$A10))</f>
        <v>488.4</v>
      </c>
      <c r="AJ10" s="10">
        <f t="shared" si="16"/>
        <v>6.5952184666115965E-3</v>
      </c>
      <c r="AK10" s="10">
        <f t="shared" si="17"/>
        <v>4.3095004897159651E-2</v>
      </c>
      <c r="AL10" s="59">
        <f t="shared" si="24"/>
        <v>0.49984548423775954</v>
      </c>
    </row>
    <row r="11" spans="1:38" x14ac:dyDescent="0.3">
      <c r="A11" s="4" t="s">
        <v>12</v>
      </c>
      <c r="B11" s="9" t="str">
        <f>VLOOKUP(A11,Data!A12:$B$83,2,0)</f>
        <v>Food</v>
      </c>
      <c r="C11" s="9" cm="1">
        <f t="array" ref="C11">SUMPRODUCT((Data!$D$3:$DW$83),(Data!$D$2:$DW$2='4. Covid Inflation in 2020'!C$1)*(Data!$A$3:$A$83='4. Covid Inflation in 2020'!$A11))</f>
        <v>406.9</v>
      </c>
      <c r="D11" s="10">
        <f t="shared" si="18"/>
        <v>3.5651701538569371E-2</v>
      </c>
      <c r="E11" s="9" cm="1">
        <f t="array" ref="E11">SUMPRODUCT((Data!$D$3:$DW$83),(Data!$D$2:$DW$2='4. Covid Inflation in 2020'!E$1)*(Data!$A$3:$A$83='4. Covid Inflation in 2020'!$A11))</f>
        <v>408.1</v>
      </c>
      <c r="F11" s="10">
        <f t="shared" si="19"/>
        <v>2.949127549766617E-3</v>
      </c>
      <c r="G11" s="10">
        <f t="shared" si="20"/>
        <v>3.5942013668709936E-2</v>
      </c>
      <c r="H11" s="9" cm="1">
        <f t="array" ref="H11">SUMPRODUCT((Data!$D$3:$DW$83),(Data!$D$2:$DW$2='4. Covid Inflation in 2020'!H$1)*(Data!$A$3:$A$83='4. Covid Inflation in 2020'!$A11))</f>
        <v>408.69999999999993</v>
      </c>
      <c r="I11" s="10">
        <f t="shared" si="21"/>
        <v>1.4702278853220285E-3</v>
      </c>
      <c r="J11" s="10">
        <f t="shared" si="22"/>
        <v>3.6062507169265248E-2</v>
      </c>
      <c r="K11" s="9" cm="1">
        <f t="array" ref="K11">SUMPRODUCT((Data!$D$3:$DW$83),(Data!$D$2:$DW$2='4. Covid Inflation in 2020'!K$1)*(Data!$A$3:$A$83='4. Covid Inflation in 2020'!$A11))</f>
        <v>409.5</v>
      </c>
      <c r="L11" s="10">
        <f t="shared" si="0"/>
        <v>1.9574259848300635E-3</v>
      </c>
      <c r="M11" s="10">
        <f t="shared" si="1"/>
        <v>3.6133096857876489E-2</v>
      </c>
      <c r="N11" s="58">
        <f t="shared" si="23"/>
        <v>408.29999999999995</v>
      </c>
      <c r="O11" s="10">
        <f t="shared" si="2"/>
        <v>-2.930402930403031E-3</v>
      </c>
      <c r="P11" s="10">
        <f t="shared" si="3"/>
        <v>3.6027212324959632E-2</v>
      </c>
      <c r="Q11" s="9" cm="1">
        <f t="array" ref="Q11">SUMPRODUCT((Data!$D$3:$DW$83),(Data!$D$2:$DW$2='4. Covid Inflation in 2020'!Q$1)*(Data!$A$3:$A$83='4. Covid Inflation in 2020'!$A11))</f>
        <v>417.1</v>
      </c>
      <c r="R11" s="10">
        <f t="shared" si="4"/>
        <v>2.1552779818760914E-2</v>
      </c>
      <c r="S11" s="10">
        <f t="shared" si="5"/>
        <v>3.6803698899683233E-2</v>
      </c>
      <c r="T11" s="9" cm="1">
        <f t="array" ref="T11">SUMPRODUCT((Data!$D$3:$DW$83),(Data!$D$2:$DW$2='4. Covid Inflation in 2020'!T$1)*(Data!$A$3:$A$83='4. Covid Inflation in 2020'!$A11))</f>
        <v>417.1</v>
      </c>
      <c r="U11" s="10">
        <f t="shared" si="6"/>
        <v>0</v>
      </c>
      <c r="V11" s="10">
        <f t="shared" si="7"/>
        <v>3.6803698899683233E-2</v>
      </c>
      <c r="W11" s="9" cm="1">
        <f t="array" ref="W11">SUMPRODUCT((Data!$D$3:$DW$83),(Data!$D$2:$DW$2='4. Covid Inflation in 2020'!W$1)*(Data!$A$3:$A$83='4. Covid Inflation in 2020'!$A11))</f>
        <v>420.6</v>
      </c>
      <c r="X11" s="10">
        <f t="shared" si="8"/>
        <v>8.3912730760009602E-3</v>
      </c>
      <c r="Y11" s="10">
        <f t="shared" si="9"/>
        <v>3.7112528787357393E-2</v>
      </c>
      <c r="Z11" s="9" cm="1">
        <f t="array" ref="Z11">SUMPRODUCT((Data!$D$3:$DW$83),(Data!$D$2:$DW$2='4. Covid Inflation in 2020'!Z$1)*(Data!$A$3:$A$83='4. Covid Inflation in 2020'!$A11))</f>
        <v>425.3</v>
      </c>
      <c r="AA11" s="10">
        <f t="shared" si="10"/>
        <v>1.1174512601046072E-2</v>
      </c>
      <c r="AB11" s="10">
        <f t="shared" si="11"/>
        <v>3.7527243207948403E-2</v>
      </c>
      <c r="AC11" s="9" cm="1">
        <f t="array" ref="AC11">SUMPRODUCT((Data!$D$3:$DW$83),(Data!$D$2:$DW$2='4. Covid Inflation in 2020'!AC$1)*(Data!$A$3:$A$83='4. Covid Inflation in 2020'!$A11))</f>
        <v>430.59999999999997</v>
      </c>
      <c r="AD11" s="10">
        <f t="shared" si="12"/>
        <v>1.2461791676463552E-2</v>
      </c>
      <c r="AE11" s="10">
        <f t="shared" si="13"/>
        <v>3.7994899894997838E-2</v>
      </c>
      <c r="AF11" s="9" cm="1">
        <f t="array" ref="AF11">SUMPRODUCT((Data!$D$3:$DW$83),(Data!$D$2:$DW$2='4. Covid Inflation in 2020'!AF$1)*(Data!$A$3:$A$83='4. Covid Inflation in 2020'!$A11))</f>
        <v>438</v>
      </c>
      <c r="AG11" s="10">
        <f t="shared" si="14"/>
        <v>1.7185322805387981E-2</v>
      </c>
      <c r="AH11" s="10">
        <f t="shared" si="15"/>
        <v>3.8647854514651775E-2</v>
      </c>
      <c r="AI11" s="9" cm="1">
        <f t="array" ref="AI11">SUMPRODUCT((Data!$D$3:$DW$83),(Data!$D$2:$DW$2='4. Covid Inflation in 2020'!AI$1)*(Data!$A$3:$A$83='4. Covid Inflation in 2020'!$A11))</f>
        <v>445.90000000000003</v>
      </c>
      <c r="AJ11" s="10">
        <f t="shared" si="16"/>
        <v>1.8036529680365287E-2</v>
      </c>
      <c r="AK11" s="10">
        <f t="shared" si="17"/>
        <v>3.9344927689687739E-2</v>
      </c>
      <c r="AL11" s="59">
        <f t="shared" si="24"/>
        <v>0.44405138345339029</v>
      </c>
    </row>
    <row r="12" spans="1:38" x14ac:dyDescent="0.3">
      <c r="A12" s="4" t="s">
        <v>13</v>
      </c>
      <c r="B12" s="9" t="str">
        <f>VLOOKUP(A12,Data!A13:$B$83,2,0)</f>
        <v>Food</v>
      </c>
      <c r="C12" s="9" cm="1">
        <f t="array" ref="C12">SUMPRODUCT((Data!$D$3:$DW$83),(Data!$D$2:$DW$2='4. Covid Inflation in 2020'!C$1)*(Data!$A$3:$A$83='4. Covid Inflation in 2020'!$A12))</f>
        <v>475.79999999999995</v>
      </c>
      <c r="D12" s="10">
        <f t="shared" si="18"/>
        <v>4.168857112816738E-2</v>
      </c>
      <c r="E12" s="9" cm="1">
        <f t="array" ref="E12">SUMPRODUCT((Data!$D$3:$DW$83),(Data!$D$2:$DW$2='4. Covid Inflation in 2020'!E$1)*(Data!$A$3:$A$83='4. Covid Inflation in 2020'!$A12))</f>
        <v>477.29999999999995</v>
      </c>
      <c r="F12" s="10">
        <f t="shared" si="19"/>
        <v>3.1525851197982124E-3</v>
      </c>
      <c r="G12" s="10">
        <f t="shared" si="20"/>
        <v>4.2036567321919259E-2</v>
      </c>
      <c r="H12" s="9" cm="1">
        <f t="array" ref="H12">SUMPRODUCT((Data!$D$3:$DW$83),(Data!$D$2:$DW$2='4. Covid Inflation in 2020'!H$1)*(Data!$A$3:$A$83='4. Covid Inflation in 2020'!$A12))</f>
        <v>478.70000000000005</v>
      </c>
      <c r="I12" s="10">
        <f t="shared" si="21"/>
        <v>2.9331657238635955E-3</v>
      </c>
      <c r="J12" s="10">
        <f t="shared" si="22"/>
        <v>4.2239104922748419E-2</v>
      </c>
      <c r="K12" s="58">
        <f>AVERAGE(C12,E12,H12)</f>
        <v>477.26666666666665</v>
      </c>
      <c r="L12" s="10">
        <f t="shared" si="0"/>
        <v>-2.9942204581855369E-3</v>
      </c>
      <c r="M12" s="10">
        <f t="shared" si="1"/>
        <v>4.2112631730653285E-2</v>
      </c>
      <c r="N12" s="58">
        <f t="shared" si="23"/>
        <v>477.26666666666665</v>
      </c>
      <c r="O12" s="10">
        <f t="shared" si="2"/>
        <v>0</v>
      </c>
      <c r="P12" s="10">
        <f t="shared" si="3"/>
        <v>4.2112631730653285E-2</v>
      </c>
      <c r="Q12" s="9" cm="1">
        <f t="array" ref="Q12">SUMPRODUCT((Data!$D$3:$DW$83),(Data!$D$2:$DW$2='4. Covid Inflation in 2020'!Q$1)*(Data!$A$3:$A$83='4. Covid Inflation in 2020'!$A12))</f>
        <v>485.3</v>
      </c>
      <c r="R12" s="10">
        <f t="shared" si="4"/>
        <v>1.6831959770917893E-2</v>
      </c>
      <c r="S12" s="10">
        <f t="shared" si="5"/>
        <v>4.2821469853791115E-2</v>
      </c>
      <c r="T12" s="9" cm="1">
        <f t="array" ref="T12">SUMPRODUCT((Data!$D$3:$DW$83),(Data!$D$2:$DW$2='4. Covid Inflation in 2020'!T$1)*(Data!$A$3:$A$83='4. Covid Inflation in 2020'!$A12))</f>
        <v>485.3</v>
      </c>
      <c r="U12" s="10">
        <f t="shared" si="6"/>
        <v>0</v>
      </c>
      <c r="V12" s="10">
        <f t="shared" si="7"/>
        <v>4.2821469853791115E-2</v>
      </c>
      <c r="W12" s="9" cm="1">
        <f t="array" ref="W12">SUMPRODUCT((Data!$D$3:$DW$83),(Data!$D$2:$DW$2='4. Covid Inflation in 2020'!W$1)*(Data!$A$3:$A$83='4. Covid Inflation in 2020'!$A12))</f>
        <v>487.1</v>
      </c>
      <c r="X12" s="10">
        <f t="shared" si="8"/>
        <v>3.709045950958112E-3</v>
      </c>
      <c r="Y12" s="10">
        <f t="shared" si="9"/>
        <v>4.2980296653166397E-2</v>
      </c>
      <c r="Z12" s="9" cm="1">
        <f t="array" ref="Z12">SUMPRODUCT((Data!$D$3:$DW$83),(Data!$D$2:$DW$2='4. Covid Inflation in 2020'!Z$1)*(Data!$A$3:$A$83='4. Covid Inflation in 2020'!$A12))</f>
        <v>488.9</v>
      </c>
      <c r="AA12" s="10">
        <f t="shared" si="10"/>
        <v>3.6953397659618137E-3</v>
      </c>
      <c r="AB12" s="10">
        <f t="shared" si="11"/>
        <v>4.3139123452541672E-2</v>
      </c>
      <c r="AC12" s="9" cm="1">
        <f t="array" ref="AC12">SUMPRODUCT((Data!$D$3:$DW$83),(Data!$D$2:$DW$2='4. Covid Inflation in 2020'!AC$1)*(Data!$A$3:$A$83='4. Covid Inflation in 2020'!$A12))</f>
        <v>489.90000000000003</v>
      </c>
      <c r="AD12" s="10">
        <f t="shared" si="12"/>
        <v>2.0454080589078494E-3</v>
      </c>
      <c r="AE12" s="10">
        <f t="shared" si="13"/>
        <v>4.3227360563305721E-2</v>
      </c>
      <c r="AF12" s="9" cm="1">
        <f t="array" ref="AF12">SUMPRODUCT((Data!$D$3:$DW$83),(Data!$D$2:$DW$2='4. Covid Inflation in 2020'!AF$1)*(Data!$A$3:$A$83='4. Covid Inflation in 2020'!$A12))</f>
        <v>491.6</v>
      </c>
      <c r="AG12" s="10">
        <f t="shared" si="14"/>
        <v>3.4700959379465601E-3</v>
      </c>
      <c r="AH12" s="10">
        <f t="shared" si="15"/>
        <v>4.3377363651604599E-2</v>
      </c>
      <c r="AI12" s="9" cm="1">
        <f t="array" ref="AI12">SUMPRODUCT((Data!$D$3:$DW$83),(Data!$D$2:$DW$2='4. Covid Inflation in 2020'!AI$1)*(Data!$A$3:$A$83='4. Covid Inflation in 2020'!$A12))</f>
        <v>494.5</v>
      </c>
      <c r="AJ12" s="10">
        <f t="shared" si="16"/>
        <v>5.8991049633847492E-3</v>
      </c>
      <c r="AK12" s="10">
        <f t="shared" si="17"/>
        <v>4.3633251272820327E-2</v>
      </c>
      <c r="AL12" s="59">
        <f t="shared" si="24"/>
        <v>0.5121898421351625</v>
      </c>
    </row>
    <row r="13" spans="1:38" x14ac:dyDescent="0.3">
      <c r="A13" s="4" t="s">
        <v>14</v>
      </c>
      <c r="B13" s="9" t="str">
        <f>VLOOKUP(A13,Data!A14:$B$83,2,0)</f>
        <v>Food</v>
      </c>
      <c r="C13" s="9" cm="1">
        <f t="array" ref="C13">SUMPRODUCT((Data!$D$3:$DW$83),(Data!$D$2:$DW$2='4. Covid Inflation in 2020'!C$1)*(Data!$A$3:$A$83='4. Covid Inflation in 2020'!$A13))</f>
        <v>460.9</v>
      </c>
      <c r="D13" s="10">
        <f t="shared" si="18"/>
        <v>4.0383065222724557E-2</v>
      </c>
      <c r="E13" s="9" cm="1">
        <f t="array" ref="E13">SUMPRODUCT((Data!$D$3:$DW$83),(Data!$D$2:$DW$2='4. Covid Inflation in 2020'!E$1)*(Data!$A$3:$A$83='4. Covid Inflation in 2020'!$A13))</f>
        <v>452</v>
      </c>
      <c r="F13" s="10">
        <f t="shared" si="19"/>
        <v>-1.9310045563028844E-2</v>
      </c>
      <c r="G13" s="10">
        <f t="shared" si="20"/>
        <v>3.9808356231945334E-2</v>
      </c>
      <c r="H13" s="9" cm="1">
        <f t="array" ref="H13">SUMPRODUCT((Data!$D$3:$DW$83),(Data!$D$2:$DW$2='4. Covid Inflation in 2020'!H$1)*(Data!$A$3:$A$83='4. Covid Inflation in 2020'!$A13))</f>
        <v>447.20000000000005</v>
      </c>
      <c r="I13" s="10">
        <f t="shared" si="21"/>
        <v>-1.0619469026548534E-2</v>
      </c>
      <c r="J13" s="10">
        <f t="shared" si="22"/>
        <v>3.9459635933680993E-2</v>
      </c>
      <c r="K13" s="9" cm="1">
        <f t="array" ref="K13">SUMPRODUCT((Data!$D$3:$DW$83),(Data!$D$2:$DW$2='4. Covid Inflation in 2020'!K$1)*(Data!$A$3:$A$83='4. Covid Inflation in 2020'!$A13))</f>
        <v>455</v>
      </c>
      <c r="L13" s="10">
        <f t="shared" si="0"/>
        <v>1.7441860465116088E-2</v>
      </c>
      <c r="M13" s="10">
        <f t="shared" si="1"/>
        <v>4.0147885397640547E-2</v>
      </c>
      <c r="N13" s="58">
        <f t="shared" si="23"/>
        <v>453.77499999999998</v>
      </c>
      <c r="O13" s="10">
        <f t="shared" si="2"/>
        <v>-2.6923076923077716E-3</v>
      </c>
      <c r="P13" s="10">
        <f t="shared" si="3"/>
        <v>4.0039794936954587E-2</v>
      </c>
      <c r="Q13" s="9" cm="1">
        <f t="array" ref="Q13">SUMPRODUCT((Data!$D$3:$DW$83),(Data!$D$2:$DW$2='4. Covid Inflation in 2020'!Q$1)*(Data!$A$3:$A$83='4. Covid Inflation in 2020'!$A13))</f>
        <v>463.3</v>
      </c>
      <c r="R13" s="10">
        <f t="shared" si="4"/>
        <v>2.0990579031458401E-2</v>
      </c>
      <c r="S13" s="10">
        <f t="shared" si="5"/>
        <v>4.0880253416982121E-2</v>
      </c>
      <c r="T13" s="9" cm="1">
        <f t="array" ref="T13">SUMPRODUCT((Data!$D$3:$DW$83),(Data!$D$2:$DW$2='4. Covid Inflation in 2020'!T$1)*(Data!$A$3:$A$83='4. Covid Inflation in 2020'!$A13))</f>
        <v>463.3</v>
      </c>
      <c r="U13" s="10">
        <f t="shared" si="6"/>
        <v>0</v>
      </c>
      <c r="V13" s="10">
        <f t="shared" si="7"/>
        <v>4.0880253416982121E-2</v>
      </c>
      <c r="W13" s="9" cm="1">
        <f t="array" ref="W13">SUMPRODUCT((Data!$D$3:$DW$83),(Data!$D$2:$DW$2='4. Covid Inflation in 2020'!W$1)*(Data!$A$3:$A$83='4. Covid Inflation in 2020'!$A13))</f>
        <v>472.20000000000005</v>
      </c>
      <c r="X13" s="10">
        <f t="shared" si="8"/>
        <v>1.9210015109000667E-2</v>
      </c>
      <c r="Y13" s="10">
        <f t="shared" si="9"/>
        <v>4.1665563702782127E-2</v>
      </c>
      <c r="Z13" s="9" cm="1">
        <f t="array" ref="Z13">SUMPRODUCT((Data!$D$3:$DW$83),(Data!$D$2:$DW$2='4. Covid Inflation in 2020'!Z$1)*(Data!$A$3:$A$83='4. Covid Inflation in 2020'!$A13))</f>
        <v>475.40000000000003</v>
      </c>
      <c r="AA13" s="10">
        <f t="shared" si="10"/>
        <v>6.7767894959762653E-3</v>
      </c>
      <c r="AB13" s="10">
        <f t="shared" si="11"/>
        <v>4.1947922457227067E-2</v>
      </c>
      <c r="AC13" s="9" cm="1">
        <f t="array" ref="AC13">SUMPRODUCT((Data!$D$3:$DW$83),(Data!$D$2:$DW$2='4. Covid Inflation in 2020'!AC$1)*(Data!$A$3:$A$83='4. Covid Inflation in 2020'!$A13))</f>
        <v>485.4</v>
      </c>
      <c r="AD13" s="10">
        <f t="shared" si="12"/>
        <v>2.1034917963819844E-2</v>
      </c>
      <c r="AE13" s="10">
        <f t="shared" si="13"/>
        <v>4.2830293564867512E-2</v>
      </c>
      <c r="AF13" s="9" cm="1">
        <f t="array" ref="AF13">SUMPRODUCT((Data!$D$3:$DW$83),(Data!$D$2:$DW$2='4. Covid Inflation in 2020'!AF$1)*(Data!$A$3:$A$83='4. Covid Inflation in 2020'!$A13))</f>
        <v>495.1</v>
      </c>
      <c r="AG13" s="10">
        <f t="shared" si="14"/>
        <v>1.9983518747424878E-2</v>
      </c>
      <c r="AH13" s="10">
        <f t="shared" si="15"/>
        <v>4.3686193539278759E-2</v>
      </c>
      <c r="AI13" s="9" cm="1">
        <f t="array" ref="AI13">SUMPRODUCT((Data!$D$3:$DW$83),(Data!$D$2:$DW$2='4. Covid Inflation in 2020'!AI$1)*(Data!$A$3:$A$83='4. Covid Inflation in 2020'!$A13))</f>
        <v>496.9</v>
      </c>
      <c r="AJ13" s="10">
        <f t="shared" si="16"/>
        <v>3.6356291658250495E-3</v>
      </c>
      <c r="AK13" s="10">
        <f t="shared" si="17"/>
        <v>4.3845020338654034E-2</v>
      </c>
      <c r="AL13" s="59">
        <f t="shared" si="24"/>
        <v>0.49557423815971979</v>
      </c>
    </row>
    <row r="14" spans="1:38" x14ac:dyDescent="0.3">
      <c r="A14" s="4" t="s">
        <v>15</v>
      </c>
      <c r="B14" s="9" t="str">
        <f>VLOOKUP(A14,Data!A15:$B$83,2,0)</f>
        <v>PAN</v>
      </c>
      <c r="C14" s="9" cm="1">
        <f t="array" ref="C14">SUMPRODUCT((Data!$D$3:$DW$83),(Data!$D$2:$DW$2='4. Covid Inflation in 2020'!C$1)*(Data!$A$3:$A$83='4. Covid Inflation in 2020'!$A14))</f>
        <v>508.59999999999997</v>
      </c>
      <c r="D14" s="10">
        <f t="shared" si="18"/>
        <v>4.4562436477061644E-2</v>
      </c>
      <c r="E14" s="9" cm="1">
        <f t="array" ref="E14">SUMPRODUCT((Data!$D$3:$DW$83),(Data!$D$2:$DW$2='4. Covid Inflation in 2020'!E$1)*(Data!$A$3:$A$83='4. Covid Inflation in 2020'!$A14))</f>
        <v>511.5</v>
      </c>
      <c r="F14" s="10">
        <f t="shared" si="19"/>
        <v>5.7019268580418281E-3</v>
      </c>
      <c r="G14" s="10">
        <f t="shared" si="20"/>
        <v>4.5048615514690346E-2</v>
      </c>
      <c r="H14" s="9" cm="1">
        <f t="array" ref="H14">SUMPRODUCT((Data!$D$3:$DW$83),(Data!$D$2:$DW$2='4. Covid Inflation in 2020'!H$1)*(Data!$A$3:$A$83='4. Covid Inflation in 2020'!$A14))</f>
        <v>515</v>
      </c>
      <c r="I14" s="10">
        <f t="shared" si="21"/>
        <v>6.8426197458455462E-3</v>
      </c>
      <c r="J14" s="10">
        <f t="shared" si="22"/>
        <v>4.5442112043483252E-2</v>
      </c>
      <c r="K14" s="58">
        <f t="shared" ref="K14:K17" si="25">AVERAGE(C14,E14,H14)</f>
        <v>511.7</v>
      </c>
      <c r="L14" s="10">
        <f t="shared" si="0"/>
        <v>-6.4077669902913303E-3</v>
      </c>
      <c r="M14" s="10">
        <f t="shared" si="1"/>
        <v>4.5150929577961907E-2</v>
      </c>
      <c r="N14" s="58">
        <f t="shared" si="23"/>
        <v>511.7</v>
      </c>
      <c r="O14" s="10">
        <f t="shared" si="2"/>
        <v>0</v>
      </c>
      <c r="P14" s="10">
        <f t="shared" si="3"/>
        <v>4.5150929577961907E-2</v>
      </c>
      <c r="Q14" s="9" cm="1">
        <f t="array" ref="Q14">SUMPRODUCT((Data!$D$3:$DW$83),(Data!$D$2:$DW$2='4. Covid Inflation in 2020'!Q$1)*(Data!$A$3:$A$83='4. Covid Inflation in 2020'!$A14))</f>
        <v>552.59999999999991</v>
      </c>
      <c r="R14" s="10">
        <f t="shared" si="4"/>
        <v>7.9929646277115296E-2</v>
      </c>
      <c r="S14" s="10">
        <f t="shared" si="5"/>
        <v>4.8759827408211345E-2</v>
      </c>
      <c r="T14" s="9" cm="1">
        <f t="array" ref="T14">SUMPRODUCT((Data!$D$3:$DW$83),(Data!$D$2:$DW$2='4. Covid Inflation in 2020'!T$1)*(Data!$A$3:$A$83='4. Covid Inflation in 2020'!$A14))</f>
        <v>552.59999999999991</v>
      </c>
      <c r="U14" s="10">
        <f t="shared" si="6"/>
        <v>0</v>
      </c>
      <c r="V14" s="10">
        <f t="shared" si="7"/>
        <v>4.8759827408211345E-2</v>
      </c>
      <c r="W14" s="9" cm="1">
        <f t="array" ref="W14">SUMPRODUCT((Data!$D$3:$DW$83),(Data!$D$2:$DW$2='4. Covid Inflation in 2020'!W$1)*(Data!$A$3:$A$83='4. Covid Inflation in 2020'!$A14))</f>
        <v>550.70000000000005</v>
      </c>
      <c r="X14" s="10">
        <f t="shared" si="8"/>
        <v>-3.4382917119071266E-3</v>
      </c>
      <c r="Y14" s="10">
        <f t="shared" si="9"/>
        <v>4.8592176897759673E-2</v>
      </c>
      <c r="Z14" s="9" cm="1">
        <f t="array" ref="Z14">SUMPRODUCT((Data!$D$3:$DW$83),(Data!$D$2:$DW$2='4. Covid Inflation in 2020'!Z$1)*(Data!$A$3:$A$83='4. Covid Inflation in 2020'!$A14))</f>
        <v>556</v>
      </c>
      <c r="AA14" s="10">
        <f t="shared" si="10"/>
        <v>9.6241147630287127E-3</v>
      </c>
      <c r="AB14" s="10">
        <f t="shared" si="11"/>
        <v>4.9059833584809108E-2</v>
      </c>
      <c r="AC14" s="9" cm="1">
        <f t="array" ref="AC14">SUMPRODUCT((Data!$D$3:$DW$83),(Data!$D$2:$DW$2='4. Covid Inflation in 2020'!AC$1)*(Data!$A$3:$A$83='4. Covid Inflation in 2020'!$A14))</f>
        <v>555.70000000000005</v>
      </c>
      <c r="AD14" s="10">
        <f t="shared" si="12"/>
        <v>-5.3956834532364883E-4</v>
      </c>
      <c r="AE14" s="10">
        <f t="shared" si="13"/>
        <v>4.9033362451579895E-2</v>
      </c>
      <c r="AF14" s="9" cm="1">
        <f t="array" ref="AF14">SUMPRODUCT((Data!$D$3:$DW$83),(Data!$D$2:$DW$2='4. Covid Inflation in 2020'!AF$1)*(Data!$A$3:$A$83='4. Covid Inflation in 2020'!$A14))</f>
        <v>557</v>
      </c>
      <c r="AG14" s="10">
        <f t="shared" si="14"/>
        <v>2.3393917581429058E-3</v>
      </c>
      <c r="AH14" s="10">
        <f t="shared" si="15"/>
        <v>4.914807069557315E-2</v>
      </c>
      <c r="AI14" s="9" cm="1">
        <f t="array" ref="AI14">SUMPRODUCT((Data!$D$3:$DW$83),(Data!$D$2:$DW$2='4. Covid Inflation in 2020'!AI$1)*(Data!$A$3:$A$83='4. Covid Inflation in 2020'!$A14))</f>
        <v>559.20000000000005</v>
      </c>
      <c r="AJ14" s="10">
        <f t="shared" si="16"/>
        <v>3.9497307001796766E-3</v>
      </c>
      <c r="AK14" s="10">
        <f t="shared" si="17"/>
        <v>4.9342192339254055E-2</v>
      </c>
      <c r="AL14" s="59">
        <f t="shared" si="24"/>
        <v>0.5680503139765577</v>
      </c>
    </row>
    <row r="15" spans="1:38" x14ac:dyDescent="0.3">
      <c r="A15" s="4" t="s">
        <v>16</v>
      </c>
      <c r="B15" s="9" t="str">
        <f>VLOOKUP(A15,Data!A16:$B$83,2,0)</f>
        <v>Clothing</v>
      </c>
      <c r="C15" s="9" cm="1">
        <f t="array" ref="C15">SUMPRODUCT((Data!$D$3:$DW$83),(Data!$D$2:$DW$2='4. Covid Inflation in 2020'!C$1)*(Data!$A$3:$A$83='4. Covid Inflation in 2020'!$A15))</f>
        <v>450.3</v>
      </c>
      <c r="D15" s="10">
        <f t="shared" si="18"/>
        <v>3.9454316055094099E-2</v>
      </c>
      <c r="E15" s="9" cm="1">
        <f t="array" ref="E15">SUMPRODUCT((Data!$D$3:$DW$83),(Data!$D$2:$DW$2='4. Covid Inflation in 2020'!E$1)*(Data!$A$3:$A$83='4. Covid Inflation in 2020'!$A15))</f>
        <v>451.1</v>
      </c>
      <c r="F15" s="10">
        <f t="shared" si="19"/>
        <v>1.7765933821896063E-3</v>
      </c>
      <c r="G15" s="10">
        <f t="shared" si="20"/>
        <v>3.972909180581978E-2</v>
      </c>
      <c r="H15" s="9" cm="1">
        <f t="array" ref="H15">SUMPRODUCT((Data!$D$3:$DW$83),(Data!$D$2:$DW$2='4. Covid Inflation in 2020'!H$1)*(Data!$A$3:$A$83='4. Covid Inflation in 2020'!$A15))</f>
        <v>452.3</v>
      </c>
      <c r="I15" s="10">
        <f t="shared" si="21"/>
        <v>2.6601640434493756E-3</v>
      </c>
      <c r="J15" s="10">
        <f t="shared" si="22"/>
        <v>3.9909645198577627E-2</v>
      </c>
      <c r="K15" s="58">
        <f t="shared" si="25"/>
        <v>451.23333333333335</v>
      </c>
      <c r="L15" s="10">
        <f t="shared" si="0"/>
        <v>-2.358316751418621E-3</v>
      </c>
      <c r="M15" s="10">
        <f t="shared" si="1"/>
        <v>3.9815525613762642E-2</v>
      </c>
      <c r="N15" s="58">
        <f t="shared" si="23"/>
        <v>451.23333333333335</v>
      </c>
      <c r="O15" s="10">
        <f t="shared" si="2"/>
        <v>0</v>
      </c>
      <c r="P15" s="10">
        <f t="shared" si="3"/>
        <v>3.9815525613762642E-2</v>
      </c>
      <c r="Q15" s="9" cm="1">
        <f t="array" ref="Q15">SUMPRODUCT((Data!$D$3:$DW$83),(Data!$D$2:$DW$2='4. Covid Inflation in 2020'!Q$1)*(Data!$A$3:$A$83='4. Covid Inflation in 2020'!$A15))</f>
        <v>456.29999999999995</v>
      </c>
      <c r="R15" s="10">
        <f t="shared" si="4"/>
        <v>1.1228484893255342E-2</v>
      </c>
      <c r="S15" s="10">
        <f t="shared" si="5"/>
        <v>4.0262593641633801E-2</v>
      </c>
      <c r="T15" s="9" cm="1">
        <f t="array" ref="T15">SUMPRODUCT((Data!$D$3:$DW$83),(Data!$D$2:$DW$2='4. Covid Inflation in 2020'!T$1)*(Data!$A$3:$A$83='4. Covid Inflation in 2020'!$A15))</f>
        <v>456.29999999999995</v>
      </c>
      <c r="U15" s="10">
        <f t="shared" si="6"/>
        <v>0</v>
      </c>
      <c r="V15" s="10">
        <f t="shared" si="7"/>
        <v>4.0262593641633801E-2</v>
      </c>
      <c r="W15" s="9" cm="1">
        <f t="array" ref="W15">SUMPRODUCT((Data!$D$3:$DW$83),(Data!$D$2:$DW$2='4. Covid Inflation in 2020'!W$1)*(Data!$A$3:$A$83='4. Covid Inflation in 2020'!$A15))</f>
        <v>458.2</v>
      </c>
      <c r="X15" s="10">
        <f t="shared" si="8"/>
        <v>4.1639272408504624E-3</v>
      </c>
      <c r="Y15" s="10">
        <f t="shared" si="9"/>
        <v>4.0430244152085487E-2</v>
      </c>
      <c r="Z15" s="9" cm="1">
        <f t="array" ref="Z15">SUMPRODUCT((Data!$D$3:$DW$83),(Data!$D$2:$DW$2='4. Covid Inflation in 2020'!Z$1)*(Data!$A$3:$A$83='4. Covid Inflation in 2020'!$A15))</f>
        <v>459</v>
      </c>
      <c r="AA15" s="10">
        <f t="shared" si="10"/>
        <v>1.7459624618070269E-3</v>
      </c>
      <c r="AB15" s="10">
        <f t="shared" si="11"/>
        <v>4.0500833840696727E-2</v>
      </c>
      <c r="AC15" s="9" cm="1">
        <f t="array" ref="AC15">SUMPRODUCT((Data!$D$3:$DW$83),(Data!$D$2:$DW$2='4. Covid Inflation in 2020'!AC$1)*(Data!$A$3:$A$83='4. Covid Inflation in 2020'!$A15))</f>
        <v>459.9</v>
      </c>
      <c r="AD15" s="10">
        <f t="shared" si="12"/>
        <v>1.9607843137254832E-3</v>
      </c>
      <c r="AE15" s="10">
        <f t="shared" si="13"/>
        <v>4.0580247240384365E-2</v>
      </c>
      <c r="AF15" s="9" cm="1">
        <f t="array" ref="AF15">SUMPRODUCT((Data!$D$3:$DW$83),(Data!$D$2:$DW$2='4. Covid Inflation in 2020'!AF$1)*(Data!$A$3:$A$83='4. Covid Inflation in 2020'!$A15))</f>
        <v>461.70000000000005</v>
      </c>
      <c r="AG15" s="10">
        <f t="shared" si="14"/>
        <v>3.9138943248533398E-3</v>
      </c>
      <c r="AH15" s="10">
        <f t="shared" si="15"/>
        <v>4.0739074039759654E-2</v>
      </c>
      <c r="AI15" s="9" cm="1">
        <f t="array" ref="AI15">SUMPRODUCT((Data!$D$3:$DW$83),(Data!$D$2:$DW$2='4. Covid Inflation in 2020'!AI$1)*(Data!$A$3:$A$83='4. Covid Inflation in 2020'!$A15))</f>
        <v>463.9</v>
      </c>
      <c r="AJ15" s="10">
        <f t="shared" si="16"/>
        <v>4.7649989170455154E-3</v>
      </c>
      <c r="AK15" s="10">
        <f t="shared" si="17"/>
        <v>4.0933195683440546E-2</v>
      </c>
      <c r="AL15" s="59">
        <f t="shared" si="24"/>
        <v>0.48243288652665117</v>
      </c>
    </row>
    <row r="16" spans="1:38" x14ac:dyDescent="0.3">
      <c r="A16" s="4" t="s">
        <v>17</v>
      </c>
      <c r="B16" s="9" t="str">
        <f>VLOOKUP(A16,Data!A17:$B$83,2,0)</f>
        <v>Clothing</v>
      </c>
      <c r="C16" s="9" cm="1">
        <f t="array" ref="C16">SUMPRODUCT((Data!$D$3:$DW$83),(Data!$D$2:$DW$2='4. Covid Inflation in 2020'!C$1)*(Data!$A$3:$A$83='4. Covid Inflation in 2020'!$A16))</f>
        <v>422.09999999999997</v>
      </c>
      <c r="D16" s="10">
        <f t="shared" si="18"/>
        <v>3.6983492797813051E-2</v>
      </c>
      <c r="E16" s="9" cm="1">
        <f t="array" ref="E16">SUMPRODUCT((Data!$D$3:$DW$83),(Data!$D$2:$DW$2='4. Covid Inflation in 2020'!E$1)*(Data!$A$3:$A$83='4. Covid Inflation in 2020'!$A16))</f>
        <v>422.7</v>
      </c>
      <c r="F16" s="10">
        <f t="shared" si="19"/>
        <v>1.421464108031234E-3</v>
      </c>
      <c r="G16" s="10">
        <f t="shared" si="20"/>
        <v>3.7227858803635598E-2</v>
      </c>
      <c r="H16" s="9" cm="1">
        <f t="array" ref="H16">SUMPRODUCT((Data!$D$3:$DW$83),(Data!$D$2:$DW$2='4. Covid Inflation in 2020'!H$1)*(Data!$A$3:$A$83='4. Covid Inflation in 2020'!$A16))</f>
        <v>423.3</v>
      </c>
      <c r="I16" s="10">
        <f t="shared" si="21"/>
        <v>1.4194464158978626E-3</v>
      </c>
      <c r="J16" s="10">
        <f t="shared" si="22"/>
        <v>3.7350768986420313E-2</v>
      </c>
      <c r="K16" s="58">
        <f t="shared" si="25"/>
        <v>422.7</v>
      </c>
      <c r="L16" s="10">
        <f t="shared" si="0"/>
        <v>-1.4174344436570507E-3</v>
      </c>
      <c r="M16" s="10">
        <f t="shared" si="1"/>
        <v>3.7297826719961888E-2</v>
      </c>
      <c r="N16" s="58">
        <f t="shared" si="23"/>
        <v>422.7</v>
      </c>
      <c r="O16" s="10">
        <f t="shared" si="2"/>
        <v>0</v>
      </c>
      <c r="P16" s="10">
        <f t="shared" si="3"/>
        <v>3.7297826719961888E-2</v>
      </c>
      <c r="Q16" s="9" cm="1">
        <f t="array" ref="Q16">SUMPRODUCT((Data!$D$3:$DW$83),(Data!$D$2:$DW$2='4. Covid Inflation in 2020'!Q$1)*(Data!$A$3:$A$83='4. Covid Inflation in 2020'!$A16))</f>
        <v>431</v>
      </c>
      <c r="R16" s="10">
        <f t="shared" si="4"/>
        <v>1.9635675419919618E-2</v>
      </c>
      <c r="S16" s="10">
        <f t="shared" si="5"/>
        <v>3.8030194739303462E-2</v>
      </c>
      <c r="T16" s="9" cm="1">
        <f t="array" ref="T16">SUMPRODUCT((Data!$D$3:$DW$83),(Data!$D$2:$DW$2='4. Covid Inflation in 2020'!T$1)*(Data!$A$3:$A$83='4. Covid Inflation in 2020'!$A16))</f>
        <v>431</v>
      </c>
      <c r="U16" s="10">
        <f t="shared" si="6"/>
        <v>0</v>
      </c>
      <c r="V16" s="10">
        <f t="shared" si="7"/>
        <v>3.8030194739303462E-2</v>
      </c>
      <c r="W16" s="9" cm="1">
        <f t="array" ref="W16">SUMPRODUCT((Data!$D$3:$DW$83),(Data!$D$2:$DW$2='4. Covid Inflation in 2020'!W$1)*(Data!$A$3:$A$83='4. Covid Inflation in 2020'!$A16))</f>
        <v>427.90000000000003</v>
      </c>
      <c r="X16" s="10">
        <f t="shared" si="8"/>
        <v>-7.1925754060323532E-3</v>
      </c>
      <c r="Y16" s="10">
        <f t="shared" si="9"/>
        <v>3.7756659695934926E-2</v>
      </c>
      <c r="Z16" s="9" cm="1">
        <f t="array" ref="Z16">SUMPRODUCT((Data!$D$3:$DW$83),(Data!$D$2:$DW$2='4. Covid Inflation in 2020'!Z$1)*(Data!$A$3:$A$83='4. Covid Inflation in 2020'!$A16))</f>
        <v>430.50000000000006</v>
      </c>
      <c r="AA16" s="10">
        <f t="shared" si="10"/>
        <v>6.0761860247722232E-3</v>
      </c>
      <c r="AB16" s="10">
        <f t="shared" si="11"/>
        <v>3.7986076183921441E-2</v>
      </c>
      <c r="AC16" s="9" cm="1">
        <f t="array" ref="AC16">SUMPRODUCT((Data!$D$3:$DW$83),(Data!$D$2:$DW$2='4. Covid Inflation in 2020'!AC$1)*(Data!$A$3:$A$83='4. Covid Inflation in 2020'!$A16))</f>
        <v>431.29999999999995</v>
      </c>
      <c r="AD16" s="10">
        <f t="shared" si="12"/>
        <v>1.8583042973283614E-3</v>
      </c>
      <c r="AE16" s="10">
        <f t="shared" si="13"/>
        <v>3.8056665872532668E-2</v>
      </c>
      <c r="AF16" s="9" cm="1">
        <f t="array" ref="AF16">SUMPRODUCT((Data!$D$3:$DW$83),(Data!$D$2:$DW$2='4. Covid Inflation in 2020'!AF$1)*(Data!$A$3:$A$83='4. Covid Inflation in 2020'!$A16))</f>
        <v>432.29999999999995</v>
      </c>
      <c r="AG16" s="10">
        <f t="shared" si="14"/>
        <v>2.3185717597959954E-3</v>
      </c>
      <c r="AH16" s="10">
        <f t="shared" si="15"/>
        <v>3.8144902983296716E-2</v>
      </c>
      <c r="AI16" s="9" cm="1">
        <f t="array" ref="AI16">SUMPRODUCT((Data!$D$3:$DW$83),(Data!$D$2:$DW$2='4. Covid Inflation in 2020'!AI$1)*(Data!$A$3:$A$83='4. Covid Inflation in 2020'!$A16))</f>
        <v>433.7</v>
      </c>
      <c r="AJ16" s="10">
        <f t="shared" si="16"/>
        <v>3.2384917881100872E-3</v>
      </c>
      <c r="AK16" s="10">
        <f t="shared" si="17"/>
        <v>3.8268434938366382E-2</v>
      </c>
      <c r="AL16" s="59">
        <f t="shared" si="24"/>
        <v>0.45243090318045182</v>
      </c>
    </row>
    <row r="17" spans="1:38" x14ac:dyDescent="0.3">
      <c r="A17" s="4" t="s">
        <v>18</v>
      </c>
      <c r="B17" s="9" t="str">
        <f>VLOOKUP(A17,Data!A18:$B$83,2,0)</f>
        <v>Clothing</v>
      </c>
      <c r="C17" s="9" cm="1">
        <f t="array" ref="C17">SUMPRODUCT((Data!$D$3:$DW$83),(Data!$D$2:$DW$2='4. Covid Inflation in 2020'!C$1)*(Data!$A$3:$A$83='4. Covid Inflation in 2020'!$A17))</f>
        <v>446.19999999999993</v>
      </c>
      <c r="D17" s="10">
        <f t="shared" si="18"/>
        <v>3.9095082886482307E-2</v>
      </c>
      <c r="E17" s="9" cm="1">
        <f t="array" ref="E17">SUMPRODUCT((Data!$D$3:$DW$83),(Data!$D$2:$DW$2='4. Covid Inflation in 2020'!E$1)*(Data!$A$3:$A$83='4. Covid Inflation in 2020'!$A17))</f>
        <v>447</v>
      </c>
      <c r="F17" s="10">
        <f t="shared" si="19"/>
        <v>1.7929179740028278E-3</v>
      </c>
      <c r="G17" s="10">
        <f t="shared" si="20"/>
        <v>3.9367998309025584E-2</v>
      </c>
      <c r="H17" s="9" cm="1">
        <f t="array" ref="H17">SUMPRODUCT((Data!$D$3:$DW$83),(Data!$D$2:$DW$2='4. Covid Inflation in 2020'!H$1)*(Data!$A$3:$A$83='4. Covid Inflation in 2020'!$A17))</f>
        <v>447.9</v>
      </c>
      <c r="I17" s="10">
        <f t="shared" si="21"/>
        <v>2.0134228187917991E-3</v>
      </c>
      <c r="J17" s="10">
        <f t="shared" si="22"/>
        <v>3.9521401911215823E-2</v>
      </c>
      <c r="K17" s="58">
        <f t="shared" si="25"/>
        <v>447.0333333333333</v>
      </c>
      <c r="L17" s="10">
        <f t="shared" si="0"/>
        <v>-1.9349557192825939E-3</v>
      </c>
      <c r="M17" s="10">
        <f t="shared" si="1"/>
        <v>3.9444929748553646E-2</v>
      </c>
      <c r="N17" s="58">
        <f t="shared" si="23"/>
        <v>447.0333333333333</v>
      </c>
      <c r="O17" s="10">
        <f t="shared" si="2"/>
        <v>0</v>
      </c>
      <c r="P17" s="10">
        <f t="shared" si="3"/>
        <v>3.9444929748553646E-2</v>
      </c>
      <c r="Q17" s="9" cm="1">
        <f t="array" ref="Q17">SUMPRODUCT((Data!$D$3:$DW$83),(Data!$D$2:$DW$2='4. Covid Inflation in 2020'!Q$1)*(Data!$A$3:$A$83='4. Covid Inflation in 2020'!$A17))</f>
        <v>452.7</v>
      </c>
      <c r="R17" s="10">
        <f t="shared" si="4"/>
        <v>1.2676161360077653E-2</v>
      </c>
      <c r="S17" s="10">
        <f t="shared" si="5"/>
        <v>3.9944940042883237E-2</v>
      </c>
      <c r="T17" s="9" cm="1">
        <f t="array" ref="T17">SUMPRODUCT((Data!$D$3:$DW$83),(Data!$D$2:$DW$2='4. Covid Inflation in 2020'!T$1)*(Data!$A$3:$A$83='4. Covid Inflation in 2020'!$A17))</f>
        <v>452.7</v>
      </c>
      <c r="U17" s="10">
        <f t="shared" si="6"/>
        <v>0</v>
      </c>
      <c r="V17" s="10">
        <f t="shared" si="7"/>
        <v>3.9944940042883237E-2</v>
      </c>
      <c r="W17" s="9" cm="1">
        <f t="array" ref="W17">SUMPRODUCT((Data!$D$3:$DW$83),(Data!$D$2:$DW$2='4. Covid Inflation in 2020'!W$1)*(Data!$A$3:$A$83='4. Covid Inflation in 2020'!$A17))</f>
        <v>453.8</v>
      </c>
      <c r="X17" s="10">
        <f t="shared" si="8"/>
        <v>2.4298652529268772E-3</v>
      </c>
      <c r="Y17" s="10">
        <f t="shared" si="9"/>
        <v>4.004200086472369E-2</v>
      </c>
      <c r="Z17" s="9" cm="1">
        <f t="array" ref="Z17">SUMPRODUCT((Data!$D$3:$DW$83),(Data!$D$2:$DW$2='4. Covid Inflation in 2020'!Z$1)*(Data!$A$3:$A$83='4. Covid Inflation in 2020'!$A17))</f>
        <v>454.70000000000005</v>
      </c>
      <c r="AA17" s="10">
        <f t="shared" si="10"/>
        <v>1.9832525341560991E-3</v>
      </c>
      <c r="AB17" s="10">
        <f t="shared" si="11"/>
        <v>4.0121414264411334E-2</v>
      </c>
      <c r="AC17" s="9" cm="1">
        <f t="array" ref="AC17">SUMPRODUCT((Data!$D$3:$DW$83),(Data!$D$2:$DW$2='4. Covid Inflation in 2020'!AC$1)*(Data!$A$3:$A$83='4. Covid Inflation in 2020'!$A17))</f>
        <v>455.6</v>
      </c>
      <c r="AD17" s="10">
        <f t="shared" si="12"/>
        <v>1.9793270288102072E-3</v>
      </c>
      <c r="AE17" s="10">
        <f t="shared" si="13"/>
        <v>4.0200827664098972E-2</v>
      </c>
      <c r="AF17" s="9" cm="1">
        <f t="array" ref="AF17">SUMPRODUCT((Data!$D$3:$DW$83),(Data!$D$2:$DW$2='4. Covid Inflation in 2020'!AF$1)*(Data!$A$3:$A$83='4. Covid Inflation in 2020'!$A17))</f>
        <v>457.1</v>
      </c>
      <c r="AG17" s="10">
        <f t="shared" si="14"/>
        <v>3.2923617208078237E-3</v>
      </c>
      <c r="AH17" s="10">
        <f t="shared" si="15"/>
        <v>4.0333183330245041E-2</v>
      </c>
      <c r="AI17" s="9" cm="1">
        <f t="array" ref="AI17">SUMPRODUCT((Data!$D$3:$DW$83),(Data!$D$2:$DW$2='4. Covid Inflation in 2020'!AI$1)*(Data!$A$3:$A$83='4. Covid Inflation in 2020'!$A17))</f>
        <v>459.5</v>
      </c>
      <c r="AJ17" s="10">
        <f t="shared" si="16"/>
        <v>5.2504922336469306E-3</v>
      </c>
      <c r="AK17" s="10">
        <f t="shared" si="17"/>
        <v>4.0544952396078748E-2</v>
      </c>
      <c r="AL17" s="59">
        <f t="shared" si="24"/>
        <v>0.47800660120915534</v>
      </c>
    </row>
    <row r="18" spans="1:38" x14ac:dyDescent="0.3">
      <c r="A18" s="4" t="s">
        <v>19</v>
      </c>
      <c r="B18" s="9" t="str">
        <f>VLOOKUP(A18,Data!A19:$B$83,2,0)</f>
        <v>Luxury</v>
      </c>
      <c r="C18" s="9" cm="1">
        <f t="array" ref="C18">SUMPRODUCT((Data!$D$3:$DW$83),(Data!$D$2:$DW$2='4. Covid Inflation in 2020'!C$1)*(Data!$A$3:$A$83='4. Covid Inflation in 2020'!$A18))</f>
        <v>307.8</v>
      </c>
      <c r="D18" s="10">
        <f t="shared" si="18"/>
        <v>2.6968772999684577E-2</v>
      </c>
      <c r="E18" s="9" cm="1">
        <f t="array" ref="E18">SUMPRODUCT((Data!$D$3:$DW$83),(Data!$D$2:$DW$2='4. Covid Inflation in 2020'!E$1)*(Data!$A$3:$A$83='4. Covid Inflation in 2020'!$A18))</f>
        <v>309.60000000000002</v>
      </c>
      <c r="F18" s="10">
        <f t="shared" si="19"/>
        <v>5.8479532163742132E-3</v>
      </c>
      <c r="G18" s="10">
        <f t="shared" si="20"/>
        <v>2.7266962587190875E-2</v>
      </c>
      <c r="H18" s="9" cm="1">
        <f t="array" ref="H18">SUMPRODUCT((Data!$D$3:$DW$83),(Data!$D$2:$DW$2='4. Covid Inflation in 2020'!H$1)*(Data!$A$3:$A$83='4. Covid Inflation in 2020'!$A18))</f>
        <v>309</v>
      </c>
      <c r="I18" s="10">
        <f t="shared" si="21"/>
        <v>-1.9379844961241455E-3</v>
      </c>
      <c r="J18" s="10">
        <f t="shared" si="22"/>
        <v>2.7265267226089952E-2</v>
      </c>
      <c r="K18" s="9" cm="1">
        <f t="array" ref="K18">SUMPRODUCT((Data!$D$3:$DW$83),(Data!$D$2:$DW$2='4. Covid Inflation in 2020'!K$1)*(Data!$A$3:$A$83='4. Covid Inflation in 2020'!$A18))</f>
        <v>311.2</v>
      </c>
      <c r="L18" s="10">
        <f t="shared" si="0"/>
        <v>7.119741100323651E-3</v>
      </c>
      <c r="M18" s="10">
        <f t="shared" si="1"/>
        <v>2.745938886977085E-2</v>
      </c>
      <c r="N18" s="58">
        <f t="shared" si="23"/>
        <v>309.40000000000003</v>
      </c>
      <c r="O18" s="10">
        <f t="shared" si="2"/>
        <v>-5.784061696657905E-3</v>
      </c>
      <c r="P18" s="10">
        <f t="shared" si="3"/>
        <v>2.7300562070395572E-2</v>
      </c>
      <c r="Q18" s="9" cm="1">
        <f t="array" ref="Q18">SUMPRODUCT((Data!$D$3:$DW$83),(Data!$D$2:$DW$2='4. Covid Inflation in 2020'!Q$1)*(Data!$A$3:$A$83='4. Covid Inflation in 2020'!$A18))</f>
        <v>309.39999999999998</v>
      </c>
      <c r="R18" s="10">
        <f t="shared" si="4"/>
        <v>0</v>
      </c>
      <c r="S18" s="10">
        <f t="shared" si="5"/>
        <v>2.7300562070395568E-2</v>
      </c>
      <c r="T18" s="9" cm="1">
        <f t="array" ref="T18">SUMPRODUCT((Data!$D$3:$DW$83),(Data!$D$2:$DW$2='4. Covid Inflation in 2020'!T$1)*(Data!$A$3:$A$83='4. Covid Inflation in 2020'!$A18))</f>
        <v>309.39999999999998</v>
      </c>
      <c r="U18" s="10">
        <f t="shared" si="6"/>
        <v>0</v>
      </c>
      <c r="V18" s="10">
        <f t="shared" si="7"/>
        <v>2.7300562070395568E-2</v>
      </c>
      <c r="W18" s="9" cm="1">
        <f t="array" ref="W18">SUMPRODUCT((Data!$D$3:$DW$83),(Data!$D$2:$DW$2='4. Covid Inflation in 2020'!W$1)*(Data!$A$3:$A$83='4. Covid Inflation in 2020'!$A18))</f>
        <v>311</v>
      </c>
      <c r="X18" s="10">
        <f t="shared" si="8"/>
        <v>5.1712992889463294E-3</v>
      </c>
      <c r="Y18" s="10">
        <f t="shared" si="9"/>
        <v>2.7441741447618042E-2</v>
      </c>
      <c r="Z18" s="9" cm="1">
        <f t="array" ref="Z18">SUMPRODUCT((Data!$D$3:$DW$83),(Data!$D$2:$DW$2='4. Covid Inflation in 2020'!Z$1)*(Data!$A$3:$A$83='4. Covid Inflation in 2020'!$A18))</f>
        <v>312.60000000000002</v>
      </c>
      <c r="AA18" s="10">
        <f t="shared" si="10"/>
        <v>5.1446945337620953E-3</v>
      </c>
      <c r="AB18" s="10">
        <f t="shared" si="11"/>
        <v>2.7582920824840516E-2</v>
      </c>
      <c r="AC18" s="9" cm="1">
        <f t="array" ref="AC18">SUMPRODUCT((Data!$D$3:$DW$83),(Data!$D$2:$DW$2='4. Covid Inflation in 2020'!AC$1)*(Data!$A$3:$A$83='4. Covid Inflation in 2020'!$A18))</f>
        <v>313</v>
      </c>
      <c r="AD18" s="10">
        <f t="shared" si="12"/>
        <v>1.2795905310301059E-3</v>
      </c>
      <c r="AE18" s="10">
        <f t="shared" si="13"/>
        <v>2.7618215669146132E-2</v>
      </c>
      <c r="AF18" s="9" cm="1">
        <f t="array" ref="AF18">SUMPRODUCT((Data!$D$3:$DW$83),(Data!$D$2:$DW$2='4. Covid Inflation in 2020'!AF$1)*(Data!$A$3:$A$83='4. Covid Inflation in 2020'!$A18))</f>
        <v>316</v>
      </c>
      <c r="AG18" s="10">
        <f t="shared" si="14"/>
        <v>9.5846645367412275E-3</v>
      </c>
      <c r="AH18" s="10">
        <f t="shared" si="15"/>
        <v>2.7882927001438268E-2</v>
      </c>
      <c r="AI18" s="9" cm="1">
        <f t="array" ref="AI18">SUMPRODUCT((Data!$D$3:$DW$83),(Data!$D$2:$DW$2='4. Covid Inflation in 2020'!AI$1)*(Data!$A$3:$A$83='4. Covid Inflation in 2020'!$A18))</f>
        <v>316.8</v>
      </c>
      <c r="AJ18" s="10">
        <f t="shared" si="16"/>
        <v>2.5316455696202667E-3</v>
      </c>
      <c r="AK18" s="10">
        <f t="shared" si="17"/>
        <v>2.7953516690049505E-2</v>
      </c>
      <c r="AL18" s="59">
        <f t="shared" si="24"/>
        <v>0.32934139952701547</v>
      </c>
    </row>
    <row r="19" spans="1:38" x14ac:dyDescent="0.3">
      <c r="A19" s="4" t="s">
        <v>20</v>
      </c>
      <c r="B19" s="9" t="str">
        <f>VLOOKUP(A19,Data!A20:$B$83,2,0)</f>
        <v>Fuel</v>
      </c>
      <c r="C19" s="9" cm="1">
        <f t="array" ref="C19">SUMPRODUCT((Data!$D$3:$DW$83),(Data!$D$2:$DW$2='4. Covid Inflation in 2020'!C$1)*(Data!$A$3:$A$83='4. Covid Inflation in 2020'!$A19))</f>
        <v>430.1</v>
      </c>
      <c r="D19" s="10">
        <f t="shared" si="18"/>
        <v>3.7684435565836047E-2</v>
      </c>
      <c r="E19" s="9" cm="1">
        <f t="array" ref="E19">SUMPRODUCT((Data!$D$3:$DW$83),(Data!$D$2:$DW$2='4. Covid Inflation in 2020'!E$1)*(Data!$A$3:$A$83='4. Covid Inflation in 2020'!$A19))</f>
        <v>438.4</v>
      </c>
      <c r="F19" s="10">
        <f t="shared" si="19"/>
        <v>1.929783771215976E-2</v>
      </c>
      <c r="G19" s="10">
        <f t="shared" si="20"/>
        <v>3.8610582681603611E-2</v>
      </c>
      <c r="H19" s="9" cm="1">
        <f t="array" ref="H19">SUMPRODUCT((Data!$D$3:$DW$83),(Data!$D$2:$DW$2='4. Covid Inflation in 2020'!H$1)*(Data!$A$3:$A$83='4. Covid Inflation in 2020'!$A19))</f>
        <v>443.70000000000005</v>
      </c>
      <c r="I19" s="10">
        <f t="shared" si="21"/>
        <v>1.208941605839442E-2</v>
      </c>
      <c r="J19" s="10">
        <f t="shared" si="22"/>
        <v>3.915080604600684E-2</v>
      </c>
      <c r="K19" s="9" cm="1">
        <f t="array" ref="K19">SUMPRODUCT((Data!$D$3:$DW$83),(Data!$D$2:$DW$2='4. Covid Inflation in 2020'!K$1)*(Data!$A$3:$A$83='4. Covid Inflation in 2020'!$A19))</f>
        <v>429.6</v>
      </c>
      <c r="L19" s="10">
        <f t="shared" si="0"/>
        <v>-3.1778228532792441E-2</v>
      </c>
      <c r="M19" s="10">
        <f t="shared" si="1"/>
        <v>3.7906662784233797E-2</v>
      </c>
      <c r="N19" s="58">
        <f t="shared" si="23"/>
        <v>435.45000000000005</v>
      </c>
      <c r="O19" s="10">
        <f t="shared" si="2"/>
        <v>1.36173184357542E-2</v>
      </c>
      <c r="P19" s="10">
        <f t="shared" si="3"/>
        <v>3.8422849882203465E-2</v>
      </c>
      <c r="Q19" s="9" cm="1">
        <f t="array" ref="Q19">SUMPRODUCT((Data!$D$3:$DW$83),(Data!$D$2:$DW$2='4. Covid Inflation in 2020'!Q$1)*(Data!$A$3:$A$83='4. Covid Inflation in 2020'!$A19))</f>
        <v>423.9</v>
      </c>
      <c r="R19" s="10">
        <f t="shared" si="4"/>
        <v>-2.6524285222184085E-2</v>
      </c>
      <c r="S19" s="10">
        <f t="shared" si="5"/>
        <v>3.7403711252878738E-2</v>
      </c>
      <c r="T19" s="9" cm="1">
        <f t="array" ref="T19">SUMPRODUCT((Data!$D$3:$DW$83),(Data!$D$2:$DW$2='4. Covid Inflation in 2020'!T$1)*(Data!$A$3:$A$83='4. Covid Inflation in 2020'!$A19))</f>
        <v>423.9</v>
      </c>
      <c r="U19" s="10">
        <f t="shared" si="6"/>
        <v>0</v>
      </c>
      <c r="V19" s="10">
        <f t="shared" si="7"/>
        <v>3.7403711252878738E-2</v>
      </c>
      <c r="W19" s="9" cm="1">
        <f t="array" ref="W19">SUMPRODUCT((Data!$D$3:$DW$83),(Data!$D$2:$DW$2='4. Covid Inflation in 2020'!W$1)*(Data!$A$3:$A$83='4. Covid Inflation in 2020'!$A19))</f>
        <v>427.1</v>
      </c>
      <c r="X19" s="10">
        <f t="shared" si="8"/>
        <v>7.5489502241095074E-3</v>
      </c>
      <c r="Y19" s="10">
        <f t="shared" si="9"/>
        <v>3.7686070007323685E-2</v>
      </c>
      <c r="Z19" s="9" cm="1">
        <f t="array" ref="Z19">SUMPRODUCT((Data!$D$3:$DW$83),(Data!$D$2:$DW$2='4. Covid Inflation in 2020'!Z$1)*(Data!$A$3:$A$83='4. Covid Inflation in 2020'!$A19))</f>
        <v>426.5</v>
      </c>
      <c r="AA19" s="10">
        <f t="shared" si="10"/>
        <v>-1.4048232264107785E-3</v>
      </c>
      <c r="AB19" s="10">
        <f t="shared" si="11"/>
        <v>3.763312774086526E-2</v>
      </c>
      <c r="AC19" s="9" cm="1">
        <f t="array" ref="AC19">SUMPRODUCT((Data!$D$3:$DW$83),(Data!$D$2:$DW$2='4. Covid Inflation in 2020'!AC$1)*(Data!$A$3:$A$83='4. Covid Inflation in 2020'!$A19))</f>
        <v>427</v>
      </c>
      <c r="AD19" s="10">
        <f t="shared" si="12"/>
        <v>1.1723329425556983E-3</v>
      </c>
      <c r="AE19" s="10">
        <f t="shared" si="13"/>
        <v>3.7677246296247281E-2</v>
      </c>
      <c r="AF19" s="9" cm="1">
        <f t="array" ref="AF19">SUMPRODUCT((Data!$D$3:$DW$83),(Data!$D$2:$DW$2='4. Covid Inflation in 2020'!AF$1)*(Data!$A$3:$A$83='4. Covid Inflation in 2020'!$A19))</f>
        <v>428.40000000000003</v>
      </c>
      <c r="AG19" s="10">
        <f t="shared" si="14"/>
        <v>3.2786885245903452E-3</v>
      </c>
      <c r="AH19" s="10">
        <f t="shared" si="15"/>
        <v>3.7800778251316947E-2</v>
      </c>
      <c r="AI19" s="9" cm="1">
        <f t="array" ref="AI19">SUMPRODUCT((Data!$D$3:$DW$83),(Data!$D$2:$DW$2='4. Covid Inflation in 2020'!AI$1)*(Data!$A$3:$A$83='4. Covid Inflation in 2020'!$A19))</f>
        <v>431.19999999999993</v>
      </c>
      <c r="AJ19" s="10">
        <f t="shared" si="16"/>
        <v>6.5359477124180554E-3</v>
      </c>
      <c r="AK19" s="10">
        <f t="shared" si="17"/>
        <v>3.8047842161456263E-2</v>
      </c>
      <c r="AL19" s="59">
        <f t="shared" si="24"/>
        <v>0.45542782392285064</v>
      </c>
    </row>
    <row r="20" spans="1:38" x14ac:dyDescent="0.3">
      <c r="A20" s="4" t="s">
        <v>21</v>
      </c>
      <c r="B20" s="9" t="str">
        <f>VLOOKUP(A20,Data!A21:$B$83,2,0)</f>
        <v>Luxury</v>
      </c>
      <c r="C20" s="9" cm="1">
        <f t="array" ref="C20">SUMPRODUCT((Data!$D$3:$DW$83),(Data!$D$2:$DW$2='4. Covid Inflation in 2020'!C$1)*(Data!$A$3:$A$83='4. Covid Inflation in 2020'!$A20))</f>
        <v>438</v>
      </c>
      <c r="D20" s="10">
        <f t="shared" si="18"/>
        <v>3.8376616549258752E-2</v>
      </c>
      <c r="E20" s="9" cm="1">
        <f t="array" ref="E20">SUMPRODUCT((Data!$D$3:$DW$83),(Data!$D$2:$DW$2='4. Covid Inflation in 2020'!E$1)*(Data!$A$3:$A$83='4. Covid Inflation in 2020'!$A20))</f>
        <v>438.6</v>
      </c>
      <c r="F20" s="10">
        <f t="shared" si="19"/>
        <v>1.36986301369868E-3</v>
      </c>
      <c r="G20" s="10">
        <f t="shared" si="20"/>
        <v>3.8628196998520409E-2</v>
      </c>
      <c r="H20" s="9" cm="1">
        <f t="array" ref="H20">SUMPRODUCT((Data!$D$3:$DW$83),(Data!$D$2:$DW$2='4. Covid Inflation in 2020'!H$1)*(Data!$A$3:$A$83='4. Covid Inflation in 2020'!$A20))</f>
        <v>438.7</v>
      </c>
      <c r="I20" s="10">
        <f t="shared" si="21"/>
        <v>2.279981760144878E-4</v>
      </c>
      <c r="J20" s="10">
        <f t="shared" si="22"/>
        <v>3.8709620492186611E-2</v>
      </c>
      <c r="K20" s="58">
        <f t="shared" ref="K20" si="26">AVERAGE(C20,E20,H20)</f>
        <v>438.43333333333334</v>
      </c>
      <c r="L20" s="10">
        <f t="shared" si="0"/>
        <v>-6.0785654585515658E-4</v>
      </c>
      <c r="M20" s="10">
        <f t="shared" si="1"/>
        <v>3.8686090595982867E-2</v>
      </c>
      <c r="N20" s="58">
        <f t="shared" si="23"/>
        <v>438.43333333333334</v>
      </c>
      <c r="O20" s="10">
        <f t="shared" si="2"/>
        <v>0</v>
      </c>
      <c r="P20" s="10">
        <f t="shared" si="3"/>
        <v>3.8686090595982867E-2</v>
      </c>
      <c r="Q20" s="9" cm="1">
        <f t="array" ref="Q20">SUMPRODUCT((Data!$D$3:$DW$83),(Data!$D$2:$DW$2='4. Covid Inflation in 2020'!Q$1)*(Data!$A$3:$A$83='4. Covid Inflation in 2020'!$A20))</f>
        <v>438.5</v>
      </c>
      <c r="R20" s="10">
        <f t="shared" si="4"/>
        <v>1.5205656504213572E-4</v>
      </c>
      <c r="S20" s="10">
        <f t="shared" si="5"/>
        <v>3.8691973070033803E-2</v>
      </c>
      <c r="T20" s="9" cm="1">
        <f t="array" ref="T20">SUMPRODUCT((Data!$D$3:$DW$83),(Data!$D$2:$DW$2='4. Covid Inflation in 2020'!T$1)*(Data!$A$3:$A$83='4. Covid Inflation in 2020'!$A20))</f>
        <v>438.5</v>
      </c>
      <c r="U20" s="10">
        <f t="shared" si="6"/>
        <v>0</v>
      </c>
      <c r="V20" s="10">
        <f t="shared" si="7"/>
        <v>3.8691973070033803E-2</v>
      </c>
      <c r="W20" s="9" cm="1">
        <f t="array" ref="W20">SUMPRODUCT((Data!$D$3:$DW$83),(Data!$D$2:$DW$2='4. Covid Inflation in 2020'!W$1)*(Data!$A$3:$A$83='4. Covid Inflation in 2020'!$A20))</f>
        <v>444.8</v>
      </c>
      <c r="X20" s="10">
        <f t="shared" si="8"/>
        <v>1.4367160775370591E-2</v>
      </c>
      <c r="Y20" s="10">
        <f t="shared" si="9"/>
        <v>3.9247866867847286E-2</v>
      </c>
      <c r="Z20" s="9" cm="1">
        <f t="array" ref="Z20">SUMPRODUCT((Data!$D$3:$DW$83),(Data!$D$2:$DW$2='4. Covid Inflation in 2020'!Z$1)*(Data!$A$3:$A$83='4. Covid Inflation in 2020'!$A20))</f>
        <v>445.69999999999993</v>
      </c>
      <c r="AA20" s="10">
        <f t="shared" si="10"/>
        <v>2.0233812949639329E-3</v>
      </c>
      <c r="AB20" s="10">
        <f t="shared" si="11"/>
        <v>3.9327280267534917E-2</v>
      </c>
      <c r="AC20" s="9" cm="1">
        <f t="array" ref="AC20">SUMPRODUCT((Data!$D$3:$DW$83),(Data!$D$2:$DW$2='4. Covid Inflation in 2020'!AC$1)*(Data!$A$3:$A$83='4. Covid Inflation in 2020'!$A20))</f>
        <v>445.79999999999995</v>
      </c>
      <c r="AD20" s="10">
        <f t="shared" si="12"/>
        <v>2.2436616558230149E-4</v>
      </c>
      <c r="AE20" s="10">
        <f t="shared" si="13"/>
        <v>3.9336103978611328E-2</v>
      </c>
      <c r="AF20" s="9" cm="1">
        <f t="array" ref="AF20">SUMPRODUCT((Data!$D$3:$DW$83),(Data!$D$2:$DW$2='4. Covid Inflation in 2020'!AF$1)*(Data!$A$3:$A$83='4. Covid Inflation in 2020'!$A20))</f>
        <v>447.1</v>
      </c>
      <c r="AG20" s="10">
        <f t="shared" si="14"/>
        <v>2.9161058770750259E-3</v>
      </c>
      <c r="AH20" s="10">
        <f t="shared" si="15"/>
        <v>3.9450812222604589E-2</v>
      </c>
      <c r="AI20" s="9" cm="1">
        <f t="array" ref="AI20">SUMPRODUCT((Data!$D$3:$DW$83),(Data!$D$2:$DW$2='4. Covid Inflation in 2020'!AI$1)*(Data!$A$3:$A$83='4. Covid Inflation in 2020'!$A20))</f>
        <v>448.6</v>
      </c>
      <c r="AJ20" s="10">
        <f t="shared" si="16"/>
        <v>3.3549541489599211E-3</v>
      </c>
      <c r="AK20" s="10">
        <f t="shared" si="17"/>
        <v>3.9583167888750659E-2</v>
      </c>
      <c r="AL20" s="59">
        <f t="shared" si="24"/>
        <v>0.46741579259734789</v>
      </c>
    </row>
    <row r="21" spans="1:38" x14ac:dyDescent="0.3">
      <c r="A21" s="4" t="s">
        <v>22</v>
      </c>
      <c r="B21" s="9" t="str">
        <f>VLOOKUP(A21,Data!A22:$B$83,2,0)</f>
        <v>Medical</v>
      </c>
      <c r="C21" s="9" cm="1">
        <f t="array" ref="C21">SUMPRODUCT((Data!$D$3:$DW$83),(Data!$D$2:$DW$2='4. Covid Inflation in 2020'!C$1)*(Data!$A$3:$A$83='4. Covid Inflation in 2020'!$A21))</f>
        <v>450.7</v>
      </c>
      <c r="D21" s="10">
        <f t="shared" si="18"/>
        <v>3.9489363193495247E-2</v>
      </c>
      <c r="E21" s="9" cm="1">
        <f t="array" ref="E21">SUMPRODUCT((Data!$D$3:$DW$83),(Data!$D$2:$DW$2='4. Covid Inflation in 2020'!E$1)*(Data!$A$3:$A$83='4. Covid Inflation in 2020'!$A21))</f>
        <v>452.29999999999995</v>
      </c>
      <c r="F21" s="10">
        <f t="shared" si="19"/>
        <v>3.5500332815618929E-3</v>
      </c>
      <c r="G21" s="10">
        <f t="shared" si="20"/>
        <v>3.9834777707320516E-2</v>
      </c>
      <c r="H21" s="9" cm="1">
        <f t="array" ref="H21">SUMPRODUCT((Data!$D$3:$DW$83),(Data!$D$2:$DW$2='4. Covid Inflation in 2020'!H$1)*(Data!$A$3:$A$83='4. Covid Inflation in 2020'!$A21))</f>
        <v>454</v>
      </c>
      <c r="I21" s="10">
        <f t="shared" si="21"/>
        <v>3.7585673225735139E-3</v>
      </c>
      <c r="J21" s="10">
        <f t="shared" si="22"/>
        <v>4.0059648286876498E-2</v>
      </c>
      <c r="K21" s="9" cm="1">
        <f t="array" ref="K21">SUMPRODUCT((Data!$D$3:$DW$83),(Data!$D$2:$DW$2='4. Covid Inflation in 2020'!K$1)*(Data!$A$3:$A$83='4. Covid Inflation in 2020'!$A21))</f>
        <v>449.8</v>
      </c>
      <c r="L21" s="10">
        <f t="shared" si="0"/>
        <v>-9.2511013215859084E-3</v>
      </c>
      <c r="M21" s="10">
        <f t="shared" si="1"/>
        <v>3.9689052421667509E-2</v>
      </c>
      <c r="N21" s="58">
        <f t="shared" si="23"/>
        <v>451.7</v>
      </c>
      <c r="O21" s="10">
        <f t="shared" si="2"/>
        <v>4.2240995998221731E-3</v>
      </c>
      <c r="P21" s="10">
        <f t="shared" si="3"/>
        <v>3.9856702932119195E-2</v>
      </c>
      <c r="Q21" s="9" cm="1">
        <f t="array" ref="Q21">SUMPRODUCT((Data!$D$3:$DW$83),(Data!$D$2:$DW$2='4. Covid Inflation in 2020'!Q$1)*(Data!$A$3:$A$83='4. Covid Inflation in 2020'!$A21))</f>
        <v>460.70000000000005</v>
      </c>
      <c r="R21" s="10">
        <f t="shared" si="4"/>
        <v>1.992472880230256E-2</v>
      </c>
      <c r="S21" s="10">
        <f t="shared" si="5"/>
        <v>4.0650836928995605E-2</v>
      </c>
      <c r="T21" s="9" cm="1">
        <f t="array" ref="T21">SUMPRODUCT((Data!$D$3:$DW$83),(Data!$D$2:$DW$2='4. Covid Inflation in 2020'!T$1)*(Data!$A$3:$A$83='4. Covid Inflation in 2020'!$A21))</f>
        <v>460.70000000000005</v>
      </c>
      <c r="U21" s="10">
        <f t="shared" si="6"/>
        <v>0</v>
      </c>
      <c r="V21" s="10">
        <f t="shared" si="7"/>
        <v>4.0650836928995605E-2</v>
      </c>
      <c r="W21" s="9" cm="1">
        <f t="array" ref="W21">SUMPRODUCT((Data!$D$3:$DW$83),(Data!$D$2:$DW$2='4. Covid Inflation in 2020'!W$1)*(Data!$A$3:$A$83='4. Covid Inflation in 2020'!$A21))</f>
        <v>462.5</v>
      </c>
      <c r="X21" s="10">
        <f t="shared" si="8"/>
        <v>3.9070978945081603E-3</v>
      </c>
      <c r="Y21" s="10">
        <f t="shared" si="9"/>
        <v>4.080966372837088E-2</v>
      </c>
      <c r="Z21" s="9" cm="1">
        <f t="array" ref="Z21">SUMPRODUCT((Data!$D$3:$DW$83),(Data!$D$2:$DW$2='4. Covid Inflation in 2020'!Z$1)*(Data!$A$3:$A$83='4. Covid Inflation in 2020'!$A21))</f>
        <v>464.7</v>
      </c>
      <c r="AA21" s="10">
        <f t="shared" si="10"/>
        <v>4.756756756756797E-3</v>
      </c>
      <c r="AB21" s="10">
        <f t="shared" si="11"/>
        <v>4.1003785372051779E-2</v>
      </c>
      <c r="AC21" s="9" cm="1">
        <f t="array" ref="AC21">SUMPRODUCT((Data!$D$3:$DW$83),(Data!$D$2:$DW$2='4. Covid Inflation in 2020'!AC$1)*(Data!$A$3:$A$83='4. Covid Inflation in 2020'!$A21))</f>
        <v>466.8</v>
      </c>
      <c r="AD21" s="10">
        <f t="shared" si="12"/>
        <v>4.5190445448677341E-3</v>
      </c>
      <c r="AE21" s="10">
        <f t="shared" si="13"/>
        <v>4.1189083304656281E-2</v>
      </c>
      <c r="AF21" s="9" cm="1">
        <f t="array" ref="AF21">SUMPRODUCT((Data!$D$3:$DW$83),(Data!$D$2:$DW$2='4. Covid Inflation in 2020'!AF$1)*(Data!$A$3:$A$83='4. Covid Inflation in 2020'!$A21))</f>
        <v>469.6</v>
      </c>
      <c r="AG21" s="10">
        <f t="shared" si="14"/>
        <v>5.9982862039418272E-3</v>
      </c>
      <c r="AH21" s="10">
        <f t="shared" si="15"/>
        <v>4.1436147214795604E-2</v>
      </c>
      <c r="AI21" s="9" cm="1">
        <f t="array" ref="AI21">SUMPRODUCT((Data!$D$3:$DW$83),(Data!$D$2:$DW$2='4. Covid Inflation in 2020'!AI$1)*(Data!$A$3:$A$83='4. Covid Inflation in 2020'!$A21))</f>
        <v>472.79999999999995</v>
      </c>
      <c r="AJ21" s="10">
        <f t="shared" si="16"/>
        <v>6.8143100511071086E-3</v>
      </c>
      <c r="AK21" s="10">
        <f t="shared" si="17"/>
        <v>4.1718505969240545E-2</v>
      </c>
      <c r="AL21" s="59">
        <f t="shared" si="24"/>
        <v>0.48638840398858524</v>
      </c>
    </row>
    <row r="22" spans="1:38" x14ac:dyDescent="0.3">
      <c r="A22" s="4" t="s">
        <v>23</v>
      </c>
      <c r="B22" s="9" t="str">
        <f>VLOOKUP(A22,Data!A23:$B$83,2,0)</f>
        <v>Transport</v>
      </c>
      <c r="C22" s="9" cm="1">
        <f t="array" ref="C22">SUMPRODUCT((Data!$D$3:$DW$83),(Data!$D$2:$DW$2='4. Covid Inflation in 2020'!C$1)*(Data!$A$3:$A$83='4. Covid Inflation in 2020'!$A22))</f>
        <v>393.30000000000007</v>
      </c>
      <c r="D22" s="10">
        <f t="shared" si="18"/>
        <v>3.4460098832930296E-2</v>
      </c>
      <c r="E22" s="9" cm="1">
        <f t="array" ref="E22">SUMPRODUCT((Data!$D$3:$DW$83),(Data!$D$2:$DW$2='4. Covid Inflation in 2020'!E$1)*(Data!$A$3:$A$83='4. Covid Inflation in 2020'!$A22))</f>
        <v>391.5</v>
      </c>
      <c r="F22" s="10">
        <f t="shared" si="19"/>
        <v>-4.5766590389018091E-3</v>
      </c>
      <c r="G22" s="10">
        <f t="shared" si="20"/>
        <v>3.4480025364616369E-2</v>
      </c>
      <c r="H22" s="9" cm="1">
        <f t="array" ref="H22">SUMPRODUCT((Data!$D$3:$DW$83),(Data!$D$2:$DW$2='4. Covid Inflation in 2020'!H$1)*(Data!$A$3:$A$83='4. Covid Inflation in 2020'!$A22))</f>
        <v>390.30000000000007</v>
      </c>
      <c r="I22" s="10">
        <f t="shared" si="21"/>
        <v>-3.0651340996167287E-3</v>
      </c>
      <c r="J22" s="10">
        <f t="shared" si="22"/>
        <v>3.4438944331206832E-2</v>
      </c>
      <c r="K22" s="58">
        <f t="shared" ref="K22:K24" si="27">AVERAGE(C22,E22,H22)</f>
        <v>391.70000000000005</v>
      </c>
      <c r="L22" s="10">
        <f t="shared" si="0"/>
        <v>3.5869843709965821E-3</v>
      </c>
      <c r="M22" s="10">
        <f t="shared" si="1"/>
        <v>3.456247628627649E-2</v>
      </c>
      <c r="N22" s="58">
        <f t="shared" si="23"/>
        <v>391.70000000000005</v>
      </c>
      <c r="O22" s="10">
        <f t="shared" si="2"/>
        <v>0</v>
      </c>
      <c r="P22" s="10">
        <f t="shared" si="3"/>
        <v>3.456247628627649E-2</v>
      </c>
      <c r="Q22" s="9" cm="1">
        <f t="array" ref="Q22">SUMPRODUCT((Data!$D$3:$DW$83),(Data!$D$2:$DW$2='4. Covid Inflation in 2020'!Q$1)*(Data!$A$3:$A$83='4. Covid Inflation in 2020'!$A22))</f>
        <v>405.7</v>
      </c>
      <c r="R22" s="10">
        <f t="shared" si="4"/>
        <v>3.5741639009445825E-2</v>
      </c>
      <c r="S22" s="10">
        <f t="shared" si="5"/>
        <v>3.5797795836973116E-2</v>
      </c>
      <c r="T22" s="9" cm="1">
        <f t="array" ref="T22">SUMPRODUCT((Data!$D$3:$DW$83),(Data!$D$2:$DW$2='4. Covid Inflation in 2020'!T$1)*(Data!$A$3:$A$83='4. Covid Inflation in 2020'!$A22))</f>
        <v>405.7</v>
      </c>
      <c r="U22" s="10">
        <f t="shared" si="6"/>
        <v>0</v>
      </c>
      <c r="V22" s="10">
        <f t="shared" si="7"/>
        <v>3.5797795836973116E-2</v>
      </c>
      <c r="W22" s="9" cm="1">
        <f t="array" ref="W22">SUMPRODUCT((Data!$D$3:$DW$83),(Data!$D$2:$DW$2='4. Covid Inflation in 2020'!W$1)*(Data!$A$3:$A$83='4. Covid Inflation in 2020'!$A22))</f>
        <v>416</v>
      </c>
      <c r="X22" s="10">
        <f t="shared" si="8"/>
        <v>2.5388217894996234E-2</v>
      </c>
      <c r="Y22" s="10">
        <f t="shared" si="9"/>
        <v>3.6706638077842781E-2</v>
      </c>
      <c r="Z22" s="9" cm="1">
        <f t="array" ref="Z22">SUMPRODUCT((Data!$D$3:$DW$83),(Data!$D$2:$DW$2='4. Covid Inflation in 2020'!Z$1)*(Data!$A$3:$A$83='4. Covid Inflation in 2020'!$A22))</f>
        <v>419.29999999999995</v>
      </c>
      <c r="AA22" s="10">
        <f t="shared" si="10"/>
        <v>7.932692307692113E-3</v>
      </c>
      <c r="AB22" s="10">
        <f t="shared" si="11"/>
        <v>3.6997820543364132E-2</v>
      </c>
      <c r="AC22" s="9" cm="1">
        <f t="array" ref="AC22">SUMPRODUCT((Data!$D$3:$DW$83),(Data!$D$2:$DW$2='4. Covid Inflation in 2020'!AC$1)*(Data!$A$3:$A$83='4. Covid Inflation in 2020'!$A22))</f>
        <v>422.4</v>
      </c>
      <c r="AD22" s="10">
        <f t="shared" si="12"/>
        <v>7.3932745051277227E-3</v>
      </c>
      <c r="AE22" s="10">
        <f t="shared" si="13"/>
        <v>3.7271355586732668E-2</v>
      </c>
      <c r="AF22" s="9" cm="1">
        <f t="array" ref="AF22">SUMPRODUCT((Data!$D$3:$DW$83),(Data!$D$2:$DW$2='4. Covid Inflation in 2020'!AF$1)*(Data!$A$3:$A$83='4. Covid Inflation in 2020'!$A22))</f>
        <v>421.7</v>
      </c>
      <c r="AG22" s="10">
        <f t="shared" si="14"/>
        <v>-1.6571969696969058E-3</v>
      </c>
      <c r="AH22" s="10">
        <f t="shared" si="15"/>
        <v>3.7209589609197839E-2</v>
      </c>
      <c r="AI22" s="9" cm="1">
        <f t="array" ref="AI22">SUMPRODUCT((Data!$D$3:$DW$83),(Data!$D$2:$DW$2='4. Covid Inflation in 2020'!AI$1)*(Data!$A$3:$A$83='4. Covid Inflation in 2020'!$A22))</f>
        <v>422.6</v>
      </c>
      <c r="AJ22" s="10">
        <f t="shared" si="16"/>
        <v>2.1342186388428885E-3</v>
      </c>
      <c r="AK22" s="10">
        <f t="shared" si="17"/>
        <v>3.7289003008885484E-2</v>
      </c>
      <c r="AL22" s="59">
        <f t="shared" si="24"/>
        <v>0.42957401960127567</v>
      </c>
    </row>
    <row r="23" spans="1:38" x14ac:dyDescent="0.3">
      <c r="A23" s="4" t="s">
        <v>24</v>
      </c>
      <c r="B23" s="9" t="str">
        <f>VLOOKUP(A23,Data!A24:$B$83,2,0)</f>
        <v>Luxury</v>
      </c>
      <c r="C23" s="9" cm="1">
        <f t="array" ref="C23">SUMPRODUCT((Data!$D$3:$DW$83),(Data!$D$2:$DW$2='4. Covid Inflation in 2020'!C$1)*(Data!$A$3:$A$83='4. Covid Inflation in 2020'!$A23))</f>
        <v>430.09999999999997</v>
      </c>
      <c r="D23" s="10">
        <f t="shared" si="18"/>
        <v>3.7684435565836047E-2</v>
      </c>
      <c r="E23" s="9" cm="1">
        <f t="array" ref="E23">SUMPRODUCT((Data!$D$3:$DW$83),(Data!$D$2:$DW$2='4. Covid Inflation in 2020'!E$1)*(Data!$A$3:$A$83='4. Covid Inflation in 2020'!$A23))</f>
        <v>431.3</v>
      </c>
      <c r="F23" s="10">
        <f t="shared" si="19"/>
        <v>2.7900488258545408E-3</v>
      </c>
      <c r="G23" s="10">
        <f t="shared" si="20"/>
        <v>3.7985274431057571E-2</v>
      </c>
      <c r="H23" s="9" cm="1">
        <f t="array" ref="H23">SUMPRODUCT((Data!$D$3:$DW$83),(Data!$D$2:$DW$2='4. Covid Inflation in 2020'!H$1)*(Data!$A$3:$A$83='4. Covid Inflation in 2020'!$A23))</f>
        <v>432.79999999999995</v>
      </c>
      <c r="I23" s="10">
        <f t="shared" si="21"/>
        <v>3.4778576396938821E-3</v>
      </c>
      <c r="J23" s="10">
        <f t="shared" si="22"/>
        <v>3.8189021538678737E-2</v>
      </c>
      <c r="K23" s="58">
        <f t="shared" si="27"/>
        <v>431.39999999999992</v>
      </c>
      <c r="L23" s="10">
        <f t="shared" si="0"/>
        <v>-3.2347504621073053E-3</v>
      </c>
      <c r="M23" s="10">
        <f t="shared" si="1"/>
        <v>3.8065489583609072E-2</v>
      </c>
      <c r="N23" s="58">
        <f t="shared" si="23"/>
        <v>431.39999999999992</v>
      </c>
      <c r="O23" s="10">
        <f t="shared" si="2"/>
        <v>0</v>
      </c>
      <c r="P23" s="10">
        <f t="shared" si="3"/>
        <v>3.8065489583609072E-2</v>
      </c>
      <c r="Q23" s="9" cm="1">
        <f t="array" ref="Q23">SUMPRODUCT((Data!$D$3:$DW$83),(Data!$D$2:$DW$2='4. Covid Inflation in 2020'!Q$1)*(Data!$A$3:$A$83='4. Covid Inflation in 2020'!$A23))</f>
        <v>446</v>
      </c>
      <c r="R23" s="10">
        <f t="shared" si="4"/>
        <v>3.3843300880853189E-2</v>
      </c>
      <c r="S23" s="10">
        <f t="shared" si="5"/>
        <v>3.9353751400764136E-2</v>
      </c>
      <c r="T23" s="9" cm="1">
        <f t="array" ref="T23">SUMPRODUCT((Data!$D$3:$DW$83),(Data!$D$2:$DW$2='4. Covid Inflation in 2020'!T$1)*(Data!$A$3:$A$83='4. Covid Inflation in 2020'!$A23))</f>
        <v>446</v>
      </c>
      <c r="U23" s="10">
        <f t="shared" si="6"/>
        <v>0</v>
      </c>
      <c r="V23" s="10">
        <f t="shared" si="7"/>
        <v>3.9353751400764136E-2</v>
      </c>
      <c r="W23" s="9" cm="1">
        <f t="array" ref="W23">SUMPRODUCT((Data!$D$3:$DW$83),(Data!$D$2:$DW$2='4. Covid Inflation in 2020'!W$1)*(Data!$A$3:$A$83='4. Covid Inflation in 2020'!$A23))</f>
        <v>439.4</v>
      </c>
      <c r="X23" s="10">
        <f t="shared" si="8"/>
        <v>-1.4798206278026971E-2</v>
      </c>
      <c r="Y23" s="10">
        <f t="shared" si="9"/>
        <v>3.877138646972144E-2</v>
      </c>
      <c r="Z23" s="9" cm="1">
        <f t="array" ref="Z23">SUMPRODUCT((Data!$D$3:$DW$83),(Data!$D$2:$DW$2='4. Covid Inflation in 2020'!Z$1)*(Data!$A$3:$A$83='4. Covid Inflation in 2020'!$A23))</f>
        <v>441.2</v>
      </c>
      <c r="AA23" s="10">
        <f t="shared" si="10"/>
        <v>4.0964952207556138E-3</v>
      </c>
      <c r="AB23" s="10">
        <f t="shared" si="11"/>
        <v>3.8930213269096722E-2</v>
      </c>
      <c r="AC23" s="9" cm="1">
        <f t="array" ref="AC23">SUMPRODUCT((Data!$D$3:$DW$83),(Data!$D$2:$DW$2='4. Covid Inflation in 2020'!AC$1)*(Data!$A$3:$A$83='4. Covid Inflation in 2020'!$A23))</f>
        <v>440.9</v>
      </c>
      <c r="AD23" s="10">
        <f t="shared" si="12"/>
        <v>-6.7996373526746368E-4</v>
      </c>
      <c r="AE23" s="10">
        <f t="shared" si="13"/>
        <v>3.8903742135867503E-2</v>
      </c>
      <c r="AF23" s="9" cm="1">
        <f t="array" ref="AF23">SUMPRODUCT((Data!$D$3:$DW$83),(Data!$D$2:$DW$2='4. Covid Inflation in 2020'!AF$1)*(Data!$A$3:$A$83='4. Covid Inflation in 2020'!$A23))</f>
        <v>446.4</v>
      </c>
      <c r="AG23" s="10">
        <f t="shared" si="14"/>
        <v>1.2474484009979525E-2</v>
      </c>
      <c r="AH23" s="10">
        <f t="shared" si="15"/>
        <v>3.9389046245069753E-2</v>
      </c>
      <c r="AI23" s="9" cm="1">
        <f t="array" ref="AI23">SUMPRODUCT((Data!$D$3:$DW$83),(Data!$D$2:$DW$2='4. Covid Inflation in 2020'!AI$1)*(Data!$A$3:$A$83='4. Covid Inflation in 2020'!$A23))</f>
        <v>446.7</v>
      </c>
      <c r="AJ23" s="10">
        <f t="shared" si="16"/>
        <v>6.7204301075274309E-4</v>
      </c>
      <c r="AK23" s="10">
        <f t="shared" si="17"/>
        <v>3.9415517378298966E-2</v>
      </c>
      <c r="AL23" s="59">
        <f t="shared" si="24"/>
        <v>0.46410711900237311</v>
      </c>
    </row>
    <row r="24" spans="1:38" x14ac:dyDescent="0.3">
      <c r="A24" s="4" t="s">
        <v>25</v>
      </c>
      <c r="B24" s="9" t="str">
        <f>VLOOKUP(A24,Data!A25:$B$83,2,0)</f>
        <v>Education</v>
      </c>
      <c r="C24" s="9" cm="1">
        <f t="array" ref="C24">SUMPRODUCT((Data!$D$3:$DW$83),(Data!$D$2:$DW$2='4. Covid Inflation in 2020'!C$1)*(Data!$A$3:$A$83='4. Covid Inflation in 2020'!$A24))</f>
        <v>469.9</v>
      </c>
      <c r="D24" s="10">
        <f t="shared" si="18"/>
        <v>4.1171625836750422E-2</v>
      </c>
      <c r="E24" s="9" cm="1">
        <f t="array" ref="E24">SUMPRODUCT((Data!$D$3:$DW$83),(Data!$D$2:$DW$2='4. Covid Inflation in 2020'!E$1)*(Data!$A$3:$A$83='4. Covid Inflation in 2020'!$A24))</f>
        <v>470.3</v>
      </c>
      <c r="F24" s="10">
        <f t="shared" si="19"/>
        <v>8.5124494573318721E-4</v>
      </c>
      <c r="G24" s="10">
        <f t="shared" si="20"/>
        <v>4.1420066229831617E-2</v>
      </c>
      <c r="H24" s="9" cm="1">
        <f t="array" ref="H24">SUMPRODUCT((Data!$D$3:$DW$83),(Data!$D$2:$DW$2='4. Covid Inflation in 2020'!H$1)*(Data!$A$3:$A$83='4. Covid Inflation in 2020'!$A24))</f>
        <v>469.79999999999995</v>
      </c>
      <c r="I24" s="10">
        <f t="shared" si="21"/>
        <v>-1.063151180097921E-3</v>
      </c>
      <c r="J24" s="10">
        <f t="shared" si="22"/>
        <v>4.1453794636948406E-2</v>
      </c>
      <c r="K24" s="58">
        <f t="shared" si="27"/>
        <v>470</v>
      </c>
      <c r="L24" s="10">
        <f t="shared" si="0"/>
        <v>4.2571306939143128E-4</v>
      </c>
      <c r="M24" s="10">
        <f t="shared" si="1"/>
        <v>4.1471442059101221E-2</v>
      </c>
      <c r="N24" s="58">
        <f t="shared" si="23"/>
        <v>470</v>
      </c>
      <c r="O24" s="10">
        <f t="shared" si="2"/>
        <v>0</v>
      </c>
      <c r="P24" s="10">
        <f t="shared" si="3"/>
        <v>4.1471442059101221E-2</v>
      </c>
      <c r="Q24" s="9" cm="1">
        <f t="array" ref="Q24">SUMPRODUCT((Data!$D$3:$DW$83),(Data!$D$2:$DW$2='4. Covid Inflation in 2020'!Q$1)*(Data!$A$3:$A$83='4. Covid Inflation in 2020'!$A24))</f>
        <v>470.70000000000005</v>
      </c>
      <c r="R24" s="10">
        <f t="shared" si="4"/>
        <v>1.4893617021276562E-3</v>
      </c>
      <c r="S24" s="10">
        <f t="shared" si="5"/>
        <v>4.1533208036636057E-2</v>
      </c>
      <c r="T24" s="9" cm="1">
        <f t="array" ref="T24">SUMPRODUCT((Data!$D$3:$DW$83),(Data!$D$2:$DW$2='4. Covid Inflation in 2020'!T$1)*(Data!$A$3:$A$83='4. Covid Inflation in 2020'!$A24))</f>
        <v>470.70000000000005</v>
      </c>
      <c r="U24" s="10">
        <f t="shared" si="6"/>
        <v>0</v>
      </c>
      <c r="V24" s="10">
        <f t="shared" si="7"/>
        <v>4.1533208036636057E-2</v>
      </c>
      <c r="W24" s="9" cm="1">
        <f t="array" ref="W24">SUMPRODUCT((Data!$D$3:$DW$83),(Data!$D$2:$DW$2='4. Covid Inflation in 2020'!W$1)*(Data!$A$3:$A$83='4. Covid Inflation in 2020'!$A24))</f>
        <v>476.7</v>
      </c>
      <c r="X24" s="10">
        <f t="shared" si="8"/>
        <v>1.274697259400881E-2</v>
      </c>
      <c r="Y24" s="10">
        <f t="shared" si="9"/>
        <v>4.2062630701220322E-2</v>
      </c>
      <c r="Z24" s="9" cm="1">
        <f t="array" ref="Z24">SUMPRODUCT((Data!$D$3:$DW$83),(Data!$D$2:$DW$2='4. Covid Inflation in 2020'!Z$1)*(Data!$A$3:$A$83='4. Covid Inflation in 2020'!$A24))</f>
        <v>473.5</v>
      </c>
      <c r="AA24" s="10">
        <f t="shared" si="10"/>
        <v>-6.7128172855044355E-3</v>
      </c>
      <c r="AB24" s="10">
        <f t="shared" si="11"/>
        <v>4.1780271946775381E-2</v>
      </c>
      <c r="AC24" s="9" cm="1">
        <f t="array" ref="AC24">SUMPRODUCT((Data!$D$3:$DW$83),(Data!$D$2:$DW$2='4. Covid Inflation in 2020'!AC$1)*(Data!$A$3:$A$83='4. Covid Inflation in 2020'!$A24))</f>
        <v>476.7</v>
      </c>
      <c r="AD24" s="10">
        <f t="shared" si="12"/>
        <v>6.7581837381203158E-3</v>
      </c>
      <c r="AE24" s="10">
        <f t="shared" si="13"/>
        <v>4.2062630701220322E-2</v>
      </c>
      <c r="AF24" s="9" cm="1">
        <f t="array" ref="AF24">SUMPRODUCT((Data!$D$3:$DW$83),(Data!$D$2:$DW$2='4. Covid Inflation in 2020'!AF$1)*(Data!$A$3:$A$83='4. Covid Inflation in 2020'!$A24))</f>
        <v>476.6</v>
      </c>
      <c r="AG24" s="10">
        <f t="shared" si="14"/>
        <v>-2.0977554017198585E-4</v>
      </c>
      <c r="AH24" s="10">
        <f t="shared" si="15"/>
        <v>4.2053806990143924E-2</v>
      </c>
      <c r="AI24" s="9" cm="1">
        <f t="array" ref="AI24">SUMPRODUCT((Data!$D$3:$DW$83),(Data!$D$2:$DW$2='4. Covid Inflation in 2020'!AI$1)*(Data!$A$3:$A$83='4. Covid Inflation in 2020'!$A24))</f>
        <v>479.20000000000005</v>
      </c>
      <c r="AJ24" s="10">
        <f t="shared" si="16"/>
        <v>5.4553084347461755E-3</v>
      </c>
      <c r="AK24" s="10">
        <f t="shared" si="17"/>
        <v>4.228322347813044E-2</v>
      </c>
      <c r="AL24" s="59">
        <f t="shared" si="24"/>
        <v>0.50029735071249537</v>
      </c>
    </row>
    <row r="25" spans="1:38" x14ac:dyDescent="0.3">
      <c r="A25" s="4" t="s">
        <v>26</v>
      </c>
      <c r="B25" s="9" t="str">
        <f>VLOOKUP(A25,Data!A26:$B$83,2,0)</f>
        <v>Health</v>
      </c>
      <c r="C25" s="9" cm="1">
        <f t="array" ref="C25">SUMPRODUCT((Data!$D$3:$DW$83),(Data!$D$2:$DW$2='4. Covid Inflation in 2020'!C$1)*(Data!$A$3:$A$83='4. Covid Inflation in 2020'!$A25))</f>
        <v>426.9</v>
      </c>
      <c r="D25" s="10">
        <f t="shared" si="18"/>
        <v>3.7404058458626849E-2</v>
      </c>
      <c r="E25" s="9" cm="1">
        <f t="array" ref="E25">SUMPRODUCT((Data!$D$3:$DW$83),(Data!$D$2:$DW$2='4. Covid Inflation in 2020'!E$1)*(Data!$A$3:$A$83='4. Covid Inflation in 2020'!$A25))</f>
        <v>430.3</v>
      </c>
      <c r="F25" s="10">
        <f t="shared" si="19"/>
        <v>7.9643944717733284E-3</v>
      </c>
      <c r="G25" s="10">
        <f t="shared" si="20"/>
        <v>3.7897202846473625E-2</v>
      </c>
      <c r="H25" s="9" cm="1">
        <f t="array" ref="H25">SUMPRODUCT((Data!$D$3:$DW$83),(Data!$D$2:$DW$2='4. Covid Inflation in 2020'!H$1)*(Data!$A$3:$A$83='4. Covid Inflation in 2020'!$A25))</f>
        <v>435.59999999999997</v>
      </c>
      <c r="I25" s="10">
        <f t="shared" si="21"/>
        <v>1.2316988147803798E-2</v>
      </c>
      <c r="J25" s="10">
        <f t="shared" si="22"/>
        <v>3.8436085448818068E-2</v>
      </c>
      <c r="K25" s="58">
        <f>AVERAGE(C25,E25,H25)</f>
        <v>430.93333333333334</v>
      </c>
      <c r="L25" s="10">
        <f t="shared" si="0"/>
        <v>-1.071319253137426E-2</v>
      </c>
      <c r="M25" s="10">
        <f t="shared" si="1"/>
        <v>3.8024312265252526E-2</v>
      </c>
      <c r="N25" s="58">
        <f t="shared" si="23"/>
        <v>430.93333333333334</v>
      </c>
      <c r="O25" s="10">
        <f t="shared" si="2"/>
        <v>0</v>
      </c>
      <c r="P25" s="10">
        <f t="shared" si="3"/>
        <v>3.8024312265252526E-2</v>
      </c>
      <c r="Q25" s="9" cm="1">
        <f t="array" ref="Q25">SUMPRODUCT((Data!$D$3:$DW$83),(Data!$D$2:$DW$2='4. Covid Inflation in 2020'!Q$1)*(Data!$A$3:$A$83='4. Covid Inflation in 2020'!$A25))</f>
        <v>454.99999999999994</v>
      </c>
      <c r="R25" s="10">
        <f t="shared" si="4"/>
        <v>5.5847772277227481E-2</v>
      </c>
      <c r="S25" s="10">
        <f t="shared" si="5"/>
        <v>4.014788539764054E-2</v>
      </c>
      <c r="T25" s="9" cm="1">
        <f t="array" ref="T25">SUMPRODUCT((Data!$D$3:$DW$83),(Data!$D$2:$DW$2='4. Covid Inflation in 2020'!T$1)*(Data!$A$3:$A$83='4. Covid Inflation in 2020'!$A25))</f>
        <v>454.99999999999994</v>
      </c>
      <c r="U25" s="10">
        <f t="shared" si="6"/>
        <v>0</v>
      </c>
      <c r="V25" s="10">
        <f t="shared" si="7"/>
        <v>4.014788539764054E-2</v>
      </c>
      <c r="W25" s="9" cm="1">
        <f t="array" ref="W25">SUMPRODUCT((Data!$D$3:$DW$83),(Data!$D$2:$DW$2='4. Covid Inflation in 2020'!W$1)*(Data!$A$3:$A$83='4. Covid Inflation in 2020'!$A25))</f>
        <v>463.09999999999997</v>
      </c>
      <c r="X25" s="10">
        <f t="shared" si="8"/>
        <v>1.7802197802197828E-2</v>
      </c>
      <c r="Y25" s="10">
        <f t="shared" si="9"/>
        <v>4.0862605994829306E-2</v>
      </c>
      <c r="Z25" s="9" cm="1">
        <f t="array" ref="Z25">SUMPRODUCT((Data!$D$3:$DW$83),(Data!$D$2:$DW$2='4. Covid Inflation in 2020'!Z$1)*(Data!$A$3:$A$83='4. Covid Inflation in 2020'!$A25))</f>
        <v>475.6</v>
      </c>
      <c r="AA25" s="10">
        <f t="shared" si="10"/>
        <v>2.6992010364932151E-2</v>
      </c>
      <c r="AB25" s="10">
        <f t="shared" si="11"/>
        <v>4.1965569879379876E-2</v>
      </c>
      <c r="AC25" s="9" cm="1">
        <f t="array" ref="AC25">SUMPRODUCT((Data!$D$3:$DW$83),(Data!$D$2:$DW$2='4. Covid Inflation in 2020'!AC$1)*(Data!$A$3:$A$83='4. Covid Inflation in 2020'!$A25))</f>
        <v>471.29999999999995</v>
      </c>
      <c r="AD25" s="10">
        <f t="shared" si="12"/>
        <v>-9.0412111017663666E-3</v>
      </c>
      <c r="AE25" s="10">
        <f t="shared" si="13"/>
        <v>4.1586150303094475E-2</v>
      </c>
      <c r="AF25" s="9" cm="1">
        <f t="array" ref="AF25">SUMPRODUCT((Data!$D$3:$DW$83),(Data!$D$2:$DW$2='4. Covid Inflation in 2020'!AF$1)*(Data!$A$3:$A$83='4. Covid Inflation in 2020'!$A25))</f>
        <v>471</v>
      </c>
      <c r="AG25" s="10">
        <f t="shared" si="14"/>
        <v>-6.3653723742829182E-4</v>
      </c>
      <c r="AH25" s="10">
        <f t="shared" si="15"/>
        <v>4.155967916986527E-2</v>
      </c>
      <c r="AI25" s="9" cm="1">
        <f t="array" ref="AI25">SUMPRODUCT((Data!$D$3:$DW$83),(Data!$D$2:$DW$2='4. Covid Inflation in 2020'!AI$1)*(Data!$A$3:$A$83='4. Covid Inflation in 2020'!$A25))</f>
        <v>471.6</v>
      </c>
      <c r="AJ25" s="10">
        <f t="shared" si="16"/>
        <v>1.2738853503184711E-3</v>
      </c>
      <c r="AK25" s="10">
        <f t="shared" si="17"/>
        <v>4.1612621436323695E-2</v>
      </c>
      <c r="AL25" s="59">
        <f t="shared" si="24"/>
        <v>0.4776683688631973</v>
      </c>
    </row>
    <row r="26" spans="1:38" x14ac:dyDescent="0.3">
      <c r="A26" s="4" t="s">
        <v>27</v>
      </c>
      <c r="B26" s="9" t="str">
        <f>VLOOKUP(A26,Data!A27:$B$83,2,0)</f>
        <v>Misc</v>
      </c>
      <c r="C26" s="9" cm="1">
        <f t="array" ref="C26">SUMPRODUCT((Data!$D$3:$DW$83),(Data!$D$2:$DW$2='4. Covid Inflation in 2020'!C$1)*(Data!$A$3:$A$83='4. Covid Inflation in 2020'!$A26))</f>
        <v>429.9</v>
      </c>
      <c r="D26" s="10">
        <f t="shared" si="18"/>
        <v>3.7666911996635473E-2</v>
      </c>
      <c r="E26" s="9" cm="1">
        <f t="array" ref="E26">SUMPRODUCT((Data!$D$3:$DW$83),(Data!$D$2:$DW$2='4. Covid Inflation in 2020'!E$1)*(Data!$A$3:$A$83='4. Covid Inflation in 2020'!$A26))</f>
        <v>430.4</v>
      </c>
      <c r="F26" s="10">
        <f t="shared" si="19"/>
        <v>1.1630611770179211E-3</v>
      </c>
      <c r="G26" s="10">
        <f t="shared" si="20"/>
        <v>3.7906010004932017E-2</v>
      </c>
      <c r="H26" s="9" cm="1">
        <f t="array" ref="H26">SUMPRODUCT((Data!$D$3:$DW$83),(Data!$D$2:$DW$2='4. Covid Inflation in 2020'!H$1)*(Data!$A$3:$A$83='4. Covid Inflation in 2020'!$A26))</f>
        <v>431.09999999999997</v>
      </c>
      <c r="I26" s="10">
        <f t="shared" si="21"/>
        <v>1.6263940520446774E-3</v>
      </c>
      <c r="J26" s="10">
        <f t="shared" si="22"/>
        <v>3.8039018450379859E-2</v>
      </c>
      <c r="K26" s="58">
        <f t="shared" ref="K26:K27" si="28">AVERAGE(C26,E26,H26)</f>
        <v>430.46666666666664</v>
      </c>
      <c r="L26" s="10">
        <f t="shared" si="0"/>
        <v>-1.4691100286089442E-3</v>
      </c>
      <c r="M26" s="10">
        <f t="shared" si="1"/>
        <v>3.7983134946895966E-2</v>
      </c>
      <c r="N26" s="58">
        <f t="shared" si="23"/>
        <v>430.46666666666664</v>
      </c>
      <c r="O26" s="10">
        <f t="shared" si="2"/>
        <v>0</v>
      </c>
      <c r="P26" s="10">
        <f t="shared" si="3"/>
        <v>3.7983134946895966E-2</v>
      </c>
      <c r="Q26" s="9" cm="1">
        <f t="array" ref="Q26">SUMPRODUCT((Data!$D$3:$DW$83),(Data!$D$2:$DW$2='4. Covid Inflation in 2020'!Q$1)*(Data!$A$3:$A$83='4. Covid Inflation in 2020'!$A26))</f>
        <v>440.7</v>
      </c>
      <c r="R26" s="10">
        <f t="shared" si="4"/>
        <v>2.3772649837385806E-2</v>
      </c>
      <c r="S26" s="10">
        <f t="shared" si="5"/>
        <v>3.8886094713714701E-2</v>
      </c>
      <c r="T26" s="9" cm="1">
        <f t="array" ref="T26">SUMPRODUCT((Data!$D$3:$DW$83),(Data!$D$2:$DW$2='4. Covid Inflation in 2020'!T$1)*(Data!$A$3:$A$83='4. Covid Inflation in 2020'!$A26))</f>
        <v>440.7</v>
      </c>
      <c r="U26" s="10">
        <f t="shared" si="6"/>
        <v>0</v>
      </c>
      <c r="V26" s="10">
        <f t="shared" si="7"/>
        <v>3.8886094713714701E-2</v>
      </c>
      <c r="W26" s="9" cm="1">
        <f t="array" ref="W26">SUMPRODUCT((Data!$D$3:$DW$83),(Data!$D$2:$DW$2='4. Covid Inflation in 2020'!W$1)*(Data!$A$3:$A$83='4. Covid Inflation in 2020'!$A26))</f>
        <v>446.8</v>
      </c>
      <c r="X26" s="10">
        <f t="shared" si="8"/>
        <v>1.3841615611527081E-2</v>
      </c>
      <c r="Y26" s="10">
        <f t="shared" si="9"/>
        <v>3.9424341089375377E-2</v>
      </c>
      <c r="Z26" s="9" cm="1">
        <f t="array" ref="Z26">SUMPRODUCT((Data!$D$3:$DW$83),(Data!$D$2:$DW$2='4. Covid Inflation in 2020'!Z$1)*(Data!$A$3:$A$83='4. Covid Inflation in 2020'!$A26))</f>
        <v>449.7</v>
      </c>
      <c r="AA26" s="10">
        <f t="shared" si="10"/>
        <v>6.4905998209490168E-3</v>
      </c>
      <c r="AB26" s="10">
        <f t="shared" si="11"/>
        <v>3.9680228710591105E-2</v>
      </c>
      <c r="AC26" s="9" cm="1">
        <f t="array" ref="AC26">SUMPRODUCT((Data!$D$3:$DW$83),(Data!$D$2:$DW$2='4. Covid Inflation in 2020'!AC$1)*(Data!$A$3:$A$83='4. Covid Inflation in 2020'!$A26))</f>
        <v>450.90000000000003</v>
      </c>
      <c r="AD26" s="10">
        <f t="shared" si="12"/>
        <v>2.6684456304204573E-3</v>
      </c>
      <c r="AE26" s="10">
        <f t="shared" si="13"/>
        <v>3.9786113243507962E-2</v>
      </c>
      <c r="AF26" s="9" cm="1">
        <f t="array" ref="AF26">SUMPRODUCT((Data!$D$3:$DW$83),(Data!$D$2:$DW$2='4. Covid Inflation in 2020'!AF$1)*(Data!$A$3:$A$83='4. Covid Inflation in 2020'!$A26))</f>
        <v>451.79999999999995</v>
      </c>
      <c r="AG26" s="10">
        <f t="shared" si="14"/>
        <v>1.9960079840317668E-3</v>
      </c>
      <c r="AH26" s="10">
        <f t="shared" si="15"/>
        <v>3.9865526643195599E-2</v>
      </c>
      <c r="AI26" s="9" cm="1">
        <f t="array" ref="AI26">SUMPRODUCT((Data!$D$3:$DW$83),(Data!$D$2:$DW$2='4. Covid Inflation in 2020'!AI$1)*(Data!$A$3:$A$83='4. Covid Inflation in 2020'!$A26))</f>
        <v>453.29999999999995</v>
      </c>
      <c r="AJ26" s="10">
        <f t="shared" si="16"/>
        <v>3.3200531208499307E-3</v>
      </c>
      <c r="AK26" s="10">
        <f t="shared" si="17"/>
        <v>3.9997882309341662E-2</v>
      </c>
      <c r="AL26" s="59">
        <f t="shared" si="24"/>
        <v>0.4661044917691804</v>
      </c>
    </row>
    <row r="27" spans="1:38" ht="15" thickBot="1" x14ac:dyDescent="0.35">
      <c r="A27" s="4" t="s">
        <v>28</v>
      </c>
      <c r="B27" s="9" t="str">
        <f>VLOOKUP(A27,Data!A28:$B$83,2,0)</f>
        <v>General</v>
      </c>
      <c r="C27" s="60" cm="1">
        <f t="array" ref="C27">SUMPRODUCT((Data!$D$3:$DW$83),(Data!$D$2:$DW$2='4. Covid Inflation in 2020'!C$1)*(Data!$A$3:$A$83='4. Covid Inflation in 2020'!$A27))</f>
        <v>450.3</v>
      </c>
      <c r="D27" s="10">
        <f t="shared" si="18"/>
        <v>3.9454316055094099E-2</v>
      </c>
      <c r="E27" s="9" cm="1">
        <f t="array" ref="E27">SUMPRODUCT((Data!$D$3:$DW$83),(Data!$D$2:$DW$2='4. Covid Inflation in 2020'!E$1)*(Data!$A$3:$A$83='4. Covid Inflation in 2020'!$A27))</f>
        <v>447.2</v>
      </c>
      <c r="F27" s="10">
        <f t="shared" si="19"/>
        <v>-6.8842993559850019E-3</v>
      </c>
      <c r="G27" s="10">
        <f t="shared" si="20"/>
        <v>3.9385612625942375E-2</v>
      </c>
      <c r="H27" s="9" cm="1">
        <f t="array" ref="H27">SUMPRODUCT((Data!$D$3:$DW$83),(Data!$D$2:$DW$2='4. Covid Inflation in 2020'!H$1)*(Data!$A$3:$A$83='4. Covid Inflation in 2020'!$A27))</f>
        <v>445.7</v>
      </c>
      <c r="I27" s="10">
        <f t="shared" si="21"/>
        <v>-3.3542039355992648E-3</v>
      </c>
      <c r="J27" s="10">
        <f t="shared" si="22"/>
        <v>3.9327280267534924E-2</v>
      </c>
      <c r="K27" s="58">
        <f t="shared" si="28"/>
        <v>447.73333333333335</v>
      </c>
      <c r="L27" s="10">
        <f t="shared" si="0"/>
        <v>4.5621120335053167E-3</v>
      </c>
      <c r="M27" s="10">
        <f t="shared" si="1"/>
        <v>3.9506695726088482E-2</v>
      </c>
      <c r="N27" s="58">
        <f t="shared" si="23"/>
        <v>447.73333333333335</v>
      </c>
      <c r="O27" s="10">
        <f t="shared" si="2"/>
        <v>0</v>
      </c>
      <c r="P27" s="10">
        <f t="shared" si="3"/>
        <v>3.9506695726088482E-2</v>
      </c>
      <c r="Q27" s="9" cm="1">
        <f t="array" ref="Q27">SUMPRODUCT((Data!$D$3:$DW$83),(Data!$D$2:$DW$2='4. Covid Inflation in 2020'!Q$1)*(Data!$A$3:$A$83='4. Covid Inflation in 2020'!$A27))</f>
        <v>455.3</v>
      </c>
      <c r="R27" s="10">
        <f t="shared" si="4"/>
        <v>1.6899940440738614E-2</v>
      </c>
      <c r="S27" s="10">
        <f t="shared" si="5"/>
        <v>4.0174356530869759E-2</v>
      </c>
      <c r="T27" s="9" cm="1">
        <f t="array" ref="T27">SUMPRODUCT((Data!$D$3:$DW$83),(Data!$D$2:$DW$2='4. Covid Inflation in 2020'!T$1)*(Data!$A$3:$A$83='4. Covid Inflation in 2020'!$A27))</f>
        <v>455.3</v>
      </c>
      <c r="U27" s="10">
        <f t="shared" si="6"/>
        <v>0</v>
      </c>
      <c r="V27" s="10">
        <f t="shared" si="7"/>
        <v>4.0174356530869759E-2</v>
      </c>
      <c r="W27" s="9" cm="1">
        <f t="array" ref="W27">SUMPRODUCT((Data!$D$3:$DW$83),(Data!$D$2:$DW$2='4. Covid Inflation in 2020'!W$1)*(Data!$A$3:$A$83='4. Covid Inflation in 2020'!$A27))</f>
        <v>461.5</v>
      </c>
      <c r="X27" s="10">
        <f t="shared" si="8"/>
        <v>1.3617395124093878E-2</v>
      </c>
      <c r="Y27" s="10">
        <f t="shared" si="9"/>
        <v>4.0721426617606839E-2</v>
      </c>
      <c r="Z27" s="9" cm="1">
        <f t="array" ref="Z27">SUMPRODUCT((Data!$D$3:$DW$83),(Data!$D$2:$DW$2='4. Covid Inflation in 2020'!Z$1)*(Data!$A$3:$A$83='4. Covid Inflation in 2020'!$A27))</f>
        <v>464.1</v>
      </c>
      <c r="AA27" s="10">
        <f t="shared" si="10"/>
        <v>5.6338028169014009E-3</v>
      </c>
      <c r="AB27" s="10">
        <f t="shared" si="11"/>
        <v>4.0950843105593361E-2</v>
      </c>
      <c r="AC27" s="9" cm="1">
        <f t="array" ref="AC27">SUMPRODUCT((Data!$D$3:$DW$83),(Data!$D$2:$DW$2='4. Covid Inflation in 2020'!AC$1)*(Data!$A$3:$A$83='4. Covid Inflation in 2020'!$A27))</f>
        <v>469.09999999999997</v>
      </c>
      <c r="AD27" s="10">
        <f t="shared" si="12"/>
        <v>1.0773540185304853E-2</v>
      </c>
      <c r="AE27" s="10">
        <f t="shared" si="13"/>
        <v>4.1392028659413577E-2</v>
      </c>
      <c r="AF27" s="9" cm="1">
        <f t="array" ref="AF27">SUMPRODUCT((Data!$D$3:$DW$83),(Data!$D$2:$DW$2='4. Covid Inflation in 2020'!AF$1)*(Data!$A$3:$A$83='4. Covid Inflation in 2020'!$A27))</f>
        <v>474.90000000000003</v>
      </c>
      <c r="AG27" s="10">
        <f t="shared" si="14"/>
        <v>1.2364101470901945E-2</v>
      </c>
      <c r="AH27" s="10">
        <f t="shared" si="15"/>
        <v>4.1903803901845046E-2</v>
      </c>
      <c r="AI27" s="9" cm="1">
        <f t="array" ref="AI27">SUMPRODUCT((Data!$D$3:$DW$83),(Data!$D$2:$DW$2='4. Covid Inflation in 2020'!AI$1)*(Data!$A$3:$A$83='4. Covid Inflation in 2020'!$A27))</f>
        <v>476.5</v>
      </c>
      <c r="AJ27" s="10">
        <f t="shared" si="16"/>
        <v>3.3691303432301645E-3</v>
      </c>
      <c r="AK27" s="10">
        <f t="shared" si="17"/>
        <v>4.2044983279067513E-2</v>
      </c>
      <c r="AL27" s="59">
        <f t="shared" si="24"/>
        <v>0.48454239902601426</v>
      </c>
    </row>
    <row r="28" spans="1:38" ht="15" thickBot="1" x14ac:dyDescent="0.35">
      <c r="C28" s="52">
        <f>SUM(C2:C27)</f>
        <v>11413.2</v>
      </c>
      <c r="D28" s="47"/>
      <c r="E28" s="52">
        <f>SUM(E2:E27)</f>
        <v>11354.399999999998</v>
      </c>
      <c r="F28" s="47">
        <f>SUM(F2:F27)</f>
        <v>-8.4629545872273448E-2</v>
      </c>
      <c r="G28" s="48"/>
      <c r="H28" s="52">
        <f>SUM(H2:H27)</f>
        <v>11333.099999999999</v>
      </c>
      <c r="I28" s="47">
        <f>SUM(I2:I27)</f>
        <v>-3.6657976503249867E-2</v>
      </c>
      <c r="J28" s="48"/>
      <c r="K28" s="52">
        <f>SUM(K2:K27)</f>
        <v>11469.866666666667</v>
      </c>
      <c r="L28" s="47">
        <f>SUM(L2:L27)</f>
        <v>0.32848527156174079</v>
      </c>
      <c r="M28" s="48"/>
      <c r="N28" s="52">
        <f>SUM(N2:N27)</f>
        <v>11392.641666666666</v>
      </c>
      <c r="O28" s="47">
        <f>SUM(O2:O27)</f>
        <v>-0.18544064162177498</v>
      </c>
      <c r="P28" s="48"/>
      <c r="Q28" s="52">
        <f>SUM(Q2:Q27)</f>
        <v>11655.900000000001</v>
      </c>
      <c r="R28" s="47">
        <f>SUM(R2:R27)</f>
        <v>0.58777154691281652</v>
      </c>
      <c r="S28" s="48"/>
      <c r="T28" s="52">
        <f>SUM(T2:T27)</f>
        <v>11655.900000000001</v>
      </c>
      <c r="U28" s="49">
        <f>SUM(U2:U27)</f>
        <v>0</v>
      </c>
      <c r="V28" s="48"/>
      <c r="W28" s="52">
        <f>SUM(W2:W27)</f>
        <v>11784.5</v>
      </c>
      <c r="X28" s="57">
        <f>SUM(X2:X27)</f>
        <v>0.28658414413407485</v>
      </c>
      <c r="Y28" s="48"/>
      <c r="Z28" s="52">
        <f>SUM(Z2:Z27)</f>
        <v>11849.800000000003</v>
      </c>
      <c r="AA28" s="47">
        <f>SUM(AA2:AA27)</f>
        <v>0.14390294909294854</v>
      </c>
      <c r="AB28" s="48"/>
      <c r="AC28" s="52">
        <f>SUM(AC2:AC27)</f>
        <v>11960.699999999997</v>
      </c>
      <c r="AD28" s="47">
        <f>SUM(AD2:AD27)</f>
        <v>0.21317972234033267</v>
      </c>
      <c r="AE28" s="48"/>
      <c r="AF28" s="52">
        <f>SUM(AF2:AF27)</f>
        <v>12088.200000000003</v>
      </c>
      <c r="AG28" s="50">
        <f>SUM(AG2:AG27)</f>
        <v>0.24083630909302989</v>
      </c>
      <c r="AH28" s="48"/>
      <c r="AI28" s="52">
        <f>SUM(AI2:AI27)</f>
        <v>12143.6</v>
      </c>
      <c r="AJ28" s="47">
        <f>SUM(AJ2:AJ27)</f>
        <v>0.12172790253836274</v>
      </c>
      <c r="AK28" s="48"/>
    </row>
    <row r="30" spans="1:38" x14ac:dyDescent="0.3">
      <c r="A30" s="64" t="s">
        <v>176</v>
      </c>
      <c r="B30" s="65"/>
      <c r="C30" s="65"/>
      <c r="D30" s="65"/>
      <c r="E30" s="66"/>
    </row>
    <row r="31" spans="1:38" x14ac:dyDescent="0.3">
      <c r="A31" s="67" t="s">
        <v>181</v>
      </c>
      <c r="B31" s="68"/>
      <c r="C31" s="68"/>
      <c r="D31" s="68"/>
      <c r="E31" s="69"/>
    </row>
    <row r="32" spans="1:38" x14ac:dyDescent="0.3">
      <c r="A32" s="67" t="s">
        <v>182</v>
      </c>
      <c r="B32" s="68"/>
      <c r="C32" s="68"/>
      <c r="D32" s="68"/>
      <c r="E32" s="69"/>
    </row>
  </sheetData>
  <mergeCells count="3">
    <mergeCell ref="A30:E30"/>
    <mergeCell ref="A31:E31"/>
    <mergeCell ref="A32:E32"/>
  </mergeCells>
  <phoneticPr fontId="3" type="noConversion"/>
  <conditionalFormatting sqref="D2:D27">
    <cfRule type="colorScale" priority="24">
      <colorScale>
        <cfvo type="min"/>
        <cfvo type="percentile" val="50"/>
        <cfvo type="max"/>
        <color rgb="FF63BE7B"/>
        <color rgb="FFFFEB84"/>
        <color rgb="FFF8696B"/>
      </colorScale>
    </cfRule>
  </conditionalFormatting>
  <conditionalFormatting sqref="F2:F27">
    <cfRule type="colorScale" priority="23">
      <colorScale>
        <cfvo type="min"/>
        <cfvo type="percentile" val="50"/>
        <cfvo type="max"/>
        <color rgb="FF63BE7B"/>
        <color rgb="FFFFEB84"/>
        <color rgb="FFF8696B"/>
      </colorScale>
    </cfRule>
  </conditionalFormatting>
  <conditionalFormatting sqref="G2:G27">
    <cfRule type="colorScale" priority="22">
      <colorScale>
        <cfvo type="min"/>
        <cfvo type="percentile" val="50"/>
        <cfvo type="max"/>
        <color rgb="FFF8696B"/>
        <color rgb="FFFFEB84"/>
        <color rgb="FF63BE7B"/>
      </colorScale>
    </cfRule>
  </conditionalFormatting>
  <conditionalFormatting sqref="I2:I27">
    <cfRule type="colorScale" priority="11">
      <colorScale>
        <cfvo type="min"/>
        <cfvo type="percentile" val="50"/>
        <cfvo type="max"/>
        <color rgb="FF63BE7B"/>
        <color rgb="FFFFEB84"/>
        <color rgb="FFF8696B"/>
      </colorScale>
    </cfRule>
  </conditionalFormatting>
  <conditionalFormatting sqref="J2:J27">
    <cfRule type="colorScale" priority="21">
      <colorScale>
        <cfvo type="min"/>
        <cfvo type="percentile" val="50"/>
        <cfvo type="max"/>
        <color rgb="FFF8696B"/>
        <color rgb="FFFFEB84"/>
        <color rgb="FF63BE7B"/>
      </colorScale>
    </cfRule>
  </conditionalFormatting>
  <conditionalFormatting sqref="L2:L27">
    <cfRule type="colorScale" priority="10">
      <colorScale>
        <cfvo type="min"/>
        <cfvo type="percentile" val="50"/>
        <cfvo type="max"/>
        <color rgb="FF63BE7B"/>
        <color rgb="FFFFEB84"/>
        <color rgb="FFF8696B"/>
      </colorScale>
    </cfRule>
  </conditionalFormatting>
  <conditionalFormatting sqref="M2:M27">
    <cfRule type="colorScale" priority="20">
      <colorScale>
        <cfvo type="min"/>
        <cfvo type="percentile" val="50"/>
        <cfvo type="max"/>
        <color rgb="FFF8696B"/>
        <color rgb="FFFFEB84"/>
        <color rgb="FF63BE7B"/>
      </colorScale>
    </cfRule>
  </conditionalFormatting>
  <conditionalFormatting sqref="O2:O27">
    <cfRule type="colorScale" priority="9">
      <colorScale>
        <cfvo type="min"/>
        <cfvo type="percentile" val="50"/>
        <cfvo type="max"/>
        <color rgb="FF63BE7B"/>
        <color rgb="FFFFEB84"/>
        <color rgb="FFF8696B"/>
      </colorScale>
    </cfRule>
  </conditionalFormatting>
  <conditionalFormatting sqref="P2:P27">
    <cfRule type="colorScale" priority="19">
      <colorScale>
        <cfvo type="min"/>
        <cfvo type="percentile" val="50"/>
        <cfvo type="max"/>
        <color rgb="FFF8696B"/>
        <color rgb="FFFFEB84"/>
        <color rgb="FF63BE7B"/>
      </colorScale>
    </cfRule>
  </conditionalFormatting>
  <conditionalFormatting sqref="R2:R27">
    <cfRule type="colorScale" priority="8">
      <colorScale>
        <cfvo type="min"/>
        <cfvo type="percentile" val="50"/>
        <cfvo type="max"/>
        <color rgb="FF63BE7B"/>
        <color rgb="FFFFEB84"/>
        <color rgb="FFF8696B"/>
      </colorScale>
    </cfRule>
  </conditionalFormatting>
  <conditionalFormatting sqref="S2:S27">
    <cfRule type="colorScale" priority="18">
      <colorScale>
        <cfvo type="min"/>
        <cfvo type="percentile" val="50"/>
        <cfvo type="max"/>
        <color rgb="FFF8696B"/>
        <color rgb="FFFFEB84"/>
        <color rgb="FF63BE7B"/>
      </colorScale>
    </cfRule>
  </conditionalFormatting>
  <conditionalFormatting sqref="U2:U27">
    <cfRule type="colorScale" priority="7">
      <colorScale>
        <cfvo type="min"/>
        <cfvo type="percentile" val="50"/>
        <cfvo type="max"/>
        <color rgb="FF63BE7B"/>
        <color rgb="FFFFEB84"/>
        <color rgb="FFF8696B"/>
      </colorScale>
    </cfRule>
  </conditionalFormatting>
  <conditionalFormatting sqref="V2:V27">
    <cfRule type="colorScale" priority="17">
      <colorScale>
        <cfvo type="min"/>
        <cfvo type="percentile" val="50"/>
        <cfvo type="max"/>
        <color rgb="FFF8696B"/>
        <color rgb="FFFFEB84"/>
        <color rgb="FF63BE7B"/>
      </colorScale>
    </cfRule>
  </conditionalFormatting>
  <conditionalFormatting sqref="X2:X27">
    <cfRule type="colorScale" priority="6">
      <colorScale>
        <cfvo type="min"/>
        <cfvo type="percentile" val="50"/>
        <cfvo type="max"/>
        <color rgb="FF63BE7B"/>
        <color rgb="FFFFEB84"/>
        <color rgb="FFF8696B"/>
      </colorScale>
    </cfRule>
  </conditionalFormatting>
  <conditionalFormatting sqref="Y2:Y27">
    <cfRule type="colorScale" priority="16">
      <colorScale>
        <cfvo type="min"/>
        <cfvo type="percentile" val="50"/>
        <cfvo type="max"/>
        <color rgb="FFF8696B"/>
        <color rgb="FFFFEB84"/>
        <color rgb="FF63BE7B"/>
      </colorScale>
    </cfRule>
  </conditionalFormatting>
  <conditionalFormatting sqref="AA2:AA27">
    <cfRule type="colorScale" priority="5">
      <colorScale>
        <cfvo type="min"/>
        <cfvo type="percentile" val="50"/>
        <cfvo type="max"/>
        <color rgb="FF63BE7B"/>
        <color rgb="FFFFEB84"/>
        <color rgb="FFF8696B"/>
      </colorScale>
    </cfRule>
  </conditionalFormatting>
  <conditionalFormatting sqref="AB2:AB27">
    <cfRule type="colorScale" priority="15">
      <colorScale>
        <cfvo type="min"/>
        <cfvo type="percentile" val="50"/>
        <cfvo type="max"/>
        <color rgb="FFF8696B"/>
        <color rgb="FFFFEB84"/>
        <color rgb="FF63BE7B"/>
      </colorScale>
    </cfRule>
  </conditionalFormatting>
  <conditionalFormatting sqref="AD2:AD27">
    <cfRule type="colorScale" priority="4">
      <colorScale>
        <cfvo type="min"/>
        <cfvo type="percentile" val="50"/>
        <cfvo type="max"/>
        <color rgb="FF63BE7B"/>
        <color rgb="FFFFEB84"/>
        <color rgb="FFF8696B"/>
      </colorScale>
    </cfRule>
  </conditionalFormatting>
  <conditionalFormatting sqref="AE2:AE27">
    <cfRule type="colorScale" priority="14">
      <colorScale>
        <cfvo type="min"/>
        <cfvo type="percentile" val="50"/>
        <cfvo type="max"/>
        <color rgb="FFF8696B"/>
        <color rgb="FFFFEB84"/>
        <color rgb="FF63BE7B"/>
      </colorScale>
    </cfRule>
  </conditionalFormatting>
  <conditionalFormatting sqref="AG2:AG27">
    <cfRule type="colorScale" priority="3">
      <colorScale>
        <cfvo type="min"/>
        <cfvo type="percentile" val="50"/>
        <cfvo type="max"/>
        <color rgb="FF63BE7B"/>
        <color rgb="FFFFEB84"/>
        <color rgb="FFF8696B"/>
      </colorScale>
    </cfRule>
  </conditionalFormatting>
  <conditionalFormatting sqref="AH2:AH27">
    <cfRule type="colorScale" priority="13">
      <colorScale>
        <cfvo type="min"/>
        <cfvo type="percentile" val="50"/>
        <cfvo type="max"/>
        <color rgb="FFF8696B"/>
        <color rgb="FFFFEB84"/>
        <color rgb="FF63BE7B"/>
      </colorScale>
    </cfRule>
  </conditionalFormatting>
  <conditionalFormatting sqref="AJ2:AJ27">
    <cfRule type="colorScale" priority="2">
      <colorScale>
        <cfvo type="min"/>
        <cfvo type="percentile" val="50"/>
        <cfvo type="max"/>
        <color rgb="FF63BE7B"/>
        <color rgb="FFFFEB84"/>
        <color rgb="FFF8696B"/>
      </colorScale>
    </cfRule>
  </conditionalFormatting>
  <conditionalFormatting sqref="AK2:AK27">
    <cfRule type="colorScale" priority="12">
      <colorScale>
        <cfvo type="min"/>
        <cfvo type="percentile" val="50"/>
        <cfvo type="max"/>
        <color rgb="FFF8696B"/>
        <color rgb="FFFFEB84"/>
        <color rgb="FF63BE7B"/>
      </colorScale>
    </cfRule>
  </conditionalFormatting>
  <conditionalFormatting sqref="AL2:AL27">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1869-3A79-4C2E-BC08-C8CC001A2503}">
  <dimension ref="A1:O17"/>
  <sheetViews>
    <sheetView workbookViewId="0">
      <selection activeCell="C9" sqref="C9"/>
    </sheetView>
  </sheetViews>
  <sheetFormatPr defaultRowHeight="14.4" x14ac:dyDescent="0.3"/>
  <cols>
    <col min="1" max="1" width="8.44140625" bestFit="1" customWidth="1"/>
    <col min="2" max="2" width="7.109375" bestFit="1" customWidth="1"/>
    <col min="3" max="3" width="8.6640625" bestFit="1" customWidth="1"/>
    <col min="4" max="4" width="7.88671875" bestFit="1" customWidth="1"/>
    <col min="5" max="5" width="7.5546875" bestFit="1" customWidth="1"/>
    <col min="6" max="6" width="7.77734375" bestFit="1" customWidth="1"/>
    <col min="7" max="7" width="11.33203125" bestFit="1" customWidth="1"/>
    <col min="8" max="8" width="9" bestFit="1" customWidth="1"/>
    <col min="9" max="9" width="10.88671875" bestFit="1" customWidth="1"/>
    <col min="10" max="10" width="10.77734375" bestFit="1" customWidth="1"/>
    <col min="11" max="11" width="8.77734375" bestFit="1" customWidth="1"/>
    <col min="12" max="12" width="9.77734375" bestFit="1" customWidth="1"/>
    <col min="13" max="13" width="7.88671875" bestFit="1" customWidth="1"/>
    <col min="14" max="14" width="9" style="42" bestFit="1" customWidth="1"/>
    <col min="15" max="15" width="11.77734375" style="42" bestFit="1" customWidth="1"/>
  </cols>
  <sheetData>
    <row r="1" spans="1:15" ht="15.6" x14ac:dyDescent="0.3">
      <c r="A1" s="25" t="s">
        <v>1</v>
      </c>
      <c r="B1" s="26">
        <v>33329</v>
      </c>
      <c r="C1" s="26">
        <v>33359</v>
      </c>
      <c r="D1" s="26">
        <v>33390</v>
      </c>
      <c r="E1" s="26">
        <v>33420</v>
      </c>
      <c r="F1" s="26">
        <v>33451</v>
      </c>
      <c r="G1" s="26">
        <v>33482</v>
      </c>
      <c r="H1" s="26">
        <v>33512</v>
      </c>
      <c r="I1" s="26">
        <v>33543</v>
      </c>
      <c r="J1" s="26">
        <v>33573</v>
      </c>
      <c r="K1" s="26">
        <v>33604</v>
      </c>
      <c r="L1" s="26">
        <v>33635</v>
      </c>
      <c r="M1" s="26">
        <v>33664</v>
      </c>
      <c r="N1" s="39" t="s">
        <v>188</v>
      </c>
      <c r="O1" s="39" t="s">
        <v>189</v>
      </c>
    </row>
    <row r="2" spans="1:15" ht="15.6" x14ac:dyDescent="0.3">
      <c r="A2" s="27" t="s">
        <v>226</v>
      </c>
      <c r="B2" s="40">
        <v>19.901683749999997</v>
      </c>
      <c r="C2" s="40">
        <v>30.605539617647054</v>
      </c>
      <c r="D2" s="40">
        <v>40.633868636363637</v>
      </c>
      <c r="E2" s="40">
        <v>43.347552547619046</v>
      </c>
      <c r="F2" s="40">
        <v>44.190017605263151</v>
      </c>
      <c r="G2" s="40">
        <v>41.35410665909091</v>
      </c>
      <c r="H2" s="40">
        <v>40.658228000000001</v>
      </c>
      <c r="I2" s="40">
        <v>43.340640499999999</v>
      </c>
      <c r="J2" s="40">
        <v>49.839816952380943</v>
      </c>
      <c r="K2" s="40">
        <v>54.794569624999994</v>
      </c>
      <c r="L2" s="40">
        <v>61.216117289473672</v>
      </c>
      <c r="M2" s="40">
        <v>64.729496782608663</v>
      </c>
      <c r="N2" s="41">
        <v>44.821938917004019</v>
      </c>
      <c r="O2" s="43" t="s">
        <v>227</v>
      </c>
    </row>
    <row r="3" spans="1:15" ht="15.6" x14ac:dyDescent="0.3">
      <c r="A3" s="27" t="s">
        <v>228</v>
      </c>
      <c r="B3" s="40">
        <v>63.396976500000008</v>
      </c>
      <c r="C3" s="40">
        <v>66.953084852941174</v>
      </c>
      <c r="D3" s="40">
        <v>71.982647477272721</v>
      </c>
      <c r="E3" s="40">
        <v>73.539060523809511</v>
      </c>
      <c r="F3" s="40">
        <v>69.804724424999989</v>
      </c>
      <c r="G3" s="40">
        <v>73.130738295454549</v>
      </c>
      <c r="H3" s="40">
        <v>82.107393785714294</v>
      </c>
      <c r="I3" s="40">
        <v>80.637301023809528</v>
      </c>
      <c r="J3" s="40">
        <v>73.298823523809531</v>
      </c>
      <c r="K3" s="40">
        <v>84.666318799999985</v>
      </c>
      <c r="L3" s="40">
        <v>94.067715194444446</v>
      </c>
      <c r="M3" s="40">
        <v>112.87479254347826</v>
      </c>
      <c r="N3" s="41">
        <v>79.181425130081294</v>
      </c>
      <c r="O3" s="43" t="s">
        <v>227</v>
      </c>
    </row>
    <row r="4" spans="1:15" ht="15.6" x14ac:dyDescent="0.3">
      <c r="A4" s="27" t="s">
        <v>229</v>
      </c>
      <c r="B4" s="40">
        <v>102.96599786842103</v>
      </c>
      <c r="C4" s="40">
        <v>109.50503773684208</v>
      </c>
      <c r="D4" s="40">
        <v>116.01138504999999</v>
      </c>
      <c r="E4" s="40">
        <v>105.49124737500001</v>
      </c>
      <c r="F4" s="40">
        <v>97.404465428571427</v>
      </c>
      <c r="G4" s="40">
        <v>90.706344809523813</v>
      </c>
      <c r="H4" s="40">
        <v>91.698948700000003</v>
      </c>
      <c r="I4" s="40">
        <v>87.552266068181822</v>
      </c>
      <c r="J4" s="40">
        <v>78.100942275000008</v>
      </c>
      <c r="K4" s="40">
        <v>80.922269684210534</v>
      </c>
      <c r="L4" s="40">
        <v>82.278706675000009</v>
      </c>
      <c r="M4" s="40">
        <v>78.539480282608693</v>
      </c>
      <c r="N4" s="41">
        <v>93.151566872950767</v>
      </c>
      <c r="O4" s="43" t="s">
        <v>227</v>
      </c>
    </row>
    <row r="5" spans="1:15" ht="15.6" x14ac:dyDescent="0.3">
      <c r="A5" s="27" t="s">
        <v>230</v>
      </c>
      <c r="B5" s="40">
        <v>83.755358416666667</v>
      </c>
      <c r="C5" s="40">
        <v>74.981547824999993</v>
      </c>
      <c r="D5" s="40">
        <v>74.928252024999992</v>
      </c>
      <c r="E5" s="40">
        <v>80.368492428571415</v>
      </c>
      <c r="F5" s="40">
        <v>86.426703761904761</v>
      </c>
      <c r="G5" s="40">
        <v>93.539339400000003</v>
      </c>
      <c r="H5" s="40">
        <v>90.080343022727263</v>
      </c>
      <c r="I5" s="40">
        <v>83.455368214285699</v>
      </c>
      <c r="J5" s="40">
        <v>77.419721631578938</v>
      </c>
      <c r="K5" s="40">
        <v>79.216541545454547</v>
      </c>
      <c r="L5" s="40">
        <v>81.621881399999992</v>
      </c>
      <c r="M5" s="40">
        <v>84.486883150000011</v>
      </c>
      <c r="N5" s="41">
        <v>82.580010456967216</v>
      </c>
      <c r="O5" s="43" t="s">
        <v>227</v>
      </c>
    </row>
    <row r="8" spans="1:15" ht="15.6" x14ac:dyDescent="0.3">
      <c r="A8" s="25" t="s">
        <v>1</v>
      </c>
      <c r="B8" s="39">
        <v>33329</v>
      </c>
      <c r="C8" s="26">
        <v>33359</v>
      </c>
      <c r="D8" s="26">
        <v>33390</v>
      </c>
      <c r="E8" s="26">
        <v>33420</v>
      </c>
      <c r="F8" s="26">
        <v>33451</v>
      </c>
      <c r="G8" s="26">
        <v>33482</v>
      </c>
      <c r="H8" s="26">
        <v>33512</v>
      </c>
      <c r="I8" s="26">
        <v>33543</v>
      </c>
      <c r="J8" s="26">
        <v>33573</v>
      </c>
      <c r="K8" s="26">
        <v>33604</v>
      </c>
      <c r="L8" s="26">
        <v>33635</v>
      </c>
      <c r="M8" s="26">
        <v>33664</v>
      </c>
      <c r="N8"/>
      <c r="O8"/>
    </row>
    <row r="9" spans="1:15" ht="15.6" x14ac:dyDescent="0.3">
      <c r="A9" s="27" t="s">
        <v>226</v>
      </c>
      <c r="B9" s="40" t="s">
        <v>33</v>
      </c>
      <c r="C9" s="44">
        <f>(C2/B2)-1</f>
        <v>0.53783669774408205</v>
      </c>
      <c r="D9" s="44">
        <f t="shared" ref="D9:M9" si="0">(D2/C2)-1</f>
        <v>0.32766385249205943</v>
      </c>
      <c r="E9" s="44">
        <f t="shared" si="0"/>
        <v>6.6783793970995653E-2</v>
      </c>
      <c r="F9" s="44">
        <f t="shared" si="0"/>
        <v>1.9435123971961898E-2</v>
      </c>
      <c r="G9" s="44">
        <f t="shared" si="0"/>
        <v>-6.4175374889067216E-2</v>
      </c>
      <c r="H9" s="44">
        <f t="shared" si="0"/>
        <v>-1.6827316929549307E-2</v>
      </c>
      <c r="I9" s="44">
        <f t="shared" si="0"/>
        <v>6.5974653396109639E-2</v>
      </c>
      <c r="J9" s="44">
        <f t="shared" si="0"/>
        <v>0.14995570848522521</v>
      </c>
      <c r="K9" s="44">
        <f t="shared" si="0"/>
        <v>9.9413540730958649E-2</v>
      </c>
      <c r="L9" s="44">
        <f t="shared" si="0"/>
        <v>0.11719313991187641</v>
      </c>
      <c r="M9" s="44">
        <f t="shared" si="0"/>
        <v>5.7393046940909631E-2</v>
      </c>
      <c r="N9"/>
      <c r="O9"/>
    </row>
    <row r="10" spans="1:15" ht="15.6" x14ac:dyDescent="0.3">
      <c r="A10" s="27" t="s">
        <v>228</v>
      </c>
      <c r="B10" s="40">
        <f>(M2/B3)-1</f>
        <v>2.1018672437930208E-2</v>
      </c>
      <c r="C10" s="44">
        <f t="shared" ref="C10:M12" si="1">(C3/B3)-1</f>
        <v>5.6092712133380074E-2</v>
      </c>
      <c r="D10" s="44">
        <f t="shared" si="1"/>
        <v>7.512070034381102E-2</v>
      </c>
      <c r="E10" s="44">
        <f t="shared" si="1"/>
        <v>2.1622058941749733E-2</v>
      </c>
      <c r="F10" s="44">
        <f t="shared" si="1"/>
        <v>-5.078030739324535E-2</v>
      </c>
      <c r="G10" s="44">
        <f t="shared" si="1"/>
        <v>4.7647403493843887E-2</v>
      </c>
      <c r="H10" s="44">
        <f t="shared" si="1"/>
        <v>0.12274804958201391</v>
      </c>
      <c r="I10" s="44">
        <f t="shared" si="1"/>
        <v>-1.7904511325026906E-2</v>
      </c>
      <c r="J10" s="44">
        <f t="shared" si="1"/>
        <v>-9.100599110867047E-2</v>
      </c>
      <c r="K10" s="44">
        <f t="shared" si="1"/>
        <v>0.1550842800703065</v>
      </c>
      <c r="L10" s="44">
        <f t="shared" si="1"/>
        <v>0.11104057112312371</v>
      </c>
      <c r="M10" s="44">
        <f t="shared" si="1"/>
        <v>0.19993126557988883</v>
      </c>
      <c r="N10"/>
      <c r="O10"/>
    </row>
    <row r="11" spans="1:15" ht="15.6" x14ac:dyDescent="0.3">
      <c r="A11" s="27" t="s">
        <v>229</v>
      </c>
      <c r="B11" s="40">
        <f t="shared" ref="B11:B12" si="2">(M3/B4)-1</f>
        <v>9.6233658491025054E-2</v>
      </c>
      <c r="C11" s="44">
        <f t="shared" si="1"/>
        <v>6.3506788685496085E-2</v>
      </c>
      <c r="D11" s="44">
        <f t="shared" si="1"/>
        <v>5.9415963389681581E-2</v>
      </c>
      <c r="E11" s="44">
        <f t="shared" si="1"/>
        <v>-9.0681941866876947E-2</v>
      </c>
      <c r="F11" s="44">
        <f t="shared" si="1"/>
        <v>-7.6658321402549356E-2</v>
      </c>
      <c r="G11" s="44">
        <f t="shared" si="1"/>
        <v>-6.8766052866020555E-2</v>
      </c>
      <c r="H11" s="44">
        <f t="shared" si="1"/>
        <v>1.0943048058662086E-2</v>
      </c>
      <c r="I11" s="44">
        <f t="shared" si="1"/>
        <v>-4.5220612565410767E-2</v>
      </c>
      <c r="J11" s="44">
        <f t="shared" si="1"/>
        <v>-0.10795064728332149</v>
      </c>
      <c r="K11" s="44">
        <f t="shared" si="1"/>
        <v>3.6124114857364997E-2</v>
      </c>
      <c r="L11" s="44">
        <f t="shared" si="1"/>
        <v>1.6762221278305844E-2</v>
      </c>
      <c r="M11" s="44">
        <f t="shared" si="1"/>
        <v>-4.5445857664744516E-2</v>
      </c>
      <c r="N11"/>
      <c r="O11"/>
    </row>
    <row r="12" spans="1:15" ht="15.6" x14ac:dyDescent="0.3">
      <c r="A12" s="27" t="s">
        <v>230</v>
      </c>
      <c r="B12" s="40">
        <f t="shared" si="2"/>
        <v>-6.2275157466463171E-2</v>
      </c>
      <c r="C12" s="44">
        <f t="shared" si="1"/>
        <v>-0.10475521515911457</v>
      </c>
      <c r="D12" s="44">
        <f t="shared" si="1"/>
        <v>-7.1078554052239618E-4</v>
      </c>
      <c r="E12" s="44">
        <f t="shared" si="1"/>
        <v>7.2605996490566316E-2</v>
      </c>
      <c r="F12" s="44">
        <f t="shared" si="1"/>
        <v>7.538042770576614E-2</v>
      </c>
      <c r="G12" s="44">
        <f t="shared" si="1"/>
        <v>8.2296736176468155E-2</v>
      </c>
      <c r="H12" s="44">
        <f t="shared" si="1"/>
        <v>-3.697905501001153E-2</v>
      </c>
      <c r="I12" s="44">
        <f t="shared" si="1"/>
        <v>-7.3545177406463491E-2</v>
      </c>
      <c r="J12" s="44">
        <f t="shared" si="1"/>
        <v>-7.2321849532905103E-2</v>
      </c>
      <c r="K12" s="44">
        <f t="shared" si="1"/>
        <v>2.3208813930205352E-2</v>
      </c>
      <c r="L12" s="44">
        <f t="shared" si="1"/>
        <v>3.0364110924550491E-2</v>
      </c>
      <c r="M12" s="44">
        <f t="shared" si="1"/>
        <v>3.5100903101701997E-2</v>
      </c>
      <c r="N12"/>
      <c r="O12"/>
    </row>
    <row r="13" spans="1:15" x14ac:dyDescent="0.3">
      <c r="N13"/>
      <c r="O13"/>
    </row>
    <row r="14" spans="1:15" x14ac:dyDescent="0.3">
      <c r="N14"/>
      <c r="O14"/>
    </row>
    <row r="15" spans="1:15" ht="15.6" x14ac:dyDescent="0.3">
      <c r="A15" s="70" t="s">
        <v>234</v>
      </c>
      <c r="B15" s="70"/>
      <c r="C15" s="70"/>
      <c r="D15" s="70"/>
      <c r="E15" s="70"/>
      <c r="F15" s="70"/>
      <c r="G15" s="70"/>
      <c r="N15"/>
      <c r="O15"/>
    </row>
    <row r="16" spans="1:15" x14ac:dyDescent="0.3">
      <c r="A16" s="61" t="s">
        <v>235</v>
      </c>
      <c r="B16" s="61"/>
      <c r="C16" s="61"/>
      <c r="D16" s="61"/>
      <c r="E16" s="61"/>
      <c r="F16" s="61"/>
      <c r="G16" s="61"/>
    </row>
    <row r="17" spans="1:7" x14ac:dyDescent="0.3">
      <c r="A17" s="61" t="s">
        <v>236</v>
      </c>
      <c r="B17" s="61"/>
      <c r="C17" s="61"/>
      <c r="D17" s="61"/>
      <c r="E17" s="61"/>
      <c r="F17" s="61"/>
      <c r="G17" s="61"/>
    </row>
  </sheetData>
  <mergeCells count="3">
    <mergeCell ref="A15:G15"/>
    <mergeCell ref="A16:G16"/>
    <mergeCell ref="A17:G17"/>
  </mergeCells>
  <conditionalFormatting sqref="B9:M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8ED4E-0F81-4BB4-9DEF-1AD363C250A7}">
  <dimension ref="A1:P52"/>
  <sheetViews>
    <sheetView workbookViewId="0">
      <selection activeCell="A14" sqref="A14"/>
    </sheetView>
  </sheetViews>
  <sheetFormatPr defaultColWidth="9.21875" defaultRowHeight="15.6" x14ac:dyDescent="0.3"/>
  <cols>
    <col min="1" max="1" width="9" style="37" customWidth="1"/>
    <col min="2" max="5" width="8.5546875" style="21" customWidth="1"/>
    <col min="6" max="6" width="9.77734375" style="21" customWidth="1"/>
    <col min="7" max="7" width="11.21875" style="21" bestFit="1" customWidth="1"/>
    <col min="8" max="8" width="8.5546875" style="21" customWidth="1"/>
    <col min="9" max="10" width="10.77734375" style="21" customWidth="1"/>
    <col min="11" max="11" width="8.5546875" style="21" customWidth="1"/>
    <col min="12" max="12" width="9.77734375" style="21" bestFit="1" customWidth="1"/>
    <col min="13" max="13" width="8.5546875" style="21" customWidth="1"/>
    <col min="14" max="14" width="9.44140625" style="21" bestFit="1" customWidth="1"/>
    <col min="15" max="15" width="13.21875" style="21" customWidth="1"/>
    <col min="16" max="256" width="9.21875" style="21"/>
    <col min="257" max="257" width="9" style="21" customWidth="1"/>
    <col min="258" max="261" width="8.5546875" style="21" customWidth="1"/>
    <col min="262" max="262" width="9.77734375" style="21" customWidth="1"/>
    <col min="263" max="263" width="11.21875" style="21" bestFit="1" customWidth="1"/>
    <col min="264" max="264" width="8.5546875" style="21" customWidth="1"/>
    <col min="265" max="266" width="10.77734375" style="21" customWidth="1"/>
    <col min="267" max="267" width="8.5546875" style="21" customWidth="1"/>
    <col min="268" max="268" width="9.77734375" style="21" bestFit="1" customWidth="1"/>
    <col min="269" max="269" width="8.5546875" style="21" customWidth="1"/>
    <col min="270" max="270" width="9.44140625" style="21" bestFit="1" customWidth="1"/>
    <col min="271" max="271" width="13.21875" style="21" customWidth="1"/>
    <col min="272" max="512" width="9.21875" style="21"/>
    <col min="513" max="513" width="9" style="21" customWidth="1"/>
    <col min="514" max="517" width="8.5546875" style="21" customWidth="1"/>
    <col min="518" max="518" width="9.77734375" style="21" customWidth="1"/>
    <col min="519" max="519" width="11.21875" style="21" bestFit="1" customWidth="1"/>
    <col min="520" max="520" width="8.5546875" style="21" customWidth="1"/>
    <col min="521" max="522" width="10.77734375" style="21" customWidth="1"/>
    <col min="523" max="523" width="8.5546875" style="21" customWidth="1"/>
    <col min="524" max="524" width="9.77734375" style="21" bestFit="1" customWidth="1"/>
    <col min="525" max="525" width="8.5546875" style="21" customWidth="1"/>
    <col min="526" max="526" width="9.44140625" style="21" bestFit="1" customWidth="1"/>
    <col min="527" max="527" width="13.21875" style="21" customWidth="1"/>
    <col min="528" max="768" width="9.21875" style="21"/>
    <col min="769" max="769" width="9" style="21" customWidth="1"/>
    <col min="770" max="773" width="8.5546875" style="21" customWidth="1"/>
    <col min="774" max="774" width="9.77734375" style="21" customWidth="1"/>
    <col min="775" max="775" width="11.21875" style="21" bestFit="1" customWidth="1"/>
    <col min="776" max="776" width="8.5546875" style="21" customWidth="1"/>
    <col min="777" max="778" width="10.77734375" style="21" customWidth="1"/>
    <col min="779" max="779" width="8.5546875" style="21" customWidth="1"/>
    <col min="780" max="780" width="9.77734375" style="21" bestFit="1" customWidth="1"/>
    <col min="781" max="781" width="8.5546875" style="21" customWidth="1"/>
    <col min="782" max="782" width="9.44140625" style="21" bestFit="1" customWidth="1"/>
    <col min="783" max="783" width="13.21875" style="21" customWidth="1"/>
    <col min="784" max="1024" width="9.21875" style="21"/>
    <col min="1025" max="1025" width="9" style="21" customWidth="1"/>
    <col min="1026" max="1029" width="8.5546875" style="21" customWidth="1"/>
    <col min="1030" max="1030" width="9.77734375" style="21" customWidth="1"/>
    <col min="1031" max="1031" width="11.21875" style="21" bestFit="1" customWidth="1"/>
    <col min="1032" max="1032" width="8.5546875" style="21" customWidth="1"/>
    <col min="1033" max="1034" width="10.77734375" style="21" customWidth="1"/>
    <col min="1035" max="1035" width="8.5546875" style="21" customWidth="1"/>
    <col min="1036" max="1036" width="9.77734375" style="21" bestFit="1" customWidth="1"/>
    <col min="1037" max="1037" width="8.5546875" style="21" customWidth="1"/>
    <col min="1038" max="1038" width="9.44140625" style="21" bestFit="1" customWidth="1"/>
    <col min="1039" max="1039" width="13.21875" style="21" customWidth="1"/>
    <col min="1040" max="1280" width="9.21875" style="21"/>
    <col min="1281" max="1281" width="9" style="21" customWidth="1"/>
    <col min="1282" max="1285" width="8.5546875" style="21" customWidth="1"/>
    <col min="1286" max="1286" width="9.77734375" style="21" customWidth="1"/>
    <col min="1287" max="1287" width="11.21875" style="21" bestFit="1" customWidth="1"/>
    <col min="1288" max="1288" width="8.5546875" style="21" customWidth="1"/>
    <col min="1289" max="1290" width="10.77734375" style="21" customWidth="1"/>
    <col min="1291" max="1291" width="8.5546875" style="21" customWidth="1"/>
    <col min="1292" max="1292" width="9.77734375" style="21" bestFit="1" customWidth="1"/>
    <col min="1293" max="1293" width="8.5546875" style="21" customWidth="1"/>
    <col min="1294" max="1294" width="9.44140625" style="21" bestFit="1" customWidth="1"/>
    <col min="1295" max="1295" width="13.21875" style="21" customWidth="1"/>
    <col min="1296" max="1536" width="9.21875" style="21"/>
    <col min="1537" max="1537" width="9" style="21" customWidth="1"/>
    <col min="1538" max="1541" width="8.5546875" style="21" customWidth="1"/>
    <col min="1542" max="1542" width="9.77734375" style="21" customWidth="1"/>
    <col min="1543" max="1543" width="11.21875" style="21" bestFit="1" customWidth="1"/>
    <col min="1544" max="1544" width="8.5546875" style="21" customWidth="1"/>
    <col min="1545" max="1546" width="10.77734375" style="21" customWidth="1"/>
    <col min="1547" max="1547" width="8.5546875" style="21" customWidth="1"/>
    <col min="1548" max="1548" width="9.77734375" style="21" bestFit="1" customWidth="1"/>
    <col min="1549" max="1549" width="8.5546875" style="21" customWidth="1"/>
    <col min="1550" max="1550" width="9.44140625" style="21" bestFit="1" customWidth="1"/>
    <col min="1551" max="1551" width="13.21875" style="21" customWidth="1"/>
    <col min="1552" max="1792" width="9.21875" style="21"/>
    <col min="1793" max="1793" width="9" style="21" customWidth="1"/>
    <col min="1794" max="1797" width="8.5546875" style="21" customWidth="1"/>
    <col min="1798" max="1798" width="9.77734375" style="21" customWidth="1"/>
    <col min="1799" max="1799" width="11.21875" style="21" bestFit="1" customWidth="1"/>
    <col min="1800" max="1800" width="8.5546875" style="21" customWidth="1"/>
    <col min="1801" max="1802" width="10.77734375" style="21" customWidth="1"/>
    <col min="1803" max="1803" width="8.5546875" style="21" customWidth="1"/>
    <col min="1804" max="1804" width="9.77734375" style="21" bestFit="1" customWidth="1"/>
    <col min="1805" max="1805" width="8.5546875" style="21" customWidth="1"/>
    <col min="1806" max="1806" width="9.44140625" style="21" bestFit="1" customWidth="1"/>
    <col min="1807" max="1807" width="13.21875" style="21" customWidth="1"/>
    <col min="1808" max="2048" width="9.21875" style="21"/>
    <col min="2049" max="2049" width="9" style="21" customWidth="1"/>
    <col min="2050" max="2053" width="8.5546875" style="21" customWidth="1"/>
    <col min="2054" max="2054" width="9.77734375" style="21" customWidth="1"/>
    <col min="2055" max="2055" width="11.21875" style="21" bestFit="1" customWidth="1"/>
    <col min="2056" max="2056" width="8.5546875" style="21" customWidth="1"/>
    <col min="2057" max="2058" width="10.77734375" style="21" customWidth="1"/>
    <col min="2059" max="2059" width="8.5546875" style="21" customWidth="1"/>
    <col min="2060" max="2060" width="9.77734375" style="21" bestFit="1" customWidth="1"/>
    <col min="2061" max="2061" width="8.5546875" style="21" customWidth="1"/>
    <col min="2062" max="2062" width="9.44140625" style="21" bestFit="1" customWidth="1"/>
    <col min="2063" max="2063" width="13.21875" style="21" customWidth="1"/>
    <col min="2064" max="2304" width="9.21875" style="21"/>
    <col min="2305" max="2305" width="9" style="21" customWidth="1"/>
    <col min="2306" max="2309" width="8.5546875" style="21" customWidth="1"/>
    <col min="2310" max="2310" width="9.77734375" style="21" customWidth="1"/>
    <col min="2311" max="2311" width="11.21875" style="21" bestFit="1" customWidth="1"/>
    <col min="2312" max="2312" width="8.5546875" style="21" customWidth="1"/>
    <col min="2313" max="2314" width="10.77734375" style="21" customWidth="1"/>
    <col min="2315" max="2315" width="8.5546875" style="21" customWidth="1"/>
    <col min="2316" max="2316" width="9.77734375" style="21" bestFit="1" customWidth="1"/>
    <col min="2317" max="2317" width="8.5546875" style="21" customWidth="1"/>
    <col min="2318" max="2318" width="9.44140625" style="21" bestFit="1" customWidth="1"/>
    <col min="2319" max="2319" width="13.21875" style="21" customWidth="1"/>
    <col min="2320" max="2560" width="9.21875" style="21"/>
    <col min="2561" max="2561" width="9" style="21" customWidth="1"/>
    <col min="2562" max="2565" width="8.5546875" style="21" customWidth="1"/>
    <col min="2566" max="2566" width="9.77734375" style="21" customWidth="1"/>
    <col min="2567" max="2567" width="11.21875" style="21" bestFit="1" customWidth="1"/>
    <col min="2568" max="2568" width="8.5546875" style="21" customWidth="1"/>
    <col min="2569" max="2570" width="10.77734375" style="21" customWidth="1"/>
    <col min="2571" max="2571" width="8.5546875" style="21" customWidth="1"/>
    <col min="2572" max="2572" width="9.77734375" style="21" bestFit="1" customWidth="1"/>
    <col min="2573" max="2573" width="8.5546875" style="21" customWidth="1"/>
    <col min="2574" max="2574" width="9.44140625" style="21" bestFit="1" customWidth="1"/>
    <col min="2575" max="2575" width="13.21875" style="21" customWidth="1"/>
    <col min="2576" max="2816" width="9.21875" style="21"/>
    <col min="2817" max="2817" width="9" style="21" customWidth="1"/>
    <col min="2818" max="2821" width="8.5546875" style="21" customWidth="1"/>
    <col min="2822" max="2822" width="9.77734375" style="21" customWidth="1"/>
    <col min="2823" max="2823" width="11.21875" style="21" bestFit="1" customWidth="1"/>
    <col min="2824" max="2824" width="8.5546875" style="21" customWidth="1"/>
    <col min="2825" max="2826" width="10.77734375" style="21" customWidth="1"/>
    <col min="2827" max="2827" width="8.5546875" style="21" customWidth="1"/>
    <col min="2828" max="2828" width="9.77734375" style="21" bestFit="1" customWidth="1"/>
    <col min="2829" max="2829" width="8.5546875" style="21" customWidth="1"/>
    <col min="2830" max="2830" width="9.44140625" style="21" bestFit="1" customWidth="1"/>
    <col min="2831" max="2831" width="13.21875" style="21" customWidth="1"/>
    <col min="2832" max="3072" width="9.21875" style="21"/>
    <col min="3073" max="3073" width="9" style="21" customWidth="1"/>
    <col min="3074" max="3077" width="8.5546875" style="21" customWidth="1"/>
    <col min="3078" max="3078" width="9.77734375" style="21" customWidth="1"/>
    <col min="3079" max="3079" width="11.21875" style="21" bestFit="1" customWidth="1"/>
    <col min="3080" max="3080" width="8.5546875" style="21" customWidth="1"/>
    <col min="3081" max="3082" width="10.77734375" style="21" customWidth="1"/>
    <col min="3083" max="3083" width="8.5546875" style="21" customWidth="1"/>
    <col min="3084" max="3084" width="9.77734375" style="21" bestFit="1" customWidth="1"/>
    <col min="3085" max="3085" width="8.5546875" style="21" customWidth="1"/>
    <col min="3086" max="3086" width="9.44140625" style="21" bestFit="1" customWidth="1"/>
    <col min="3087" max="3087" width="13.21875" style="21" customWidth="1"/>
    <col min="3088" max="3328" width="9.21875" style="21"/>
    <col min="3329" max="3329" width="9" style="21" customWidth="1"/>
    <col min="3330" max="3333" width="8.5546875" style="21" customWidth="1"/>
    <col min="3334" max="3334" width="9.77734375" style="21" customWidth="1"/>
    <col min="3335" max="3335" width="11.21875" style="21" bestFit="1" customWidth="1"/>
    <col min="3336" max="3336" width="8.5546875" style="21" customWidth="1"/>
    <col min="3337" max="3338" width="10.77734375" style="21" customWidth="1"/>
    <col min="3339" max="3339" width="8.5546875" style="21" customWidth="1"/>
    <col min="3340" max="3340" width="9.77734375" style="21" bestFit="1" customWidth="1"/>
    <col min="3341" max="3341" width="8.5546875" style="21" customWidth="1"/>
    <col min="3342" max="3342" width="9.44140625" style="21" bestFit="1" customWidth="1"/>
    <col min="3343" max="3343" width="13.21875" style="21" customWidth="1"/>
    <col min="3344" max="3584" width="9.21875" style="21"/>
    <col min="3585" max="3585" width="9" style="21" customWidth="1"/>
    <col min="3586" max="3589" width="8.5546875" style="21" customWidth="1"/>
    <col min="3590" max="3590" width="9.77734375" style="21" customWidth="1"/>
    <col min="3591" max="3591" width="11.21875" style="21" bestFit="1" customWidth="1"/>
    <col min="3592" max="3592" width="8.5546875" style="21" customWidth="1"/>
    <col min="3593" max="3594" width="10.77734375" style="21" customWidth="1"/>
    <col min="3595" max="3595" width="8.5546875" style="21" customWidth="1"/>
    <col min="3596" max="3596" width="9.77734375" style="21" bestFit="1" customWidth="1"/>
    <col min="3597" max="3597" width="8.5546875" style="21" customWidth="1"/>
    <col min="3598" max="3598" width="9.44140625" style="21" bestFit="1" customWidth="1"/>
    <col min="3599" max="3599" width="13.21875" style="21" customWidth="1"/>
    <col min="3600" max="3840" width="9.21875" style="21"/>
    <col min="3841" max="3841" width="9" style="21" customWidth="1"/>
    <col min="3842" max="3845" width="8.5546875" style="21" customWidth="1"/>
    <col min="3846" max="3846" width="9.77734375" style="21" customWidth="1"/>
    <col min="3847" max="3847" width="11.21875" style="21" bestFit="1" customWidth="1"/>
    <col min="3848" max="3848" width="8.5546875" style="21" customWidth="1"/>
    <col min="3849" max="3850" width="10.77734375" style="21" customWidth="1"/>
    <col min="3851" max="3851" width="8.5546875" style="21" customWidth="1"/>
    <col min="3852" max="3852" width="9.77734375" style="21" bestFit="1" customWidth="1"/>
    <col min="3853" max="3853" width="8.5546875" style="21" customWidth="1"/>
    <col min="3854" max="3854" width="9.44140625" style="21" bestFit="1" customWidth="1"/>
    <col min="3855" max="3855" width="13.21875" style="21" customWidth="1"/>
    <col min="3856" max="4096" width="9.21875" style="21"/>
    <col min="4097" max="4097" width="9" style="21" customWidth="1"/>
    <col min="4098" max="4101" width="8.5546875" style="21" customWidth="1"/>
    <col min="4102" max="4102" width="9.77734375" style="21" customWidth="1"/>
    <col min="4103" max="4103" width="11.21875" style="21" bestFit="1" customWidth="1"/>
    <col min="4104" max="4104" width="8.5546875" style="21" customWidth="1"/>
    <col min="4105" max="4106" width="10.77734375" style="21" customWidth="1"/>
    <col min="4107" max="4107" width="8.5546875" style="21" customWidth="1"/>
    <col min="4108" max="4108" width="9.77734375" style="21" bestFit="1" customWidth="1"/>
    <col min="4109" max="4109" width="8.5546875" style="21" customWidth="1"/>
    <col min="4110" max="4110" width="9.44140625" style="21" bestFit="1" customWidth="1"/>
    <col min="4111" max="4111" width="13.21875" style="21" customWidth="1"/>
    <col min="4112" max="4352" width="9.21875" style="21"/>
    <col min="4353" max="4353" width="9" style="21" customWidth="1"/>
    <col min="4354" max="4357" width="8.5546875" style="21" customWidth="1"/>
    <col min="4358" max="4358" width="9.77734375" style="21" customWidth="1"/>
    <col min="4359" max="4359" width="11.21875" style="21" bestFit="1" customWidth="1"/>
    <col min="4360" max="4360" width="8.5546875" style="21" customWidth="1"/>
    <col min="4361" max="4362" width="10.77734375" style="21" customWidth="1"/>
    <col min="4363" max="4363" width="8.5546875" style="21" customWidth="1"/>
    <col min="4364" max="4364" width="9.77734375" style="21" bestFit="1" customWidth="1"/>
    <col min="4365" max="4365" width="8.5546875" style="21" customWidth="1"/>
    <col min="4366" max="4366" width="9.44140625" style="21" bestFit="1" customWidth="1"/>
    <col min="4367" max="4367" width="13.21875" style="21" customWidth="1"/>
    <col min="4368" max="4608" width="9.21875" style="21"/>
    <col min="4609" max="4609" width="9" style="21" customWidth="1"/>
    <col min="4610" max="4613" width="8.5546875" style="21" customWidth="1"/>
    <col min="4614" max="4614" width="9.77734375" style="21" customWidth="1"/>
    <col min="4615" max="4615" width="11.21875" style="21" bestFit="1" customWidth="1"/>
    <col min="4616" max="4616" width="8.5546875" style="21" customWidth="1"/>
    <col min="4617" max="4618" width="10.77734375" style="21" customWidth="1"/>
    <col min="4619" max="4619" width="8.5546875" style="21" customWidth="1"/>
    <col min="4620" max="4620" width="9.77734375" style="21" bestFit="1" customWidth="1"/>
    <col min="4621" max="4621" width="8.5546875" style="21" customWidth="1"/>
    <col min="4622" max="4622" width="9.44140625" style="21" bestFit="1" customWidth="1"/>
    <col min="4623" max="4623" width="13.21875" style="21" customWidth="1"/>
    <col min="4624" max="4864" width="9.21875" style="21"/>
    <col min="4865" max="4865" width="9" style="21" customWidth="1"/>
    <col min="4866" max="4869" width="8.5546875" style="21" customWidth="1"/>
    <col min="4870" max="4870" width="9.77734375" style="21" customWidth="1"/>
    <col min="4871" max="4871" width="11.21875" style="21" bestFit="1" customWidth="1"/>
    <col min="4872" max="4872" width="8.5546875" style="21" customWidth="1"/>
    <col min="4873" max="4874" width="10.77734375" style="21" customWidth="1"/>
    <col min="4875" max="4875" width="8.5546875" style="21" customWidth="1"/>
    <col min="4876" max="4876" width="9.77734375" style="21" bestFit="1" customWidth="1"/>
    <col min="4877" max="4877" width="8.5546875" style="21" customWidth="1"/>
    <col min="4878" max="4878" width="9.44140625" style="21" bestFit="1" customWidth="1"/>
    <col min="4879" max="4879" width="13.21875" style="21" customWidth="1"/>
    <col min="4880" max="5120" width="9.21875" style="21"/>
    <col min="5121" max="5121" width="9" style="21" customWidth="1"/>
    <col min="5122" max="5125" width="8.5546875" style="21" customWidth="1"/>
    <col min="5126" max="5126" width="9.77734375" style="21" customWidth="1"/>
    <col min="5127" max="5127" width="11.21875" style="21" bestFit="1" customWidth="1"/>
    <col min="5128" max="5128" width="8.5546875" style="21" customWidth="1"/>
    <col min="5129" max="5130" width="10.77734375" style="21" customWidth="1"/>
    <col min="5131" max="5131" width="8.5546875" style="21" customWidth="1"/>
    <col min="5132" max="5132" width="9.77734375" style="21" bestFit="1" customWidth="1"/>
    <col min="5133" max="5133" width="8.5546875" style="21" customWidth="1"/>
    <col min="5134" max="5134" width="9.44140625" style="21" bestFit="1" customWidth="1"/>
    <col min="5135" max="5135" width="13.21875" style="21" customWidth="1"/>
    <col min="5136" max="5376" width="9.21875" style="21"/>
    <col min="5377" max="5377" width="9" style="21" customWidth="1"/>
    <col min="5378" max="5381" width="8.5546875" style="21" customWidth="1"/>
    <col min="5382" max="5382" width="9.77734375" style="21" customWidth="1"/>
    <col min="5383" max="5383" width="11.21875" style="21" bestFit="1" customWidth="1"/>
    <col min="5384" max="5384" width="8.5546875" style="21" customWidth="1"/>
    <col min="5385" max="5386" width="10.77734375" style="21" customWidth="1"/>
    <col min="5387" max="5387" width="8.5546875" style="21" customWidth="1"/>
    <col min="5388" max="5388" width="9.77734375" style="21" bestFit="1" customWidth="1"/>
    <col min="5389" max="5389" width="8.5546875" style="21" customWidth="1"/>
    <col min="5390" max="5390" width="9.44140625" style="21" bestFit="1" customWidth="1"/>
    <col min="5391" max="5391" width="13.21875" style="21" customWidth="1"/>
    <col min="5392" max="5632" width="9.21875" style="21"/>
    <col min="5633" max="5633" width="9" style="21" customWidth="1"/>
    <col min="5634" max="5637" width="8.5546875" style="21" customWidth="1"/>
    <col min="5638" max="5638" width="9.77734375" style="21" customWidth="1"/>
    <col min="5639" max="5639" width="11.21875" style="21" bestFit="1" customWidth="1"/>
    <col min="5640" max="5640" width="8.5546875" style="21" customWidth="1"/>
    <col min="5641" max="5642" width="10.77734375" style="21" customWidth="1"/>
    <col min="5643" max="5643" width="8.5546875" style="21" customWidth="1"/>
    <col min="5644" max="5644" width="9.77734375" style="21" bestFit="1" customWidth="1"/>
    <col min="5645" max="5645" width="8.5546875" style="21" customWidth="1"/>
    <col min="5646" max="5646" width="9.44140625" style="21" bestFit="1" customWidth="1"/>
    <col min="5647" max="5647" width="13.21875" style="21" customWidth="1"/>
    <col min="5648" max="5888" width="9.21875" style="21"/>
    <col min="5889" max="5889" width="9" style="21" customWidth="1"/>
    <col min="5890" max="5893" width="8.5546875" style="21" customWidth="1"/>
    <col min="5894" max="5894" width="9.77734375" style="21" customWidth="1"/>
    <col min="5895" max="5895" width="11.21875" style="21" bestFit="1" customWidth="1"/>
    <col min="5896" max="5896" width="8.5546875" style="21" customWidth="1"/>
    <col min="5897" max="5898" width="10.77734375" style="21" customWidth="1"/>
    <col min="5899" max="5899" width="8.5546875" style="21" customWidth="1"/>
    <col min="5900" max="5900" width="9.77734375" style="21" bestFit="1" customWidth="1"/>
    <col min="5901" max="5901" width="8.5546875" style="21" customWidth="1"/>
    <col min="5902" max="5902" width="9.44140625" style="21" bestFit="1" customWidth="1"/>
    <col min="5903" max="5903" width="13.21875" style="21" customWidth="1"/>
    <col min="5904" max="6144" width="9.21875" style="21"/>
    <col min="6145" max="6145" width="9" style="21" customWidth="1"/>
    <col min="6146" max="6149" width="8.5546875" style="21" customWidth="1"/>
    <col min="6150" max="6150" width="9.77734375" style="21" customWidth="1"/>
    <col min="6151" max="6151" width="11.21875" style="21" bestFit="1" customWidth="1"/>
    <col min="6152" max="6152" width="8.5546875" style="21" customWidth="1"/>
    <col min="6153" max="6154" width="10.77734375" style="21" customWidth="1"/>
    <col min="6155" max="6155" width="8.5546875" style="21" customWidth="1"/>
    <col min="6156" max="6156" width="9.77734375" style="21" bestFit="1" customWidth="1"/>
    <col min="6157" max="6157" width="8.5546875" style="21" customWidth="1"/>
    <col min="6158" max="6158" width="9.44140625" style="21" bestFit="1" customWidth="1"/>
    <col min="6159" max="6159" width="13.21875" style="21" customWidth="1"/>
    <col min="6160" max="6400" width="9.21875" style="21"/>
    <col min="6401" max="6401" width="9" style="21" customWidth="1"/>
    <col min="6402" max="6405" width="8.5546875" style="21" customWidth="1"/>
    <col min="6406" max="6406" width="9.77734375" style="21" customWidth="1"/>
    <col min="6407" max="6407" width="11.21875" style="21" bestFit="1" customWidth="1"/>
    <col min="6408" max="6408" width="8.5546875" style="21" customWidth="1"/>
    <col min="6409" max="6410" width="10.77734375" style="21" customWidth="1"/>
    <col min="6411" max="6411" width="8.5546875" style="21" customWidth="1"/>
    <col min="6412" max="6412" width="9.77734375" style="21" bestFit="1" customWidth="1"/>
    <col min="6413" max="6413" width="8.5546875" style="21" customWidth="1"/>
    <col min="6414" max="6414" width="9.44140625" style="21" bestFit="1" customWidth="1"/>
    <col min="6415" max="6415" width="13.21875" style="21" customWidth="1"/>
    <col min="6416" max="6656" width="9.21875" style="21"/>
    <col min="6657" max="6657" width="9" style="21" customWidth="1"/>
    <col min="6658" max="6661" width="8.5546875" style="21" customWidth="1"/>
    <col min="6662" max="6662" width="9.77734375" style="21" customWidth="1"/>
    <col min="6663" max="6663" width="11.21875" style="21" bestFit="1" customWidth="1"/>
    <col min="6664" max="6664" width="8.5546875" style="21" customWidth="1"/>
    <col min="6665" max="6666" width="10.77734375" style="21" customWidth="1"/>
    <col min="6667" max="6667" width="8.5546875" style="21" customWidth="1"/>
    <col min="6668" max="6668" width="9.77734375" style="21" bestFit="1" customWidth="1"/>
    <col min="6669" max="6669" width="8.5546875" style="21" customWidth="1"/>
    <col min="6670" max="6670" width="9.44140625" style="21" bestFit="1" customWidth="1"/>
    <col min="6671" max="6671" width="13.21875" style="21" customWidth="1"/>
    <col min="6672" max="6912" width="9.21875" style="21"/>
    <col min="6913" max="6913" width="9" style="21" customWidth="1"/>
    <col min="6914" max="6917" width="8.5546875" style="21" customWidth="1"/>
    <col min="6918" max="6918" width="9.77734375" style="21" customWidth="1"/>
    <col min="6919" max="6919" width="11.21875" style="21" bestFit="1" customWidth="1"/>
    <col min="6920" max="6920" width="8.5546875" style="21" customWidth="1"/>
    <col min="6921" max="6922" width="10.77734375" style="21" customWidth="1"/>
    <col min="6923" max="6923" width="8.5546875" style="21" customWidth="1"/>
    <col min="6924" max="6924" width="9.77734375" style="21" bestFit="1" customWidth="1"/>
    <col min="6925" max="6925" width="8.5546875" style="21" customWidth="1"/>
    <col min="6926" max="6926" width="9.44140625" style="21" bestFit="1" customWidth="1"/>
    <col min="6927" max="6927" width="13.21875" style="21" customWidth="1"/>
    <col min="6928" max="7168" width="9.21875" style="21"/>
    <col min="7169" max="7169" width="9" style="21" customWidth="1"/>
    <col min="7170" max="7173" width="8.5546875" style="21" customWidth="1"/>
    <col min="7174" max="7174" width="9.77734375" style="21" customWidth="1"/>
    <col min="7175" max="7175" width="11.21875" style="21" bestFit="1" customWidth="1"/>
    <col min="7176" max="7176" width="8.5546875" style="21" customWidth="1"/>
    <col min="7177" max="7178" width="10.77734375" style="21" customWidth="1"/>
    <col min="7179" max="7179" width="8.5546875" style="21" customWidth="1"/>
    <col min="7180" max="7180" width="9.77734375" style="21" bestFit="1" customWidth="1"/>
    <col min="7181" max="7181" width="8.5546875" style="21" customWidth="1"/>
    <col min="7182" max="7182" width="9.44140625" style="21" bestFit="1" customWidth="1"/>
    <col min="7183" max="7183" width="13.21875" style="21" customWidth="1"/>
    <col min="7184" max="7424" width="9.21875" style="21"/>
    <col min="7425" max="7425" width="9" style="21" customWidth="1"/>
    <col min="7426" max="7429" width="8.5546875" style="21" customWidth="1"/>
    <col min="7430" max="7430" width="9.77734375" style="21" customWidth="1"/>
    <col min="7431" max="7431" width="11.21875" style="21" bestFit="1" customWidth="1"/>
    <col min="7432" max="7432" width="8.5546875" style="21" customWidth="1"/>
    <col min="7433" max="7434" width="10.77734375" style="21" customWidth="1"/>
    <col min="7435" max="7435" width="8.5546875" style="21" customWidth="1"/>
    <col min="7436" max="7436" width="9.77734375" style="21" bestFit="1" customWidth="1"/>
    <col min="7437" max="7437" width="8.5546875" style="21" customWidth="1"/>
    <col min="7438" max="7438" width="9.44140625" style="21" bestFit="1" customWidth="1"/>
    <col min="7439" max="7439" width="13.21875" style="21" customWidth="1"/>
    <col min="7440" max="7680" width="9.21875" style="21"/>
    <col min="7681" max="7681" width="9" style="21" customWidth="1"/>
    <col min="7682" max="7685" width="8.5546875" style="21" customWidth="1"/>
    <col min="7686" max="7686" width="9.77734375" style="21" customWidth="1"/>
    <col min="7687" max="7687" width="11.21875" style="21" bestFit="1" customWidth="1"/>
    <col min="7688" max="7688" width="8.5546875" style="21" customWidth="1"/>
    <col min="7689" max="7690" width="10.77734375" style="21" customWidth="1"/>
    <col min="7691" max="7691" width="8.5546875" style="21" customWidth="1"/>
    <col min="7692" max="7692" width="9.77734375" style="21" bestFit="1" customWidth="1"/>
    <col min="7693" max="7693" width="8.5546875" style="21" customWidth="1"/>
    <col min="7694" max="7694" width="9.44140625" style="21" bestFit="1" customWidth="1"/>
    <col min="7695" max="7695" width="13.21875" style="21" customWidth="1"/>
    <col min="7696" max="7936" width="9.21875" style="21"/>
    <col min="7937" max="7937" width="9" style="21" customWidth="1"/>
    <col min="7938" max="7941" width="8.5546875" style="21" customWidth="1"/>
    <col min="7942" max="7942" width="9.77734375" style="21" customWidth="1"/>
    <col min="7943" max="7943" width="11.21875" style="21" bestFit="1" customWidth="1"/>
    <col min="7944" max="7944" width="8.5546875" style="21" customWidth="1"/>
    <col min="7945" max="7946" width="10.77734375" style="21" customWidth="1"/>
    <col min="7947" max="7947" width="8.5546875" style="21" customWidth="1"/>
    <col min="7948" max="7948" width="9.77734375" style="21" bestFit="1" customWidth="1"/>
    <col min="7949" max="7949" width="8.5546875" style="21" customWidth="1"/>
    <col min="7950" max="7950" width="9.44140625" style="21" bestFit="1" customWidth="1"/>
    <col min="7951" max="7951" width="13.21875" style="21" customWidth="1"/>
    <col min="7952" max="8192" width="9.21875" style="21"/>
    <col min="8193" max="8193" width="9" style="21" customWidth="1"/>
    <col min="8194" max="8197" width="8.5546875" style="21" customWidth="1"/>
    <col min="8198" max="8198" width="9.77734375" style="21" customWidth="1"/>
    <col min="8199" max="8199" width="11.21875" style="21" bestFit="1" customWidth="1"/>
    <col min="8200" max="8200" width="8.5546875" style="21" customWidth="1"/>
    <col min="8201" max="8202" width="10.77734375" style="21" customWidth="1"/>
    <col min="8203" max="8203" width="8.5546875" style="21" customWidth="1"/>
    <col min="8204" max="8204" width="9.77734375" style="21" bestFit="1" customWidth="1"/>
    <col min="8205" max="8205" width="8.5546875" style="21" customWidth="1"/>
    <col min="8206" max="8206" width="9.44140625" style="21" bestFit="1" customWidth="1"/>
    <col min="8207" max="8207" width="13.21875" style="21" customWidth="1"/>
    <col min="8208" max="8448" width="9.21875" style="21"/>
    <col min="8449" max="8449" width="9" style="21" customWidth="1"/>
    <col min="8450" max="8453" width="8.5546875" style="21" customWidth="1"/>
    <col min="8454" max="8454" width="9.77734375" style="21" customWidth="1"/>
    <col min="8455" max="8455" width="11.21875" style="21" bestFit="1" customWidth="1"/>
    <col min="8456" max="8456" width="8.5546875" style="21" customWidth="1"/>
    <col min="8457" max="8458" width="10.77734375" style="21" customWidth="1"/>
    <col min="8459" max="8459" width="8.5546875" style="21" customWidth="1"/>
    <col min="8460" max="8460" width="9.77734375" style="21" bestFit="1" customWidth="1"/>
    <col min="8461" max="8461" width="8.5546875" style="21" customWidth="1"/>
    <col min="8462" max="8462" width="9.44140625" style="21" bestFit="1" customWidth="1"/>
    <col min="8463" max="8463" width="13.21875" style="21" customWidth="1"/>
    <col min="8464" max="8704" width="9.21875" style="21"/>
    <col min="8705" max="8705" width="9" style="21" customWidth="1"/>
    <col min="8706" max="8709" width="8.5546875" style="21" customWidth="1"/>
    <col min="8710" max="8710" width="9.77734375" style="21" customWidth="1"/>
    <col min="8711" max="8711" width="11.21875" style="21" bestFit="1" customWidth="1"/>
    <col min="8712" max="8712" width="8.5546875" style="21" customWidth="1"/>
    <col min="8713" max="8714" width="10.77734375" style="21" customWidth="1"/>
    <col min="8715" max="8715" width="8.5546875" style="21" customWidth="1"/>
    <col min="8716" max="8716" width="9.77734375" style="21" bestFit="1" customWidth="1"/>
    <col min="8717" max="8717" width="8.5546875" style="21" customWidth="1"/>
    <col min="8718" max="8718" width="9.44140625" style="21" bestFit="1" customWidth="1"/>
    <col min="8719" max="8719" width="13.21875" style="21" customWidth="1"/>
    <col min="8720" max="8960" width="9.21875" style="21"/>
    <col min="8961" max="8961" width="9" style="21" customWidth="1"/>
    <col min="8962" max="8965" width="8.5546875" style="21" customWidth="1"/>
    <col min="8966" max="8966" width="9.77734375" style="21" customWidth="1"/>
    <col min="8967" max="8967" width="11.21875" style="21" bestFit="1" customWidth="1"/>
    <col min="8968" max="8968" width="8.5546875" style="21" customWidth="1"/>
    <col min="8969" max="8970" width="10.77734375" style="21" customWidth="1"/>
    <col min="8971" max="8971" width="8.5546875" style="21" customWidth="1"/>
    <col min="8972" max="8972" width="9.77734375" style="21" bestFit="1" customWidth="1"/>
    <col min="8973" max="8973" width="8.5546875" style="21" customWidth="1"/>
    <col min="8974" max="8974" width="9.44140625" style="21" bestFit="1" customWidth="1"/>
    <col min="8975" max="8975" width="13.21875" style="21" customWidth="1"/>
    <col min="8976" max="9216" width="9.21875" style="21"/>
    <col min="9217" max="9217" width="9" style="21" customWidth="1"/>
    <col min="9218" max="9221" width="8.5546875" style="21" customWidth="1"/>
    <col min="9222" max="9222" width="9.77734375" style="21" customWidth="1"/>
    <col min="9223" max="9223" width="11.21875" style="21" bestFit="1" customWidth="1"/>
    <col min="9224" max="9224" width="8.5546875" style="21" customWidth="1"/>
    <col min="9225" max="9226" width="10.77734375" style="21" customWidth="1"/>
    <col min="9227" max="9227" width="8.5546875" style="21" customWidth="1"/>
    <col min="9228" max="9228" width="9.77734375" style="21" bestFit="1" customWidth="1"/>
    <col min="9229" max="9229" width="8.5546875" style="21" customWidth="1"/>
    <col min="9230" max="9230" width="9.44140625" style="21" bestFit="1" customWidth="1"/>
    <col min="9231" max="9231" width="13.21875" style="21" customWidth="1"/>
    <col min="9232" max="9472" width="9.21875" style="21"/>
    <col min="9473" max="9473" width="9" style="21" customWidth="1"/>
    <col min="9474" max="9477" width="8.5546875" style="21" customWidth="1"/>
    <col min="9478" max="9478" width="9.77734375" style="21" customWidth="1"/>
    <col min="9479" max="9479" width="11.21875" style="21" bestFit="1" customWidth="1"/>
    <col min="9480" max="9480" width="8.5546875" style="21" customWidth="1"/>
    <col min="9481" max="9482" width="10.77734375" style="21" customWidth="1"/>
    <col min="9483" max="9483" width="8.5546875" style="21" customWidth="1"/>
    <col min="9484" max="9484" width="9.77734375" style="21" bestFit="1" customWidth="1"/>
    <col min="9485" max="9485" width="8.5546875" style="21" customWidth="1"/>
    <col min="9486" max="9486" width="9.44140625" style="21" bestFit="1" customWidth="1"/>
    <col min="9487" max="9487" width="13.21875" style="21" customWidth="1"/>
    <col min="9488" max="9728" width="9.21875" style="21"/>
    <col min="9729" max="9729" width="9" style="21" customWidth="1"/>
    <col min="9730" max="9733" width="8.5546875" style="21" customWidth="1"/>
    <col min="9734" max="9734" width="9.77734375" style="21" customWidth="1"/>
    <col min="9735" max="9735" width="11.21875" style="21" bestFit="1" customWidth="1"/>
    <col min="9736" max="9736" width="8.5546875" style="21" customWidth="1"/>
    <col min="9737" max="9738" width="10.77734375" style="21" customWidth="1"/>
    <col min="9739" max="9739" width="8.5546875" style="21" customWidth="1"/>
    <col min="9740" max="9740" width="9.77734375" style="21" bestFit="1" customWidth="1"/>
    <col min="9741" max="9741" width="8.5546875" style="21" customWidth="1"/>
    <col min="9742" max="9742" width="9.44140625" style="21" bestFit="1" customWidth="1"/>
    <col min="9743" max="9743" width="13.21875" style="21" customWidth="1"/>
    <col min="9744" max="9984" width="9.21875" style="21"/>
    <col min="9985" max="9985" width="9" style="21" customWidth="1"/>
    <col min="9986" max="9989" width="8.5546875" style="21" customWidth="1"/>
    <col min="9990" max="9990" width="9.77734375" style="21" customWidth="1"/>
    <col min="9991" max="9991" width="11.21875" style="21" bestFit="1" customWidth="1"/>
    <col min="9992" max="9992" width="8.5546875" style="21" customWidth="1"/>
    <col min="9993" max="9994" width="10.77734375" style="21" customWidth="1"/>
    <col min="9995" max="9995" width="8.5546875" style="21" customWidth="1"/>
    <col min="9996" max="9996" width="9.77734375" style="21" bestFit="1" customWidth="1"/>
    <col min="9997" max="9997" width="8.5546875" style="21" customWidth="1"/>
    <col min="9998" max="9998" width="9.44140625" style="21" bestFit="1" customWidth="1"/>
    <col min="9999" max="9999" width="13.21875" style="21" customWidth="1"/>
    <col min="10000" max="10240" width="9.21875" style="21"/>
    <col min="10241" max="10241" width="9" style="21" customWidth="1"/>
    <col min="10242" max="10245" width="8.5546875" style="21" customWidth="1"/>
    <col min="10246" max="10246" width="9.77734375" style="21" customWidth="1"/>
    <col min="10247" max="10247" width="11.21875" style="21" bestFit="1" customWidth="1"/>
    <col min="10248" max="10248" width="8.5546875" style="21" customWidth="1"/>
    <col min="10249" max="10250" width="10.77734375" style="21" customWidth="1"/>
    <col min="10251" max="10251" width="8.5546875" style="21" customWidth="1"/>
    <col min="10252" max="10252" width="9.77734375" style="21" bestFit="1" customWidth="1"/>
    <col min="10253" max="10253" width="8.5546875" style="21" customWidth="1"/>
    <col min="10254" max="10254" width="9.44140625" style="21" bestFit="1" customWidth="1"/>
    <col min="10255" max="10255" width="13.21875" style="21" customWidth="1"/>
    <col min="10256" max="10496" width="9.21875" style="21"/>
    <col min="10497" max="10497" width="9" style="21" customWidth="1"/>
    <col min="10498" max="10501" width="8.5546875" style="21" customWidth="1"/>
    <col min="10502" max="10502" width="9.77734375" style="21" customWidth="1"/>
    <col min="10503" max="10503" width="11.21875" style="21" bestFit="1" customWidth="1"/>
    <col min="10504" max="10504" width="8.5546875" style="21" customWidth="1"/>
    <col min="10505" max="10506" width="10.77734375" style="21" customWidth="1"/>
    <col min="10507" max="10507" width="8.5546875" style="21" customWidth="1"/>
    <col min="10508" max="10508" width="9.77734375" style="21" bestFit="1" customWidth="1"/>
    <col min="10509" max="10509" width="8.5546875" style="21" customWidth="1"/>
    <col min="10510" max="10510" width="9.44140625" style="21" bestFit="1" customWidth="1"/>
    <col min="10511" max="10511" width="13.21875" style="21" customWidth="1"/>
    <col min="10512" max="10752" width="9.21875" style="21"/>
    <col min="10753" max="10753" width="9" style="21" customWidth="1"/>
    <col min="10754" max="10757" width="8.5546875" style="21" customWidth="1"/>
    <col min="10758" max="10758" width="9.77734375" style="21" customWidth="1"/>
    <col min="10759" max="10759" width="11.21875" style="21" bestFit="1" customWidth="1"/>
    <col min="10760" max="10760" width="8.5546875" style="21" customWidth="1"/>
    <col min="10761" max="10762" width="10.77734375" style="21" customWidth="1"/>
    <col min="10763" max="10763" width="8.5546875" style="21" customWidth="1"/>
    <col min="10764" max="10764" width="9.77734375" style="21" bestFit="1" customWidth="1"/>
    <col min="10765" max="10765" width="8.5546875" style="21" customWidth="1"/>
    <col min="10766" max="10766" width="9.44140625" style="21" bestFit="1" customWidth="1"/>
    <col min="10767" max="10767" width="13.21875" style="21" customWidth="1"/>
    <col min="10768" max="11008" width="9.21875" style="21"/>
    <col min="11009" max="11009" width="9" style="21" customWidth="1"/>
    <col min="11010" max="11013" width="8.5546875" style="21" customWidth="1"/>
    <col min="11014" max="11014" width="9.77734375" style="21" customWidth="1"/>
    <col min="11015" max="11015" width="11.21875" style="21" bestFit="1" customWidth="1"/>
    <col min="11016" max="11016" width="8.5546875" style="21" customWidth="1"/>
    <col min="11017" max="11018" width="10.77734375" style="21" customWidth="1"/>
    <col min="11019" max="11019" width="8.5546875" style="21" customWidth="1"/>
    <col min="11020" max="11020" width="9.77734375" style="21" bestFit="1" customWidth="1"/>
    <col min="11021" max="11021" width="8.5546875" style="21" customWidth="1"/>
    <col min="11022" max="11022" width="9.44140625" style="21" bestFit="1" customWidth="1"/>
    <col min="11023" max="11023" width="13.21875" style="21" customWidth="1"/>
    <col min="11024" max="11264" width="9.21875" style="21"/>
    <col min="11265" max="11265" width="9" style="21" customWidth="1"/>
    <col min="11266" max="11269" width="8.5546875" style="21" customWidth="1"/>
    <col min="11270" max="11270" width="9.77734375" style="21" customWidth="1"/>
    <col min="11271" max="11271" width="11.21875" style="21" bestFit="1" customWidth="1"/>
    <col min="11272" max="11272" width="8.5546875" style="21" customWidth="1"/>
    <col min="11273" max="11274" width="10.77734375" style="21" customWidth="1"/>
    <col min="11275" max="11275" width="8.5546875" style="21" customWidth="1"/>
    <col min="11276" max="11276" width="9.77734375" style="21" bestFit="1" customWidth="1"/>
    <col min="11277" max="11277" width="8.5546875" style="21" customWidth="1"/>
    <col min="11278" max="11278" width="9.44140625" style="21" bestFit="1" customWidth="1"/>
    <col min="11279" max="11279" width="13.21875" style="21" customWidth="1"/>
    <col min="11280" max="11520" width="9.21875" style="21"/>
    <col min="11521" max="11521" width="9" style="21" customWidth="1"/>
    <col min="11522" max="11525" width="8.5546875" style="21" customWidth="1"/>
    <col min="11526" max="11526" width="9.77734375" style="21" customWidth="1"/>
    <col min="11527" max="11527" width="11.21875" style="21" bestFit="1" customWidth="1"/>
    <col min="11528" max="11528" width="8.5546875" style="21" customWidth="1"/>
    <col min="11529" max="11530" width="10.77734375" style="21" customWidth="1"/>
    <col min="11531" max="11531" width="8.5546875" style="21" customWidth="1"/>
    <col min="11532" max="11532" width="9.77734375" style="21" bestFit="1" customWidth="1"/>
    <col min="11533" max="11533" width="8.5546875" style="21" customWidth="1"/>
    <col min="11534" max="11534" width="9.44140625" style="21" bestFit="1" customWidth="1"/>
    <col min="11535" max="11535" width="13.21875" style="21" customWidth="1"/>
    <col min="11536" max="11776" width="9.21875" style="21"/>
    <col min="11777" max="11777" width="9" style="21" customWidth="1"/>
    <col min="11778" max="11781" width="8.5546875" style="21" customWidth="1"/>
    <col min="11782" max="11782" width="9.77734375" style="21" customWidth="1"/>
    <col min="11783" max="11783" width="11.21875" style="21" bestFit="1" customWidth="1"/>
    <col min="11784" max="11784" width="8.5546875" style="21" customWidth="1"/>
    <col min="11785" max="11786" width="10.77734375" style="21" customWidth="1"/>
    <col min="11787" max="11787" width="8.5546875" style="21" customWidth="1"/>
    <col min="11788" max="11788" width="9.77734375" style="21" bestFit="1" customWidth="1"/>
    <col min="11789" max="11789" width="8.5546875" style="21" customWidth="1"/>
    <col min="11790" max="11790" width="9.44140625" style="21" bestFit="1" customWidth="1"/>
    <col min="11791" max="11791" width="13.21875" style="21" customWidth="1"/>
    <col min="11792" max="12032" width="9.21875" style="21"/>
    <col min="12033" max="12033" width="9" style="21" customWidth="1"/>
    <col min="12034" max="12037" width="8.5546875" style="21" customWidth="1"/>
    <col min="12038" max="12038" width="9.77734375" style="21" customWidth="1"/>
    <col min="12039" max="12039" width="11.21875" style="21" bestFit="1" customWidth="1"/>
    <col min="12040" max="12040" width="8.5546875" style="21" customWidth="1"/>
    <col min="12041" max="12042" width="10.77734375" style="21" customWidth="1"/>
    <col min="12043" max="12043" width="8.5546875" style="21" customWidth="1"/>
    <col min="12044" max="12044" width="9.77734375" style="21" bestFit="1" customWidth="1"/>
    <col min="12045" max="12045" width="8.5546875" style="21" customWidth="1"/>
    <col min="12046" max="12046" width="9.44140625" style="21" bestFit="1" customWidth="1"/>
    <col min="12047" max="12047" width="13.21875" style="21" customWidth="1"/>
    <col min="12048" max="12288" width="9.21875" style="21"/>
    <col min="12289" max="12289" width="9" style="21" customWidth="1"/>
    <col min="12290" max="12293" width="8.5546875" style="21" customWidth="1"/>
    <col min="12294" max="12294" width="9.77734375" style="21" customWidth="1"/>
    <col min="12295" max="12295" width="11.21875" style="21" bestFit="1" customWidth="1"/>
    <col min="12296" max="12296" width="8.5546875" style="21" customWidth="1"/>
    <col min="12297" max="12298" width="10.77734375" style="21" customWidth="1"/>
    <col min="12299" max="12299" width="8.5546875" style="21" customWidth="1"/>
    <col min="12300" max="12300" width="9.77734375" style="21" bestFit="1" customWidth="1"/>
    <col min="12301" max="12301" width="8.5546875" style="21" customWidth="1"/>
    <col min="12302" max="12302" width="9.44140625" style="21" bestFit="1" customWidth="1"/>
    <col min="12303" max="12303" width="13.21875" style="21" customWidth="1"/>
    <col min="12304" max="12544" width="9.21875" style="21"/>
    <col min="12545" max="12545" width="9" style="21" customWidth="1"/>
    <col min="12546" max="12549" width="8.5546875" style="21" customWidth="1"/>
    <col min="12550" max="12550" width="9.77734375" style="21" customWidth="1"/>
    <col min="12551" max="12551" width="11.21875" style="21" bestFit="1" customWidth="1"/>
    <col min="12552" max="12552" width="8.5546875" style="21" customWidth="1"/>
    <col min="12553" max="12554" width="10.77734375" style="21" customWidth="1"/>
    <col min="12555" max="12555" width="8.5546875" style="21" customWidth="1"/>
    <col min="12556" max="12556" width="9.77734375" style="21" bestFit="1" customWidth="1"/>
    <col min="12557" max="12557" width="8.5546875" style="21" customWidth="1"/>
    <col min="12558" max="12558" width="9.44140625" style="21" bestFit="1" customWidth="1"/>
    <col min="12559" max="12559" width="13.21875" style="21" customWidth="1"/>
    <col min="12560" max="12800" width="9.21875" style="21"/>
    <col min="12801" max="12801" width="9" style="21" customWidth="1"/>
    <col min="12802" max="12805" width="8.5546875" style="21" customWidth="1"/>
    <col min="12806" max="12806" width="9.77734375" style="21" customWidth="1"/>
    <col min="12807" max="12807" width="11.21875" style="21" bestFit="1" customWidth="1"/>
    <col min="12808" max="12808" width="8.5546875" style="21" customWidth="1"/>
    <col min="12809" max="12810" width="10.77734375" style="21" customWidth="1"/>
    <col min="12811" max="12811" width="8.5546875" style="21" customWidth="1"/>
    <col min="12812" max="12812" width="9.77734375" style="21" bestFit="1" customWidth="1"/>
    <col min="12813" max="12813" width="8.5546875" style="21" customWidth="1"/>
    <col min="12814" max="12814" width="9.44140625" style="21" bestFit="1" customWidth="1"/>
    <col min="12815" max="12815" width="13.21875" style="21" customWidth="1"/>
    <col min="12816" max="13056" width="9.21875" style="21"/>
    <col min="13057" max="13057" width="9" style="21" customWidth="1"/>
    <col min="13058" max="13061" width="8.5546875" style="21" customWidth="1"/>
    <col min="13062" max="13062" width="9.77734375" style="21" customWidth="1"/>
    <col min="13063" max="13063" width="11.21875" style="21" bestFit="1" customWidth="1"/>
    <col min="13064" max="13064" width="8.5546875" style="21" customWidth="1"/>
    <col min="13065" max="13066" width="10.77734375" style="21" customWidth="1"/>
    <col min="13067" max="13067" width="8.5546875" style="21" customWidth="1"/>
    <col min="13068" max="13068" width="9.77734375" style="21" bestFit="1" customWidth="1"/>
    <col min="13069" max="13069" width="8.5546875" style="21" customWidth="1"/>
    <col min="13070" max="13070" width="9.44140625" style="21" bestFit="1" customWidth="1"/>
    <col min="13071" max="13071" width="13.21875" style="21" customWidth="1"/>
    <col min="13072" max="13312" width="9.21875" style="21"/>
    <col min="13313" max="13313" width="9" style="21" customWidth="1"/>
    <col min="13314" max="13317" width="8.5546875" style="21" customWidth="1"/>
    <col min="13318" max="13318" width="9.77734375" style="21" customWidth="1"/>
    <col min="13319" max="13319" width="11.21875" style="21" bestFit="1" customWidth="1"/>
    <col min="13320" max="13320" width="8.5546875" style="21" customWidth="1"/>
    <col min="13321" max="13322" width="10.77734375" style="21" customWidth="1"/>
    <col min="13323" max="13323" width="8.5546875" style="21" customWidth="1"/>
    <col min="13324" max="13324" width="9.77734375" style="21" bestFit="1" customWidth="1"/>
    <col min="13325" max="13325" width="8.5546875" style="21" customWidth="1"/>
    <col min="13326" max="13326" width="9.44140625" style="21" bestFit="1" customWidth="1"/>
    <col min="13327" max="13327" width="13.21875" style="21" customWidth="1"/>
    <col min="13328" max="13568" width="9.21875" style="21"/>
    <col min="13569" max="13569" width="9" style="21" customWidth="1"/>
    <col min="13570" max="13573" width="8.5546875" style="21" customWidth="1"/>
    <col min="13574" max="13574" width="9.77734375" style="21" customWidth="1"/>
    <col min="13575" max="13575" width="11.21875" style="21" bestFit="1" customWidth="1"/>
    <col min="13576" max="13576" width="8.5546875" style="21" customWidth="1"/>
    <col min="13577" max="13578" width="10.77734375" style="21" customWidth="1"/>
    <col min="13579" max="13579" width="8.5546875" style="21" customWidth="1"/>
    <col min="13580" max="13580" width="9.77734375" style="21" bestFit="1" customWidth="1"/>
    <col min="13581" max="13581" width="8.5546875" style="21" customWidth="1"/>
    <col min="13582" max="13582" width="9.44140625" style="21" bestFit="1" customWidth="1"/>
    <col min="13583" max="13583" width="13.21875" style="21" customWidth="1"/>
    <col min="13584" max="13824" width="9.21875" style="21"/>
    <col min="13825" max="13825" width="9" style="21" customWidth="1"/>
    <col min="13826" max="13829" width="8.5546875" style="21" customWidth="1"/>
    <col min="13830" max="13830" width="9.77734375" style="21" customWidth="1"/>
    <col min="13831" max="13831" width="11.21875" style="21" bestFit="1" customWidth="1"/>
    <col min="13832" max="13832" width="8.5546875" style="21" customWidth="1"/>
    <col min="13833" max="13834" width="10.77734375" style="21" customWidth="1"/>
    <col min="13835" max="13835" width="8.5546875" style="21" customWidth="1"/>
    <col min="13836" max="13836" width="9.77734375" style="21" bestFit="1" customWidth="1"/>
    <col min="13837" max="13837" width="8.5546875" style="21" customWidth="1"/>
    <col min="13838" max="13838" width="9.44140625" style="21" bestFit="1" customWidth="1"/>
    <col min="13839" max="13839" width="13.21875" style="21" customWidth="1"/>
    <col min="13840" max="14080" width="9.21875" style="21"/>
    <col min="14081" max="14081" width="9" style="21" customWidth="1"/>
    <col min="14082" max="14085" width="8.5546875" style="21" customWidth="1"/>
    <col min="14086" max="14086" width="9.77734375" style="21" customWidth="1"/>
    <col min="14087" max="14087" width="11.21875" style="21" bestFit="1" customWidth="1"/>
    <col min="14088" max="14088" width="8.5546875" style="21" customWidth="1"/>
    <col min="14089" max="14090" width="10.77734375" style="21" customWidth="1"/>
    <col min="14091" max="14091" width="8.5546875" style="21" customWidth="1"/>
    <col min="14092" max="14092" width="9.77734375" style="21" bestFit="1" customWidth="1"/>
    <col min="14093" max="14093" width="8.5546875" style="21" customWidth="1"/>
    <col min="14094" max="14094" width="9.44140625" style="21" bestFit="1" customWidth="1"/>
    <col min="14095" max="14095" width="13.21875" style="21" customWidth="1"/>
    <col min="14096" max="14336" width="9.21875" style="21"/>
    <col min="14337" max="14337" width="9" style="21" customWidth="1"/>
    <col min="14338" max="14341" width="8.5546875" style="21" customWidth="1"/>
    <col min="14342" max="14342" width="9.77734375" style="21" customWidth="1"/>
    <col min="14343" max="14343" width="11.21875" style="21" bestFit="1" customWidth="1"/>
    <col min="14344" max="14344" width="8.5546875" style="21" customWidth="1"/>
    <col min="14345" max="14346" width="10.77734375" style="21" customWidth="1"/>
    <col min="14347" max="14347" width="8.5546875" style="21" customWidth="1"/>
    <col min="14348" max="14348" width="9.77734375" style="21" bestFit="1" customWidth="1"/>
    <col min="14349" max="14349" width="8.5546875" style="21" customWidth="1"/>
    <col min="14350" max="14350" width="9.44140625" style="21" bestFit="1" customWidth="1"/>
    <col min="14351" max="14351" width="13.21875" style="21" customWidth="1"/>
    <col min="14352" max="14592" width="9.21875" style="21"/>
    <col min="14593" max="14593" width="9" style="21" customWidth="1"/>
    <col min="14594" max="14597" width="8.5546875" style="21" customWidth="1"/>
    <col min="14598" max="14598" width="9.77734375" style="21" customWidth="1"/>
    <col min="14599" max="14599" width="11.21875" style="21" bestFit="1" customWidth="1"/>
    <col min="14600" max="14600" width="8.5546875" style="21" customWidth="1"/>
    <col min="14601" max="14602" width="10.77734375" style="21" customWidth="1"/>
    <col min="14603" max="14603" width="8.5546875" style="21" customWidth="1"/>
    <col min="14604" max="14604" width="9.77734375" style="21" bestFit="1" customWidth="1"/>
    <col min="14605" max="14605" width="8.5546875" style="21" customWidth="1"/>
    <col min="14606" max="14606" width="9.44140625" style="21" bestFit="1" customWidth="1"/>
    <col min="14607" max="14607" width="13.21875" style="21" customWidth="1"/>
    <col min="14608" max="14848" width="9.21875" style="21"/>
    <col min="14849" max="14849" width="9" style="21" customWidth="1"/>
    <col min="14850" max="14853" width="8.5546875" style="21" customWidth="1"/>
    <col min="14854" max="14854" width="9.77734375" style="21" customWidth="1"/>
    <col min="14855" max="14855" width="11.21875" style="21" bestFit="1" customWidth="1"/>
    <col min="14856" max="14856" width="8.5546875" style="21" customWidth="1"/>
    <col min="14857" max="14858" width="10.77734375" style="21" customWidth="1"/>
    <col min="14859" max="14859" width="8.5546875" style="21" customWidth="1"/>
    <col min="14860" max="14860" width="9.77734375" style="21" bestFit="1" customWidth="1"/>
    <col min="14861" max="14861" width="8.5546875" style="21" customWidth="1"/>
    <col min="14862" max="14862" width="9.44140625" style="21" bestFit="1" customWidth="1"/>
    <col min="14863" max="14863" width="13.21875" style="21" customWidth="1"/>
    <col min="14864" max="15104" width="9.21875" style="21"/>
    <col min="15105" max="15105" width="9" style="21" customWidth="1"/>
    <col min="15106" max="15109" width="8.5546875" style="21" customWidth="1"/>
    <col min="15110" max="15110" width="9.77734375" style="21" customWidth="1"/>
    <col min="15111" max="15111" width="11.21875" style="21" bestFit="1" customWidth="1"/>
    <col min="15112" max="15112" width="8.5546875" style="21" customWidth="1"/>
    <col min="15113" max="15114" width="10.77734375" style="21" customWidth="1"/>
    <col min="15115" max="15115" width="8.5546875" style="21" customWidth="1"/>
    <col min="15116" max="15116" width="9.77734375" style="21" bestFit="1" customWidth="1"/>
    <col min="15117" max="15117" width="8.5546875" style="21" customWidth="1"/>
    <col min="15118" max="15118" width="9.44140625" style="21" bestFit="1" customWidth="1"/>
    <col min="15119" max="15119" width="13.21875" style="21" customWidth="1"/>
    <col min="15120" max="15360" width="9.21875" style="21"/>
    <col min="15361" max="15361" width="9" style="21" customWidth="1"/>
    <col min="15362" max="15365" width="8.5546875" style="21" customWidth="1"/>
    <col min="15366" max="15366" width="9.77734375" style="21" customWidth="1"/>
    <col min="15367" max="15367" width="11.21875" style="21" bestFit="1" customWidth="1"/>
    <col min="15368" max="15368" width="8.5546875" style="21" customWidth="1"/>
    <col min="15369" max="15370" width="10.77734375" style="21" customWidth="1"/>
    <col min="15371" max="15371" width="8.5546875" style="21" customWidth="1"/>
    <col min="15372" max="15372" width="9.77734375" style="21" bestFit="1" customWidth="1"/>
    <col min="15373" max="15373" width="8.5546875" style="21" customWidth="1"/>
    <col min="15374" max="15374" width="9.44140625" style="21" bestFit="1" customWidth="1"/>
    <col min="15375" max="15375" width="13.21875" style="21" customWidth="1"/>
    <col min="15376" max="15616" width="9.21875" style="21"/>
    <col min="15617" max="15617" width="9" style="21" customWidth="1"/>
    <col min="15618" max="15621" width="8.5546875" style="21" customWidth="1"/>
    <col min="15622" max="15622" width="9.77734375" style="21" customWidth="1"/>
    <col min="15623" max="15623" width="11.21875" style="21" bestFit="1" customWidth="1"/>
    <col min="15624" max="15624" width="8.5546875" style="21" customWidth="1"/>
    <col min="15625" max="15626" width="10.77734375" style="21" customWidth="1"/>
    <col min="15627" max="15627" width="8.5546875" style="21" customWidth="1"/>
    <col min="15628" max="15628" width="9.77734375" style="21" bestFit="1" customWidth="1"/>
    <col min="15629" max="15629" width="8.5546875" style="21" customWidth="1"/>
    <col min="15630" max="15630" width="9.44140625" style="21" bestFit="1" customWidth="1"/>
    <col min="15631" max="15631" width="13.21875" style="21" customWidth="1"/>
    <col min="15632" max="15872" width="9.21875" style="21"/>
    <col min="15873" max="15873" width="9" style="21" customWidth="1"/>
    <col min="15874" max="15877" width="8.5546875" style="21" customWidth="1"/>
    <col min="15878" max="15878" width="9.77734375" style="21" customWidth="1"/>
    <col min="15879" max="15879" width="11.21875" style="21" bestFit="1" customWidth="1"/>
    <col min="15880" max="15880" width="8.5546875" style="21" customWidth="1"/>
    <col min="15881" max="15882" width="10.77734375" style="21" customWidth="1"/>
    <col min="15883" max="15883" width="8.5546875" style="21" customWidth="1"/>
    <col min="15884" max="15884" width="9.77734375" style="21" bestFit="1" customWidth="1"/>
    <col min="15885" max="15885" width="8.5546875" style="21" customWidth="1"/>
    <col min="15886" max="15886" width="9.44140625" style="21" bestFit="1" customWidth="1"/>
    <col min="15887" max="15887" width="13.21875" style="21" customWidth="1"/>
    <col min="15888" max="16128" width="9.21875" style="21"/>
    <col min="16129" max="16129" width="9" style="21" customWidth="1"/>
    <col min="16130" max="16133" width="8.5546875" style="21" customWidth="1"/>
    <col min="16134" max="16134" width="9.77734375" style="21" customWidth="1"/>
    <col min="16135" max="16135" width="11.21875" style="21" bestFit="1" customWidth="1"/>
    <col min="16136" max="16136" width="8.5546875" style="21" customWidth="1"/>
    <col min="16137" max="16138" width="10.77734375" style="21" customWidth="1"/>
    <col min="16139" max="16139" width="8.5546875" style="21" customWidth="1"/>
    <col min="16140" max="16140" width="9.77734375" style="21" bestFit="1" customWidth="1"/>
    <col min="16141" max="16141" width="8.5546875" style="21" customWidth="1"/>
    <col min="16142" max="16142" width="9.44140625" style="21" bestFit="1" customWidth="1"/>
    <col min="16143" max="16143" width="13.21875" style="21" customWidth="1"/>
    <col min="16144" max="16384" width="9.21875" style="21"/>
  </cols>
  <sheetData>
    <row r="1" spans="1:16" x14ac:dyDescent="0.3">
      <c r="A1" s="20"/>
    </row>
    <row r="2" spans="1:16" ht="20.399999999999999" x14ac:dyDescent="0.3">
      <c r="A2" s="71" t="s">
        <v>183</v>
      </c>
      <c r="B2" s="71"/>
      <c r="C2" s="71"/>
      <c r="D2" s="71"/>
      <c r="E2" s="71"/>
      <c r="F2" s="71"/>
      <c r="G2" s="71"/>
      <c r="H2" s="71"/>
      <c r="I2" s="71"/>
      <c r="J2" s="71"/>
      <c r="K2" s="71"/>
      <c r="L2" s="71"/>
      <c r="M2" s="71"/>
      <c r="N2" s="71"/>
      <c r="O2" s="71"/>
    </row>
    <row r="3" spans="1:16" x14ac:dyDescent="0.3">
      <c r="A3" s="20"/>
    </row>
    <row r="4" spans="1:16" x14ac:dyDescent="0.3">
      <c r="A4" s="20"/>
    </row>
    <row r="5" spans="1:16" x14ac:dyDescent="0.3">
      <c r="A5" s="20"/>
    </row>
    <row r="6" spans="1:16" x14ac:dyDescent="0.3">
      <c r="A6" s="20"/>
    </row>
    <row r="7" spans="1:16" x14ac:dyDescent="0.3">
      <c r="A7" s="20"/>
    </row>
    <row r="8" spans="1:16" ht="17.399999999999999" x14ac:dyDescent="0.3">
      <c r="A8" s="72" t="s">
        <v>184</v>
      </c>
      <c r="B8" s="72"/>
      <c r="C8" s="72"/>
      <c r="D8" s="72"/>
      <c r="E8" s="72"/>
      <c r="F8" s="72"/>
      <c r="G8" s="72"/>
      <c r="H8" s="72"/>
      <c r="I8" s="72"/>
      <c r="J8" s="72"/>
      <c r="K8" s="72"/>
      <c r="L8" s="72"/>
      <c r="M8" s="72"/>
      <c r="N8" s="72"/>
      <c r="O8" s="72"/>
    </row>
    <row r="9" spans="1:16" x14ac:dyDescent="0.3">
      <c r="A9" s="20"/>
    </row>
    <row r="10" spans="1:16" x14ac:dyDescent="0.3">
      <c r="A10" s="20" t="s">
        <v>185</v>
      </c>
    </row>
    <row r="11" spans="1:16" x14ac:dyDescent="0.3">
      <c r="A11" s="20" t="s">
        <v>186</v>
      </c>
    </row>
    <row r="12" spans="1:16" x14ac:dyDescent="0.3">
      <c r="A12" s="21"/>
      <c r="B12" s="22"/>
      <c r="C12" s="22"/>
      <c r="D12" s="22"/>
      <c r="E12" s="22"/>
      <c r="F12" s="22"/>
      <c r="G12" s="22"/>
      <c r="H12" s="22"/>
      <c r="I12" s="22"/>
      <c r="J12" s="22"/>
      <c r="K12" s="22"/>
      <c r="L12" s="23"/>
      <c r="M12" s="23"/>
      <c r="N12" s="20"/>
      <c r="O12" s="24" t="s">
        <v>187</v>
      </c>
    </row>
    <row r="13" spans="1:16" x14ac:dyDescent="0.3">
      <c r="A13" s="25" t="s">
        <v>1</v>
      </c>
      <c r="B13" s="26">
        <v>33329</v>
      </c>
      <c r="C13" s="26">
        <v>33359</v>
      </c>
      <c r="D13" s="26">
        <v>33390</v>
      </c>
      <c r="E13" s="26">
        <v>33420</v>
      </c>
      <c r="F13" s="26">
        <v>33451</v>
      </c>
      <c r="G13" s="26">
        <v>33482</v>
      </c>
      <c r="H13" s="26">
        <v>33512</v>
      </c>
      <c r="I13" s="26">
        <v>33543</v>
      </c>
      <c r="J13" s="26">
        <v>33573</v>
      </c>
      <c r="K13" s="26">
        <v>33604</v>
      </c>
      <c r="L13" s="26">
        <v>33635</v>
      </c>
      <c r="M13" s="26">
        <v>33664</v>
      </c>
      <c r="N13" s="26" t="s">
        <v>188</v>
      </c>
      <c r="O13" s="26" t="s">
        <v>189</v>
      </c>
    </row>
    <row r="14" spans="1:16" s="31" customFormat="1" x14ac:dyDescent="0.3">
      <c r="A14" s="27" t="s">
        <v>190</v>
      </c>
      <c r="B14" s="28">
        <v>22.51</v>
      </c>
      <c r="C14" s="28">
        <v>26.6</v>
      </c>
      <c r="D14" s="28">
        <v>28.49</v>
      </c>
      <c r="E14" s="28">
        <v>27.26</v>
      </c>
      <c r="F14" s="28">
        <v>28.328848863636367</v>
      </c>
      <c r="G14" s="28">
        <v>31.34</v>
      </c>
      <c r="H14" s="28">
        <v>30.5</v>
      </c>
      <c r="I14" s="28">
        <v>30.926621590909097</v>
      </c>
      <c r="J14" s="28">
        <v>23.25</v>
      </c>
      <c r="K14" s="28">
        <v>24.02</v>
      </c>
      <c r="L14" s="28">
        <v>25.92</v>
      </c>
      <c r="M14" s="28">
        <v>23.82</v>
      </c>
      <c r="N14" s="29">
        <v>26.924166666666665</v>
      </c>
      <c r="O14" s="30" t="s">
        <v>191</v>
      </c>
    </row>
    <row r="15" spans="1:16" s="31" customFormat="1" x14ac:dyDescent="0.3">
      <c r="A15" s="32" t="s">
        <v>192</v>
      </c>
      <c r="B15" s="28">
        <v>24.82</v>
      </c>
      <c r="C15" s="28">
        <v>26.95</v>
      </c>
      <c r="D15" s="28">
        <v>26.63</v>
      </c>
      <c r="E15" s="28">
        <v>23.99</v>
      </c>
      <c r="F15" s="28">
        <v>25.01</v>
      </c>
      <c r="G15" s="28">
        <v>24.79</v>
      </c>
      <c r="H15" s="28">
        <v>20.05</v>
      </c>
      <c r="I15" s="28">
        <v>18.239999999999998</v>
      </c>
      <c r="J15" s="28">
        <v>18.239999999999998</v>
      </c>
      <c r="K15" s="28">
        <v>18.920000000000002</v>
      </c>
      <c r="L15" s="28">
        <v>19.529986842105259</v>
      </c>
      <c r="M15" s="28">
        <v>23.31</v>
      </c>
      <c r="N15" s="29">
        <v>22.551701476377943</v>
      </c>
      <c r="O15" s="30" t="s">
        <v>191</v>
      </c>
      <c r="P15" s="33"/>
    </row>
    <row r="16" spans="1:16" s="31" customFormat="1" x14ac:dyDescent="0.3">
      <c r="A16" s="27" t="s">
        <v>193</v>
      </c>
      <c r="B16" s="28">
        <v>25.029405681818183</v>
      </c>
      <c r="C16" s="28">
        <v>24.994865217391304</v>
      </c>
      <c r="D16" s="28">
        <v>24.051813749999997</v>
      </c>
      <c r="E16" s="28">
        <v>25.183221739130431</v>
      </c>
      <c r="F16" s="28">
        <v>25.855818181818179</v>
      </c>
      <c r="G16" s="28">
        <v>27.495242857142859</v>
      </c>
      <c r="H16" s="28">
        <v>26.902101086956524</v>
      </c>
      <c r="I16" s="28">
        <v>23.682511904761906</v>
      </c>
      <c r="J16" s="28">
        <v>27.110101190476186</v>
      </c>
      <c r="K16" s="28">
        <v>29.592549999999996</v>
      </c>
      <c r="L16" s="28">
        <v>31.308380555555548</v>
      </c>
      <c r="M16" s="28">
        <v>28.825039285714286</v>
      </c>
      <c r="N16" s="29">
        <v>26.6</v>
      </c>
      <c r="O16" s="30" t="s">
        <v>191</v>
      </c>
      <c r="P16" s="33"/>
    </row>
    <row r="17" spans="1:16" s="31" customFormat="1" x14ac:dyDescent="0.3">
      <c r="A17" s="32" t="s">
        <v>194</v>
      </c>
      <c r="B17" s="28">
        <v>24.214591666666667</v>
      </c>
      <c r="C17" s="28">
        <v>24.98887894736842</v>
      </c>
      <c r="D17" s="28">
        <v>26.425924999999999</v>
      </c>
      <c r="E17" s="28">
        <v>27.458449999999999</v>
      </c>
      <c r="F17" s="28">
        <v>28.663598809523808</v>
      </c>
      <c r="G17" s="28">
        <v>26.265218181818184</v>
      </c>
      <c r="H17" s="28">
        <v>28.449944318181817</v>
      </c>
      <c r="I17" s="28">
        <v>28.226284210526316</v>
      </c>
      <c r="J17" s="28">
        <v>28.966610714285707</v>
      </c>
      <c r="K17" s="28">
        <v>29.999534210526313</v>
      </c>
      <c r="L17" s="28">
        <v>29.647267105263154</v>
      </c>
      <c r="M17" s="28">
        <v>32.210322826086951</v>
      </c>
      <c r="N17" s="29">
        <v>27.98</v>
      </c>
      <c r="O17" s="30" t="s">
        <v>191</v>
      </c>
      <c r="P17" s="33"/>
    </row>
    <row r="18" spans="1:16" s="31" customFormat="1" x14ac:dyDescent="0.3">
      <c r="A18" s="27" t="s">
        <v>195</v>
      </c>
      <c r="B18" s="28">
        <v>32.365204761904764</v>
      </c>
      <c r="C18" s="28">
        <v>36.078851249999992</v>
      </c>
      <c r="D18" s="28">
        <v>34.159547619047622</v>
      </c>
      <c r="E18" s="28">
        <v>36.353381818181809</v>
      </c>
      <c r="F18" s="28">
        <v>40.517199999999995</v>
      </c>
      <c r="G18" s="28">
        <v>39.149477272727275</v>
      </c>
      <c r="H18" s="28">
        <v>43.375466666666675</v>
      </c>
      <c r="I18" s="28">
        <v>38.898870000000002</v>
      </c>
      <c r="J18" s="28">
        <v>36.816215476190465</v>
      </c>
      <c r="K18" s="28">
        <v>40.96200249999999</v>
      </c>
      <c r="L18" s="28">
        <v>42.670598611111117</v>
      </c>
      <c r="M18" s="28">
        <v>49.27002045454546</v>
      </c>
      <c r="N18" s="29">
        <v>39.205833333333331</v>
      </c>
      <c r="O18" s="30" t="s">
        <v>191</v>
      </c>
      <c r="P18" s="33"/>
    </row>
    <row r="19" spans="1:16" s="31" customFormat="1" x14ac:dyDescent="0.3">
      <c r="A19" s="32" t="s">
        <v>196</v>
      </c>
      <c r="B19" s="28">
        <v>49.427602380952379</v>
      </c>
      <c r="C19" s="28">
        <v>46.995223684210522</v>
      </c>
      <c r="D19" s="28">
        <v>52.720745454545458</v>
      </c>
      <c r="E19" s="28">
        <v>55.008083333333325</v>
      </c>
      <c r="F19" s="28">
        <v>60.048336363636373</v>
      </c>
      <c r="G19" s="28">
        <v>59.739213636363637</v>
      </c>
      <c r="H19" s="28">
        <v>56.279061904761896</v>
      </c>
      <c r="I19" s="28">
        <v>53.143807500000001</v>
      </c>
      <c r="J19" s="28">
        <v>55.045628571428587</v>
      </c>
      <c r="K19" s="28">
        <v>60.54291666666667</v>
      </c>
      <c r="L19" s="28">
        <v>58.953329999999994</v>
      </c>
      <c r="M19" s="28">
        <v>60.011573913043478</v>
      </c>
      <c r="N19" s="29">
        <v>55.720000000000006</v>
      </c>
      <c r="O19" s="30" t="s">
        <v>197</v>
      </c>
      <c r="P19" s="33"/>
    </row>
    <row r="20" spans="1:16" s="31" customFormat="1" x14ac:dyDescent="0.3">
      <c r="A20" s="27" t="s">
        <v>198</v>
      </c>
      <c r="B20" s="28">
        <v>67.055031315789464</v>
      </c>
      <c r="C20" s="28">
        <v>67.22359075</v>
      </c>
      <c r="D20" s="28">
        <v>66.897534999999976</v>
      </c>
      <c r="E20" s="28">
        <v>71.285795238095261</v>
      </c>
      <c r="F20" s="28">
        <v>70.775921818181828</v>
      </c>
      <c r="G20" s="28">
        <v>60.933454285714276</v>
      </c>
      <c r="H20" s="28">
        <v>57.270684761904761</v>
      </c>
      <c r="I20" s="28">
        <v>57.793637500000003</v>
      </c>
      <c r="J20" s="28">
        <v>60.34467149999999</v>
      </c>
      <c r="K20" s="28">
        <v>52.529441428571438</v>
      </c>
      <c r="L20" s="28">
        <v>56.531044722222227</v>
      </c>
      <c r="M20" s="28">
        <v>60.262107954545442</v>
      </c>
      <c r="N20" s="29">
        <v>62.46</v>
      </c>
      <c r="O20" s="30" t="s">
        <v>199</v>
      </c>
      <c r="P20" s="33"/>
    </row>
    <row r="21" spans="1:16" s="31" customFormat="1" x14ac:dyDescent="0.3">
      <c r="A21" s="32" t="s">
        <v>200</v>
      </c>
      <c r="B21" s="28">
        <v>65.481951250000009</v>
      </c>
      <c r="C21" s="28">
        <v>65.695437249999983</v>
      </c>
      <c r="D21" s="28">
        <v>68.099250714285716</v>
      </c>
      <c r="E21" s="28">
        <v>72.575061818181794</v>
      </c>
      <c r="F21" s="28">
        <v>68.982336590909085</v>
      </c>
      <c r="G21" s="28">
        <v>74.776604250000005</v>
      </c>
      <c r="H21" s="28">
        <v>79.327164347826084</v>
      </c>
      <c r="I21" s="28">
        <v>89.107013571428567</v>
      </c>
      <c r="J21" s="28">
        <v>87.921265000000034</v>
      </c>
      <c r="K21" s="28">
        <v>89.517554090909101</v>
      </c>
      <c r="L21" s="28">
        <v>92.374237368421049</v>
      </c>
      <c r="M21" s="28">
        <v>99.759819499999978</v>
      </c>
      <c r="N21" s="29">
        <v>79.249166666666667</v>
      </c>
      <c r="O21" s="30" t="s">
        <v>201</v>
      </c>
      <c r="P21" s="33"/>
    </row>
    <row r="22" spans="1:16" s="31" customFormat="1" x14ac:dyDescent="0.3">
      <c r="A22" s="27" t="s">
        <v>202</v>
      </c>
      <c r="B22" s="28">
        <v>105.72015318181816</v>
      </c>
      <c r="C22" s="28">
        <v>120.90896144736843</v>
      </c>
      <c r="D22" s="28">
        <v>129.71535511904762</v>
      </c>
      <c r="E22" s="28">
        <v>132.47124826086957</v>
      </c>
      <c r="F22" s="28">
        <v>113.05438523809524</v>
      </c>
      <c r="G22" s="28">
        <v>96.812891590909103</v>
      </c>
      <c r="H22" s="28">
        <v>69.121526666666668</v>
      </c>
      <c r="I22" s="28">
        <v>50.907636000000011</v>
      </c>
      <c r="J22" s="28">
        <v>40.61143324999999</v>
      </c>
      <c r="K22" s="28">
        <v>43.986057631578959</v>
      </c>
      <c r="L22" s="28">
        <v>43.217028000000006</v>
      </c>
      <c r="M22" s="28">
        <v>46.021762045454544</v>
      </c>
      <c r="N22" s="29">
        <v>83.566666666666663</v>
      </c>
      <c r="O22" s="30" t="s">
        <v>203</v>
      </c>
      <c r="P22" s="33"/>
    </row>
    <row r="23" spans="1:16" s="31" customFormat="1" x14ac:dyDescent="0.3">
      <c r="A23" s="32" t="s">
        <v>204</v>
      </c>
      <c r="B23" s="28">
        <v>50.135601875000006</v>
      </c>
      <c r="C23" s="28">
        <v>58.003360416666673</v>
      </c>
      <c r="D23" s="28">
        <v>69.115276136363633</v>
      </c>
      <c r="E23" s="28">
        <v>64.82460978260869</v>
      </c>
      <c r="F23" s="28">
        <v>71.979192105263166</v>
      </c>
      <c r="G23" s="28">
        <v>67.701650000000001</v>
      </c>
      <c r="H23" s="28">
        <v>73.064288636363642</v>
      </c>
      <c r="I23" s="28">
        <v>77.390866249999959</v>
      </c>
      <c r="J23" s="28">
        <v>75.01622261904761</v>
      </c>
      <c r="K23" s="28">
        <v>76.608826250000021</v>
      </c>
      <c r="L23" s="28">
        <v>73.694277777777771</v>
      </c>
      <c r="M23" s="28">
        <v>78.018300000000025</v>
      </c>
      <c r="N23" s="29">
        <v>69.762270040485845</v>
      </c>
      <c r="O23" s="30" t="s">
        <v>205</v>
      </c>
      <c r="P23" s="33"/>
    </row>
    <row r="24" spans="1:16" s="31" customFormat="1" x14ac:dyDescent="0.3">
      <c r="A24" s="32" t="s">
        <v>206</v>
      </c>
      <c r="B24" s="28">
        <v>84.08172900000001</v>
      </c>
      <c r="C24" s="28">
        <v>76.161427777777774</v>
      </c>
      <c r="D24" s="28">
        <v>74.331090000000003</v>
      </c>
      <c r="E24" s="28">
        <v>73.543052272727266</v>
      </c>
      <c r="F24" s="28">
        <v>75.126988999999995</v>
      </c>
      <c r="G24" s="28">
        <v>76.092999999999989</v>
      </c>
      <c r="H24" s="28">
        <v>81.109814285714293</v>
      </c>
      <c r="I24" s="28">
        <v>84.255698500000008</v>
      </c>
      <c r="J24" s="28">
        <v>89.772982380952385</v>
      </c>
      <c r="K24" s="28">
        <v>93.868447999999987</v>
      </c>
      <c r="L24" s="28">
        <v>101.62099944444444</v>
      </c>
      <c r="M24" s="28">
        <v>110.71446956521741</v>
      </c>
      <c r="N24" s="29">
        <v>85.09</v>
      </c>
      <c r="O24" s="30" t="s">
        <v>207</v>
      </c>
      <c r="P24" s="33"/>
    </row>
    <row r="25" spans="1:16" s="31" customFormat="1" x14ac:dyDescent="0.3">
      <c r="A25" s="32" t="s">
        <v>208</v>
      </c>
      <c r="B25" s="28">
        <v>118.63579277777778</v>
      </c>
      <c r="C25" s="28">
        <v>110.80254368421052</v>
      </c>
      <c r="D25" s="28">
        <v>109.99406772727275</v>
      </c>
      <c r="E25" s="28">
        <v>112.52711428571428</v>
      </c>
      <c r="F25" s="28">
        <v>106.93536000000002</v>
      </c>
      <c r="G25" s="28">
        <v>108.79064681818183</v>
      </c>
      <c r="H25" s="28">
        <v>106.10836949999998</v>
      </c>
      <c r="I25" s="28">
        <v>109.61574428571427</v>
      </c>
      <c r="J25" s="28">
        <v>107.19388799999999</v>
      </c>
      <c r="K25" s="28">
        <v>110.46828473684211</v>
      </c>
      <c r="L25" s="28">
        <v>117.66619714285711</v>
      </c>
      <c r="M25" s="28">
        <v>123.61055818181818</v>
      </c>
      <c r="N25" s="29">
        <v>111.89</v>
      </c>
      <c r="O25" s="30" t="s">
        <v>209</v>
      </c>
      <c r="P25" s="33"/>
    </row>
    <row r="26" spans="1:16" s="31" customFormat="1" x14ac:dyDescent="0.3">
      <c r="A26" s="32" t="s">
        <v>210</v>
      </c>
      <c r="B26" s="28">
        <v>117.97451263157893</v>
      </c>
      <c r="C26" s="28">
        <v>108.05380666666667</v>
      </c>
      <c r="D26" s="28">
        <v>94.507602631578962</v>
      </c>
      <c r="E26" s="28">
        <v>100.33814000000001</v>
      </c>
      <c r="F26" s="28">
        <v>110.06828299999999</v>
      </c>
      <c r="G26" s="28">
        <v>111.77087950000001</v>
      </c>
      <c r="H26" s="28">
        <v>109.78858409090908</v>
      </c>
      <c r="I26" s="28">
        <v>107.87074714285717</v>
      </c>
      <c r="J26" s="28">
        <v>107.28096684210526</v>
      </c>
      <c r="K26" s="28">
        <v>109.55123681818182</v>
      </c>
      <c r="L26" s="28">
        <v>112.67557388888889</v>
      </c>
      <c r="M26" s="28">
        <v>106.44967000000001</v>
      </c>
      <c r="N26" s="29">
        <v>107.97</v>
      </c>
      <c r="O26" s="30" t="s">
        <v>211</v>
      </c>
      <c r="P26" s="33"/>
    </row>
    <row r="27" spans="1:16" x14ac:dyDescent="0.3">
      <c r="A27" s="27" t="s">
        <v>212</v>
      </c>
      <c r="B27" s="28">
        <v>101.57480404761903</v>
      </c>
      <c r="C27" s="28">
        <v>101.09704973684211</v>
      </c>
      <c r="D27" s="28">
        <v>101.11112850000002</v>
      </c>
      <c r="E27" s="28">
        <v>104.85975108695654</v>
      </c>
      <c r="F27" s="28">
        <v>108.45469894736839</v>
      </c>
      <c r="G27" s="28">
        <v>109.46571142857142</v>
      </c>
      <c r="H27" s="28">
        <v>107.37352068181818</v>
      </c>
      <c r="I27" s="28">
        <v>106.55480452380951</v>
      </c>
      <c r="J27" s="28">
        <v>108.71841975000002</v>
      </c>
      <c r="K27" s="28">
        <v>105.29499857142855</v>
      </c>
      <c r="L27" s="28">
        <v>106.18825474999998</v>
      </c>
      <c r="M27" s="28">
        <v>105.29528785714285</v>
      </c>
      <c r="N27" s="29">
        <v>105.52</v>
      </c>
      <c r="O27" s="30" t="s">
        <v>213</v>
      </c>
    </row>
    <row r="28" spans="1:16" x14ac:dyDescent="0.3">
      <c r="A28" s="27" t="s">
        <v>214</v>
      </c>
      <c r="B28" s="28">
        <v>105.55533930000001</v>
      </c>
      <c r="C28" s="28">
        <v>106.85322644444446</v>
      </c>
      <c r="D28" s="28">
        <v>109.0539181904762</v>
      </c>
      <c r="E28" s="28">
        <v>106.2961561818182</v>
      </c>
      <c r="F28" s="28">
        <v>101.89198810000001</v>
      </c>
      <c r="G28" s="28">
        <v>96.959094045454563</v>
      </c>
      <c r="H28" s="28">
        <v>86.827638380952408</v>
      </c>
      <c r="I28" s="28">
        <v>77.581451350000009</v>
      </c>
      <c r="J28" s="28">
        <v>61.211098238095246</v>
      </c>
      <c r="K28" s="28">
        <v>46.586617428571437</v>
      </c>
      <c r="L28" s="28">
        <v>56.430382166666682</v>
      </c>
      <c r="M28" s="28">
        <v>55.176776090909101</v>
      </c>
      <c r="N28" s="29">
        <v>84.156300105691088</v>
      </c>
      <c r="O28" s="30" t="s">
        <v>215</v>
      </c>
    </row>
    <row r="29" spans="1:16" x14ac:dyDescent="0.3">
      <c r="A29" s="27" t="s">
        <v>216</v>
      </c>
      <c r="B29" s="28">
        <v>59.070307599999992</v>
      </c>
      <c r="C29" s="28">
        <v>63.821381000000002</v>
      </c>
      <c r="D29" s="28">
        <v>61.745464190476184</v>
      </c>
      <c r="E29" s="28">
        <v>56.300030227272721</v>
      </c>
      <c r="F29" s="28">
        <v>47.327433333333339</v>
      </c>
      <c r="G29" s="28">
        <v>46.104868599999996</v>
      </c>
      <c r="H29" s="28">
        <v>46.675260727272715</v>
      </c>
      <c r="I29" s="28">
        <v>42.504005149999998</v>
      </c>
      <c r="J29" s="28">
        <v>35.680888380952382</v>
      </c>
      <c r="K29" s="28">
        <v>28.078798200000005</v>
      </c>
      <c r="L29" s="28">
        <v>30.525591894736845</v>
      </c>
      <c r="M29" s="28">
        <v>36.421309142857147</v>
      </c>
      <c r="N29" s="29">
        <v>46.16562723966944</v>
      </c>
      <c r="O29" s="30" t="s">
        <v>217</v>
      </c>
    </row>
    <row r="30" spans="1:16" x14ac:dyDescent="0.3">
      <c r="A30" s="27" t="s">
        <v>218</v>
      </c>
      <c r="B30" s="28">
        <v>39.879094571428574</v>
      </c>
      <c r="C30" s="28">
        <v>45.006805849999999</v>
      </c>
      <c r="D30" s="28">
        <v>46.963111931818183</v>
      </c>
      <c r="E30" s="28">
        <v>43.519136674999999</v>
      </c>
      <c r="F30" s="28">
        <v>44.384978928571435</v>
      </c>
      <c r="G30" s="28">
        <v>44.480860166666659</v>
      </c>
      <c r="H30" s="28">
        <v>49.252621083333331</v>
      </c>
      <c r="I30" s="28">
        <v>44.456194318181822</v>
      </c>
      <c r="J30" s="28">
        <v>52.735649124999995</v>
      </c>
      <c r="K30" s="28">
        <v>54.077528250000015</v>
      </c>
      <c r="L30" s="28">
        <v>54.86268470000001</v>
      </c>
      <c r="M30" s="28">
        <v>51.469629652173914</v>
      </c>
      <c r="N30" s="29">
        <v>47.557812594621531</v>
      </c>
      <c r="O30" s="30" t="s">
        <v>219</v>
      </c>
    </row>
    <row r="31" spans="1:16" x14ac:dyDescent="0.3">
      <c r="A31" s="27" t="s">
        <v>220</v>
      </c>
      <c r="B31" s="28">
        <v>52.490691055555551</v>
      </c>
      <c r="C31" s="28">
        <v>50.567623025000003</v>
      </c>
      <c r="D31" s="28">
        <v>46.555774</v>
      </c>
      <c r="E31" s="28">
        <v>47.857632880952387</v>
      </c>
      <c r="F31" s="28">
        <v>50.633570880952391</v>
      </c>
      <c r="G31" s="28">
        <v>54.523307750000001</v>
      </c>
      <c r="H31" s="28">
        <v>56.059518095238097</v>
      </c>
      <c r="I31" s="28">
        <v>61.315904545454551</v>
      </c>
      <c r="J31" s="28">
        <v>62.290080157894742</v>
      </c>
      <c r="K31" s="28">
        <v>67.060153386363623</v>
      </c>
      <c r="L31" s="28">
        <v>63.537335763157884</v>
      </c>
      <c r="M31" s="28">
        <v>63.795413214285702</v>
      </c>
      <c r="N31" s="29">
        <v>56.426878865306136</v>
      </c>
      <c r="O31" s="30" t="s">
        <v>221</v>
      </c>
    </row>
    <row r="32" spans="1:16" x14ac:dyDescent="0.3">
      <c r="A32" s="27" t="s">
        <v>222</v>
      </c>
      <c r="B32" s="28">
        <v>69.219098437499994</v>
      </c>
      <c r="C32" s="28">
        <v>75.252045250000009</v>
      </c>
      <c r="D32" s="28">
        <v>73.825793025000024</v>
      </c>
      <c r="E32" s="28">
        <v>73.468274863636353</v>
      </c>
      <c r="F32" s="28">
        <v>72.5347376</v>
      </c>
      <c r="G32" s="28">
        <v>77.883389637499988</v>
      </c>
      <c r="H32" s="28">
        <v>80.082670250000007</v>
      </c>
      <c r="I32" s="28">
        <v>65.399219369047628</v>
      </c>
      <c r="J32" s="28">
        <v>57.772638352941186</v>
      </c>
      <c r="K32" s="28">
        <v>59.26800257954546</v>
      </c>
      <c r="L32" s="28">
        <v>64.534530625000002</v>
      </c>
      <c r="M32" s="28">
        <v>66.739999999999995</v>
      </c>
      <c r="N32" s="29">
        <v>69.88</v>
      </c>
      <c r="O32" s="30" t="s">
        <v>223</v>
      </c>
    </row>
    <row r="33" spans="1:15" x14ac:dyDescent="0.3">
      <c r="A33" s="27" t="s">
        <v>224</v>
      </c>
      <c r="B33" s="28">
        <v>71.000922499999987</v>
      </c>
      <c r="C33" s="28">
        <v>70.013724342105249</v>
      </c>
      <c r="D33" s="28">
        <v>62.374424999999988</v>
      </c>
      <c r="E33" s="28">
        <v>63.627010326086953</v>
      </c>
      <c r="F33" s="28">
        <v>59.349817105263163</v>
      </c>
      <c r="G33" s="28">
        <v>61.723273214285719</v>
      </c>
      <c r="H33" s="28">
        <v>59.703420454545466</v>
      </c>
      <c r="I33" s="28">
        <v>62.53257261904762</v>
      </c>
      <c r="J33" s="28">
        <v>65.502042500000016</v>
      </c>
      <c r="K33" s="28">
        <v>64.309747023809535</v>
      </c>
      <c r="L33" s="28">
        <v>54.627359999999996</v>
      </c>
      <c r="M33" s="28">
        <v>33.358738068181822</v>
      </c>
      <c r="N33" s="29">
        <v>60.470826062752998</v>
      </c>
      <c r="O33" s="30" t="s">
        <v>225</v>
      </c>
    </row>
    <row r="34" spans="1:15" x14ac:dyDescent="0.3">
      <c r="A34" s="27" t="s">
        <v>226</v>
      </c>
      <c r="B34" s="28">
        <v>19.901683749999997</v>
      </c>
      <c r="C34" s="28">
        <v>30.605539617647054</v>
      </c>
      <c r="D34" s="28">
        <v>40.633868636363637</v>
      </c>
      <c r="E34" s="28">
        <v>43.347552547619046</v>
      </c>
      <c r="F34" s="28">
        <v>44.190017605263151</v>
      </c>
      <c r="G34" s="28">
        <v>41.35410665909091</v>
      </c>
      <c r="H34" s="28">
        <v>40.658228000000001</v>
      </c>
      <c r="I34" s="28">
        <v>43.340640499999999</v>
      </c>
      <c r="J34" s="28">
        <v>49.839816952380943</v>
      </c>
      <c r="K34" s="28">
        <v>54.794569624999994</v>
      </c>
      <c r="L34" s="28">
        <v>61.216117289473672</v>
      </c>
      <c r="M34" s="28">
        <v>64.729496782608663</v>
      </c>
      <c r="N34" s="29">
        <v>44.821938917004019</v>
      </c>
      <c r="O34" s="30" t="s">
        <v>227</v>
      </c>
    </row>
    <row r="35" spans="1:15" x14ac:dyDescent="0.3">
      <c r="A35" s="27" t="s">
        <v>228</v>
      </c>
      <c r="B35" s="28">
        <v>63.396976500000008</v>
      </c>
      <c r="C35" s="28">
        <v>66.953084852941174</v>
      </c>
      <c r="D35" s="28">
        <v>71.982647477272721</v>
      </c>
      <c r="E35" s="28">
        <v>73.539060523809511</v>
      </c>
      <c r="F35" s="28">
        <v>69.804724424999989</v>
      </c>
      <c r="G35" s="28">
        <v>73.130738295454549</v>
      </c>
      <c r="H35" s="28">
        <v>82.107393785714294</v>
      </c>
      <c r="I35" s="28">
        <v>80.637301023809528</v>
      </c>
      <c r="J35" s="28">
        <v>73.298823523809531</v>
      </c>
      <c r="K35" s="28">
        <v>84.666318799999985</v>
      </c>
      <c r="L35" s="28">
        <v>94.067715194444446</v>
      </c>
      <c r="M35" s="28">
        <v>112.87479254347826</v>
      </c>
      <c r="N35" s="29">
        <v>79.181425130081294</v>
      </c>
      <c r="O35" s="30" t="s">
        <v>227</v>
      </c>
    </row>
    <row r="36" spans="1:15" x14ac:dyDescent="0.3">
      <c r="A36" s="27" t="s">
        <v>229</v>
      </c>
      <c r="B36" s="28">
        <v>102.96599786842103</v>
      </c>
      <c r="C36" s="28">
        <v>109.50503773684208</v>
      </c>
      <c r="D36" s="28">
        <v>116.01138504999999</v>
      </c>
      <c r="E36" s="28">
        <v>105.49124737500001</v>
      </c>
      <c r="F36" s="28">
        <v>97.404465428571427</v>
      </c>
      <c r="G36" s="28">
        <v>90.706344809523813</v>
      </c>
      <c r="H36" s="28">
        <v>91.698948700000003</v>
      </c>
      <c r="I36" s="28">
        <v>87.552266068181822</v>
      </c>
      <c r="J36" s="28">
        <v>78.100942275000008</v>
      </c>
      <c r="K36" s="28">
        <v>80.922269684210534</v>
      </c>
      <c r="L36" s="28">
        <v>82.278706675000009</v>
      </c>
      <c r="M36" s="28">
        <v>78.539480282608693</v>
      </c>
      <c r="N36" s="29">
        <v>93.151566872950767</v>
      </c>
      <c r="O36" s="30" t="s">
        <v>227</v>
      </c>
    </row>
    <row r="37" spans="1:15" x14ac:dyDescent="0.3">
      <c r="A37" s="27" t="s">
        <v>230</v>
      </c>
      <c r="B37" s="28">
        <v>83.755358416666667</v>
      </c>
      <c r="C37" s="28">
        <v>74.981547824999993</v>
      </c>
      <c r="D37" s="28">
        <v>74.928252024999992</v>
      </c>
      <c r="E37" s="28">
        <v>80.368492428571415</v>
      </c>
      <c r="F37" s="28">
        <v>86.426703761904761</v>
      </c>
      <c r="G37" s="28">
        <v>93.539339400000003</v>
      </c>
      <c r="H37" s="28">
        <v>90.080343022727263</v>
      </c>
      <c r="I37" s="28">
        <v>83.455368214285699</v>
      </c>
      <c r="J37" s="28">
        <v>77.419721631578938</v>
      </c>
      <c r="K37" s="28">
        <v>79.216541545454547</v>
      </c>
      <c r="L37" s="28">
        <v>81.621881399999992</v>
      </c>
      <c r="M37" s="28">
        <v>84.486883150000011</v>
      </c>
      <c r="N37" s="29">
        <v>82.580010456967216</v>
      </c>
      <c r="O37" s="30" t="s">
        <v>227</v>
      </c>
    </row>
    <row r="38" spans="1:15" x14ac:dyDescent="0.3">
      <c r="A38" s="34" t="s">
        <v>231</v>
      </c>
      <c r="B38" s="35"/>
      <c r="C38" s="35"/>
      <c r="D38" s="35"/>
      <c r="E38" s="35"/>
      <c r="F38" s="35"/>
      <c r="G38" s="36"/>
      <c r="H38" s="36"/>
      <c r="I38" s="36"/>
      <c r="J38" s="36"/>
      <c r="K38" s="36"/>
      <c r="L38" s="36"/>
      <c r="M38" s="36"/>
    </row>
    <row r="39" spans="1:15" x14ac:dyDescent="0.3">
      <c r="A39" s="73" t="s">
        <v>232</v>
      </c>
      <c r="B39" s="73"/>
      <c r="C39" s="73"/>
      <c r="D39" s="73"/>
      <c r="E39" s="73"/>
      <c r="F39" s="73"/>
      <c r="G39" s="73"/>
      <c r="H39" s="73"/>
      <c r="I39" s="73"/>
      <c r="J39" s="73"/>
      <c r="K39" s="73"/>
      <c r="L39" s="73"/>
      <c r="M39" s="73"/>
      <c r="N39" s="73"/>
      <c r="O39" s="73"/>
    </row>
    <row r="40" spans="1:15" x14ac:dyDescent="0.3">
      <c r="A40" s="73" t="s">
        <v>233</v>
      </c>
      <c r="B40" s="73"/>
      <c r="C40" s="73"/>
      <c r="D40" s="73"/>
      <c r="E40" s="73"/>
      <c r="F40" s="73"/>
      <c r="G40" s="73"/>
      <c r="H40" s="73"/>
      <c r="I40" s="73"/>
      <c r="J40" s="73"/>
      <c r="K40" s="73"/>
      <c r="L40" s="73"/>
      <c r="M40" s="73"/>
      <c r="N40" s="73"/>
      <c r="O40" s="73"/>
    </row>
    <row r="42" spans="1:15" x14ac:dyDescent="0.3">
      <c r="B42" s="38"/>
      <c r="C42" s="38"/>
      <c r="D42" s="38"/>
      <c r="E42" s="38"/>
      <c r="F42" s="38"/>
      <c r="G42" s="38"/>
      <c r="H42" s="38"/>
      <c r="I42" s="38"/>
      <c r="J42" s="38"/>
      <c r="K42" s="38"/>
      <c r="L42" s="38"/>
      <c r="M42" s="38"/>
    </row>
    <row r="43" spans="1:15" x14ac:dyDescent="0.3">
      <c r="B43" s="38"/>
      <c r="C43" s="38"/>
      <c r="D43" s="38"/>
      <c r="E43" s="38"/>
      <c r="F43" s="38"/>
      <c r="G43" s="38"/>
      <c r="H43" s="38"/>
      <c r="I43" s="38"/>
      <c r="J43" s="38"/>
      <c r="K43" s="38"/>
      <c r="L43" s="38"/>
      <c r="M43" s="38"/>
    </row>
    <row r="44" spans="1:15" x14ac:dyDescent="0.3">
      <c r="B44" s="38"/>
      <c r="C44" s="38"/>
      <c r="D44" s="38"/>
      <c r="E44" s="38"/>
      <c r="F44" s="38"/>
      <c r="G44" s="38"/>
      <c r="H44" s="38"/>
      <c r="I44" s="38"/>
      <c r="J44" s="38"/>
      <c r="K44" s="38"/>
      <c r="L44" s="38"/>
      <c r="M44" s="38"/>
    </row>
    <row r="45" spans="1:15" x14ac:dyDescent="0.3">
      <c r="B45" s="38"/>
      <c r="C45" s="38"/>
      <c r="D45" s="38"/>
      <c r="E45" s="38"/>
      <c r="F45" s="38"/>
      <c r="G45" s="38"/>
      <c r="H45" s="38"/>
      <c r="I45" s="38"/>
      <c r="J45" s="38"/>
      <c r="K45" s="38"/>
      <c r="L45" s="38"/>
      <c r="M45" s="38"/>
    </row>
    <row r="46" spans="1:15" x14ac:dyDescent="0.3">
      <c r="B46" s="38"/>
      <c r="C46" s="38"/>
      <c r="D46" s="38"/>
      <c r="E46" s="38"/>
      <c r="F46" s="38"/>
      <c r="G46" s="38"/>
      <c r="H46" s="38"/>
      <c r="I46" s="38"/>
      <c r="J46" s="38"/>
      <c r="K46" s="38"/>
      <c r="L46" s="38"/>
      <c r="M46" s="38"/>
    </row>
    <row r="47" spans="1:15" x14ac:dyDescent="0.3">
      <c r="B47" s="38"/>
      <c r="C47" s="38"/>
      <c r="D47" s="38"/>
      <c r="E47" s="38"/>
      <c r="F47" s="38"/>
      <c r="G47" s="38"/>
      <c r="H47" s="38"/>
      <c r="I47" s="38"/>
      <c r="J47" s="38"/>
      <c r="K47" s="38"/>
      <c r="L47" s="38"/>
      <c r="M47" s="38"/>
    </row>
    <row r="48" spans="1:15" x14ac:dyDescent="0.3">
      <c r="B48" s="38"/>
      <c r="C48" s="38"/>
      <c r="D48" s="38"/>
      <c r="E48" s="38"/>
      <c r="F48" s="38"/>
      <c r="G48" s="38"/>
      <c r="H48" s="38"/>
      <c r="I48" s="38"/>
      <c r="J48" s="38"/>
      <c r="K48" s="38"/>
      <c r="L48" s="38"/>
      <c r="M48" s="38"/>
    </row>
    <row r="49" spans="2:13" x14ac:dyDescent="0.3">
      <c r="B49" s="38"/>
      <c r="C49" s="38"/>
      <c r="D49" s="38"/>
      <c r="E49" s="38"/>
      <c r="F49" s="38"/>
      <c r="G49" s="38"/>
      <c r="H49" s="38"/>
      <c r="I49" s="38"/>
      <c r="J49" s="38"/>
      <c r="K49" s="38"/>
      <c r="L49" s="38"/>
      <c r="M49" s="38"/>
    </row>
    <row r="50" spans="2:13" x14ac:dyDescent="0.3">
      <c r="B50" s="38"/>
      <c r="C50" s="38"/>
      <c r="D50" s="38"/>
      <c r="E50" s="38"/>
      <c r="F50" s="38"/>
      <c r="G50" s="38"/>
      <c r="H50" s="38"/>
      <c r="I50" s="38"/>
      <c r="J50" s="38"/>
      <c r="K50" s="38"/>
      <c r="L50" s="38"/>
      <c r="M50" s="38"/>
    </row>
    <row r="51" spans="2:13" x14ac:dyDescent="0.3">
      <c r="B51" s="38"/>
      <c r="C51" s="38"/>
      <c r="D51" s="38"/>
      <c r="E51" s="38"/>
      <c r="F51" s="38"/>
      <c r="G51" s="38"/>
      <c r="H51" s="38"/>
      <c r="I51" s="38"/>
      <c r="J51" s="38"/>
      <c r="K51" s="38"/>
      <c r="L51" s="38"/>
      <c r="M51" s="38"/>
    </row>
    <row r="52" spans="2:13" x14ac:dyDescent="0.3">
      <c r="B52" s="38"/>
      <c r="C52" s="38"/>
      <c r="D52" s="38"/>
      <c r="E52" s="38"/>
      <c r="F52" s="38"/>
      <c r="G52" s="38"/>
      <c r="H52" s="38"/>
      <c r="I52" s="38"/>
      <c r="J52" s="38"/>
      <c r="K52" s="38"/>
      <c r="L52" s="38"/>
      <c r="M52" s="38"/>
    </row>
  </sheetData>
  <mergeCells count="4">
    <mergeCell ref="A2:O2"/>
    <mergeCell ref="A8:O8"/>
    <mergeCell ref="A39:O39"/>
    <mergeCell ref="A40:O4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0EB9E-DCE2-4233-8A02-121109D9497D}">
  <dimension ref="A1:DW83"/>
  <sheetViews>
    <sheetView topLeftCell="A61" workbookViewId="0">
      <selection activeCell="B77" sqref="B77"/>
    </sheetView>
  </sheetViews>
  <sheetFormatPr defaultRowHeight="14.4" x14ac:dyDescent="0.3"/>
  <cols>
    <col min="1" max="1" width="33.33203125" bestFit="1" customWidth="1"/>
    <col min="2" max="2" width="9.6640625" bestFit="1" customWidth="1"/>
    <col min="3" max="3" width="11.88671875" bestFit="1" customWidth="1"/>
    <col min="4" max="4" width="12.44140625" bestFit="1" customWidth="1"/>
    <col min="5" max="5" width="13.6640625" bestFit="1" customWidth="1"/>
    <col min="6" max="6" width="11.109375" bestFit="1" customWidth="1"/>
    <col min="7" max="7" width="10" bestFit="1" customWidth="1"/>
    <col min="8" max="8" width="9.44140625" bestFit="1" customWidth="1"/>
    <col min="9" max="9" width="9.88671875" bestFit="1" customWidth="1"/>
    <col min="11" max="11" width="11.88671875" bestFit="1" customWidth="1"/>
    <col min="12" max="12" width="15.6640625" bestFit="1" customWidth="1"/>
    <col min="13" max="13" width="12.88671875" bestFit="1" customWidth="1"/>
    <col min="14" max="14" width="15.33203125" bestFit="1" customWidth="1"/>
    <col min="15" max="15" width="15" bestFit="1" customWidth="1"/>
    <col min="16" max="16" width="12.44140625" bestFit="1" customWidth="1"/>
    <col min="17" max="17" width="13.6640625" bestFit="1" customWidth="1"/>
    <col min="18" max="18" width="11.109375" bestFit="1" customWidth="1"/>
    <col min="19" max="19" width="10" bestFit="1" customWidth="1"/>
    <col min="20" max="20" width="9.44140625" bestFit="1" customWidth="1"/>
    <col min="21" max="21" width="9.88671875" bestFit="1" customWidth="1"/>
    <col min="23" max="23" width="11.88671875" bestFit="1" customWidth="1"/>
    <col min="24" max="24" width="15.6640625" bestFit="1" customWidth="1"/>
    <col min="25" max="25" width="12.88671875" bestFit="1" customWidth="1"/>
    <col min="26" max="26" width="15.33203125" bestFit="1" customWidth="1"/>
    <col min="27" max="27" width="15" bestFit="1" customWidth="1"/>
    <col min="28" max="28" width="12.44140625" bestFit="1" customWidth="1"/>
    <col min="29" max="29" width="13.6640625" bestFit="1" customWidth="1"/>
    <col min="30" max="30" width="11.109375" bestFit="1" customWidth="1"/>
    <col min="31" max="31" width="10" bestFit="1" customWidth="1"/>
    <col min="32" max="32" width="9.44140625" bestFit="1" customWidth="1"/>
    <col min="33" max="33" width="9.88671875" bestFit="1" customWidth="1"/>
    <col min="35" max="35" width="11.88671875" bestFit="1" customWidth="1"/>
    <col min="36" max="36" width="15.6640625" bestFit="1" customWidth="1"/>
    <col min="37" max="37" width="12.88671875" bestFit="1" customWidth="1"/>
    <col min="38" max="38" width="15.33203125" bestFit="1" customWidth="1"/>
    <col min="39" max="39" width="15" bestFit="1" customWidth="1"/>
    <col min="40" max="40" width="12.44140625" bestFit="1" customWidth="1"/>
    <col min="41" max="41" width="13.6640625" bestFit="1" customWidth="1"/>
    <col min="42" max="42" width="11.109375" bestFit="1" customWidth="1"/>
    <col min="43" max="43" width="10" bestFit="1" customWidth="1"/>
    <col min="44" max="44" width="9.44140625" bestFit="1" customWidth="1"/>
    <col min="45" max="45" width="9.88671875" bestFit="1" customWidth="1"/>
    <col min="47" max="47" width="11.88671875" bestFit="1" customWidth="1"/>
    <col min="48" max="48" width="15.6640625" bestFit="1" customWidth="1"/>
    <col min="49" max="49" width="12.88671875" bestFit="1" customWidth="1"/>
    <col min="50" max="50" width="15.33203125" bestFit="1" customWidth="1"/>
    <col min="51" max="51" width="15" bestFit="1" customWidth="1"/>
    <col min="52" max="52" width="12.44140625" bestFit="1" customWidth="1"/>
    <col min="53" max="53" width="13.6640625" bestFit="1" customWidth="1"/>
    <col min="54" max="54" width="11.109375" bestFit="1" customWidth="1"/>
    <col min="55" max="55" width="10" bestFit="1" customWidth="1"/>
    <col min="56" max="56" width="9.44140625" bestFit="1" customWidth="1"/>
    <col min="57" max="57" width="9.88671875" bestFit="1" customWidth="1"/>
    <col min="59" max="59" width="11.88671875" bestFit="1" customWidth="1"/>
    <col min="60" max="60" width="15.6640625" bestFit="1" customWidth="1"/>
    <col min="61" max="61" width="12.88671875" bestFit="1" customWidth="1"/>
    <col min="62" max="62" width="15.33203125" bestFit="1" customWidth="1"/>
    <col min="63" max="63" width="15" bestFit="1" customWidth="1"/>
    <col min="64" max="64" width="12.44140625" bestFit="1" customWidth="1"/>
    <col min="65" max="65" width="13.6640625" bestFit="1" customWidth="1"/>
    <col min="66" max="66" width="11.109375" bestFit="1" customWidth="1"/>
    <col min="67" max="67" width="10" bestFit="1" customWidth="1"/>
    <col min="68" max="68" width="9.44140625" bestFit="1" customWidth="1"/>
    <col min="69" max="69" width="9.88671875" bestFit="1" customWidth="1"/>
    <col min="71" max="71" width="11.88671875" bestFit="1" customWidth="1"/>
    <col min="72" max="72" width="15.6640625" bestFit="1" customWidth="1"/>
    <col min="73" max="73" width="12.88671875" bestFit="1" customWidth="1"/>
    <col min="74" max="74" width="15.33203125" bestFit="1" customWidth="1"/>
    <col min="75" max="75" width="15" bestFit="1" customWidth="1"/>
    <col min="76" max="76" width="12.44140625" bestFit="1" customWidth="1"/>
    <col min="77" max="77" width="13.6640625" bestFit="1" customWidth="1"/>
    <col min="78" max="78" width="11.109375" bestFit="1" customWidth="1"/>
    <col min="79" max="79" width="9.44140625" bestFit="1" customWidth="1"/>
    <col min="80" max="80" width="9.88671875" bestFit="1" customWidth="1"/>
    <col min="82" max="82" width="11.88671875" bestFit="1" customWidth="1"/>
    <col min="83" max="83" width="15.6640625" bestFit="1" customWidth="1"/>
    <col min="84" max="84" width="12.88671875" bestFit="1" customWidth="1"/>
    <col min="85" max="85" width="15.33203125" bestFit="1" customWidth="1"/>
    <col min="86" max="86" width="15" bestFit="1" customWidth="1"/>
    <col min="87" max="87" width="12.44140625" bestFit="1" customWidth="1"/>
    <col min="88" max="88" width="13.6640625" bestFit="1" customWidth="1"/>
    <col min="89" max="89" width="11.109375" bestFit="1" customWidth="1"/>
    <col min="90" max="90" width="10" bestFit="1" customWidth="1"/>
    <col min="91" max="91" width="9.44140625" bestFit="1" customWidth="1"/>
    <col min="92" max="92" width="9.88671875" bestFit="1" customWidth="1"/>
    <col min="94" max="94" width="11.88671875" bestFit="1" customWidth="1"/>
    <col min="95" max="95" width="15.6640625" bestFit="1" customWidth="1"/>
    <col min="96" max="96" width="12.88671875" bestFit="1" customWidth="1"/>
    <col min="97" max="97" width="15.33203125" bestFit="1" customWidth="1"/>
    <col min="98" max="98" width="15" bestFit="1" customWidth="1"/>
    <col min="99" max="99" width="12.44140625" bestFit="1" customWidth="1"/>
    <col min="100" max="100" width="13.6640625" bestFit="1" customWidth="1"/>
    <col min="101" max="101" width="11.109375" bestFit="1" customWidth="1"/>
    <col min="102" max="102" width="10" bestFit="1" customWidth="1"/>
    <col min="103" max="103" width="9.44140625" bestFit="1" customWidth="1"/>
    <col min="104" max="104" width="9.88671875" bestFit="1" customWidth="1"/>
    <col min="106" max="106" width="11.88671875" bestFit="1" customWidth="1"/>
    <col min="107" max="107" width="15.6640625" bestFit="1" customWidth="1"/>
    <col min="108" max="108" width="12.88671875" bestFit="1" customWidth="1"/>
    <col min="109" max="109" width="15.33203125" bestFit="1" customWidth="1"/>
    <col min="110" max="110" width="15" bestFit="1" customWidth="1"/>
    <col min="111" max="111" width="12.44140625" bestFit="1" customWidth="1"/>
    <col min="112" max="112" width="13.6640625" bestFit="1" customWidth="1"/>
    <col min="113" max="113" width="11.109375" bestFit="1" customWidth="1"/>
    <col min="114" max="114" width="10" bestFit="1" customWidth="1"/>
    <col min="115" max="115" width="9.44140625" bestFit="1" customWidth="1"/>
    <col min="116" max="116" width="9.88671875" bestFit="1" customWidth="1"/>
    <col min="118" max="118" width="11.88671875" bestFit="1" customWidth="1"/>
    <col min="119" max="119" width="15.6640625" bestFit="1" customWidth="1"/>
    <col min="120" max="120" width="12.88671875" bestFit="1" customWidth="1"/>
    <col min="121" max="121" width="15.33203125" bestFit="1" customWidth="1"/>
    <col min="122" max="122" width="15" bestFit="1" customWidth="1"/>
    <col min="123" max="123" width="12.44140625" bestFit="1" customWidth="1"/>
    <col min="124" max="124" width="13.6640625" bestFit="1" customWidth="1"/>
    <col min="125" max="125" width="11.109375" bestFit="1" customWidth="1"/>
    <col min="126" max="126" width="10" bestFit="1" customWidth="1"/>
    <col min="127" max="127" width="9.44140625" bestFit="1" customWidth="1"/>
  </cols>
  <sheetData>
    <row r="1" spans="1:127" x14ac:dyDescent="0.3">
      <c r="A1" s="74" t="s">
        <v>1</v>
      </c>
      <c r="B1" s="74"/>
      <c r="C1" s="74"/>
      <c r="D1" s="2">
        <v>2013</v>
      </c>
      <c r="E1" s="2">
        <v>2013</v>
      </c>
      <c r="F1" s="2">
        <v>2013</v>
      </c>
      <c r="G1" s="2">
        <v>2013</v>
      </c>
      <c r="H1" s="2">
        <v>2013</v>
      </c>
      <c r="I1" s="2">
        <v>2013</v>
      </c>
      <c r="J1" s="2">
        <v>2013</v>
      </c>
      <c r="K1" s="2">
        <v>2013</v>
      </c>
      <c r="L1" s="2">
        <v>2013</v>
      </c>
      <c r="M1" s="2">
        <v>2013</v>
      </c>
      <c r="N1" s="2">
        <v>2013</v>
      </c>
      <c r="O1" s="2">
        <v>2013</v>
      </c>
      <c r="P1" s="2">
        <v>2014</v>
      </c>
      <c r="Q1" s="2">
        <v>2014</v>
      </c>
      <c r="R1" s="2">
        <v>2014</v>
      </c>
      <c r="S1" s="2">
        <v>2014</v>
      </c>
      <c r="T1" s="2">
        <v>2014</v>
      </c>
      <c r="U1" s="2">
        <v>2014</v>
      </c>
      <c r="V1" s="2">
        <v>2014</v>
      </c>
      <c r="W1" s="2">
        <v>2014</v>
      </c>
      <c r="X1" s="2">
        <v>2014</v>
      </c>
      <c r="Y1" s="2">
        <v>2014</v>
      </c>
      <c r="Z1" s="2">
        <v>2014</v>
      </c>
      <c r="AA1" s="2">
        <v>2014</v>
      </c>
      <c r="AB1" s="2">
        <v>2015</v>
      </c>
      <c r="AC1" s="2">
        <v>2015</v>
      </c>
      <c r="AD1" s="2">
        <v>2015</v>
      </c>
      <c r="AE1" s="2">
        <v>2015</v>
      </c>
      <c r="AF1" s="2">
        <v>2015</v>
      </c>
      <c r="AG1" s="2">
        <v>2015</v>
      </c>
      <c r="AH1" s="2">
        <v>2015</v>
      </c>
      <c r="AI1" s="2">
        <v>2015</v>
      </c>
      <c r="AJ1" s="2">
        <v>2015</v>
      </c>
      <c r="AK1" s="2">
        <v>2015</v>
      </c>
      <c r="AL1" s="2">
        <v>2015</v>
      </c>
      <c r="AM1" s="2">
        <v>2015</v>
      </c>
      <c r="AN1" s="2">
        <v>2016</v>
      </c>
      <c r="AO1" s="2">
        <v>2016</v>
      </c>
      <c r="AP1" s="2">
        <v>2016</v>
      </c>
      <c r="AQ1" s="2">
        <v>2016</v>
      </c>
      <c r="AR1" s="2">
        <v>2016</v>
      </c>
      <c r="AS1" s="2">
        <v>2016</v>
      </c>
      <c r="AT1" s="2">
        <v>2016</v>
      </c>
      <c r="AU1" s="2">
        <v>2016</v>
      </c>
      <c r="AV1" s="2">
        <v>2016</v>
      </c>
      <c r="AW1" s="2">
        <v>2016</v>
      </c>
      <c r="AX1" s="2">
        <v>2016</v>
      </c>
      <c r="AY1" s="2">
        <v>2016</v>
      </c>
      <c r="AZ1" s="2">
        <v>2017</v>
      </c>
      <c r="BA1" s="2">
        <v>2017</v>
      </c>
      <c r="BB1" s="2">
        <v>2017</v>
      </c>
      <c r="BC1" s="2">
        <v>2017</v>
      </c>
      <c r="BD1" s="2">
        <v>2017</v>
      </c>
      <c r="BE1" s="2">
        <v>2017</v>
      </c>
      <c r="BF1" s="2">
        <v>2017</v>
      </c>
      <c r="BG1" s="2">
        <v>2017</v>
      </c>
      <c r="BH1" s="2">
        <v>2017</v>
      </c>
      <c r="BI1" s="2">
        <v>2017</v>
      </c>
      <c r="BJ1" s="2">
        <v>2017</v>
      </c>
      <c r="BK1" s="2">
        <v>2017</v>
      </c>
      <c r="BL1" s="2">
        <v>2018</v>
      </c>
      <c r="BM1" s="2">
        <v>2018</v>
      </c>
      <c r="BN1" s="2">
        <v>2018</v>
      </c>
      <c r="BO1" s="2">
        <v>2018</v>
      </c>
      <c r="BP1" s="2">
        <v>2018</v>
      </c>
      <c r="BQ1" s="2">
        <v>2018</v>
      </c>
      <c r="BR1" s="2">
        <v>2018</v>
      </c>
      <c r="BS1" s="2">
        <v>2018</v>
      </c>
      <c r="BT1" s="2">
        <v>2018</v>
      </c>
      <c r="BU1" s="2">
        <v>2018</v>
      </c>
      <c r="BV1" s="2">
        <v>2018</v>
      </c>
      <c r="BW1" s="2">
        <v>2018</v>
      </c>
      <c r="BX1" s="2">
        <v>2019</v>
      </c>
      <c r="BY1" s="2">
        <v>2019</v>
      </c>
      <c r="BZ1" s="2">
        <v>2019</v>
      </c>
      <c r="CA1" s="2">
        <v>2019</v>
      </c>
      <c r="CB1" s="2">
        <v>2019</v>
      </c>
      <c r="CC1" s="2">
        <v>2019</v>
      </c>
      <c r="CD1" s="2">
        <v>2019</v>
      </c>
      <c r="CE1" s="2">
        <v>2019</v>
      </c>
      <c r="CF1" s="2">
        <v>2019</v>
      </c>
      <c r="CG1" s="2">
        <v>2019</v>
      </c>
      <c r="CH1" s="2">
        <v>2019</v>
      </c>
      <c r="CI1" s="2">
        <v>2020</v>
      </c>
      <c r="CJ1" s="2">
        <v>2020</v>
      </c>
      <c r="CK1" s="2">
        <v>2020</v>
      </c>
      <c r="CL1" s="2">
        <v>2020</v>
      </c>
      <c r="CM1" s="2">
        <v>2020</v>
      </c>
      <c r="CN1" s="2">
        <v>2020</v>
      </c>
      <c r="CO1" s="2">
        <v>2020</v>
      </c>
      <c r="CP1" s="2">
        <v>2020</v>
      </c>
      <c r="CQ1" s="2">
        <v>2020</v>
      </c>
      <c r="CR1" s="2">
        <v>2020</v>
      </c>
      <c r="CS1" s="2">
        <v>2020</v>
      </c>
      <c r="CT1" s="2">
        <v>2020</v>
      </c>
      <c r="CU1" s="2">
        <v>2021</v>
      </c>
      <c r="CV1" s="2">
        <v>2021</v>
      </c>
      <c r="CW1" s="2">
        <v>2021</v>
      </c>
      <c r="CX1" s="2">
        <v>2021</v>
      </c>
      <c r="CY1" s="2">
        <v>2021</v>
      </c>
      <c r="CZ1" s="2">
        <v>2021</v>
      </c>
      <c r="DA1" s="2">
        <v>2021</v>
      </c>
      <c r="DB1" s="2">
        <v>2021</v>
      </c>
      <c r="DC1" s="2">
        <v>2021</v>
      </c>
      <c r="DD1" s="2">
        <v>2021</v>
      </c>
      <c r="DE1" s="2">
        <v>2021</v>
      </c>
      <c r="DF1" s="2">
        <v>2021</v>
      </c>
      <c r="DG1" s="2">
        <v>2022</v>
      </c>
      <c r="DH1" s="2">
        <v>2022</v>
      </c>
      <c r="DI1" s="2">
        <v>2022</v>
      </c>
      <c r="DJ1" s="2">
        <v>2022</v>
      </c>
      <c r="DK1" s="2">
        <v>2022</v>
      </c>
      <c r="DL1" s="2">
        <v>2022</v>
      </c>
      <c r="DM1" s="2">
        <v>2022</v>
      </c>
      <c r="DN1" s="2">
        <v>2022</v>
      </c>
      <c r="DO1" s="2">
        <v>2022</v>
      </c>
      <c r="DP1" s="2">
        <v>2022</v>
      </c>
      <c r="DQ1" s="2">
        <v>2022</v>
      </c>
      <c r="DR1" s="2">
        <v>2022</v>
      </c>
      <c r="DS1" s="2">
        <v>2023</v>
      </c>
      <c r="DT1" s="2">
        <v>2023</v>
      </c>
      <c r="DU1" s="2">
        <v>2023</v>
      </c>
      <c r="DV1" s="2">
        <v>2023</v>
      </c>
      <c r="DW1" s="2">
        <v>2023</v>
      </c>
    </row>
    <row r="2" spans="1:127" x14ac:dyDescent="0.3">
      <c r="A2" s="3" t="s">
        <v>167</v>
      </c>
      <c r="B2" s="3" t="s">
        <v>166</v>
      </c>
      <c r="C2" s="3" t="s">
        <v>0</v>
      </c>
      <c r="D2" s="2" t="s">
        <v>34</v>
      </c>
      <c r="E2" s="2" t="s">
        <v>35</v>
      </c>
      <c r="F2" s="2" t="s">
        <v>36</v>
      </c>
      <c r="G2" s="2" t="s">
        <v>37</v>
      </c>
      <c r="H2" s="2" t="s">
        <v>38</v>
      </c>
      <c r="I2" s="2" t="s">
        <v>39</v>
      </c>
      <c r="J2" s="2" t="s">
        <v>40</v>
      </c>
      <c r="K2" s="2" t="s">
        <v>41</v>
      </c>
      <c r="L2" s="2" t="s">
        <v>42</v>
      </c>
      <c r="M2" s="2" t="s">
        <v>43</v>
      </c>
      <c r="N2" s="2" t="s">
        <v>44</v>
      </c>
      <c r="O2" s="2" t="s">
        <v>45</v>
      </c>
      <c r="P2" s="2" t="s">
        <v>46</v>
      </c>
      <c r="Q2" s="2" t="s">
        <v>47</v>
      </c>
      <c r="R2" s="2" t="s">
        <v>48</v>
      </c>
      <c r="S2" s="2" t="s">
        <v>49</v>
      </c>
      <c r="T2" s="2" t="s">
        <v>50</v>
      </c>
      <c r="U2" s="2" t="s">
        <v>51</v>
      </c>
      <c r="V2" s="2" t="s">
        <v>52</v>
      </c>
      <c r="W2" s="2" t="s">
        <v>53</v>
      </c>
      <c r="X2" s="2" t="s">
        <v>54</v>
      </c>
      <c r="Y2" s="2" t="s">
        <v>55</v>
      </c>
      <c r="Z2" s="2" t="s">
        <v>56</v>
      </c>
      <c r="AA2" s="2" t="s">
        <v>57</v>
      </c>
      <c r="AB2" s="2" t="s">
        <v>58</v>
      </c>
      <c r="AC2" s="2" t="s">
        <v>59</v>
      </c>
      <c r="AD2" s="2" t="s">
        <v>60</v>
      </c>
      <c r="AE2" s="2" t="s">
        <v>61</v>
      </c>
      <c r="AF2" s="2" t="s">
        <v>62</v>
      </c>
      <c r="AG2" s="2" t="s">
        <v>63</v>
      </c>
      <c r="AH2" s="2" t="s">
        <v>64</v>
      </c>
      <c r="AI2" s="2" t="s">
        <v>65</v>
      </c>
      <c r="AJ2" s="2" t="s">
        <v>66</v>
      </c>
      <c r="AK2" s="2" t="s">
        <v>67</v>
      </c>
      <c r="AL2" s="2" t="s">
        <v>68</v>
      </c>
      <c r="AM2" s="2" t="s">
        <v>69</v>
      </c>
      <c r="AN2" s="2" t="s">
        <v>70</v>
      </c>
      <c r="AO2" s="2" t="s">
        <v>71</v>
      </c>
      <c r="AP2" s="2" t="s">
        <v>72</v>
      </c>
      <c r="AQ2" s="2" t="s">
        <v>73</v>
      </c>
      <c r="AR2" s="2" t="s">
        <v>74</v>
      </c>
      <c r="AS2" s="2" t="s">
        <v>75</v>
      </c>
      <c r="AT2" s="2" t="s">
        <v>76</v>
      </c>
      <c r="AU2" s="2" t="s">
        <v>77</v>
      </c>
      <c r="AV2" s="2" t="s">
        <v>78</v>
      </c>
      <c r="AW2" s="2" t="s">
        <v>79</v>
      </c>
      <c r="AX2" s="2" t="s">
        <v>80</v>
      </c>
      <c r="AY2" s="2" t="s">
        <v>81</v>
      </c>
      <c r="AZ2" s="2" t="s">
        <v>82</v>
      </c>
      <c r="BA2" s="2" t="s">
        <v>83</v>
      </c>
      <c r="BB2" s="2" t="s">
        <v>84</v>
      </c>
      <c r="BC2" s="2" t="s">
        <v>85</v>
      </c>
      <c r="BD2" s="2" t="s">
        <v>86</v>
      </c>
      <c r="BE2" s="2" t="s">
        <v>87</v>
      </c>
      <c r="BF2" s="2" t="s">
        <v>88</v>
      </c>
      <c r="BG2" s="2" t="s">
        <v>89</v>
      </c>
      <c r="BH2" s="2" t="s">
        <v>90</v>
      </c>
      <c r="BI2" s="2" t="s">
        <v>91</v>
      </c>
      <c r="BJ2" s="2" t="s">
        <v>92</v>
      </c>
      <c r="BK2" s="2" t="s">
        <v>93</v>
      </c>
      <c r="BL2" s="2" t="s">
        <v>94</v>
      </c>
      <c r="BM2" s="2" t="s">
        <v>95</v>
      </c>
      <c r="BN2" s="2" t="s">
        <v>96</v>
      </c>
      <c r="BO2" s="2" t="s">
        <v>97</v>
      </c>
      <c r="BP2" s="2" t="s">
        <v>98</v>
      </c>
      <c r="BQ2" s="2" t="s">
        <v>99</v>
      </c>
      <c r="BR2" s="2" t="s">
        <v>100</v>
      </c>
      <c r="BS2" s="2" t="s">
        <v>101</v>
      </c>
      <c r="BT2" s="2" t="s">
        <v>102</v>
      </c>
      <c r="BU2" s="2" t="s">
        <v>103</v>
      </c>
      <c r="BV2" s="2" t="s">
        <v>104</v>
      </c>
      <c r="BW2" s="2" t="s">
        <v>105</v>
      </c>
      <c r="BX2" s="2" t="s">
        <v>106</v>
      </c>
      <c r="BY2" s="2" t="s">
        <v>107</v>
      </c>
      <c r="BZ2" s="2" t="s">
        <v>108</v>
      </c>
      <c r="CA2" s="2" t="s">
        <v>109</v>
      </c>
      <c r="CB2" s="2" t="s">
        <v>110</v>
      </c>
      <c r="CC2" s="2" t="s">
        <v>111</v>
      </c>
      <c r="CD2" s="2" t="s">
        <v>112</v>
      </c>
      <c r="CE2" s="2" t="s">
        <v>113</v>
      </c>
      <c r="CF2" s="2" t="s">
        <v>114</v>
      </c>
      <c r="CG2" s="2" t="s">
        <v>115</v>
      </c>
      <c r="CH2" s="2" t="s">
        <v>116</v>
      </c>
      <c r="CI2" s="2" t="s">
        <v>117</v>
      </c>
      <c r="CJ2" s="2" t="s">
        <v>118</v>
      </c>
      <c r="CK2" s="2" t="s">
        <v>119</v>
      </c>
      <c r="CL2" s="2" t="s">
        <v>120</v>
      </c>
      <c r="CM2" s="2" t="s">
        <v>121</v>
      </c>
      <c r="CN2" s="2" t="s">
        <v>122</v>
      </c>
      <c r="CO2" s="2" t="s">
        <v>123</v>
      </c>
      <c r="CP2" s="2" t="s">
        <v>124</v>
      </c>
      <c r="CQ2" s="2" t="s">
        <v>125</v>
      </c>
      <c r="CR2" s="2" t="s">
        <v>126</v>
      </c>
      <c r="CS2" s="2" t="s">
        <v>127</v>
      </c>
      <c r="CT2" s="2" t="s">
        <v>128</v>
      </c>
      <c r="CU2" s="2" t="s">
        <v>129</v>
      </c>
      <c r="CV2" s="2" t="s">
        <v>130</v>
      </c>
      <c r="CW2" s="2" t="s">
        <v>131</v>
      </c>
      <c r="CX2" s="2" t="s">
        <v>132</v>
      </c>
      <c r="CY2" s="2" t="s">
        <v>133</v>
      </c>
      <c r="CZ2" s="2" t="s">
        <v>134</v>
      </c>
      <c r="DA2" s="2" t="s">
        <v>135</v>
      </c>
      <c r="DB2" s="2" t="s">
        <v>136</v>
      </c>
      <c r="DC2" s="2" t="s">
        <v>137</v>
      </c>
      <c r="DD2" s="2" t="s">
        <v>138</v>
      </c>
      <c r="DE2" s="2" t="s">
        <v>139</v>
      </c>
      <c r="DF2" s="2" t="s">
        <v>140</v>
      </c>
      <c r="DG2" s="2" t="s">
        <v>141</v>
      </c>
      <c r="DH2" s="2" t="s">
        <v>142</v>
      </c>
      <c r="DI2" s="2" t="s">
        <v>143</v>
      </c>
      <c r="DJ2" s="2" t="s">
        <v>144</v>
      </c>
      <c r="DK2" s="2" t="s">
        <v>145</v>
      </c>
      <c r="DL2" s="2" t="s">
        <v>146</v>
      </c>
      <c r="DM2" s="2" t="s">
        <v>147</v>
      </c>
      <c r="DN2" s="2" t="s">
        <v>148</v>
      </c>
      <c r="DO2" s="2" t="s">
        <v>149</v>
      </c>
      <c r="DP2" s="2" t="s">
        <v>150</v>
      </c>
      <c r="DQ2" s="2" t="s">
        <v>151</v>
      </c>
      <c r="DR2" s="2" t="s">
        <v>152</v>
      </c>
      <c r="DS2" s="2" t="s">
        <v>153</v>
      </c>
      <c r="DT2" s="2" t="s">
        <v>154</v>
      </c>
      <c r="DU2" s="2" t="s">
        <v>155</v>
      </c>
      <c r="DV2" s="2" t="s">
        <v>156</v>
      </c>
      <c r="DW2" s="2" t="s">
        <v>157</v>
      </c>
    </row>
    <row r="3" spans="1:127" x14ac:dyDescent="0.3">
      <c r="A3" s="1" t="s">
        <v>2</v>
      </c>
      <c r="B3" s="1" t="s">
        <v>158</v>
      </c>
      <c r="C3" s="3" t="s">
        <v>29</v>
      </c>
      <c r="D3" s="2">
        <v>107.5</v>
      </c>
      <c r="E3" s="2">
        <v>109.2</v>
      </c>
      <c r="F3" s="2">
        <v>110.2</v>
      </c>
      <c r="G3" s="2">
        <v>110.2</v>
      </c>
      <c r="H3" s="2">
        <v>110.9</v>
      </c>
      <c r="I3" s="2">
        <v>112.3</v>
      </c>
      <c r="J3" s="2">
        <v>113.4</v>
      </c>
      <c r="K3" s="2">
        <v>114.3</v>
      </c>
      <c r="L3" s="2">
        <v>115.4</v>
      </c>
      <c r="M3" s="2">
        <v>116.3</v>
      </c>
      <c r="N3" s="2">
        <v>117.3</v>
      </c>
      <c r="O3" s="2">
        <v>118.4</v>
      </c>
      <c r="P3" s="2">
        <v>118.9</v>
      </c>
      <c r="Q3" s="2">
        <v>119.4</v>
      </c>
      <c r="R3" s="2">
        <v>120.1</v>
      </c>
      <c r="S3" s="2">
        <v>120.2</v>
      </c>
      <c r="T3" s="2">
        <v>120.3</v>
      </c>
      <c r="U3" s="2">
        <v>120.7</v>
      </c>
      <c r="V3" s="2">
        <v>121.7</v>
      </c>
      <c r="W3" s="2">
        <v>121.8</v>
      </c>
      <c r="X3" s="2">
        <v>122.3</v>
      </c>
      <c r="Y3" s="2">
        <v>122.6</v>
      </c>
      <c r="Z3" s="2">
        <v>122.7</v>
      </c>
      <c r="AA3" s="2">
        <v>122.4</v>
      </c>
      <c r="AB3" s="2">
        <v>123.1</v>
      </c>
      <c r="AC3" s="2">
        <v>123.4</v>
      </c>
      <c r="AD3" s="2">
        <v>123.3</v>
      </c>
      <c r="AE3" s="2">
        <v>123.3</v>
      </c>
      <c r="AF3" s="2">
        <v>123.5</v>
      </c>
      <c r="AG3" s="2">
        <v>124.1</v>
      </c>
      <c r="AH3" s="2">
        <v>124</v>
      </c>
      <c r="AI3" s="2">
        <v>124.7</v>
      </c>
      <c r="AJ3" s="2">
        <v>125.1</v>
      </c>
      <c r="AK3" s="2">
        <v>125.6</v>
      </c>
      <c r="AL3" s="2">
        <v>126.1</v>
      </c>
      <c r="AM3" s="2">
        <v>126.3</v>
      </c>
      <c r="AN3" s="2">
        <v>126.8</v>
      </c>
      <c r="AO3" s="2">
        <v>127.1</v>
      </c>
      <c r="AP3" s="2">
        <v>127.3</v>
      </c>
      <c r="AQ3" s="2">
        <v>127.4</v>
      </c>
      <c r="AR3" s="2">
        <v>127.6</v>
      </c>
      <c r="AS3" s="2">
        <v>128.6</v>
      </c>
      <c r="AT3" s="2">
        <v>129.30000000000001</v>
      </c>
      <c r="AU3" s="2">
        <v>130.1</v>
      </c>
      <c r="AV3" s="2">
        <v>130.80000000000001</v>
      </c>
      <c r="AW3" s="2">
        <v>131.30000000000001</v>
      </c>
      <c r="AX3" s="2">
        <v>132</v>
      </c>
      <c r="AY3" s="2">
        <v>132.6</v>
      </c>
      <c r="AZ3" s="2">
        <v>133.1</v>
      </c>
      <c r="BA3" s="2">
        <v>133.30000000000001</v>
      </c>
      <c r="BB3" s="2">
        <v>133.6</v>
      </c>
      <c r="BC3" s="2">
        <v>133.19999999999999</v>
      </c>
      <c r="BD3" s="2">
        <v>133.1</v>
      </c>
      <c r="BE3" s="2">
        <v>133.5</v>
      </c>
      <c r="BF3" s="2">
        <v>134</v>
      </c>
      <c r="BG3" s="2">
        <v>134.80000000000001</v>
      </c>
      <c r="BH3" s="2">
        <v>135.19999999999999</v>
      </c>
      <c r="BI3" s="2">
        <v>135.9</v>
      </c>
      <c r="BJ3" s="2">
        <v>136.30000000000001</v>
      </c>
      <c r="BK3" s="2">
        <v>136.4</v>
      </c>
      <c r="BL3" s="2">
        <v>136.6</v>
      </c>
      <c r="BM3" s="2">
        <v>136.4</v>
      </c>
      <c r="BN3" s="2">
        <v>136.80000000000001</v>
      </c>
      <c r="BO3" s="2">
        <v>137.1</v>
      </c>
      <c r="BP3" s="2">
        <v>137.4</v>
      </c>
      <c r="BQ3" s="2">
        <v>137.6</v>
      </c>
      <c r="BR3" s="2">
        <v>138.4</v>
      </c>
      <c r="BS3" s="2">
        <v>139.19999999999999</v>
      </c>
      <c r="BT3" s="2">
        <v>139.4</v>
      </c>
      <c r="BU3" s="2">
        <v>139.30000000000001</v>
      </c>
      <c r="BV3" s="2">
        <v>137.1</v>
      </c>
      <c r="BW3" s="2">
        <v>137.1</v>
      </c>
      <c r="BX3" s="2">
        <v>136.6</v>
      </c>
      <c r="BY3" s="2">
        <v>136.80000000000001</v>
      </c>
      <c r="BZ3" s="2">
        <v>136.9</v>
      </c>
      <c r="CA3" s="2">
        <v>137.4</v>
      </c>
      <c r="CB3" s="2">
        <v>137.80000000000001</v>
      </c>
      <c r="CC3" s="2">
        <v>138.4</v>
      </c>
      <c r="CD3" s="2">
        <v>139.19999999999999</v>
      </c>
      <c r="CE3" s="2">
        <v>140.1</v>
      </c>
      <c r="CF3" s="2">
        <v>141</v>
      </c>
      <c r="CG3" s="2">
        <v>141.80000000000001</v>
      </c>
      <c r="CH3" s="2">
        <v>142.80000000000001</v>
      </c>
      <c r="CI3" s="2">
        <v>143.69999999999999</v>
      </c>
      <c r="CJ3" s="2">
        <v>144.19999999999999</v>
      </c>
      <c r="CK3" s="2">
        <v>144.4</v>
      </c>
      <c r="CL3" s="2">
        <v>147.19999999999999</v>
      </c>
      <c r="CM3" s="2" t="s">
        <v>30</v>
      </c>
      <c r="CN3" s="2">
        <v>148.19999999999999</v>
      </c>
      <c r="CO3" s="2">
        <v>148.19999999999999</v>
      </c>
      <c r="CP3" s="2">
        <v>147.6</v>
      </c>
      <c r="CQ3" s="2">
        <v>146.9</v>
      </c>
      <c r="CR3" s="2">
        <v>146</v>
      </c>
      <c r="CS3" s="2">
        <v>145.4</v>
      </c>
      <c r="CT3" s="2">
        <v>144.6</v>
      </c>
      <c r="CU3" s="2">
        <v>143.4</v>
      </c>
      <c r="CV3" s="2">
        <v>142.80000000000001</v>
      </c>
      <c r="CW3" s="2">
        <v>142.5</v>
      </c>
      <c r="CX3" s="2">
        <v>142.69999999999999</v>
      </c>
      <c r="CY3" s="2">
        <v>145.1</v>
      </c>
      <c r="CZ3" s="2">
        <v>145.6</v>
      </c>
      <c r="DA3" s="2">
        <v>145.1</v>
      </c>
      <c r="DB3" s="2">
        <v>144.9</v>
      </c>
      <c r="DC3" s="2">
        <v>145.4</v>
      </c>
      <c r="DD3" s="2">
        <v>146.1</v>
      </c>
      <c r="DE3" s="2">
        <v>146.9</v>
      </c>
      <c r="DF3" s="2">
        <v>147.4</v>
      </c>
      <c r="DG3" s="2">
        <v>148.30000000000001</v>
      </c>
      <c r="DH3" s="2">
        <v>148.80000000000001</v>
      </c>
      <c r="DI3" s="2">
        <v>150.19999999999999</v>
      </c>
      <c r="DJ3" s="2">
        <v>151.80000000000001</v>
      </c>
      <c r="DK3" s="2">
        <v>152.9</v>
      </c>
      <c r="DL3" s="2">
        <v>153.80000000000001</v>
      </c>
      <c r="DM3" s="2">
        <v>155.19999999999999</v>
      </c>
      <c r="DN3" s="2">
        <v>159.5</v>
      </c>
      <c r="DO3" s="2">
        <v>162.9</v>
      </c>
      <c r="DP3" s="2">
        <v>164.7</v>
      </c>
      <c r="DQ3" s="2">
        <v>166.9</v>
      </c>
      <c r="DR3" s="2">
        <v>168.8</v>
      </c>
      <c r="DS3" s="2">
        <v>174</v>
      </c>
      <c r="DT3" s="2">
        <v>174.2</v>
      </c>
      <c r="DU3" s="2">
        <v>174.3</v>
      </c>
      <c r="DV3" s="2">
        <v>173.3</v>
      </c>
      <c r="DW3" s="2">
        <v>173.2</v>
      </c>
    </row>
    <row r="4" spans="1:127" x14ac:dyDescent="0.3">
      <c r="A4" s="1" t="s">
        <v>3</v>
      </c>
      <c r="B4" s="1" t="s">
        <v>158</v>
      </c>
      <c r="C4" s="3" t="s">
        <v>29</v>
      </c>
      <c r="D4" s="2">
        <v>106.3</v>
      </c>
      <c r="E4" s="2">
        <v>108.7</v>
      </c>
      <c r="F4" s="2">
        <v>108.8</v>
      </c>
      <c r="G4" s="2">
        <v>109.5</v>
      </c>
      <c r="H4" s="2">
        <v>109.8</v>
      </c>
      <c r="I4" s="2">
        <v>112.1</v>
      </c>
      <c r="J4" s="2">
        <v>114.9</v>
      </c>
      <c r="K4" s="2">
        <v>115.4</v>
      </c>
      <c r="L4" s="2">
        <v>115.7</v>
      </c>
      <c r="M4" s="2">
        <v>115.4</v>
      </c>
      <c r="N4" s="2">
        <v>114.9</v>
      </c>
      <c r="O4" s="2">
        <v>115.9</v>
      </c>
      <c r="P4" s="2">
        <v>117.1</v>
      </c>
      <c r="Q4" s="2">
        <v>117.7</v>
      </c>
      <c r="R4" s="2">
        <v>118.1</v>
      </c>
      <c r="S4" s="2">
        <v>118.9</v>
      </c>
      <c r="T4" s="2">
        <v>120.2</v>
      </c>
      <c r="U4" s="2">
        <v>121.6</v>
      </c>
      <c r="V4" s="2">
        <v>122.5</v>
      </c>
      <c r="W4" s="2">
        <v>122.8</v>
      </c>
      <c r="X4" s="2">
        <v>122.4</v>
      </c>
      <c r="Y4" s="2">
        <v>122.5</v>
      </c>
      <c r="Z4" s="2">
        <v>122.6</v>
      </c>
      <c r="AA4" s="2">
        <v>122.4</v>
      </c>
      <c r="AB4" s="2">
        <v>123.1</v>
      </c>
      <c r="AC4" s="2">
        <v>124.4</v>
      </c>
      <c r="AD4" s="2">
        <v>124.7</v>
      </c>
      <c r="AE4" s="2">
        <v>125.5</v>
      </c>
      <c r="AF4" s="2">
        <v>127.1</v>
      </c>
      <c r="AG4" s="2">
        <v>130.4</v>
      </c>
      <c r="AH4" s="2">
        <v>131.5</v>
      </c>
      <c r="AI4" s="2">
        <v>131.30000000000001</v>
      </c>
      <c r="AJ4" s="2">
        <v>131.1</v>
      </c>
      <c r="AK4" s="2">
        <v>130.4</v>
      </c>
      <c r="AL4" s="2">
        <v>130.6</v>
      </c>
      <c r="AM4" s="2">
        <v>131.30000000000001</v>
      </c>
      <c r="AN4" s="2">
        <v>133.19999999999999</v>
      </c>
      <c r="AO4" s="2">
        <v>133.69999999999999</v>
      </c>
      <c r="AP4" s="2">
        <v>134.4</v>
      </c>
      <c r="AQ4" s="2">
        <v>135.4</v>
      </c>
      <c r="AR4" s="2">
        <v>137.5</v>
      </c>
      <c r="AS4" s="2">
        <v>138.6</v>
      </c>
      <c r="AT4" s="2">
        <v>139.5</v>
      </c>
      <c r="AU4" s="2">
        <v>138.80000000000001</v>
      </c>
      <c r="AV4" s="2">
        <v>138.19999999999999</v>
      </c>
      <c r="AW4" s="2">
        <v>137.6</v>
      </c>
      <c r="AX4" s="2">
        <v>137.4</v>
      </c>
      <c r="AY4" s="2">
        <v>137.30000000000001</v>
      </c>
      <c r="AZ4" s="2">
        <v>137.80000000000001</v>
      </c>
      <c r="BA4" s="2">
        <v>138.30000000000001</v>
      </c>
      <c r="BB4" s="2">
        <v>138.80000000000001</v>
      </c>
      <c r="BC4" s="2">
        <v>138.69999999999999</v>
      </c>
      <c r="BD4" s="2">
        <v>140.30000000000001</v>
      </c>
      <c r="BE4" s="2">
        <v>143.69999999999999</v>
      </c>
      <c r="BF4" s="2">
        <v>144.19999999999999</v>
      </c>
      <c r="BG4" s="2">
        <v>143.1</v>
      </c>
      <c r="BH4" s="2">
        <v>142</v>
      </c>
      <c r="BI4" s="2">
        <v>141.9</v>
      </c>
      <c r="BJ4" s="2">
        <v>142.5</v>
      </c>
      <c r="BK4" s="2">
        <v>143.69999999999999</v>
      </c>
      <c r="BL4" s="2">
        <v>144.4</v>
      </c>
      <c r="BM4" s="2">
        <v>143.69999999999999</v>
      </c>
      <c r="BN4" s="2">
        <v>143.80000000000001</v>
      </c>
      <c r="BO4" s="2">
        <v>144.5</v>
      </c>
      <c r="BP4" s="2">
        <v>145.69999999999999</v>
      </c>
      <c r="BQ4" s="2">
        <v>148.1</v>
      </c>
      <c r="BR4" s="2">
        <v>149.30000000000001</v>
      </c>
      <c r="BS4" s="2">
        <v>148.80000000000001</v>
      </c>
      <c r="BT4" s="2">
        <v>147.19999999999999</v>
      </c>
      <c r="BU4" s="2">
        <v>147.6</v>
      </c>
      <c r="BV4" s="2">
        <v>150.80000000000001</v>
      </c>
      <c r="BW4" s="2">
        <v>151.9</v>
      </c>
      <c r="BX4" s="2">
        <v>152.5</v>
      </c>
      <c r="BY4" s="2">
        <v>153</v>
      </c>
      <c r="BZ4" s="2">
        <v>154.1</v>
      </c>
      <c r="CA4" s="2">
        <v>159.5</v>
      </c>
      <c r="CB4" s="2">
        <v>163.5</v>
      </c>
      <c r="CC4" s="2">
        <v>164</v>
      </c>
      <c r="CD4" s="2">
        <v>161.9</v>
      </c>
      <c r="CE4" s="2">
        <v>161.9</v>
      </c>
      <c r="CF4" s="2">
        <v>161.6</v>
      </c>
      <c r="CG4" s="2">
        <v>163.69999999999999</v>
      </c>
      <c r="CH4" s="2">
        <v>165.3</v>
      </c>
      <c r="CI4" s="2">
        <v>167.3</v>
      </c>
      <c r="CJ4" s="2">
        <v>167.5</v>
      </c>
      <c r="CK4" s="2">
        <v>166.8</v>
      </c>
      <c r="CL4" s="2" t="s">
        <v>30</v>
      </c>
      <c r="CM4" s="2" t="s">
        <v>30</v>
      </c>
      <c r="CN4" s="2">
        <v>190.3</v>
      </c>
      <c r="CO4" s="2">
        <v>190.3</v>
      </c>
      <c r="CP4" s="2">
        <v>187.2</v>
      </c>
      <c r="CQ4" s="2">
        <v>183.9</v>
      </c>
      <c r="CR4" s="2">
        <v>186.3</v>
      </c>
      <c r="CS4" s="2">
        <v>188.6</v>
      </c>
      <c r="CT4" s="2">
        <v>188.5</v>
      </c>
      <c r="CU4" s="2">
        <v>187.5</v>
      </c>
      <c r="CV4" s="2">
        <v>184</v>
      </c>
      <c r="CW4" s="2">
        <v>189.4</v>
      </c>
      <c r="CX4" s="2">
        <v>195.5</v>
      </c>
      <c r="CY4" s="2">
        <v>198.5</v>
      </c>
      <c r="CZ4" s="2">
        <v>200.1</v>
      </c>
      <c r="DA4" s="2">
        <v>204.5</v>
      </c>
      <c r="DB4" s="2">
        <v>202.3</v>
      </c>
      <c r="DC4" s="2">
        <v>202.1</v>
      </c>
      <c r="DD4" s="2">
        <v>202.5</v>
      </c>
      <c r="DE4" s="2">
        <v>199.8</v>
      </c>
      <c r="DF4" s="2">
        <v>197</v>
      </c>
      <c r="DG4" s="2">
        <v>196.9</v>
      </c>
      <c r="DH4" s="2">
        <v>198.1</v>
      </c>
      <c r="DI4" s="2">
        <v>208</v>
      </c>
      <c r="DJ4" s="2">
        <v>209.7</v>
      </c>
      <c r="DK4" s="2">
        <v>214.7</v>
      </c>
      <c r="DL4" s="2">
        <v>217.2</v>
      </c>
      <c r="DM4" s="2">
        <v>210.8</v>
      </c>
      <c r="DN4" s="2">
        <v>204.1</v>
      </c>
      <c r="DO4" s="2">
        <v>206.7</v>
      </c>
      <c r="DP4" s="2">
        <v>208.8</v>
      </c>
      <c r="DQ4" s="2">
        <v>207.2</v>
      </c>
      <c r="DR4" s="2">
        <v>206.9</v>
      </c>
      <c r="DS4" s="2">
        <v>208.3</v>
      </c>
      <c r="DT4" s="2">
        <v>205.2</v>
      </c>
      <c r="DU4" s="2">
        <v>205.2</v>
      </c>
      <c r="DV4" s="2">
        <v>206.9</v>
      </c>
      <c r="DW4" s="2">
        <v>211.5</v>
      </c>
    </row>
    <row r="5" spans="1:127" x14ac:dyDescent="0.3">
      <c r="A5" s="1" t="s">
        <v>4</v>
      </c>
      <c r="B5" s="1" t="s">
        <v>158</v>
      </c>
      <c r="C5" s="3" t="s">
        <v>29</v>
      </c>
      <c r="D5" s="2">
        <v>108.1</v>
      </c>
      <c r="E5" s="2">
        <v>110.2</v>
      </c>
      <c r="F5" s="2">
        <v>109.9</v>
      </c>
      <c r="G5" s="2">
        <v>106.9</v>
      </c>
      <c r="H5" s="2">
        <v>105.9</v>
      </c>
      <c r="I5" s="2">
        <v>108.1</v>
      </c>
      <c r="J5" s="2">
        <v>110.5</v>
      </c>
      <c r="K5" s="2">
        <v>111.1</v>
      </c>
      <c r="L5" s="2">
        <v>111.7</v>
      </c>
      <c r="M5" s="2">
        <v>112.6</v>
      </c>
      <c r="N5" s="2">
        <v>116.2</v>
      </c>
      <c r="O5" s="2">
        <v>120.4</v>
      </c>
      <c r="P5" s="2">
        <v>120.5</v>
      </c>
      <c r="Q5" s="2">
        <v>121.2</v>
      </c>
      <c r="R5" s="2">
        <v>120.7</v>
      </c>
      <c r="S5" s="2">
        <v>118.1</v>
      </c>
      <c r="T5" s="2">
        <v>116.9</v>
      </c>
      <c r="U5" s="2">
        <v>116.1</v>
      </c>
      <c r="V5" s="2">
        <v>117.7</v>
      </c>
      <c r="W5" s="2">
        <v>117.8</v>
      </c>
      <c r="X5" s="2">
        <v>117.8</v>
      </c>
      <c r="Y5" s="2">
        <v>118.3</v>
      </c>
      <c r="Z5" s="2">
        <v>119.9</v>
      </c>
      <c r="AA5" s="2">
        <v>121.8</v>
      </c>
      <c r="AB5" s="2">
        <v>122.1</v>
      </c>
      <c r="AC5" s="2">
        <v>122.1</v>
      </c>
      <c r="AD5" s="2">
        <v>118.9</v>
      </c>
      <c r="AE5" s="2">
        <v>117.2</v>
      </c>
      <c r="AF5" s="2">
        <v>117.3</v>
      </c>
      <c r="AG5" s="2">
        <v>122.1</v>
      </c>
      <c r="AH5" s="2">
        <v>122</v>
      </c>
      <c r="AI5" s="2">
        <v>121.3</v>
      </c>
      <c r="AJ5" s="2">
        <v>120.7</v>
      </c>
      <c r="AK5" s="2">
        <v>120.8</v>
      </c>
      <c r="AL5" s="2">
        <v>121.7</v>
      </c>
      <c r="AM5" s="2">
        <v>123.3</v>
      </c>
      <c r="AN5" s="2">
        <v>126.5</v>
      </c>
      <c r="AO5" s="2">
        <v>127.7</v>
      </c>
      <c r="AP5" s="2">
        <v>125.1</v>
      </c>
      <c r="AQ5" s="2">
        <v>123.4</v>
      </c>
      <c r="AR5" s="2">
        <v>124.4</v>
      </c>
      <c r="AS5" s="2">
        <v>126.6</v>
      </c>
      <c r="AT5" s="2">
        <v>129.6</v>
      </c>
      <c r="AU5" s="2">
        <v>130.30000000000001</v>
      </c>
      <c r="AV5" s="2">
        <v>130.5</v>
      </c>
      <c r="AW5" s="2">
        <v>130.1</v>
      </c>
      <c r="AX5" s="2">
        <v>130.6</v>
      </c>
      <c r="AY5" s="2">
        <v>131.6</v>
      </c>
      <c r="AZ5" s="2">
        <v>131.9</v>
      </c>
      <c r="BA5" s="2">
        <v>129.30000000000001</v>
      </c>
      <c r="BB5" s="2">
        <v>128.80000000000001</v>
      </c>
      <c r="BC5" s="2">
        <v>127.1</v>
      </c>
      <c r="BD5" s="2">
        <v>126.8</v>
      </c>
      <c r="BE5" s="2">
        <v>128</v>
      </c>
      <c r="BF5" s="2">
        <v>129.80000000000001</v>
      </c>
      <c r="BG5" s="2">
        <v>130</v>
      </c>
      <c r="BH5" s="2">
        <v>130.5</v>
      </c>
      <c r="BI5" s="2">
        <v>131</v>
      </c>
      <c r="BJ5" s="2">
        <v>140.5</v>
      </c>
      <c r="BK5" s="2">
        <v>144.80000000000001</v>
      </c>
      <c r="BL5" s="2">
        <v>143.80000000000001</v>
      </c>
      <c r="BM5" s="2">
        <v>140.6</v>
      </c>
      <c r="BN5" s="2">
        <v>140</v>
      </c>
      <c r="BO5" s="2">
        <v>135.9</v>
      </c>
      <c r="BP5" s="2">
        <v>135.5</v>
      </c>
      <c r="BQ5" s="2">
        <v>136.69999999999999</v>
      </c>
      <c r="BR5" s="2">
        <v>139.30000000000001</v>
      </c>
      <c r="BS5" s="2">
        <v>139.1</v>
      </c>
      <c r="BT5" s="2">
        <v>136.6</v>
      </c>
      <c r="BU5" s="2">
        <v>134.6</v>
      </c>
      <c r="BV5" s="2">
        <v>136.69999999999999</v>
      </c>
      <c r="BW5" s="2">
        <v>137.4</v>
      </c>
      <c r="BX5" s="2">
        <v>138.19999999999999</v>
      </c>
      <c r="BY5" s="2">
        <v>139.1</v>
      </c>
      <c r="BZ5" s="2">
        <v>138.69999999999999</v>
      </c>
      <c r="CA5" s="2">
        <v>134.5</v>
      </c>
      <c r="CB5" s="2">
        <v>136.19999999999999</v>
      </c>
      <c r="CC5" s="2">
        <v>138.4</v>
      </c>
      <c r="CD5" s="2">
        <v>137.1</v>
      </c>
      <c r="CE5" s="2">
        <v>138.30000000000001</v>
      </c>
      <c r="CF5" s="2">
        <v>141.19999999999999</v>
      </c>
      <c r="CG5" s="2">
        <v>143.80000000000001</v>
      </c>
      <c r="CH5" s="2">
        <v>149.5</v>
      </c>
      <c r="CI5" s="2">
        <v>153.5</v>
      </c>
      <c r="CJ5" s="2">
        <v>150.9</v>
      </c>
      <c r="CK5" s="2">
        <v>147.6</v>
      </c>
      <c r="CL5" s="2">
        <v>146.9</v>
      </c>
      <c r="CM5" s="2" t="s">
        <v>30</v>
      </c>
      <c r="CN5" s="2">
        <v>149.4</v>
      </c>
      <c r="CO5" s="2">
        <v>149.4</v>
      </c>
      <c r="CP5" s="2">
        <v>148.4</v>
      </c>
      <c r="CQ5" s="2">
        <v>149.5</v>
      </c>
      <c r="CR5" s="2">
        <v>159.19999999999999</v>
      </c>
      <c r="CS5" s="2">
        <v>171.6</v>
      </c>
      <c r="CT5" s="2">
        <v>173.4</v>
      </c>
      <c r="CU5" s="2">
        <v>173.4</v>
      </c>
      <c r="CV5" s="2">
        <v>168</v>
      </c>
      <c r="CW5" s="2">
        <v>163.19999999999999</v>
      </c>
      <c r="CX5" s="2">
        <v>163.4</v>
      </c>
      <c r="CY5" s="2">
        <v>168.6</v>
      </c>
      <c r="CZ5" s="2">
        <v>179.3</v>
      </c>
      <c r="DA5" s="2">
        <v>180.4</v>
      </c>
      <c r="DB5" s="2">
        <v>176.5</v>
      </c>
      <c r="DC5" s="2">
        <v>172</v>
      </c>
      <c r="DD5" s="2">
        <v>170.1</v>
      </c>
      <c r="DE5" s="2">
        <v>171.5</v>
      </c>
      <c r="DF5" s="2">
        <v>176.5</v>
      </c>
      <c r="DG5" s="2">
        <v>178</v>
      </c>
      <c r="DH5" s="2">
        <v>175.5</v>
      </c>
      <c r="DI5" s="2">
        <v>167.9</v>
      </c>
      <c r="DJ5" s="2">
        <v>164.5</v>
      </c>
      <c r="DK5" s="2">
        <v>161.4</v>
      </c>
      <c r="DL5" s="2">
        <v>169.6</v>
      </c>
      <c r="DM5" s="2">
        <v>174.3</v>
      </c>
      <c r="DN5" s="2">
        <v>168.3</v>
      </c>
      <c r="DO5" s="2">
        <v>169</v>
      </c>
      <c r="DP5" s="2">
        <v>170.3</v>
      </c>
      <c r="DQ5" s="2">
        <v>180.2</v>
      </c>
      <c r="DR5" s="2">
        <v>189.1</v>
      </c>
      <c r="DS5" s="2">
        <v>192.9</v>
      </c>
      <c r="DT5" s="2">
        <v>173.9</v>
      </c>
      <c r="DU5" s="2">
        <v>173.9</v>
      </c>
      <c r="DV5" s="2">
        <v>167.9</v>
      </c>
      <c r="DW5" s="2">
        <v>171</v>
      </c>
    </row>
    <row r="6" spans="1:127" x14ac:dyDescent="0.3">
      <c r="A6" s="1" t="s">
        <v>5</v>
      </c>
      <c r="B6" s="1" t="s">
        <v>158</v>
      </c>
      <c r="C6" s="3" t="s">
        <v>29</v>
      </c>
      <c r="D6" s="2">
        <v>104.9</v>
      </c>
      <c r="E6" s="2">
        <v>105.4</v>
      </c>
      <c r="F6" s="2">
        <v>105.6</v>
      </c>
      <c r="G6" s="2">
        <v>106.3</v>
      </c>
      <c r="H6" s="2">
        <v>107.5</v>
      </c>
      <c r="I6" s="2">
        <v>108.3</v>
      </c>
      <c r="J6" s="2">
        <v>109.3</v>
      </c>
      <c r="K6" s="2">
        <v>110</v>
      </c>
      <c r="L6" s="2">
        <v>111</v>
      </c>
      <c r="M6" s="2">
        <v>111.7</v>
      </c>
      <c r="N6" s="2">
        <v>112.8</v>
      </c>
      <c r="O6" s="2">
        <v>113.8</v>
      </c>
      <c r="P6" s="2">
        <v>114.4</v>
      </c>
      <c r="Q6" s="2">
        <v>115</v>
      </c>
      <c r="R6" s="2">
        <v>116.1</v>
      </c>
      <c r="S6" s="2">
        <v>117</v>
      </c>
      <c r="T6" s="2">
        <v>118</v>
      </c>
      <c r="U6" s="2">
        <v>119.3</v>
      </c>
      <c r="V6" s="2">
        <v>120.6</v>
      </c>
      <c r="W6" s="2">
        <v>121.9</v>
      </c>
      <c r="X6" s="2">
        <v>122.7</v>
      </c>
      <c r="Y6" s="2">
        <v>123.2</v>
      </c>
      <c r="Z6" s="2">
        <v>124</v>
      </c>
      <c r="AA6" s="2">
        <v>124.2</v>
      </c>
      <c r="AB6" s="2">
        <v>124.9</v>
      </c>
      <c r="AC6" s="2">
        <v>125.8</v>
      </c>
      <c r="AD6" s="2">
        <v>126</v>
      </c>
      <c r="AE6" s="2">
        <v>126.8</v>
      </c>
      <c r="AF6" s="2">
        <v>127.7</v>
      </c>
      <c r="AG6" s="2">
        <v>128.69999999999999</v>
      </c>
      <c r="AH6" s="2">
        <v>128.69999999999999</v>
      </c>
      <c r="AI6" s="2">
        <v>128.80000000000001</v>
      </c>
      <c r="AJ6" s="2">
        <v>129.19999999999999</v>
      </c>
      <c r="AK6" s="2">
        <v>129.4</v>
      </c>
      <c r="AL6" s="2">
        <v>129.5</v>
      </c>
      <c r="AM6" s="2">
        <v>129.80000000000001</v>
      </c>
      <c r="AN6" s="2">
        <v>130.30000000000001</v>
      </c>
      <c r="AO6" s="2">
        <v>130.69999999999999</v>
      </c>
      <c r="AP6" s="2">
        <v>130.5</v>
      </c>
      <c r="AQ6" s="2">
        <v>131.30000000000001</v>
      </c>
      <c r="AR6" s="2">
        <v>132.4</v>
      </c>
      <c r="AS6" s="2">
        <v>133.6</v>
      </c>
      <c r="AT6" s="2">
        <v>134.5</v>
      </c>
      <c r="AU6" s="2">
        <v>135.30000000000001</v>
      </c>
      <c r="AV6" s="2">
        <v>135.5</v>
      </c>
      <c r="AW6" s="2">
        <v>136</v>
      </c>
      <c r="AX6" s="2">
        <v>136.19999999999999</v>
      </c>
      <c r="AY6" s="2">
        <v>136.30000000000001</v>
      </c>
      <c r="AZ6" s="2">
        <v>136.69999999999999</v>
      </c>
      <c r="BA6" s="2">
        <v>137.19999999999999</v>
      </c>
      <c r="BB6" s="2">
        <v>137.19999999999999</v>
      </c>
      <c r="BC6" s="2">
        <v>137.69999999999999</v>
      </c>
      <c r="BD6" s="2">
        <v>138.19999999999999</v>
      </c>
      <c r="BE6" s="2">
        <v>138.6</v>
      </c>
      <c r="BF6" s="2">
        <v>139</v>
      </c>
      <c r="BG6" s="2">
        <v>139.4</v>
      </c>
      <c r="BH6" s="2">
        <v>140.19999999999999</v>
      </c>
      <c r="BI6" s="2">
        <v>141.5</v>
      </c>
      <c r="BJ6" s="2">
        <v>141.5</v>
      </c>
      <c r="BK6" s="2">
        <v>141.9</v>
      </c>
      <c r="BL6" s="2">
        <v>142</v>
      </c>
      <c r="BM6" s="2">
        <v>141.5</v>
      </c>
      <c r="BN6" s="2">
        <v>142</v>
      </c>
      <c r="BO6" s="2">
        <v>142.4</v>
      </c>
      <c r="BP6" s="2">
        <v>142.9</v>
      </c>
      <c r="BQ6" s="2">
        <v>143.19999999999999</v>
      </c>
      <c r="BR6" s="2">
        <v>143.4</v>
      </c>
      <c r="BS6" s="2">
        <v>143.5</v>
      </c>
      <c r="BT6" s="2">
        <v>143.69999999999999</v>
      </c>
      <c r="BU6" s="2">
        <v>141.9</v>
      </c>
      <c r="BV6" s="2">
        <v>141.9</v>
      </c>
      <c r="BW6" s="2">
        <v>142.4</v>
      </c>
      <c r="BX6" s="2">
        <v>142.4</v>
      </c>
      <c r="BY6" s="2">
        <v>142.5</v>
      </c>
      <c r="BZ6" s="2">
        <v>142.5</v>
      </c>
      <c r="CA6" s="2">
        <v>142.6</v>
      </c>
      <c r="CB6" s="2">
        <v>143.19999999999999</v>
      </c>
      <c r="CC6" s="2">
        <v>143.9</v>
      </c>
      <c r="CD6" s="2">
        <v>144.6</v>
      </c>
      <c r="CE6" s="2">
        <v>145.69999999999999</v>
      </c>
      <c r="CF6" s="2">
        <v>146.5</v>
      </c>
      <c r="CG6" s="2">
        <v>147.1</v>
      </c>
      <c r="CH6" s="2">
        <v>148.69999999999999</v>
      </c>
      <c r="CI6" s="2">
        <v>150.5</v>
      </c>
      <c r="CJ6" s="2">
        <v>150.9</v>
      </c>
      <c r="CK6" s="2">
        <v>151.69999999999999</v>
      </c>
      <c r="CL6" s="2">
        <v>155.6</v>
      </c>
      <c r="CM6" s="2" t="s">
        <v>30</v>
      </c>
      <c r="CN6" s="2">
        <v>153.30000000000001</v>
      </c>
      <c r="CO6" s="2">
        <v>153.30000000000001</v>
      </c>
      <c r="CP6" s="2">
        <v>153.30000000000001</v>
      </c>
      <c r="CQ6" s="2">
        <v>153.4</v>
      </c>
      <c r="CR6" s="2">
        <v>153.6</v>
      </c>
      <c r="CS6" s="2">
        <v>153.80000000000001</v>
      </c>
      <c r="CT6" s="2">
        <v>154</v>
      </c>
      <c r="CU6" s="2">
        <v>154</v>
      </c>
      <c r="CV6" s="2">
        <v>154.4</v>
      </c>
      <c r="CW6" s="2">
        <v>154.5</v>
      </c>
      <c r="CX6" s="2">
        <v>155</v>
      </c>
      <c r="CY6" s="2">
        <v>155.80000000000001</v>
      </c>
      <c r="CZ6" s="2">
        <v>156.1</v>
      </c>
      <c r="DA6" s="2">
        <v>157.1</v>
      </c>
      <c r="DB6" s="2">
        <v>157.5</v>
      </c>
      <c r="DC6" s="2">
        <v>158</v>
      </c>
      <c r="DD6" s="2">
        <v>158.4</v>
      </c>
      <c r="DE6" s="2">
        <v>159.1</v>
      </c>
      <c r="DF6" s="2">
        <v>159.80000000000001</v>
      </c>
      <c r="DG6" s="2">
        <v>160.5</v>
      </c>
      <c r="DH6" s="2">
        <v>160.69999999999999</v>
      </c>
      <c r="DI6" s="2">
        <v>162</v>
      </c>
      <c r="DJ6" s="2">
        <v>163.80000000000001</v>
      </c>
      <c r="DK6" s="2">
        <v>164.6</v>
      </c>
      <c r="DL6" s="2">
        <v>165.4</v>
      </c>
      <c r="DM6" s="2">
        <v>166.3</v>
      </c>
      <c r="DN6" s="2">
        <v>167.9</v>
      </c>
      <c r="DO6" s="2">
        <v>169.5</v>
      </c>
      <c r="DP6" s="2">
        <v>170.9</v>
      </c>
      <c r="DQ6" s="2">
        <v>172.3</v>
      </c>
      <c r="DR6" s="2">
        <v>173.4</v>
      </c>
      <c r="DS6" s="2">
        <v>174.3</v>
      </c>
      <c r="DT6" s="2">
        <v>177</v>
      </c>
      <c r="DU6" s="2">
        <v>177</v>
      </c>
      <c r="DV6" s="2">
        <v>178.2</v>
      </c>
      <c r="DW6" s="2">
        <v>179.6</v>
      </c>
    </row>
    <row r="7" spans="1:127" x14ac:dyDescent="0.3">
      <c r="A7" s="1" t="s">
        <v>6</v>
      </c>
      <c r="B7" s="1" t="s">
        <v>158</v>
      </c>
      <c r="C7" s="3" t="s">
        <v>29</v>
      </c>
      <c r="D7" s="2">
        <v>106.1</v>
      </c>
      <c r="E7" s="2">
        <v>106.7</v>
      </c>
      <c r="F7" s="2">
        <v>106.2</v>
      </c>
      <c r="G7" s="2">
        <v>105.7</v>
      </c>
      <c r="H7" s="2">
        <v>105.3</v>
      </c>
      <c r="I7" s="2">
        <v>105.9</v>
      </c>
      <c r="J7" s="2">
        <v>106.2</v>
      </c>
      <c r="K7" s="2">
        <v>106.4</v>
      </c>
      <c r="L7" s="2">
        <v>107.4</v>
      </c>
      <c r="M7" s="2">
        <v>107.7</v>
      </c>
      <c r="N7" s="2">
        <v>108.9</v>
      </c>
      <c r="O7" s="2">
        <v>109.5</v>
      </c>
      <c r="P7" s="2">
        <v>109</v>
      </c>
      <c r="Q7" s="2">
        <v>109</v>
      </c>
      <c r="R7" s="2">
        <v>109.3</v>
      </c>
      <c r="S7" s="2">
        <v>109.7</v>
      </c>
      <c r="T7" s="2">
        <v>110.1</v>
      </c>
      <c r="U7" s="2">
        <v>110.3</v>
      </c>
      <c r="V7" s="2">
        <v>110.4</v>
      </c>
      <c r="W7" s="2">
        <v>110.6</v>
      </c>
      <c r="X7" s="2">
        <v>110.4</v>
      </c>
      <c r="Y7" s="2">
        <v>110.5</v>
      </c>
      <c r="Z7" s="2">
        <v>110.5</v>
      </c>
      <c r="AA7" s="2">
        <v>110.2</v>
      </c>
      <c r="AB7" s="2">
        <v>111</v>
      </c>
      <c r="AC7" s="2">
        <v>111.5</v>
      </c>
      <c r="AD7" s="2">
        <v>111.8</v>
      </c>
      <c r="AE7" s="2">
        <v>111.9</v>
      </c>
      <c r="AF7" s="2">
        <v>112.5</v>
      </c>
      <c r="AG7" s="2">
        <v>114.1</v>
      </c>
      <c r="AH7" s="2">
        <v>113.5</v>
      </c>
      <c r="AI7" s="2">
        <v>114</v>
      </c>
      <c r="AJ7" s="2">
        <v>114.7</v>
      </c>
      <c r="AK7" s="2">
        <v>115.8</v>
      </c>
      <c r="AL7" s="2">
        <v>117.8</v>
      </c>
      <c r="AM7" s="2">
        <v>118.3</v>
      </c>
      <c r="AN7" s="2">
        <v>118.9</v>
      </c>
      <c r="AO7" s="2">
        <v>118.5</v>
      </c>
      <c r="AP7" s="2">
        <v>118.3</v>
      </c>
      <c r="AQ7" s="2">
        <v>118.2</v>
      </c>
      <c r="AR7" s="2">
        <v>118.2</v>
      </c>
      <c r="AS7" s="2">
        <v>118.6</v>
      </c>
      <c r="AT7" s="2">
        <v>119.5</v>
      </c>
      <c r="AU7" s="2">
        <v>119.9</v>
      </c>
      <c r="AV7" s="2">
        <v>120.2</v>
      </c>
      <c r="AW7" s="2">
        <v>120.8</v>
      </c>
      <c r="AX7" s="2">
        <v>121.1</v>
      </c>
      <c r="AY7" s="2">
        <v>121.6</v>
      </c>
      <c r="AZ7" s="2">
        <v>122</v>
      </c>
      <c r="BA7" s="2">
        <v>122.1</v>
      </c>
      <c r="BB7" s="2">
        <v>121.6</v>
      </c>
      <c r="BC7" s="2">
        <v>121.3</v>
      </c>
      <c r="BD7" s="2">
        <v>120.8</v>
      </c>
      <c r="BE7" s="2">
        <v>120.9</v>
      </c>
      <c r="BF7" s="2">
        <v>120.9</v>
      </c>
      <c r="BG7" s="2">
        <v>120.5</v>
      </c>
      <c r="BH7" s="2">
        <v>120.7</v>
      </c>
      <c r="BI7" s="2">
        <v>121.4</v>
      </c>
      <c r="BJ7" s="2">
        <v>121.6</v>
      </c>
      <c r="BK7" s="2">
        <v>123.1</v>
      </c>
      <c r="BL7" s="2">
        <v>123.2</v>
      </c>
      <c r="BM7" s="2">
        <v>122.9</v>
      </c>
      <c r="BN7" s="2">
        <v>123.2</v>
      </c>
      <c r="BO7" s="2">
        <v>123.5</v>
      </c>
      <c r="BP7" s="2">
        <v>123.6</v>
      </c>
      <c r="BQ7" s="2">
        <v>124</v>
      </c>
      <c r="BR7" s="2">
        <v>124.1</v>
      </c>
      <c r="BS7" s="2">
        <v>125</v>
      </c>
      <c r="BT7" s="2">
        <v>124.6</v>
      </c>
      <c r="BU7" s="2">
        <v>123.5</v>
      </c>
      <c r="BV7" s="2">
        <v>122.8</v>
      </c>
      <c r="BW7" s="2">
        <v>124.2</v>
      </c>
      <c r="BX7" s="2">
        <v>123.9</v>
      </c>
      <c r="BY7" s="2">
        <v>124.1</v>
      </c>
      <c r="BZ7" s="2">
        <v>124.1</v>
      </c>
      <c r="CA7" s="2">
        <v>124</v>
      </c>
      <c r="CB7" s="2">
        <v>124.3</v>
      </c>
      <c r="CC7" s="2">
        <v>124.4</v>
      </c>
      <c r="CD7" s="2">
        <v>124.7</v>
      </c>
      <c r="CE7" s="2">
        <v>125.1</v>
      </c>
      <c r="CF7" s="2">
        <v>125.6</v>
      </c>
      <c r="CG7" s="2">
        <v>126</v>
      </c>
      <c r="CH7" s="2">
        <v>127.5</v>
      </c>
      <c r="CI7" s="2">
        <v>132</v>
      </c>
      <c r="CJ7" s="2">
        <v>133.69999999999999</v>
      </c>
      <c r="CK7" s="2">
        <v>133.30000000000001</v>
      </c>
      <c r="CL7" s="2">
        <v>137.1</v>
      </c>
      <c r="CM7" s="2" t="s">
        <v>30</v>
      </c>
      <c r="CN7" s="2">
        <v>138.19999999999999</v>
      </c>
      <c r="CO7" s="2">
        <v>138.19999999999999</v>
      </c>
      <c r="CP7" s="2">
        <v>139.80000000000001</v>
      </c>
      <c r="CQ7" s="2">
        <v>140.4</v>
      </c>
      <c r="CR7" s="2">
        <v>142.6</v>
      </c>
      <c r="CS7" s="2">
        <v>145.4</v>
      </c>
      <c r="CT7" s="2">
        <v>150</v>
      </c>
      <c r="CU7" s="2">
        <v>154.80000000000001</v>
      </c>
      <c r="CV7" s="2">
        <v>163</v>
      </c>
      <c r="CW7" s="2">
        <v>168.2</v>
      </c>
      <c r="CX7" s="2">
        <v>175.2</v>
      </c>
      <c r="CY7" s="2">
        <v>184.4</v>
      </c>
      <c r="CZ7" s="2">
        <v>190.4</v>
      </c>
      <c r="DA7" s="2">
        <v>188.7</v>
      </c>
      <c r="DB7" s="2">
        <v>190.9</v>
      </c>
      <c r="DC7" s="2">
        <v>195.5</v>
      </c>
      <c r="DD7" s="2">
        <v>198.8</v>
      </c>
      <c r="DE7" s="2">
        <v>198.4</v>
      </c>
      <c r="DF7" s="2">
        <v>195.8</v>
      </c>
      <c r="DG7" s="2">
        <v>192.6</v>
      </c>
      <c r="DH7" s="2">
        <v>192.6</v>
      </c>
      <c r="DI7" s="2">
        <v>203.1</v>
      </c>
      <c r="DJ7" s="2">
        <v>207.4</v>
      </c>
      <c r="DK7" s="2">
        <v>209.9</v>
      </c>
      <c r="DL7" s="2">
        <v>208.1</v>
      </c>
      <c r="DM7" s="2">
        <v>202.2</v>
      </c>
      <c r="DN7" s="2">
        <v>198.1</v>
      </c>
      <c r="DO7" s="2">
        <v>194.1</v>
      </c>
      <c r="DP7" s="2">
        <v>191.6</v>
      </c>
      <c r="DQ7" s="2">
        <v>194</v>
      </c>
      <c r="DR7" s="2">
        <v>193.9</v>
      </c>
      <c r="DS7" s="2">
        <v>192.6</v>
      </c>
      <c r="DT7" s="2">
        <v>183.4</v>
      </c>
      <c r="DU7" s="2">
        <v>183.3</v>
      </c>
      <c r="DV7" s="2">
        <v>178.5</v>
      </c>
      <c r="DW7" s="2">
        <v>173.3</v>
      </c>
    </row>
    <row r="8" spans="1:127" x14ac:dyDescent="0.3">
      <c r="A8" s="1" t="s">
        <v>7</v>
      </c>
      <c r="B8" s="1" t="s">
        <v>158</v>
      </c>
      <c r="C8" s="3" t="s">
        <v>29</v>
      </c>
      <c r="D8" s="2">
        <v>103.9</v>
      </c>
      <c r="E8" s="2">
        <v>104</v>
      </c>
      <c r="F8" s="2">
        <v>105.7</v>
      </c>
      <c r="G8" s="2">
        <v>108.3</v>
      </c>
      <c r="H8" s="2">
        <v>108.1</v>
      </c>
      <c r="I8" s="2">
        <v>109.2</v>
      </c>
      <c r="J8" s="2">
        <v>110.3</v>
      </c>
      <c r="K8" s="2">
        <v>110.8</v>
      </c>
      <c r="L8" s="2">
        <v>110.9</v>
      </c>
      <c r="M8" s="2">
        <v>113.2</v>
      </c>
      <c r="N8" s="2">
        <v>116.6</v>
      </c>
      <c r="O8" s="2">
        <v>115.5</v>
      </c>
      <c r="P8" s="2">
        <v>115.5</v>
      </c>
      <c r="Q8" s="2">
        <v>116.6</v>
      </c>
      <c r="R8" s="2">
        <v>119.6</v>
      </c>
      <c r="S8" s="2">
        <v>125.5</v>
      </c>
      <c r="T8" s="2">
        <v>126.3</v>
      </c>
      <c r="U8" s="2">
        <v>125.8</v>
      </c>
      <c r="V8" s="2">
        <v>129.1</v>
      </c>
      <c r="W8" s="2">
        <v>129.69999999999999</v>
      </c>
      <c r="X8" s="2">
        <v>129.80000000000001</v>
      </c>
      <c r="Y8" s="2">
        <v>128.9</v>
      </c>
      <c r="Z8" s="2">
        <v>128.80000000000001</v>
      </c>
      <c r="AA8" s="2">
        <v>128.6</v>
      </c>
      <c r="AB8" s="2">
        <v>130.4</v>
      </c>
      <c r="AC8" s="2">
        <v>129.4</v>
      </c>
      <c r="AD8" s="2">
        <v>130.9</v>
      </c>
      <c r="AE8" s="2">
        <v>134.19999999999999</v>
      </c>
      <c r="AF8" s="2">
        <v>134.1</v>
      </c>
      <c r="AG8" s="2">
        <v>133.19999999999999</v>
      </c>
      <c r="AH8" s="2">
        <v>133.30000000000001</v>
      </c>
      <c r="AI8" s="2">
        <v>134.19999999999999</v>
      </c>
      <c r="AJ8" s="2">
        <v>132.30000000000001</v>
      </c>
      <c r="AK8" s="2">
        <v>133.19999999999999</v>
      </c>
      <c r="AL8" s="2">
        <v>132.1</v>
      </c>
      <c r="AM8" s="2">
        <v>131.6</v>
      </c>
      <c r="AN8" s="2">
        <v>131.6</v>
      </c>
      <c r="AO8" s="2">
        <v>130.4</v>
      </c>
      <c r="AP8" s="2">
        <v>131.69999999999999</v>
      </c>
      <c r="AQ8" s="2">
        <v>138.1</v>
      </c>
      <c r="AR8" s="2">
        <v>138.1</v>
      </c>
      <c r="AS8" s="2">
        <v>137.4</v>
      </c>
      <c r="AT8" s="2">
        <v>138.5</v>
      </c>
      <c r="AU8" s="2">
        <v>140.19999999999999</v>
      </c>
      <c r="AV8" s="2">
        <v>139.19999999999999</v>
      </c>
      <c r="AW8" s="2">
        <v>138.4</v>
      </c>
      <c r="AX8" s="2">
        <v>136.9</v>
      </c>
      <c r="AY8" s="2">
        <v>135.6</v>
      </c>
      <c r="AZ8" s="2">
        <v>136</v>
      </c>
      <c r="BA8" s="2">
        <v>138.69999999999999</v>
      </c>
      <c r="BB8" s="2">
        <v>139.69999999999999</v>
      </c>
      <c r="BC8" s="2">
        <v>141.80000000000001</v>
      </c>
      <c r="BD8" s="2">
        <v>140.19999999999999</v>
      </c>
      <c r="BE8" s="2">
        <v>140.9</v>
      </c>
      <c r="BF8" s="2">
        <v>143.9</v>
      </c>
      <c r="BG8" s="2">
        <v>148</v>
      </c>
      <c r="BH8" s="2">
        <v>147.80000000000001</v>
      </c>
      <c r="BI8" s="2">
        <v>146.69999999999999</v>
      </c>
      <c r="BJ8" s="2">
        <v>147.30000000000001</v>
      </c>
      <c r="BK8" s="2">
        <v>147.19999999999999</v>
      </c>
      <c r="BL8" s="2">
        <v>147.9</v>
      </c>
      <c r="BM8" s="2">
        <v>149.4</v>
      </c>
      <c r="BN8" s="2">
        <v>152.9</v>
      </c>
      <c r="BO8" s="2">
        <v>156.4</v>
      </c>
      <c r="BP8" s="2">
        <v>157.5</v>
      </c>
      <c r="BQ8" s="2">
        <v>154.1</v>
      </c>
      <c r="BR8" s="2">
        <v>153.30000000000001</v>
      </c>
      <c r="BS8" s="2">
        <v>154.4</v>
      </c>
      <c r="BT8" s="2">
        <v>150.1</v>
      </c>
      <c r="BU8" s="2">
        <v>144.5</v>
      </c>
      <c r="BV8" s="2">
        <v>143.9</v>
      </c>
      <c r="BW8" s="2">
        <v>140.19999999999999</v>
      </c>
      <c r="BX8" s="2">
        <v>135.5</v>
      </c>
      <c r="BY8" s="2">
        <v>135.80000000000001</v>
      </c>
      <c r="BZ8" s="2">
        <v>136.1</v>
      </c>
      <c r="CA8" s="2">
        <v>143.69999999999999</v>
      </c>
      <c r="CB8" s="2">
        <v>143.30000000000001</v>
      </c>
      <c r="CC8" s="2">
        <v>146.4</v>
      </c>
      <c r="CD8" s="2">
        <v>145.5</v>
      </c>
      <c r="CE8" s="2">
        <v>143.80000000000001</v>
      </c>
      <c r="CF8" s="2">
        <v>145.69999999999999</v>
      </c>
      <c r="CG8" s="2">
        <v>146.19999999999999</v>
      </c>
      <c r="CH8" s="2">
        <v>144.30000000000001</v>
      </c>
      <c r="CI8" s="2">
        <v>142.19999999999999</v>
      </c>
      <c r="CJ8" s="2">
        <v>140.69999999999999</v>
      </c>
      <c r="CK8" s="2">
        <v>141.80000000000001</v>
      </c>
      <c r="CL8" s="2">
        <v>147.30000000000001</v>
      </c>
      <c r="CM8" s="2" t="s">
        <v>30</v>
      </c>
      <c r="CN8" s="2">
        <v>143.19999999999999</v>
      </c>
      <c r="CO8" s="2">
        <v>143.19999999999999</v>
      </c>
      <c r="CP8" s="2">
        <v>146.9</v>
      </c>
      <c r="CQ8" s="2">
        <v>147</v>
      </c>
      <c r="CR8" s="2">
        <v>147.19999999999999</v>
      </c>
      <c r="CS8" s="2">
        <v>146.5</v>
      </c>
      <c r="CT8" s="2">
        <v>145.9</v>
      </c>
      <c r="CU8" s="2">
        <v>147</v>
      </c>
      <c r="CV8" s="2">
        <v>147.80000000000001</v>
      </c>
      <c r="CW8" s="2">
        <v>150.5</v>
      </c>
      <c r="CX8" s="2">
        <v>160.6</v>
      </c>
      <c r="CY8" s="2">
        <v>162.30000000000001</v>
      </c>
      <c r="CZ8" s="2">
        <v>158.6</v>
      </c>
      <c r="DA8" s="2">
        <v>157.69999999999999</v>
      </c>
      <c r="DB8" s="2">
        <v>155.69999999999999</v>
      </c>
      <c r="DC8" s="2">
        <v>152.69999999999999</v>
      </c>
      <c r="DD8" s="2">
        <v>152.6</v>
      </c>
      <c r="DE8" s="2">
        <v>153.19999999999999</v>
      </c>
      <c r="DF8" s="2">
        <v>152</v>
      </c>
      <c r="DG8" s="2">
        <v>151.19999999999999</v>
      </c>
      <c r="DH8" s="2">
        <v>151.4</v>
      </c>
      <c r="DI8" s="2">
        <v>155.9</v>
      </c>
      <c r="DJ8" s="2">
        <v>169.7</v>
      </c>
      <c r="DK8" s="2">
        <v>168</v>
      </c>
      <c r="DL8" s="2">
        <v>165.8</v>
      </c>
      <c r="DM8" s="2">
        <v>169.6</v>
      </c>
      <c r="DN8" s="2">
        <v>169.2</v>
      </c>
      <c r="DO8" s="2">
        <v>164.1</v>
      </c>
      <c r="DP8" s="2">
        <v>162.19999999999999</v>
      </c>
      <c r="DQ8" s="2">
        <v>159.1</v>
      </c>
      <c r="DR8" s="2">
        <v>156.69999999999999</v>
      </c>
      <c r="DS8" s="2">
        <v>156.30000000000001</v>
      </c>
      <c r="DT8" s="2">
        <v>167.2</v>
      </c>
      <c r="DU8" s="2">
        <v>167.2</v>
      </c>
      <c r="DV8" s="2">
        <v>173.7</v>
      </c>
      <c r="DW8" s="2">
        <v>169</v>
      </c>
    </row>
    <row r="9" spans="1:127" x14ac:dyDescent="0.3">
      <c r="A9" s="1" t="s">
        <v>8</v>
      </c>
      <c r="B9" s="1" t="s">
        <v>158</v>
      </c>
      <c r="C9" s="3" t="s">
        <v>29</v>
      </c>
      <c r="D9" s="2">
        <v>101.9</v>
      </c>
      <c r="E9" s="2">
        <v>102.4</v>
      </c>
      <c r="F9" s="2">
        <v>101.4</v>
      </c>
      <c r="G9" s="2">
        <v>103.4</v>
      </c>
      <c r="H9" s="2">
        <v>107.3</v>
      </c>
      <c r="I9" s="2">
        <v>118</v>
      </c>
      <c r="J9" s="2">
        <v>129.19999999999999</v>
      </c>
      <c r="K9" s="2">
        <v>138.9</v>
      </c>
      <c r="L9" s="2">
        <v>154</v>
      </c>
      <c r="M9" s="2">
        <v>164.9</v>
      </c>
      <c r="N9" s="2">
        <v>178.1</v>
      </c>
      <c r="O9" s="2">
        <v>145.69999999999999</v>
      </c>
      <c r="P9" s="2">
        <v>123.9</v>
      </c>
      <c r="Q9" s="2">
        <v>116</v>
      </c>
      <c r="R9" s="2">
        <v>117.9</v>
      </c>
      <c r="S9" s="2">
        <v>120.5</v>
      </c>
      <c r="T9" s="2">
        <v>123.9</v>
      </c>
      <c r="U9" s="2">
        <v>129.30000000000001</v>
      </c>
      <c r="V9" s="2">
        <v>150.1</v>
      </c>
      <c r="W9" s="2">
        <v>161.1</v>
      </c>
      <c r="X9" s="2">
        <v>158.80000000000001</v>
      </c>
      <c r="Y9" s="2">
        <v>155.30000000000001</v>
      </c>
      <c r="Z9" s="2">
        <v>152</v>
      </c>
      <c r="AA9" s="2">
        <v>140.30000000000001</v>
      </c>
      <c r="AB9" s="2">
        <v>132.30000000000001</v>
      </c>
      <c r="AC9" s="2">
        <v>128.19999999999999</v>
      </c>
      <c r="AD9" s="2">
        <v>128</v>
      </c>
      <c r="AE9" s="2">
        <v>127.5</v>
      </c>
      <c r="AF9" s="2">
        <v>128.5</v>
      </c>
      <c r="AG9" s="2">
        <v>135.19999999999999</v>
      </c>
      <c r="AH9" s="2">
        <v>140.80000000000001</v>
      </c>
      <c r="AI9" s="2">
        <v>153.6</v>
      </c>
      <c r="AJ9" s="2">
        <v>158.9</v>
      </c>
      <c r="AK9" s="2">
        <v>157.69999999999999</v>
      </c>
      <c r="AL9" s="2">
        <v>155.19999999999999</v>
      </c>
      <c r="AM9" s="2">
        <v>145.5</v>
      </c>
      <c r="AN9" s="2">
        <v>140.1</v>
      </c>
      <c r="AO9" s="2">
        <v>130.9</v>
      </c>
      <c r="AP9" s="2">
        <v>130.69999999999999</v>
      </c>
      <c r="AQ9" s="2">
        <v>134.1</v>
      </c>
      <c r="AR9" s="2">
        <v>141.80000000000001</v>
      </c>
      <c r="AS9" s="2">
        <v>152.5</v>
      </c>
      <c r="AT9" s="2">
        <v>158.19999999999999</v>
      </c>
      <c r="AU9" s="2">
        <v>156.9</v>
      </c>
      <c r="AV9" s="2">
        <v>149.5</v>
      </c>
      <c r="AW9" s="2">
        <v>149.19999999999999</v>
      </c>
      <c r="AX9" s="2">
        <v>141.80000000000001</v>
      </c>
      <c r="AY9" s="2">
        <v>127.5</v>
      </c>
      <c r="AZ9" s="2">
        <v>119.8</v>
      </c>
      <c r="BA9" s="2">
        <v>119.1</v>
      </c>
      <c r="BB9" s="2">
        <v>119.7</v>
      </c>
      <c r="BC9" s="2">
        <v>121.5</v>
      </c>
      <c r="BD9" s="2">
        <v>123.8</v>
      </c>
      <c r="BE9" s="2">
        <v>128.80000000000001</v>
      </c>
      <c r="BF9" s="2">
        <v>151.5</v>
      </c>
      <c r="BG9" s="2">
        <v>162.9</v>
      </c>
      <c r="BH9" s="2">
        <v>154.5</v>
      </c>
      <c r="BI9" s="2">
        <v>157.1</v>
      </c>
      <c r="BJ9" s="2">
        <v>168</v>
      </c>
      <c r="BK9" s="2">
        <v>161</v>
      </c>
      <c r="BL9" s="2">
        <v>152.1</v>
      </c>
      <c r="BM9" s="2">
        <v>142.4</v>
      </c>
      <c r="BN9" s="2">
        <v>138</v>
      </c>
      <c r="BO9" s="2">
        <v>135.1</v>
      </c>
      <c r="BP9" s="2">
        <v>137.80000000000001</v>
      </c>
      <c r="BQ9" s="2">
        <v>143.5</v>
      </c>
      <c r="BR9" s="2">
        <v>154.19999999999999</v>
      </c>
      <c r="BS9" s="2">
        <v>156.30000000000001</v>
      </c>
      <c r="BT9" s="2">
        <v>149.4</v>
      </c>
      <c r="BU9" s="2">
        <v>147.6</v>
      </c>
      <c r="BV9" s="2">
        <v>147.5</v>
      </c>
      <c r="BW9" s="2">
        <v>136.6</v>
      </c>
      <c r="BX9" s="2">
        <v>131.69999999999999</v>
      </c>
      <c r="BY9" s="2">
        <v>128.69999999999999</v>
      </c>
      <c r="BZ9" s="2">
        <v>128.19999999999999</v>
      </c>
      <c r="CA9" s="2">
        <v>133.4</v>
      </c>
      <c r="CB9" s="2">
        <v>140.6</v>
      </c>
      <c r="CC9" s="2">
        <v>150.1</v>
      </c>
      <c r="CD9" s="2">
        <v>156.19999999999999</v>
      </c>
      <c r="CE9" s="2">
        <v>163.4</v>
      </c>
      <c r="CF9" s="2">
        <v>178.8</v>
      </c>
      <c r="CG9" s="2">
        <v>191.4</v>
      </c>
      <c r="CH9" s="2">
        <v>209.5</v>
      </c>
      <c r="CI9" s="2">
        <v>191.5</v>
      </c>
      <c r="CJ9" s="2">
        <v>165.1</v>
      </c>
      <c r="CK9" s="2">
        <v>152.30000000000001</v>
      </c>
      <c r="CL9" s="2">
        <v>162.69999999999999</v>
      </c>
      <c r="CM9" s="2" t="s">
        <v>30</v>
      </c>
      <c r="CN9" s="2">
        <v>148.9</v>
      </c>
      <c r="CO9" s="2">
        <v>148.9</v>
      </c>
      <c r="CP9" s="2">
        <v>171</v>
      </c>
      <c r="CQ9" s="2">
        <v>178.8</v>
      </c>
      <c r="CR9" s="2">
        <v>200.6</v>
      </c>
      <c r="CS9" s="2">
        <v>222.2</v>
      </c>
      <c r="CT9" s="2">
        <v>225.2</v>
      </c>
      <c r="CU9" s="2">
        <v>187.8</v>
      </c>
      <c r="CV9" s="2">
        <v>149.69999999999999</v>
      </c>
      <c r="CW9" s="2">
        <v>141</v>
      </c>
      <c r="CX9" s="2">
        <v>135.1</v>
      </c>
      <c r="CY9" s="2">
        <v>138.4</v>
      </c>
      <c r="CZ9" s="2">
        <v>144.69999999999999</v>
      </c>
      <c r="DA9" s="2">
        <v>152.80000000000001</v>
      </c>
      <c r="DB9" s="2">
        <v>153.9</v>
      </c>
      <c r="DC9" s="2">
        <v>151.4</v>
      </c>
      <c r="DD9" s="2">
        <v>170.4</v>
      </c>
      <c r="DE9" s="2">
        <v>183.9</v>
      </c>
      <c r="DF9" s="2">
        <v>172.3</v>
      </c>
      <c r="DG9" s="2">
        <v>159.19999999999999</v>
      </c>
      <c r="DH9" s="2">
        <v>155.19999999999999</v>
      </c>
      <c r="DI9" s="2">
        <v>155.80000000000001</v>
      </c>
      <c r="DJ9" s="2">
        <v>153.6</v>
      </c>
      <c r="DK9" s="2">
        <v>160.4</v>
      </c>
      <c r="DL9" s="2">
        <v>167.3</v>
      </c>
      <c r="DM9" s="2">
        <v>168.6</v>
      </c>
      <c r="DN9" s="2">
        <v>173.1</v>
      </c>
      <c r="DO9" s="2">
        <v>176.9</v>
      </c>
      <c r="DP9" s="2">
        <v>184.8</v>
      </c>
      <c r="DQ9" s="2">
        <v>171.6</v>
      </c>
      <c r="DR9" s="2">
        <v>150.19999999999999</v>
      </c>
      <c r="DS9" s="2">
        <v>142.9</v>
      </c>
      <c r="DT9" s="2">
        <v>140.9</v>
      </c>
      <c r="DU9" s="2">
        <v>140.9</v>
      </c>
      <c r="DV9" s="2">
        <v>142.80000000000001</v>
      </c>
      <c r="DW9" s="2">
        <v>148.69999999999999</v>
      </c>
    </row>
    <row r="10" spans="1:127" x14ac:dyDescent="0.3">
      <c r="A10" s="1" t="s">
        <v>9</v>
      </c>
      <c r="B10" s="1" t="s">
        <v>158</v>
      </c>
      <c r="C10" s="3" t="s">
        <v>29</v>
      </c>
      <c r="D10" s="2">
        <v>106.1</v>
      </c>
      <c r="E10" s="2">
        <v>105.9</v>
      </c>
      <c r="F10" s="2">
        <v>105.7</v>
      </c>
      <c r="G10" s="2">
        <v>105.7</v>
      </c>
      <c r="H10" s="2">
        <v>106.1</v>
      </c>
      <c r="I10" s="2">
        <v>106.8</v>
      </c>
      <c r="J10" s="2">
        <v>107.1</v>
      </c>
      <c r="K10" s="2">
        <v>107.4</v>
      </c>
      <c r="L10" s="2">
        <v>108.1</v>
      </c>
      <c r="M10" s="2">
        <v>108.3</v>
      </c>
      <c r="N10" s="2">
        <v>109.1</v>
      </c>
      <c r="O10" s="2">
        <v>109.5</v>
      </c>
      <c r="P10" s="2">
        <v>109.6</v>
      </c>
      <c r="Q10" s="2">
        <v>109.8</v>
      </c>
      <c r="R10" s="2">
        <v>110.2</v>
      </c>
      <c r="S10" s="2">
        <v>111</v>
      </c>
      <c r="T10" s="2">
        <v>111.5</v>
      </c>
      <c r="U10" s="2">
        <v>112.2</v>
      </c>
      <c r="V10" s="2">
        <v>113.2</v>
      </c>
      <c r="W10" s="2">
        <v>114.1</v>
      </c>
      <c r="X10" s="2">
        <v>115</v>
      </c>
      <c r="Y10" s="2">
        <v>115.5</v>
      </c>
      <c r="Z10" s="2">
        <v>116.2</v>
      </c>
      <c r="AA10" s="2">
        <v>116.3</v>
      </c>
      <c r="AB10" s="2">
        <v>117.2</v>
      </c>
      <c r="AC10" s="2">
        <v>118.8</v>
      </c>
      <c r="AD10" s="2">
        <v>119.9</v>
      </c>
      <c r="AE10" s="2">
        <v>121.5</v>
      </c>
      <c r="AF10" s="2">
        <v>124.3</v>
      </c>
      <c r="AG10" s="2">
        <v>131.9</v>
      </c>
      <c r="AH10" s="2">
        <v>133.80000000000001</v>
      </c>
      <c r="AI10" s="2">
        <v>137.9</v>
      </c>
      <c r="AJ10" s="2">
        <v>142.1</v>
      </c>
      <c r="AK10" s="2">
        <v>154.19999999999999</v>
      </c>
      <c r="AL10" s="2">
        <v>160.80000000000001</v>
      </c>
      <c r="AM10" s="2">
        <v>162.1</v>
      </c>
      <c r="AN10" s="2">
        <v>163.80000000000001</v>
      </c>
      <c r="AO10" s="2">
        <v>162.80000000000001</v>
      </c>
      <c r="AP10" s="2">
        <v>161.19999999999999</v>
      </c>
      <c r="AQ10" s="2">
        <v>162.69999999999999</v>
      </c>
      <c r="AR10" s="2">
        <v>166</v>
      </c>
      <c r="AS10" s="2">
        <v>169.2</v>
      </c>
      <c r="AT10" s="2">
        <v>171.8</v>
      </c>
      <c r="AU10" s="2">
        <v>172.2</v>
      </c>
      <c r="AV10" s="2">
        <v>170.4</v>
      </c>
      <c r="AW10" s="2">
        <v>170.2</v>
      </c>
      <c r="AX10" s="2">
        <v>170</v>
      </c>
      <c r="AY10" s="2">
        <v>167.9</v>
      </c>
      <c r="AZ10" s="2">
        <v>161.69999999999999</v>
      </c>
      <c r="BA10" s="2">
        <v>156.9</v>
      </c>
      <c r="BB10" s="2">
        <v>148</v>
      </c>
      <c r="BC10" s="2">
        <v>144.5</v>
      </c>
      <c r="BD10" s="2">
        <v>141.80000000000001</v>
      </c>
      <c r="BE10" s="2">
        <v>140.19999999999999</v>
      </c>
      <c r="BF10" s="2">
        <v>138.1</v>
      </c>
      <c r="BG10" s="2">
        <v>137.4</v>
      </c>
      <c r="BH10" s="2">
        <v>137.1</v>
      </c>
      <c r="BI10" s="2">
        <v>136.4</v>
      </c>
      <c r="BJ10" s="2">
        <v>135.80000000000001</v>
      </c>
      <c r="BK10" s="2">
        <v>133.80000000000001</v>
      </c>
      <c r="BL10" s="2">
        <v>131.80000000000001</v>
      </c>
      <c r="BM10" s="2">
        <v>130.19999999999999</v>
      </c>
      <c r="BN10" s="2">
        <v>129.30000000000001</v>
      </c>
      <c r="BO10" s="2">
        <v>128.4</v>
      </c>
      <c r="BP10" s="2">
        <v>127.2</v>
      </c>
      <c r="BQ10" s="2">
        <v>126</v>
      </c>
      <c r="BR10" s="2">
        <v>126.4</v>
      </c>
      <c r="BS10" s="2">
        <v>126.8</v>
      </c>
      <c r="BT10" s="2">
        <v>125.4</v>
      </c>
      <c r="BU10" s="2">
        <v>121.4</v>
      </c>
      <c r="BV10" s="2">
        <v>121</v>
      </c>
      <c r="BW10" s="2">
        <v>120.9</v>
      </c>
      <c r="BX10" s="2">
        <v>121.3</v>
      </c>
      <c r="BY10" s="2">
        <v>121.5</v>
      </c>
      <c r="BZ10" s="2">
        <v>122.3</v>
      </c>
      <c r="CA10" s="2">
        <v>125.1</v>
      </c>
      <c r="CB10" s="2">
        <v>128.69999999999999</v>
      </c>
      <c r="CC10" s="2">
        <v>130.6</v>
      </c>
      <c r="CD10" s="2">
        <v>131.5</v>
      </c>
      <c r="CE10" s="2">
        <v>132.19999999999999</v>
      </c>
      <c r="CF10" s="2">
        <v>133.1</v>
      </c>
      <c r="CG10" s="2">
        <v>136.19999999999999</v>
      </c>
      <c r="CH10" s="2">
        <v>138.80000000000001</v>
      </c>
      <c r="CI10" s="2">
        <v>141.1</v>
      </c>
      <c r="CJ10" s="2">
        <v>141.80000000000001</v>
      </c>
      <c r="CK10" s="2">
        <v>141.80000000000001</v>
      </c>
      <c r="CL10" s="2">
        <v>150.19999999999999</v>
      </c>
      <c r="CM10" s="2" t="s">
        <v>30</v>
      </c>
      <c r="CN10" s="2">
        <v>150.30000000000001</v>
      </c>
      <c r="CO10" s="2">
        <v>150.30000000000001</v>
      </c>
      <c r="CP10" s="2">
        <v>149.9</v>
      </c>
      <c r="CQ10" s="2">
        <v>149.30000000000001</v>
      </c>
      <c r="CR10" s="2">
        <v>150.30000000000001</v>
      </c>
      <c r="CS10" s="2">
        <v>155.9</v>
      </c>
      <c r="CT10" s="2">
        <v>159.5</v>
      </c>
      <c r="CU10" s="2">
        <v>159.5</v>
      </c>
      <c r="CV10" s="2">
        <v>158.30000000000001</v>
      </c>
      <c r="CW10" s="2">
        <v>159.19999999999999</v>
      </c>
      <c r="CX10" s="2">
        <v>161.1</v>
      </c>
      <c r="CY10" s="2">
        <v>165.1</v>
      </c>
      <c r="CZ10" s="2">
        <v>165.5</v>
      </c>
      <c r="DA10" s="2">
        <v>163.6</v>
      </c>
      <c r="DB10" s="2">
        <v>162.80000000000001</v>
      </c>
      <c r="DC10" s="2">
        <v>163.9</v>
      </c>
      <c r="DD10" s="2">
        <v>165.2</v>
      </c>
      <c r="DE10" s="2">
        <v>165.4</v>
      </c>
      <c r="DF10" s="2">
        <v>164.5</v>
      </c>
      <c r="DG10" s="2">
        <v>164</v>
      </c>
      <c r="DH10" s="2">
        <v>163.9</v>
      </c>
      <c r="DI10" s="2">
        <v>164.2</v>
      </c>
      <c r="DJ10" s="2">
        <v>165.1</v>
      </c>
      <c r="DK10" s="2">
        <v>165</v>
      </c>
      <c r="DL10" s="2">
        <v>164.6</v>
      </c>
      <c r="DM10" s="2">
        <v>164.4</v>
      </c>
      <c r="DN10" s="2">
        <v>167.1</v>
      </c>
      <c r="DO10" s="2">
        <v>169</v>
      </c>
      <c r="DP10" s="2">
        <v>169.7</v>
      </c>
      <c r="DQ10" s="2">
        <v>170.2</v>
      </c>
      <c r="DR10" s="2">
        <v>170.5</v>
      </c>
      <c r="DS10" s="2">
        <v>170.7</v>
      </c>
      <c r="DT10" s="2">
        <v>170.4</v>
      </c>
      <c r="DU10" s="2">
        <v>170.5</v>
      </c>
      <c r="DV10" s="2">
        <v>172.8</v>
      </c>
      <c r="DW10" s="2">
        <v>174.9</v>
      </c>
    </row>
    <row r="11" spans="1:127" x14ac:dyDescent="0.3">
      <c r="A11" s="1" t="s">
        <v>10</v>
      </c>
      <c r="B11" s="1" t="s">
        <v>158</v>
      </c>
      <c r="C11" s="3" t="s">
        <v>29</v>
      </c>
      <c r="D11" s="2">
        <v>106.8</v>
      </c>
      <c r="E11" s="2">
        <v>105.7</v>
      </c>
      <c r="F11" s="2">
        <v>105</v>
      </c>
      <c r="G11" s="2">
        <v>104.2</v>
      </c>
      <c r="H11" s="2">
        <v>103.7</v>
      </c>
      <c r="I11" s="2">
        <v>104.1</v>
      </c>
      <c r="J11" s="2">
        <v>104.3</v>
      </c>
      <c r="K11" s="2">
        <v>104.1</v>
      </c>
      <c r="L11" s="2">
        <v>104.2</v>
      </c>
      <c r="M11" s="2">
        <v>103.9</v>
      </c>
      <c r="N11" s="2">
        <v>103.6</v>
      </c>
      <c r="O11" s="2">
        <v>102.9</v>
      </c>
      <c r="P11" s="2">
        <v>101.8</v>
      </c>
      <c r="Q11" s="2">
        <v>101.1</v>
      </c>
      <c r="R11" s="2">
        <v>101.2</v>
      </c>
      <c r="S11" s="2">
        <v>102.6</v>
      </c>
      <c r="T11" s="2">
        <v>103.5</v>
      </c>
      <c r="U11" s="2">
        <v>103.6</v>
      </c>
      <c r="V11" s="2">
        <v>104.8</v>
      </c>
      <c r="W11" s="2">
        <v>105.1</v>
      </c>
      <c r="X11" s="2">
        <v>104.7</v>
      </c>
      <c r="Y11" s="2">
        <v>104</v>
      </c>
      <c r="Z11" s="2">
        <v>103.3</v>
      </c>
      <c r="AA11" s="2">
        <v>102</v>
      </c>
      <c r="AB11" s="2">
        <v>100.5</v>
      </c>
      <c r="AC11" s="2">
        <v>100</v>
      </c>
      <c r="AD11" s="2">
        <v>98.9</v>
      </c>
      <c r="AE11" s="2">
        <v>97.8</v>
      </c>
      <c r="AF11" s="2">
        <v>97.6</v>
      </c>
      <c r="AG11" s="2">
        <v>96.3</v>
      </c>
      <c r="AH11" s="2">
        <v>94.1</v>
      </c>
      <c r="AI11" s="2">
        <v>93.1</v>
      </c>
      <c r="AJ11" s="2">
        <v>92.5</v>
      </c>
      <c r="AK11" s="2">
        <v>93.7</v>
      </c>
      <c r="AL11" s="2">
        <v>94.5</v>
      </c>
      <c r="AM11" s="2">
        <v>95.4</v>
      </c>
      <c r="AN11" s="2">
        <v>97.7</v>
      </c>
      <c r="AO11" s="2">
        <v>98.7</v>
      </c>
      <c r="AP11" s="2">
        <v>100.4</v>
      </c>
      <c r="AQ11" s="2">
        <v>105</v>
      </c>
      <c r="AR11" s="2">
        <v>107.5</v>
      </c>
      <c r="AS11" s="2">
        <v>108.8</v>
      </c>
      <c r="AT11" s="2">
        <v>110.3</v>
      </c>
      <c r="AU11" s="2">
        <v>112.1</v>
      </c>
      <c r="AV11" s="2">
        <v>113.1</v>
      </c>
      <c r="AW11" s="2">
        <v>113.4</v>
      </c>
      <c r="AX11" s="2">
        <v>113.4</v>
      </c>
      <c r="AY11" s="2">
        <v>113.8</v>
      </c>
      <c r="AZ11" s="2">
        <v>114.8</v>
      </c>
      <c r="BA11" s="2">
        <v>116.2</v>
      </c>
      <c r="BB11" s="2">
        <v>116.9</v>
      </c>
      <c r="BC11" s="2">
        <v>117.4</v>
      </c>
      <c r="BD11" s="2">
        <v>118.6</v>
      </c>
      <c r="BE11" s="2">
        <v>118.9</v>
      </c>
      <c r="BF11" s="2">
        <v>120</v>
      </c>
      <c r="BG11" s="2">
        <v>120.8</v>
      </c>
      <c r="BH11" s="2">
        <v>121</v>
      </c>
      <c r="BI11" s="2">
        <v>121.4</v>
      </c>
      <c r="BJ11" s="2">
        <v>122.5</v>
      </c>
      <c r="BK11" s="2">
        <v>121.9</v>
      </c>
      <c r="BL11" s="2">
        <v>119.5</v>
      </c>
      <c r="BM11" s="2">
        <v>117.9</v>
      </c>
      <c r="BN11" s="2">
        <v>117.1</v>
      </c>
      <c r="BO11" s="2">
        <v>115.2</v>
      </c>
      <c r="BP11" s="2">
        <v>111.8</v>
      </c>
      <c r="BQ11" s="2">
        <v>112.4</v>
      </c>
      <c r="BR11" s="2">
        <v>114.3</v>
      </c>
      <c r="BS11" s="2">
        <v>115.4</v>
      </c>
      <c r="BT11" s="2">
        <v>114.4</v>
      </c>
      <c r="BU11" s="2">
        <v>112.3</v>
      </c>
      <c r="BV11" s="2">
        <v>111.6</v>
      </c>
      <c r="BW11" s="2">
        <v>109.9</v>
      </c>
      <c r="BX11" s="2">
        <v>108.4</v>
      </c>
      <c r="BY11" s="2">
        <v>108.3</v>
      </c>
      <c r="BZ11" s="2">
        <v>108.3</v>
      </c>
      <c r="CA11" s="2">
        <v>109.3</v>
      </c>
      <c r="CB11" s="2">
        <v>110.6</v>
      </c>
      <c r="CC11" s="2">
        <v>110.8</v>
      </c>
      <c r="CD11" s="2">
        <v>111.7</v>
      </c>
      <c r="CE11" s="2">
        <v>112.8</v>
      </c>
      <c r="CF11" s="2">
        <v>113.6</v>
      </c>
      <c r="CG11" s="2">
        <v>113.8</v>
      </c>
      <c r="CH11" s="2">
        <v>113.6</v>
      </c>
      <c r="CI11" s="2">
        <v>113.8</v>
      </c>
      <c r="CJ11" s="2">
        <v>113.1</v>
      </c>
      <c r="CK11" s="2">
        <v>112.6</v>
      </c>
      <c r="CL11" s="2">
        <v>119.8</v>
      </c>
      <c r="CM11" s="2" t="s">
        <v>30</v>
      </c>
      <c r="CN11" s="2">
        <v>113.2</v>
      </c>
      <c r="CO11" s="2">
        <v>113.2</v>
      </c>
      <c r="CP11" s="2">
        <v>114.2</v>
      </c>
      <c r="CQ11" s="2">
        <v>115.1</v>
      </c>
      <c r="CR11" s="2">
        <v>115.3</v>
      </c>
      <c r="CS11" s="2">
        <v>114.9</v>
      </c>
      <c r="CT11" s="2">
        <v>114.4</v>
      </c>
      <c r="CU11" s="2">
        <v>113.8</v>
      </c>
      <c r="CV11" s="2">
        <v>111.8</v>
      </c>
      <c r="CW11" s="2">
        <v>111.7</v>
      </c>
      <c r="CX11" s="2">
        <v>112.2</v>
      </c>
      <c r="CY11" s="2">
        <v>114.3</v>
      </c>
      <c r="CZ11" s="2">
        <v>114.6</v>
      </c>
      <c r="DA11" s="2">
        <v>113.9</v>
      </c>
      <c r="DB11" s="2">
        <v>115.2</v>
      </c>
      <c r="DC11" s="2">
        <v>119.3</v>
      </c>
      <c r="DD11" s="2">
        <v>121.6</v>
      </c>
      <c r="DE11" s="2">
        <v>122.1</v>
      </c>
      <c r="DF11" s="2">
        <v>120.6</v>
      </c>
      <c r="DG11" s="2">
        <v>119.3</v>
      </c>
      <c r="DH11" s="2">
        <v>118.1</v>
      </c>
      <c r="DI11" s="2">
        <v>118.1</v>
      </c>
      <c r="DJ11" s="2">
        <v>118.2</v>
      </c>
      <c r="DK11" s="2">
        <v>118.9</v>
      </c>
      <c r="DL11" s="2">
        <v>119.1</v>
      </c>
      <c r="DM11" s="2">
        <v>119.2</v>
      </c>
      <c r="DN11" s="2">
        <v>120.2</v>
      </c>
      <c r="DO11" s="2">
        <v>120.8</v>
      </c>
      <c r="DP11" s="2">
        <v>121.1</v>
      </c>
      <c r="DQ11" s="2">
        <v>121.5</v>
      </c>
      <c r="DR11" s="2">
        <v>121.2</v>
      </c>
      <c r="DS11" s="2">
        <v>120.3</v>
      </c>
      <c r="DT11" s="2">
        <v>119.1</v>
      </c>
      <c r="DU11" s="2">
        <v>119.1</v>
      </c>
      <c r="DV11" s="2">
        <v>120.4</v>
      </c>
      <c r="DW11" s="2">
        <v>121.9</v>
      </c>
    </row>
    <row r="12" spans="1:127" x14ac:dyDescent="0.3">
      <c r="A12" s="1" t="s">
        <v>11</v>
      </c>
      <c r="B12" s="1" t="s">
        <v>158</v>
      </c>
      <c r="C12" s="3" t="s">
        <v>29</v>
      </c>
      <c r="D12" s="2">
        <v>103.1</v>
      </c>
      <c r="E12" s="2">
        <v>103.1</v>
      </c>
      <c r="F12" s="2">
        <v>103.3</v>
      </c>
      <c r="G12" s="2">
        <v>103.2</v>
      </c>
      <c r="H12" s="2">
        <v>104</v>
      </c>
      <c r="I12" s="2">
        <v>105.4</v>
      </c>
      <c r="J12" s="2">
        <v>106.4</v>
      </c>
      <c r="K12" s="2">
        <v>106.9</v>
      </c>
      <c r="L12" s="2">
        <v>107.9</v>
      </c>
      <c r="M12" s="2">
        <v>108.2</v>
      </c>
      <c r="N12" s="2">
        <v>109</v>
      </c>
      <c r="O12" s="2">
        <v>109.8</v>
      </c>
      <c r="P12" s="2">
        <v>110.2</v>
      </c>
      <c r="Q12" s="2">
        <v>110.4</v>
      </c>
      <c r="R12" s="2">
        <v>110.7</v>
      </c>
      <c r="S12" s="2">
        <v>111.2</v>
      </c>
      <c r="T12" s="2">
        <v>111.6</v>
      </c>
      <c r="U12" s="2">
        <v>112.3</v>
      </c>
      <c r="V12" s="2">
        <v>113.3</v>
      </c>
      <c r="W12" s="2">
        <v>114.6</v>
      </c>
      <c r="X12" s="2">
        <v>114.9</v>
      </c>
      <c r="Y12" s="2">
        <v>115.3</v>
      </c>
      <c r="Z12" s="2">
        <v>115.8</v>
      </c>
      <c r="AA12" s="2">
        <v>116</v>
      </c>
      <c r="AB12" s="2">
        <v>117.2</v>
      </c>
      <c r="AC12" s="2">
        <v>118.6</v>
      </c>
      <c r="AD12" s="2">
        <v>119.4</v>
      </c>
      <c r="AE12" s="2">
        <v>119.8</v>
      </c>
      <c r="AF12" s="2">
        <v>120.7</v>
      </c>
      <c r="AG12" s="2">
        <v>123</v>
      </c>
      <c r="AH12" s="2">
        <v>123.4</v>
      </c>
      <c r="AI12" s="2">
        <v>123.9</v>
      </c>
      <c r="AJ12" s="2">
        <v>125.4</v>
      </c>
      <c r="AK12" s="2">
        <v>126.6</v>
      </c>
      <c r="AL12" s="2">
        <v>128.30000000000001</v>
      </c>
      <c r="AM12" s="2">
        <v>128.9</v>
      </c>
      <c r="AN12" s="2">
        <v>129.6</v>
      </c>
      <c r="AO12" s="2">
        <v>130.6</v>
      </c>
      <c r="AP12" s="2">
        <v>130.80000000000001</v>
      </c>
      <c r="AQ12" s="2">
        <v>131.4</v>
      </c>
      <c r="AR12" s="2">
        <v>132.19999999999999</v>
      </c>
      <c r="AS12" s="2">
        <v>133.1</v>
      </c>
      <c r="AT12" s="2">
        <v>134.30000000000001</v>
      </c>
      <c r="AU12" s="2">
        <v>134.9</v>
      </c>
      <c r="AV12" s="2">
        <v>135.80000000000001</v>
      </c>
      <c r="AW12" s="2">
        <v>136.30000000000001</v>
      </c>
      <c r="AX12" s="2">
        <v>136.80000000000001</v>
      </c>
      <c r="AY12" s="2">
        <v>137.5</v>
      </c>
      <c r="AZ12" s="2">
        <v>136.9</v>
      </c>
      <c r="BA12" s="2">
        <v>136</v>
      </c>
      <c r="BB12" s="2">
        <v>135.6</v>
      </c>
      <c r="BC12" s="2">
        <v>134.1</v>
      </c>
      <c r="BD12" s="2">
        <v>134</v>
      </c>
      <c r="BE12" s="2">
        <v>133.5</v>
      </c>
      <c r="BF12" s="2">
        <v>133.9</v>
      </c>
      <c r="BG12" s="2">
        <v>134.69999999999999</v>
      </c>
      <c r="BH12" s="2">
        <v>134.69999999999999</v>
      </c>
      <c r="BI12" s="2">
        <v>135.6</v>
      </c>
      <c r="BJ12" s="2">
        <v>136</v>
      </c>
      <c r="BK12" s="2">
        <v>135.80000000000001</v>
      </c>
      <c r="BL12" s="2">
        <v>136</v>
      </c>
      <c r="BM12" s="2">
        <v>135.6</v>
      </c>
      <c r="BN12" s="2">
        <v>136.30000000000001</v>
      </c>
      <c r="BO12" s="2">
        <v>137.19999999999999</v>
      </c>
      <c r="BP12" s="2">
        <v>137.4</v>
      </c>
      <c r="BQ12" s="2">
        <v>137.6</v>
      </c>
      <c r="BR12" s="2">
        <v>138.19999999999999</v>
      </c>
      <c r="BS12" s="2">
        <v>138.6</v>
      </c>
      <c r="BT12" s="2">
        <v>138.69999999999999</v>
      </c>
      <c r="BU12" s="2">
        <v>139.5</v>
      </c>
      <c r="BV12" s="2">
        <v>140.6</v>
      </c>
      <c r="BW12" s="2">
        <v>140.19999999999999</v>
      </c>
      <c r="BX12" s="2">
        <v>138.9</v>
      </c>
      <c r="BY12" s="2">
        <v>139.19999999999999</v>
      </c>
      <c r="BZ12" s="2">
        <v>138.9</v>
      </c>
      <c r="CA12" s="2">
        <v>139.30000000000001</v>
      </c>
      <c r="CB12" s="2">
        <v>140.4</v>
      </c>
      <c r="CC12" s="2">
        <v>141.69999999999999</v>
      </c>
      <c r="CD12" s="2">
        <v>142.69999999999999</v>
      </c>
      <c r="CE12" s="2">
        <v>144.19999999999999</v>
      </c>
      <c r="CF12" s="2">
        <v>145.5</v>
      </c>
      <c r="CG12" s="2">
        <v>147.30000000000001</v>
      </c>
      <c r="CH12" s="2">
        <v>149.1</v>
      </c>
      <c r="CI12" s="2">
        <v>151.6</v>
      </c>
      <c r="CJ12" s="2">
        <v>152.80000000000001</v>
      </c>
      <c r="CK12" s="2">
        <v>154</v>
      </c>
      <c r="CL12" s="2">
        <v>158.69999999999999</v>
      </c>
      <c r="CM12" s="2" t="s">
        <v>30</v>
      </c>
      <c r="CN12" s="2">
        <v>159.80000000000001</v>
      </c>
      <c r="CO12" s="2">
        <v>159.80000000000001</v>
      </c>
      <c r="CP12" s="2">
        <v>160</v>
      </c>
      <c r="CQ12" s="2">
        <v>160</v>
      </c>
      <c r="CR12" s="2">
        <v>160.9</v>
      </c>
      <c r="CS12" s="2">
        <v>162</v>
      </c>
      <c r="CT12" s="2">
        <v>163.5</v>
      </c>
      <c r="CU12" s="2">
        <v>164.5</v>
      </c>
      <c r="CV12" s="2">
        <v>165</v>
      </c>
      <c r="CW12" s="2">
        <v>164</v>
      </c>
      <c r="CX12" s="2">
        <v>164.4</v>
      </c>
      <c r="CY12" s="2">
        <v>169.7</v>
      </c>
      <c r="CZ12" s="2">
        <v>170</v>
      </c>
      <c r="DA12" s="2">
        <v>169.7</v>
      </c>
      <c r="DB12" s="2">
        <v>169.8</v>
      </c>
      <c r="DC12" s="2">
        <v>170.1</v>
      </c>
      <c r="DD12" s="2">
        <v>170.6</v>
      </c>
      <c r="DE12" s="2">
        <v>170.8</v>
      </c>
      <c r="DF12" s="2">
        <v>171.7</v>
      </c>
      <c r="DG12" s="2">
        <v>173.3</v>
      </c>
      <c r="DH12" s="2">
        <v>175.4</v>
      </c>
      <c r="DI12" s="2">
        <v>178.7</v>
      </c>
      <c r="DJ12" s="2">
        <v>182.9</v>
      </c>
      <c r="DK12" s="2">
        <v>186.6</v>
      </c>
      <c r="DL12" s="2">
        <v>188.9</v>
      </c>
      <c r="DM12" s="2">
        <v>191.8</v>
      </c>
      <c r="DN12" s="2">
        <v>195.6</v>
      </c>
      <c r="DO12" s="2">
        <v>199.1</v>
      </c>
      <c r="DP12" s="2">
        <v>201.6</v>
      </c>
      <c r="DQ12" s="2">
        <v>204.8</v>
      </c>
      <c r="DR12" s="2">
        <v>207.5</v>
      </c>
      <c r="DS12" s="2">
        <v>210.5</v>
      </c>
      <c r="DT12" s="2">
        <v>212.1</v>
      </c>
      <c r="DU12" s="2">
        <v>212.1</v>
      </c>
      <c r="DV12" s="2">
        <v>215.5</v>
      </c>
      <c r="DW12" s="2">
        <v>221</v>
      </c>
    </row>
    <row r="13" spans="1:127" x14ac:dyDescent="0.3">
      <c r="A13" s="1" t="s">
        <v>12</v>
      </c>
      <c r="B13" s="1" t="s">
        <v>158</v>
      </c>
      <c r="C13" s="3" t="s">
        <v>29</v>
      </c>
      <c r="D13" s="2">
        <v>104.8</v>
      </c>
      <c r="E13" s="2">
        <v>105.1</v>
      </c>
      <c r="F13" s="2">
        <v>105.6</v>
      </c>
      <c r="G13" s="2">
        <v>106.5</v>
      </c>
      <c r="H13" s="2">
        <v>107.4</v>
      </c>
      <c r="I13" s="2">
        <v>108.2</v>
      </c>
      <c r="J13" s="2">
        <v>109.1</v>
      </c>
      <c r="K13" s="2">
        <v>109.7</v>
      </c>
      <c r="L13" s="2">
        <v>110.4</v>
      </c>
      <c r="M13" s="2">
        <v>111.1</v>
      </c>
      <c r="N13" s="2">
        <v>111.8</v>
      </c>
      <c r="O13" s="2">
        <v>112.1</v>
      </c>
      <c r="P13" s="2">
        <v>112.4</v>
      </c>
      <c r="Q13" s="2">
        <v>112.9</v>
      </c>
      <c r="R13" s="2">
        <v>113</v>
      </c>
      <c r="S13" s="2">
        <v>113.5</v>
      </c>
      <c r="T13" s="2">
        <v>114.2</v>
      </c>
      <c r="U13" s="2">
        <v>114.9</v>
      </c>
      <c r="V13" s="2">
        <v>115.6</v>
      </c>
      <c r="W13" s="2">
        <v>115.8</v>
      </c>
      <c r="X13" s="2">
        <v>116.5</v>
      </c>
      <c r="Y13" s="2">
        <v>116.8</v>
      </c>
      <c r="Z13" s="2">
        <v>116.8</v>
      </c>
      <c r="AA13" s="2">
        <v>117.3</v>
      </c>
      <c r="AB13" s="2">
        <v>117.9</v>
      </c>
      <c r="AC13" s="2">
        <v>118.8</v>
      </c>
      <c r="AD13" s="2">
        <v>118.9</v>
      </c>
      <c r="AE13" s="2">
        <v>119.4</v>
      </c>
      <c r="AF13" s="2">
        <v>120.2</v>
      </c>
      <c r="AG13" s="2">
        <v>121.1</v>
      </c>
      <c r="AH13" s="2">
        <v>121</v>
      </c>
      <c r="AI13" s="2">
        <v>121.5</v>
      </c>
      <c r="AJ13" s="2">
        <v>121.9</v>
      </c>
      <c r="AK13" s="2">
        <v>122.3</v>
      </c>
      <c r="AL13" s="2">
        <v>123.1</v>
      </c>
      <c r="AM13" s="2">
        <v>123.3</v>
      </c>
      <c r="AN13" s="2">
        <v>124.3</v>
      </c>
      <c r="AO13" s="2">
        <v>124.8</v>
      </c>
      <c r="AP13" s="2">
        <v>124.9</v>
      </c>
      <c r="AQ13" s="2">
        <v>125.4</v>
      </c>
      <c r="AR13" s="2">
        <v>126.1</v>
      </c>
      <c r="AS13" s="2">
        <v>126.4</v>
      </c>
      <c r="AT13" s="2">
        <v>127.3</v>
      </c>
      <c r="AU13" s="2">
        <v>128.1</v>
      </c>
      <c r="AV13" s="2">
        <v>128.80000000000001</v>
      </c>
      <c r="AW13" s="2">
        <v>128.69999999999999</v>
      </c>
      <c r="AX13" s="2">
        <v>128.69999999999999</v>
      </c>
      <c r="AY13" s="2">
        <v>129.1</v>
      </c>
      <c r="AZ13" s="2">
        <v>129</v>
      </c>
      <c r="BA13" s="2">
        <v>129.4</v>
      </c>
      <c r="BB13" s="2">
        <v>129.80000000000001</v>
      </c>
      <c r="BC13" s="2">
        <v>130</v>
      </c>
      <c r="BD13" s="2">
        <v>130.30000000000001</v>
      </c>
      <c r="BE13" s="2">
        <v>130.4</v>
      </c>
      <c r="BF13" s="2">
        <v>131.4</v>
      </c>
      <c r="BG13" s="2">
        <v>131.6</v>
      </c>
      <c r="BH13" s="2">
        <v>131.69999999999999</v>
      </c>
      <c r="BI13" s="2">
        <v>131.30000000000001</v>
      </c>
      <c r="BJ13" s="2">
        <v>131.9</v>
      </c>
      <c r="BK13" s="2">
        <v>131.1</v>
      </c>
      <c r="BL13" s="2">
        <v>131.19999999999999</v>
      </c>
      <c r="BM13" s="2">
        <v>130.5</v>
      </c>
      <c r="BN13" s="2">
        <v>131.19999999999999</v>
      </c>
      <c r="BO13" s="2">
        <v>131.9</v>
      </c>
      <c r="BP13" s="2">
        <v>132.19999999999999</v>
      </c>
      <c r="BQ13" s="2">
        <v>132.80000000000001</v>
      </c>
      <c r="BR13" s="2">
        <v>132.80000000000001</v>
      </c>
      <c r="BS13" s="2">
        <v>133.80000000000001</v>
      </c>
      <c r="BT13" s="2">
        <v>133.1</v>
      </c>
      <c r="BU13" s="2">
        <v>134.6</v>
      </c>
      <c r="BV13" s="2">
        <v>137.5</v>
      </c>
      <c r="BW13" s="2">
        <v>137.80000000000001</v>
      </c>
      <c r="BX13" s="2">
        <v>137</v>
      </c>
      <c r="BY13" s="2">
        <v>137.4</v>
      </c>
      <c r="BZ13" s="2">
        <v>137.4</v>
      </c>
      <c r="CA13" s="2">
        <v>137.69999999999999</v>
      </c>
      <c r="CB13" s="2">
        <v>138</v>
      </c>
      <c r="CC13" s="2">
        <v>138.5</v>
      </c>
      <c r="CD13" s="2">
        <v>138.5</v>
      </c>
      <c r="CE13" s="2">
        <v>138.5</v>
      </c>
      <c r="CF13" s="2">
        <v>138.6</v>
      </c>
      <c r="CG13" s="2">
        <v>138.69999999999999</v>
      </c>
      <c r="CH13" s="2">
        <v>139.30000000000001</v>
      </c>
      <c r="CI13" s="2">
        <v>139.69999999999999</v>
      </c>
      <c r="CJ13" s="2">
        <v>140.1</v>
      </c>
      <c r="CK13" s="2">
        <v>140.1</v>
      </c>
      <c r="CL13" s="2">
        <v>139.19999999999999</v>
      </c>
      <c r="CM13" s="2" t="s">
        <v>30</v>
      </c>
      <c r="CN13" s="2">
        <v>142.1</v>
      </c>
      <c r="CO13" s="2">
        <v>142.1</v>
      </c>
      <c r="CP13" s="2">
        <v>143.5</v>
      </c>
      <c r="CQ13" s="2">
        <v>145.4</v>
      </c>
      <c r="CR13" s="2">
        <v>147.4</v>
      </c>
      <c r="CS13" s="2">
        <v>150</v>
      </c>
      <c r="CT13" s="2">
        <v>153.4</v>
      </c>
      <c r="CU13" s="2">
        <v>156.1</v>
      </c>
      <c r="CV13" s="2">
        <v>160</v>
      </c>
      <c r="CW13" s="2">
        <v>160.6</v>
      </c>
      <c r="CX13" s="2">
        <v>161.9</v>
      </c>
      <c r="CY13" s="2">
        <v>164.6</v>
      </c>
      <c r="CZ13" s="2">
        <v>165.5</v>
      </c>
      <c r="DA13" s="2">
        <v>166.2</v>
      </c>
      <c r="DB13" s="2">
        <v>167.6</v>
      </c>
      <c r="DC13" s="2">
        <v>168.3</v>
      </c>
      <c r="DD13" s="2">
        <v>168.8</v>
      </c>
      <c r="DE13" s="2">
        <v>169.1</v>
      </c>
      <c r="DF13" s="2">
        <v>169.7</v>
      </c>
      <c r="DG13" s="2">
        <v>169.8</v>
      </c>
      <c r="DH13" s="2">
        <v>170.5</v>
      </c>
      <c r="DI13" s="2">
        <v>171.2</v>
      </c>
      <c r="DJ13" s="2">
        <v>172.4</v>
      </c>
      <c r="DK13" s="2">
        <v>173.2</v>
      </c>
      <c r="DL13" s="2">
        <v>174.2</v>
      </c>
      <c r="DM13" s="2">
        <v>174.5</v>
      </c>
      <c r="DN13" s="2">
        <v>174.8</v>
      </c>
      <c r="DO13" s="2">
        <v>175.4</v>
      </c>
      <c r="DP13" s="2">
        <v>175.8</v>
      </c>
      <c r="DQ13" s="2">
        <v>176.4</v>
      </c>
      <c r="DR13" s="2">
        <v>176.8</v>
      </c>
      <c r="DS13" s="2">
        <v>176.9</v>
      </c>
      <c r="DT13" s="2">
        <v>177.6</v>
      </c>
      <c r="DU13" s="2">
        <v>177.6</v>
      </c>
      <c r="DV13" s="2">
        <v>178.2</v>
      </c>
      <c r="DW13" s="2">
        <v>178.7</v>
      </c>
    </row>
    <row r="14" spans="1:127" x14ac:dyDescent="0.3">
      <c r="A14" s="1" t="s">
        <v>13</v>
      </c>
      <c r="B14" s="1" t="s">
        <v>158</v>
      </c>
      <c r="C14" s="3" t="s">
        <v>29</v>
      </c>
      <c r="D14" s="2">
        <v>106.7</v>
      </c>
      <c r="E14" s="2">
        <v>107.7</v>
      </c>
      <c r="F14" s="2">
        <v>108.2</v>
      </c>
      <c r="G14" s="2">
        <v>108.8</v>
      </c>
      <c r="H14" s="2">
        <v>109.9</v>
      </c>
      <c r="I14" s="2">
        <v>111</v>
      </c>
      <c r="J14" s="2">
        <v>112.1</v>
      </c>
      <c r="K14" s="2">
        <v>112.6</v>
      </c>
      <c r="L14" s="2">
        <v>114</v>
      </c>
      <c r="M14" s="2">
        <v>114.9</v>
      </c>
      <c r="N14" s="2">
        <v>116</v>
      </c>
      <c r="O14" s="2">
        <v>116.8</v>
      </c>
      <c r="P14" s="2">
        <v>117.3</v>
      </c>
      <c r="Q14" s="2">
        <v>117.8</v>
      </c>
      <c r="R14" s="2">
        <v>118.3</v>
      </c>
      <c r="S14" s="2">
        <v>118.7</v>
      </c>
      <c r="T14" s="2">
        <v>119.2</v>
      </c>
      <c r="U14" s="2">
        <v>120.1</v>
      </c>
      <c r="V14" s="2">
        <v>120.9</v>
      </c>
      <c r="W14" s="2">
        <v>121.7</v>
      </c>
      <c r="X14" s="2">
        <v>122.6</v>
      </c>
      <c r="Y14" s="2">
        <v>123.2</v>
      </c>
      <c r="Z14" s="2">
        <v>124.5</v>
      </c>
      <c r="AA14" s="2">
        <v>124.8</v>
      </c>
      <c r="AB14" s="2">
        <v>125.6</v>
      </c>
      <c r="AC14" s="2">
        <v>126.8</v>
      </c>
      <c r="AD14" s="2">
        <v>127.7</v>
      </c>
      <c r="AE14" s="2">
        <v>128.69999999999999</v>
      </c>
      <c r="AF14" s="2">
        <v>129.80000000000001</v>
      </c>
      <c r="AG14" s="2">
        <v>131.19999999999999</v>
      </c>
      <c r="AH14" s="2">
        <v>131.69999999999999</v>
      </c>
      <c r="AI14" s="2">
        <v>132.5</v>
      </c>
      <c r="AJ14" s="2">
        <v>132.69999999999999</v>
      </c>
      <c r="AK14" s="2">
        <v>133.1</v>
      </c>
      <c r="AL14" s="2">
        <v>134.19999999999999</v>
      </c>
      <c r="AM14" s="2">
        <v>135.1</v>
      </c>
      <c r="AN14" s="2">
        <v>135.9</v>
      </c>
      <c r="AO14" s="2">
        <v>136.4</v>
      </c>
      <c r="AP14" s="2">
        <v>137</v>
      </c>
      <c r="AQ14" s="2">
        <v>137.4</v>
      </c>
      <c r="AR14" s="2">
        <v>138.30000000000001</v>
      </c>
      <c r="AS14" s="2">
        <v>139.19999999999999</v>
      </c>
      <c r="AT14" s="2">
        <v>139.9</v>
      </c>
      <c r="AU14" s="2">
        <v>140.69999999999999</v>
      </c>
      <c r="AV14" s="2">
        <v>141.5</v>
      </c>
      <c r="AW14" s="2">
        <v>142.4</v>
      </c>
      <c r="AX14" s="2">
        <v>143.1</v>
      </c>
      <c r="AY14" s="2">
        <v>143.6</v>
      </c>
      <c r="AZ14" s="2">
        <v>143.9</v>
      </c>
      <c r="BA14" s="2">
        <v>144.4</v>
      </c>
      <c r="BB14" s="2">
        <v>145.4</v>
      </c>
      <c r="BC14" s="2">
        <v>145.5</v>
      </c>
      <c r="BD14" s="2">
        <v>145.80000000000001</v>
      </c>
      <c r="BE14" s="2">
        <v>146.5</v>
      </c>
      <c r="BF14" s="2">
        <v>147.69999999999999</v>
      </c>
      <c r="BG14" s="2">
        <v>148.69999999999999</v>
      </c>
      <c r="BH14" s="2">
        <v>149.30000000000001</v>
      </c>
      <c r="BI14" s="2">
        <v>150.30000000000001</v>
      </c>
      <c r="BJ14" s="2">
        <v>151.4</v>
      </c>
      <c r="BK14" s="2">
        <v>151.4</v>
      </c>
      <c r="BL14" s="2">
        <v>151.80000000000001</v>
      </c>
      <c r="BM14" s="2">
        <v>151.69999999999999</v>
      </c>
      <c r="BN14" s="2">
        <v>152.80000000000001</v>
      </c>
      <c r="BO14" s="2">
        <v>153.80000000000001</v>
      </c>
      <c r="BP14" s="2">
        <v>154.30000000000001</v>
      </c>
      <c r="BQ14" s="2">
        <v>154.30000000000001</v>
      </c>
      <c r="BR14" s="2">
        <v>154.80000000000001</v>
      </c>
      <c r="BS14" s="2">
        <v>155.19999999999999</v>
      </c>
      <c r="BT14" s="2">
        <v>155.9</v>
      </c>
      <c r="BU14" s="2">
        <v>155.19999999999999</v>
      </c>
      <c r="BV14" s="2">
        <v>156.1</v>
      </c>
      <c r="BW14" s="2">
        <v>156</v>
      </c>
      <c r="BX14" s="2">
        <v>155.80000000000001</v>
      </c>
      <c r="BY14" s="2">
        <v>156.19999999999999</v>
      </c>
      <c r="BZ14" s="2">
        <v>156.4</v>
      </c>
      <c r="CA14" s="2">
        <v>156.4</v>
      </c>
      <c r="CB14" s="2">
        <v>156.6</v>
      </c>
      <c r="CC14" s="2">
        <v>156.69999999999999</v>
      </c>
      <c r="CD14" s="2">
        <v>156.9</v>
      </c>
      <c r="CE14" s="2">
        <v>157.19999999999999</v>
      </c>
      <c r="CF14" s="2">
        <v>157.4</v>
      </c>
      <c r="CG14" s="2">
        <v>157.69999999999999</v>
      </c>
      <c r="CH14" s="2">
        <v>158.30000000000001</v>
      </c>
      <c r="CI14" s="2">
        <v>158.69999999999999</v>
      </c>
      <c r="CJ14" s="2">
        <v>159.19999999999999</v>
      </c>
      <c r="CK14" s="2">
        <v>160</v>
      </c>
      <c r="CL14" s="2" t="s">
        <v>30</v>
      </c>
      <c r="CM14" s="2" t="s">
        <v>30</v>
      </c>
      <c r="CN14" s="2">
        <v>161.80000000000001</v>
      </c>
      <c r="CO14" s="2">
        <v>161.80000000000001</v>
      </c>
      <c r="CP14" s="2">
        <v>161.5</v>
      </c>
      <c r="CQ14" s="2">
        <v>161.6</v>
      </c>
      <c r="CR14" s="2">
        <v>161.9</v>
      </c>
      <c r="CS14" s="2">
        <v>162.69999999999999</v>
      </c>
      <c r="CT14" s="2">
        <v>163.6</v>
      </c>
      <c r="CU14" s="2">
        <v>164.3</v>
      </c>
      <c r="CV14" s="2">
        <v>165.8</v>
      </c>
      <c r="CW14" s="2">
        <v>166.4</v>
      </c>
      <c r="CX14" s="2">
        <v>166.8</v>
      </c>
      <c r="CY14" s="2">
        <v>169.8</v>
      </c>
      <c r="CZ14" s="2">
        <v>171.7</v>
      </c>
      <c r="DA14" s="2">
        <v>171</v>
      </c>
      <c r="DB14" s="2">
        <v>171.9</v>
      </c>
      <c r="DC14" s="2">
        <v>172.8</v>
      </c>
      <c r="DD14" s="2">
        <v>173.6</v>
      </c>
      <c r="DE14" s="2">
        <v>174.3</v>
      </c>
      <c r="DF14" s="2">
        <v>175.1</v>
      </c>
      <c r="DG14" s="2">
        <v>175.8</v>
      </c>
      <c r="DH14" s="2">
        <v>176.3</v>
      </c>
      <c r="DI14" s="2">
        <v>177.4</v>
      </c>
      <c r="DJ14" s="2">
        <v>178.9</v>
      </c>
      <c r="DK14" s="2">
        <v>180.4</v>
      </c>
      <c r="DL14" s="2">
        <v>181.9</v>
      </c>
      <c r="DM14" s="2">
        <v>183.1</v>
      </c>
      <c r="DN14" s="2">
        <v>184</v>
      </c>
      <c r="DO14" s="2">
        <v>184.8</v>
      </c>
      <c r="DP14" s="2">
        <v>185.6</v>
      </c>
      <c r="DQ14" s="2">
        <v>186.9</v>
      </c>
      <c r="DR14" s="2">
        <v>187.7</v>
      </c>
      <c r="DS14" s="2">
        <v>188.5</v>
      </c>
      <c r="DT14" s="2">
        <v>189.9</v>
      </c>
      <c r="DU14" s="2">
        <v>189.9</v>
      </c>
      <c r="DV14" s="2">
        <v>190.5</v>
      </c>
      <c r="DW14" s="2">
        <v>191.1</v>
      </c>
    </row>
    <row r="15" spans="1:127" x14ac:dyDescent="0.3">
      <c r="A15" s="1" t="s">
        <v>14</v>
      </c>
      <c r="B15" s="1" t="s">
        <v>158</v>
      </c>
      <c r="C15" s="3" t="s">
        <v>29</v>
      </c>
      <c r="D15" s="2">
        <v>105.5</v>
      </c>
      <c r="E15" s="2">
        <v>106.3</v>
      </c>
      <c r="F15" s="2">
        <v>106.6</v>
      </c>
      <c r="G15" s="2">
        <v>107.1</v>
      </c>
      <c r="H15" s="2">
        <v>108.1</v>
      </c>
      <c r="I15" s="2">
        <v>110.6</v>
      </c>
      <c r="J15" s="2">
        <v>113.1</v>
      </c>
      <c r="K15" s="2">
        <v>114.9</v>
      </c>
      <c r="L15" s="2">
        <v>117.8</v>
      </c>
      <c r="M15" s="2">
        <v>119.8</v>
      </c>
      <c r="N15" s="2">
        <v>122.5</v>
      </c>
      <c r="O15" s="2">
        <v>118.7</v>
      </c>
      <c r="P15" s="2">
        <v>116</v>
      </c>
      <c r="Q15" s="2">
        <v>115.3</v>
      </c>
      <c r="R15" s="2">
        <v>116.2</v>
      </c>
      <c r="S15" s="2">
        <v>117.2</v>
      </c>
      <c r="T15" s="2">
        <v>118.2</v>
      </c>
      <c r="U15" s="2">
        <v>119.5</v>
      </c>
      <c r="V15" s="2">
        <v>123.3</v>
      </c>
      <c r="W15" s="2">
        <v>125.3</v>
      </c>
      <c r="X15" s="2">
        <v>125.3</v>
      </c>
      <c r="Y15" s="2">
        <v>125.1</v>
      </c>
      <c r="Z15" s="2">
        <v>124.9</v>
      </c>
      <c r="AA15" s="2">
        <v>123.3</v>
      </c>
      <c r="AB15" s="2">
        <v>122.8</v>
      </c>
      <c r="AC15" s="2">
        <v>122.8</v>
      </c>
      <c r="AD15" s="2">
        <v>123.1</v>
      </c>
      <c r="AE15" s="2">
        <v>123.6</v>
      </c>
      <c r="AF15" s="2">
        <v>124.4</v>
      </c>
      <c r="AG15" s="2">
        <v>126.6</v>
      </c>
      <c r="AH15" s="2">
        <v>127.5</v>
      </c>
      <c r="AI15" s="2">
        <v>129.80000000000001</v>
      </c>
      <c r="AJ15" s="2">
        <v>131</v>
      </c>
      <c r="AK15" s="2">
        <v>131.80000000000001</v>
      </c>
      <c r="AL15" s="2">
        <v>132.4</v>
      </c>
      <c r="AM15" s="2">
        <v>131.4</v>
      </c>
      <c r="AN15" s="2">
        <v>131.4</v>
      </c>
      <c r="AO15" s="2">
        <v>130.30000000000001</v>
      </c>
      <c r="AP15" s="2">
        <v>130.4</v>
      </c>
      <c r="AQ15" s="2">
        <v>131.80000000000001</v>
      </c>
      <c r="AR15" s="2">
        <v>133.6</v>
      </c>
      <c r="AS15" s="2">
        <v>136</v>
      </c>
      <c r="AT15" s="2">
        <v>137.6</v>
      </c>
      <c r="AU15" s="2">
        <v>138</v>
      </c>
      <c r="AV15" s="2">
        <v>137.19999999999999</v>
      </c>
      <c r="AW15" s="2">
        <v>137.4</v>
      </c>
      <c r="AX15" s="2">
        <v>136.6</v>
      </c>
      <c r="AY15" s="2">
        <v>134.69999999999999</v>
      </c>
      <c r="AZ15" s="2">
        <v>133.69999999999999</v>
      </c>
      <c r="BA15" s="2">
        <v>133.6</v>
      </c>
      <c r="BB15" s="2">
        <v>133.4</v>
      </c>
      <c r="BC15" s="2">
        <v>133.5</v>
      </c>
      <c r="BD15" s="2">
        <v>133.80000000000001</v>
      </c>
      <c r="BE15" s="2">
        <v>134.9</v>
      </c>
      <c r="BF15" s="2">
        <v>138.5</v>
      </c>
      <c r="BG15" s="2">
        <v>140.6</v>
      </c>
      <c r="BH15" s="2">
        <v>139.6</v>
      </c>
      <c r="BI15" s="2">
        <v>140.4</v>
      </c>
      <c r="BJ15" s="2">
        <v>142.4</v>
      </c>
      <c r="BK15" s="2">
        <v>141.5</v>
      </c>
      <c r="BL15" s="2">
        <v>140.4</v>
      </c>
      <c r="BM15" s="2">
        <v>138.69999999999999</v>
      </c>
      <c r="BN15" s="2">
        <v>138.6</v>
      </c>
      <c r="BO15" s="2">
        <v>138.6</v>
      </c>
      <c r="BP15" s="2">
        <v>139.1</v>
      </c>
      <c r="BQ15" s="2">
        <v>140</v>
      </c>
      <c r="BR15" s="2">
        <v>142</v>
      </c>
      <c r="BS15" s="2">
        <v>142.69999999999999</v>
      </c>
      <c r="BT15" s="2">
        <v>141.30000000000001</v>
      </c>
      <c r="BU15" s="2">
        <v>140.19999999999999</v>
      </c>
      <c r="BV15" s="2">
        <v>140</v>
      </c>
      <c r="BW15" s="2">
        <v>138.5</v>
      </c>
      <c r="BX15" s="2">
        <v>137.4</v>
      </c>
      <c r="BY15" s="2">
        <v>137.19999999999999</v>
      </c>
      <c r="BZ15" s="2">
        <v>137.30000000000001</v>
      </c>
      <c r="CA15" s="2">
        <v>139.19999999999999</v>
      </c>
      <c r="CB15" s="2">
        <v>141</v>
      </c>
      <c r="CC15" s="2">
        <v>143</v>
      </c>
      <c r="CD15" s="2">
        <v>144</v>
      </c>
      <c r="CE15" s="2">
        <v>145.5</v>
      </c>
      <c r="CF15" s="2">
        <v>148.30000000000001</v>
      </c>
      <c r="CG15" s="2">
        <v>150.9</v>
      </c>
      <c r="CH15" s="2">
        <v>154.30000000000001</v>
      </c>
      <c r="CI15" s="2">
        <v>153</v>
      </c>
      <c r="CJ15" s="2">
        <v>149.80000000000001</v>
      </c>
      <c r="CK15" s="2">
        <v>148.19999999999999</v>
      </c>
      <c r="CL15" s="2">
        <v>150.1</v>
      </c>
      <c r="CM15" s="2" t="s">
        <v>30</v>
      </c>
      <c r="CN15" s="2">
        <v>152.30000000000001</v>
      </c>
      <c r="CO15" s="2">
        <v>152.30000000000001</v>
      </c>
      <c r="CP15" s="2">
        <v>155.30000000000001</v>
      </c>
      <c r="CQ15" s="2">
        <v>156.1</v>
      </c>
      <c r="CR15" s="2">
        <v>159.6</v>
      </c>
      <c r="CS15" s="2">
        <v>163.4</v>
      </c>
      <c r="CT15" s="2">
        <v>164.5</v>
      </c>
      <c r="CU15" s="2">
        <v>159.6</v>
      </c>
      <c r="CV15" s="2">
        <v>154.69999999999999</v>
      </c>
      <c r="CW15" s="2">
        <v>154.5</v>
      </c>
      <c r="CX15" s="2">
        <v>155.6</v>
      </c>
      <c r="CY15" s="2">
        <v>158.69999999999999</v>
      </c>
      <c r="CZ15" s="2">
        <v>160.5</v>
      </c>
      <c r="DA15" s="2">
        <v>161.69999999999999</v>
      </c>
      <c r="DB15" s="2">
        <v>161.80000000000001</v>
      </c>
      <c r="DC15" s="2">
        <v>162.1</v>
      </c>
      <c r="DD15" s="2">
        <v>165.5</v>
      </c>
      <c r="DE15" s="2">
        <v>167.5</v>
      </c>
      <c r="DF15" s="2">
        <v>165.8</v>
      </c>
      <c r="DG15" s="2">
        <v>164.1</v>
      </c>
      <c r="DH15" s="2">
        <v>163.9</v>
      </c>
      <c r="DI15" s="2">
        <v>166.6</v>
      </c>
      <c r="DJ15" s="2">
        <v>168.6</v>
      </c>
      <c r="DK15" s="2">
        <v>170.8</v>
      </c>
      <c r="DL15" s="2">
        <v>172.4</v>
      </c>
      <c r="DM15" s="2">
        <v>172.5</v>
      </c>
      <c r="DN15" s="2">
        <v>173.9</v>
      </c>
      <c r="DO15" s="2">
        <v>175.5</v>
      </c>
      <c r="DP15" s="2">
        <v>177.4</v>
      </c>
      <c r="DQ15" s="2">
        <v>176.6</v>
      </c>
      <c r="DR15" s="2">
        <v>174.4</v>
      </c>
      <c r="DS15" s="2">
        <v>175</v>
      </c>
      <c r="DT15" s="2">
        <v>174.8</v>
      </c>
      <c r="DU15" s="2">
        <v>174.8</v>
      </c>
      <c r="DV15" s="2">
        <v>175.5</v>
      </c>
      <c r="DW15" s="2">
        <v>176.8</v>
      </c>
    </row>
    <row r="16" spans="1:127" x14ac:dyDescent="0.3">
      <c r="A16" s="1" t="s">
        <v>15</v>
      </c>
      <c r="B16" s="1" t="s">
        <v>159</v>
      </c>
      <c r="C16" s="3" t="s">
        <v>29</v>
      </c>
      <c r="D16" s="2">
        <v>105.1</v>
      </c>
      <c r="E16" s="2">
        <v>105.6</v>
      </c>
      <c r="F16" s="2">
        <v>106.5</v>
      </c>
      <c r="G16" s="2">
        <v>107.1</v>
      </c>
      <c r="H16" s="2">
        <v>108.1</v>
      </c>
      <c r="I16" s="2">
        <v>109</v>
      </c>
      <c r="J16" s="2">
        <v>109.8</v>
      </c>
      <c r="K16" s="2">
        <v>110.7</v>
      </c>
      <c r="L16" s="2">
        <v>111.7</v>
      </c>
      <c r="M16" s="2">
        <v>112.2</v>
      </c>
      <c r="N16" s="2">
        <v>112.8</v>
      </c>
      <c r="O16" s="2">
        <v>113.6</v>
      </c>
      <c r="P16" s="2">
        <v>114</v>
      </c>
      <c r="Q16" s="2">
        <v>114.2</v>
      </c>
      <c r="R16" s="2">
        <v>114.6</v>
      </c>
      <c r="S16" s="2">
        <v>115.4</v>
      </c>
      <c r="T16" s="2">
        <v>116.3</v>
      </c>
      <c r="U16" s="2">
        <v>117.3</v>
      </c>
      <c r="V16" s="2">
        <v>118</v>
      </c>
      <c r="W16" s="2">
        <v>118.8</v>
      </c>
      <c r="X16" s="2">
        <v>119.5</v>
      </c>
      <c r="Y16" s="2">
        <v>120</v>
      </c>
      <c r="Z16" s="2">
        <v>120.8</v>
      </c>
      <c r="AA16" s="2">
        <v>121.7</v>
      </c>
      <c r="AB16" s="2">
        <v>122.7</v>
      </c>
      <c r="AC16" s="2">
        <v>124.2</v>
      </c>
      <c r="AD16" s="2">
        <v>124.7</v>
      </c>
      <c r="AE16" s="2">
        <v>125.7</v>
      </c>
      <c r="AF16" s="2">
        <v>126.7</v>
      </c>
      <c r="AG16" s="2">
        <v>128.19999999999999</v>
      </c>
      <c r="AH16" s="2">
        <v>129.4</v>
      </c>
      <c r="AI16" s="2">
        <v>130.1</v>
      </c>
      <c r="AJ16" s="2">
        <v>131</v>
      </c>
      <c r="AK16" s="2">
        <v>131.5</v>
      </c>
      <c r="AL16" s="2">
        <v>132.19999999999999</v>
      </c>
      <c r="AM16" s="2">
        <v>133.1</v>
      </c>
      <c r="AN16" s="2">
        <v>133.6</v>
      </c>
      <c r="AO16" s="2">
        <v>134.4</v>
      </c>
      <c r="AP16" s="2">
        <v>135</v>
      </c>
      <c r="AQ16" s="2">
        <v>135.5</v>
      </c>
      <c r="AR16" s="2">
        <v>136</v>
      </c>
      <c r="AS16" s="2">
        <v>137.19999999999999</v>
      </c>
      <c r="AT16" s="2">
        <v>138</v>
      </c>
      <c r="AU16" s="2">
        <v>138.9</v>
      </c>
      <c r="AV16" s="2">
        <v>139.9</v>
      </c>
      <c r="AW16" s="2">
        <v>140.9</v>
      </c>
      <c r="AX16" s="2">
        <v>141.19999999999999</v>
      </c>
      <c r="AY16" s="2">
        <v>142.4</v>
      </c>
      <c r="AZ16" s="2">
        <v>143.1</v>
      </c>
      <c r="BA16" s="2">
        <v>143.69999999999999</v>
      </c>
      <c r="BB16" s="2">
        <v>144.19999999999999</v>
      </c>
      <c r="BC16" s="2">
        <v>144.4</v>
      </c>
      <c r="BD16" s="2">
        <v>145.5</v>
      </c>
      <c r="BE16" s="2">
        <v>145.80000000000001</v>
      </c>
      <c r="BF16" s="2">
        <v>147.4</v>
      </c>
      <c r="BG16" s="2">
        <v>149</v>
      </c>
      <c r="BH16" s="2">
        <v>149.80000000000001</v>
      </c>
      <c r="BI16" s="2">
        <v>150.5</v>
      </c>
      <c r="BJ16" s="2">
        <v>152.1</v>
      </c>
      <c r="BK16" s="2">
        <v>153.19999999999999</v>
      </c>
      <c r="BL16" s="2">
        <v>153.6</v>
      </c>
      <c r="BM16" s="2">
        <v>153.30000000000001</v>
      </c>
      <c r="BN16" s="2">
        <v>155.1</v>
      </c>
      <c r="BO16" s="2">
        <v>156.1</v>
      </c>
      <c r="BP16" s="2">
        <v>157</v>
      </c>
      <c r="BQ16" s="2">
        <v>157.30000000000001</v>
      </c>
      <c r="BR16" s="2">
        <v>156.1</v>
      </c>
      <c r="BS16" s="2">
        <v>156.4</v>
      </c>
      <c r="BT16" s="2">
        <v>157.69999999999999</v>
      </c>
      <c r="BU16" s="2">
        <v>159.6</v>
      </c>
      <c r="BV16" s="2">
        <v>161.9</v>
      </c>
      <c r="BW16" s="2">
        <v>162.4</v>
      </c>
      <c r="BX16" s="2">
        <v>162.69999999999999</v>
      </c>
      <c r="BY16" s="2">
        <v>162.80000000000001</v>
      </c>
      <c r="BZ16" s="2">
        <v>162.9</v>
      </c>
      <c r="CA16" s="2">
        <v>163.30000000000001</v>
      </c>
      <c r="CB16" s="2">
        <v>164.2</v>
      </c>
      <c r="CC16" s="2">
        <v>164.5</v>
      </c>
      <c r="CD16" s="2">
        <v>165.1</v>
      </c>
      <c r="CE16" s="2">
        <v>165.7</v>
      </c>
      <c r="CF16" s="2">
        <v>166.3</v>
      </c>
      <c r="CG16" s="2">
        <v>167.2</v>
      </c>
      <c r="CH16" s="2">
        <v>167.8</v>
      </c>
      <c r="CI16" s="2">
        <v>168.6</v>
      </c>
      <c r="CJ16" s="2">
        <v>169.4</v>
      </c>
      <c r="CK16" s="2">
        <v>170.5</v>
      </c>
      <c r="CL16" s="2" t="s">
        <v>30</v>
      </c>
      <c r="CM16" s="2" t="s">
        <v>30</v>
      </c>
      <c r="CN16" s="2">
        <v>182.4</v>
      </c>
      <c r="CO16" s="2">
        <v>182.4</v>
      </c>
      <c r="CP16" s="2">
        <v>180.9</v>
      </c>
      <c r="CQ16" s="2">
        <v>182.9</v>
      </c>
      <c r="CR16" s="2">
        <v>182.7</v>
      </c>
      <c r="CS16" s="2">
        <v>183.4</v>
      </c>
      <c r="CT16" s="2">
        <v>183.6</v>
      </c>
      <c r="CU16" s="2">
        <v>184.6</v>
      </c>
      <c r="CV16" s="2">
        <v>186.5</v>
      </c>
      <c r="CW16" s="2">
        <v>186.1</v>
      </c>
      <c r="CX16" s="2">
        <v>186.8</v>
      </c>
      <c r="CY16" s="2">
        <v>189.6</v>
      </c>
      <c r="CZ16" s="2">
        <v>189.1</v>
      </c>
      <c r="DA16" s="2">
        <v>189.7</v>
      </c>
      <c r="DB16" s="2">
        <v>190.2</v>
      </c>
      <c r="DC16" s="2">
        <v>190.5</v>
      </c>
      <c r="DD16" s="2">
        <v>191.2</v>
      </c>
      <c r="DE16" s="2">
        <v>191.4</v>
      </c>
      <c r="DF16" s="2">
        <v>190.8</v>
      </c>
      <c r="DG16" s="2">
        <v>190.7</v>
      </c>
      <c r="DH16" s="2">
        <v>191.5</v>
      </c>
      <c r="DI16" s="2">
        <v>192.3</v>
      </c>
      <c r="DJ16" s="2">
        <v>192.8</v>
      </c>
      <c r="DK16" s="2">
        <v>192.9</v>
      </c>
      <c r="DL16" s="2">
        <v>192.9</v>
      </c>
      <c r="DM16" s="2">
        <v>193.2</v>
      </c>
      <c r="DN16" s="2">
        <v>193.7</v>
      </c>
      <c r="DO16" s="2">
        <v>194.5</v>
      </c>
      <c r="DP16" s="2">
        <v>194.9</v>
      </c>
      <c r="DQ16" s="2">
        <v>195.5</v>
      </c>
      <c r="DR16" s="2">
        <v>195.9</v>
      </c>
      <c r="DS16" s="2">
        <v>196.9</v>
      </c>
      <c r="DT16" s="2">
        <v>198.3</v>
      </c>
      <c r="DU16" s="2">
        <v>198.4</v>
      </c>
      <c r="DV16" s="2">
        <v>199.5</v>
      </c>
      <c r="DW16" s="2">
        <v>199.9</v>
      </c>
    </row>
    <row r="17" spans="1:127" x14ac:dyDescent="0.3">
      <c r="A17" s="1" t="s">
        <v>16</v>
      </c>
      <c r="B17" s="1" t="s">
        <v>16</v>
      </c>
      <c r="C17" s="3" t="s">
        <v>29</v>
      </c>
      <c r="D17" s="2">
        <v>106.5</v>
      </c>
      <c r="E17" s="2">
        <v>107.1</v>
      </c>
      <c r="F17" s="2">
        <v>107.6</v>
      </c>
      <c r="G17" s="2">
        <v>108.1</v>
      </c>
      <c r="H17" s="2">
        <v>108.8</v>
      </c>
      <c r="I17" s="2">
        <v>109.7</v>
      </c>
      <c r="J17" s="2">
        <v>110.5</v>
      </c>
      <c r="K17" s="2">
        <v>111.3</v>
      </c>
      <c r="L17" s="2">
        <v>112.7</v>
      </c>
      <c r="M17" s="2">
        <v>113.6</v>
      </c>
      <c r="N17" s="2">
        <v>114.6</v>
      </c>
      <c r="O17" s="2">
        <v>115.8</v>
      </c>
      <c r="P17" s="2">
        <v>116.5</v>
      </c>
      <c r="Q17" s="2">
        <v>117.1</v>
      </c>
      <c r="R17" s="2">
        <v>117.5</v>
      </c>
      <c r="S17" s="2">
        <v>118.1</v>
      </c>
      <c r="T17" s="2">
        <v>118.7</v>
      </c>
      <c r="U17" s="2">
        <v>119.7</v>
      </c>
      <c r="V17" s="2">
        <v>120.7</v>
      </c>
      <c r="W17" s="2">
        <v>120.9</v>
      </c>
      <c r="X17" s="2">
        <v>121.7</v>
      </c>
      <c r="Y17" s="2">
        <v>122.7</v>
      </c>
      <c r="Z17" s="2">
        <v>123.3</v>
      </c>
      <c r="AA17" s="2">
        <v>123.8</v>
      </c>
      <c r="AB17" s="2">
        <v>124.4</v>
      </c>
      <c r="AC17" s="2">
        <v>125.4</v>
      </c>
      <c r="AD17" s="2">
        <v>126</v>
      </c>
      <c r="AE17" s="2">
        <v>126.4</v>
      </c>
      <c r="AF17" s="2">
        <v>127.3</v>
      </c>
      <c r="AG17" s="2">
        <v>128.4</v>
      </c>
      <c r="AH17" s="2">
        <v>128.80000000000001</v>
      </c>
      <c r="AI17" s="2">
        <v>129.5</v>
      </c>
      <c r="AJ17" s="2">
        <v>130.4</v>
      </c>
      <c r="AK17" s="2">
        <v>131.1</v>
      </c>
      <c r="AL17" s="2">
        <v>132.1</v>
      </c>
      <c r="AM17" s="2">
        <v>132.5</v>
      </c>
      <c r="AN17" s="2">
        <v>133.19999999999999</v>
      </c>
      <c r="AO17" s="2">
        <v>133.9</v>
      </c>
      <c r="AP17" s="2">
        <v>134.4</v>
      </c>
      <c r="AQ17" s="2">
        <v>135</v>
      </c>
      <c r="AR17" s="2">
        <v>135.4</v>
      </c>
      <c r="AS17" s="2">
        <v>136.30000000000001</v>
      </c>
      <c r="AT17" s="2">
        <v>137.19999999999999</v>
      </c>
      <c r="AU17" s="2">
        <v>137.80000000000001</v>
      </c>
      <c r="AV17" s="2">
        <v>138.5</v>
      </c>
      <c r="AW17" s="2">
        <v>139.6</v>
      </c>
      <c r="AX17" s="2">
        <v>139.9</v>
      </c>
      <c r="AY17" s="2">
        <v>140.4</v>
      </c>
      <c r="AZ17" s="2">
        <v>140.69999999999999</v>
      </c>
      <c r="BA17" s="2">
        <v>140.9</v>
      </c>
      <c r="BB17" s="2">
        <v>141.6</v>
      </c>
      <c r="BC17" s="2">
        <v>142.4</v>
      </c>
      <c r="BD17" s="2">
        <v>142.5</v>
      </c>
      <c r="BE17" s="2">
        <v>143.1</v>
      </c>
      <c r="BF17" s="2">
        <v>144.30000000000001</v>
      </c>
      <c r="BG17" s="2">
        <v>145.30000000000001</v>
      </c>
      <c r="BH17" s="2">
        <v>146.1</v>
      </c>
      <c r="BI17" s="2">
        <v>147.19999999999999</v>
      </c>
      <c r="BJ17" s="2">
        <v>148.19999999999999</v>
      </c>
      <c r="BK17" s="2">
        <v>148</v>
      </c>
      <c r="BL17" s="2">
        <v>148.30000000000001</v>
      </c>
      <c r="BM17" s="2">
        <v>148.69999999999999</v>
      </c>
      <c r="BN17" s="2">
        <v>149.19999999999999</v>
      </c>
      <c r="BO17" s="2">
        <v>150.1</v>
      </c>
      <c r="BP17" s="2">
        <v>150.80000000000001</v>
      </c>
      <c r="BQ17" s="2">
        <v>151.30000000000001</v>
      </c>
      <c r="BR17" s="2">
        <v>151.5</v>
      </c>
      <c r="BS17" s="2">
        <v>152.1</v>
      </c>
      <c r="BT17" s="2">
        <v>152.1</v>
      </c>
      <c r="BU17" s="2">
        <v>150.69999999999999</v>
      </c>
      <c r="BV17" s="2">
        <v>151.69999999999999</v>
      </c>
      <c r="BW17" s="2">
        <v>151.6</v>
      </c>
      <c r="BX17" s="2">
        <v>150.6</v>
      </c>
      <c r="BY17" s="2">
        <v>150.5</v>
      </c>
      <c r="BZ17" s="2">
        <v>150.80000000000001</v>
      </c>
      <c r="CA17" s="2">
        <v>151.30000000000001</v>
      </c>
      <c r="CB17" s="2">
        <v>151.4</v>
      </c>
      <c r="CC17" s="2">
        <v>151.6</v>
      </c>
      <c r="CD17" s="2">
        <v>151.80000000000001</v>
      </c>
      <c r="CE17" s="2">
        <v>151.69999999999999</v>
      </c>
      <c r="CF17" s="2">
        <v>151.69999999999999</v>
      </c>
      <c r="CG17" s="2">
        <v>152.30000000000001</v>
      </c>
      <c r="CH17" s="2">
        <v>152.6</v>
      </c>
      <c r="CI17" s="2">
        <v>152.80000000000001</v>
      </c>
      <c r="CJ17" s="2">
        <v>153</v>
      </c>
      <c r="CK17" s="2">
        <v>153.4</v>
      </c>
      <c r="CL17" s="2" t="s">
        <v>30</v>
      </c>
      <c r="CM17" s="2" t="s">
        <v>30</v>
      </c>
      <c r="CN17" s="2">
        <v>154.69999999999999</v>
      </c>
      <c r="CO17" s="2">
        <v>154.69999999999999</v>
      </c>
      <c r="CP17" s="2">
        <v>155.1</v>
      </c>
      <c r="CQ17" s="2">
        <v>155.4</v>
      </c>
      <c r="CR17" s="2">
        <v>155.69999999999999</v>
      </c>
      <c r="CS17" s="2">
        <v>156.30000000000001</v>
      </c>
      <c r="CT17" s="2">
        <v>157</v>
      </c>
      <c r="CU17" s="2">
        <v>157.5</v>
      </c>
      <c r="CV17" s="2">
        <v>159.1</v>
      </c>
      <c r="CW17" s="2">
        <v>159.6</v>
      </c>
      <c r="CX17" s="2">
        <v>160.69999999999999</v>
      </c>
      <c r="CY17" s="2">
        <v>165.3</v>
      </c>
      <c r="CZ17" s="2">
        <v>165.3</v>
      </c>
      <c r="DA17" s="2">
        <v>166</v>
      </c>
      <c r="DB17" s="2">
        <v>167</v>
      </c>
      <c r="DC17" s="2">
        <v>167.7</v>
      </c>
      <c r="DD17" s="2">
        <v>168.9</v>
      </c>
      <c r="DE17" s="2">
        <v>170.4</v>
      </c>
      <c r="DF17" s="2">
        <v>171.8</v>
      </c>
      <c r="DG17" s="2">
        <v>173.2</v>
      </c>
      <c r="DH17" s="2">
        <v>174.1</v>
      </c>
      <c r="DI17" s="2">
        <v>175.4</v>
      </c>
      <c r="DJ17" s="2">
        <v>177.5</v>
      </c>
      <c r="DK17" s="2">
        <v>179.3</v>
      </c>
      <c r="DL17" s="2">
        <v>180.7</v>
      </c>
      <c r="DM17" s="2">
        <v>182</v>
      </c>
      <c r="DN17" s="2">
        <v>183.2</v>
      </c>
      <c r="DO17" s="2">
        <v>184.7</v>
      </c>
      <c r="DP17" s="2">
        <v>186.1</v>
      </c>
      <c r="DQ17" s="2">
        <v>187.2</v>
      </c>
      <c r="DR17" s="2">
        <v>188.1</v>
      </c>
      <c r="DS17" s="2">
        <v>189</v>
      </c>
      <c r="DT17" s="2">
        <v>190</v>
      </c>
      <c r="DU17" s="2">
        <v>190</v>
      </c>
      <c r="DV17" s="2">
        <v>190.7</v>
      </c>
      <c r="DW17" s="2">
        <v>191.2</v>
      </c>
    </row>
    <row r="18" spans="1:127" x14ac:dyDescent="0.3">
      <c r="A18" s="1" t="s">
        <v>17</v>
      </c>
      <c r="B18" s="1" t="s">
        <v>16</v>
      </c>
      <c r="C18" s="3" t="s">
        <v>29</v>
      </c>
      <c r="D18" s="2">
        <v>105.8</v>
      </c>
      <c r="E18" s="2">
        <v>106.3</v>
      </c>
      <c r="F18" s="2">
        <v>106.8</v>
      </c>
      <c r="G18" s="2">
        <v>107.4</v>
      </c>
      <c r="H18" s="2">
        <v>107.9</v>
      </c>
      <c r="I18" s="2">
        <v>108.8</v>
      </c>
      <c r="J18" s="2">
        <v>109.5</v>
      </c>
      <c r="K18" s="2">
        <v>110.2</v>
      </c>
      <c r="L18" s="2">
        <v>111.4</v>
      </c>
      <c r="M18" s="2">
        <v>112.3</v>
      </c>
      <c r="N18" s="2">
        <v>113.1</v>
      </c>
      <c r="O18" s="2">
        <v>114</v>
      </c>
      <c r="P18" s="2">
        <v>114.5</v>
      </c>
      <c r="Q18" s="2">
        <v>114.5</v>
      </c>
      <c r="R18" s="2">
        <v>114.9</v>
      </c>
      <c r="S18" s="2">
        <v>116.1</v>
      </c>
      <c r="T18" s="2">
        <v>116.8</v>
      </c>
      <c r="U18" s="2">
        <v>117.3</v>
      </c>
      <c r="V18" s="2">
        <v>118.3</v>
      </c>
      <c r="W18" s="2">
        <v>118.8</v>
      </c>
      <c r="X18" s="2">
        <v>119.2</v>
      </c>
      <c r="Y18" s="2">
        <v>120.3</v>
      </c>
      <c r="Z18" s="2">
        <v>120.5</v>
      </c>
      <c r="AA18" s="2">
        <v>120.6</v>
      </c>
      <c r="AB18" s="2">
        <v>121.6</v>
      </c>
      <c r="AC18" s="2">
        <v>122.7</v>
      </c>
      <c r="AD18" s="2">
        <v>122.9</v>
      </c>
      <c r="AE18" s="2">
        <v>123.3</v>
      </c>
      <c r="AF18" s="2">
        <v>124.1</v>
      </c>
      <c r="AG18" s="2">
        <v>125.1</v>
      </c>
      <c r="AH18" s="2">
        <v>125.5</v>
      </c>
      <c r="AI18" s="2">
        <v>126.3</v>
      </c>
      <c r="AJ18" s="2">
        <v>126.8</v>
      </c>
      <c r="AK18" s="2">
        <v>127.3</v>
      </c>
      <c r="AL18" s="2">
        <v>128.19999999999999</v>
      </c>
      <c r="AM18" s="2">
        <v>128.5</v>
      </c>
      <c r="AN18" s="2">
        <v>128.9</v>
      </c>
      <c r="AO18" s="2">
        <v>129.80000000000001</v>
      </c>
      <c r="AP18" s="2">
        <v>130.19999999999999</v>
      </c>
      <c r="AQ18" s="2">
        <v>130.6</v>
      </c>
      <c r="AR18" s="2">
        <v>131.1</v>
      </c>
      <c r="AS18" s="2">
        <v>131.6</v>
      </c>
      <c r="AT18" s="2">
        <v>132.19999999999999</v>
      </c>
      <c r="AU18" s="2">
        <v>133</v>
      </c>
      <c r="AV18" s="2">
        <v>133.5</v>
      </c>
      <c r="AW18" s="2">
        <v>134.30000000000001</v>
      </c>
      <c r="AX18" s="2">
        <v>134.5</v>
      </c>
      <c r="AY18" s="2">
        <v>135.19999999999999</v>
      </c>
      <c r="AZ18" s="2">
        <v>135.80000000000001</v>
      </c>
      <c r="BA18" s="2">
        <v>135.80000000000001</v>
      </c>
      <c r="BB18" s="2">
        <v>136.19999999999999</v>
      </c>
      <c r="BC18" s="2">
        <v>136.80000000000001</v>
      </c>
      <c r="BD18" s="2">
        <v>137.30000000000001</v>
      </c>
      <c r="BE18" s="2">
        <v>137.69999999999999</v>
      </c>
      <c r="BF18" s="2">
        <v>138.1</v>
      </c>
      <c r="BG18" s="2">
        <v>139.19999999999999</v>
      </c>
      <c r="BH18" s="2">
        <v>139.69999999999999</v>
      </c>
      <c r="BI18" s="2">
        <v>140.6</v>
      </c>
      <c r="BJ18" s="2">
        <v>141.5</v>
      </c>
      <c r="BK18" s="2">
        <v>141.9</v>
      </c>
      <c r="BL18" s="2">
        <v>142.30000000000001</v>
      </c>
      <c r="BM18" s="2">
        <v>142.4</v>
      </c>
      <c r="BN18" s="2">
        <v>143</v>
      </c>
      <c r="BO18" s="2">
        <v>143.30000000000001</v>
      </c>
      <c r="BP18" s="2">
        <v>144.1</v>
      </c>
      <c r="BQ18" s="2">
        <v>144.69999999999999</v>
      </c>
      <c r="BR18" s="2">
        <v>145.1</v>
      </c>
      <c r="BS18" s="2">
        <v>145.80000000000001</v>
      </c>
      <c r="BT18" s="2">
        <v>146.1</v>
      </c>
      <c r="BU18" s="2">
        <v>144.5</v>
      </c>
      <c r="BV18" s="2">
        <v>145.5</v>
      </c>
      <c r="BW18" s="2">
        <v>145.9</v>
      </c>
      <c r="BX18" s="2">
        <v>145.1</v>
      </c>
      <c r="BY18" s="2">
        <v>146.1</v>
      </c>
      <c r="BZ18" s="2">
        <v>146.1</v>
      </c>
      <c r="CA18" s="2">
        <v>146.6</v>
      </c>
      <c r="CB18" s="2">
        <v>146.5</v>
      </c>
      <c r="CC18" s="2">
        <v>146.6</v>
      </c>
      <c r="CD18" s="2">
        <v>146.6</v>
      </c>
      <c r="CE18" s="2">
        <v>146.6</v>
      </c>
      <c r="CF18" s="2">
        <v>146.69999999999999</v>
      </c>
      <c r="CG18" s="2">
        <v>147</v>
      </c>
      <c r="CH18" s="2">
        <v>147.30000000000001</v>
      </c>
      <c r="CI18" s="2">
        <v>147.4</v>
      </c>
      <c r="CJ18" s="2">
        <v>147.5</v>
      </c>
      <c r="CK18" s="2">
        <v>147.6</v>
      </c>
      <c r="CL18" s="2" t="s">
        <v>30</v>
      </c>
      <c r="CM18" s="2" t="s">
        <v>30</v>
      </c>
      <c r="CN18" s="2">
        <v>150</v>
      </c>
      <c r="CO18" s="2">
        <v>150</v>
      </c>
      <c r="CP18" s="2">
        <v>149.30000000000001</v>
      </c>
      <c r="CQ18" s="2">
        <v>149.9</v>
      </c>
      <c r="CR18" s="2">
        <v>150.6</v>
      </c>
      <c r="CS18" s="2">
        <v>151</v>
      </c>
      <c r="CT18" s="2">
        <v>151.6</v>
      </c>
      <c r="CU18" s="2">
        <v>152.4</v>
      </c>
      <c r="CV18" s="2">
        <v>153.9</v>
      </c>
      <c r="CW18" s="2">
        <v>154.4</v>
      </c>
      <c r="CX18" s="2">
        <v>155.1</v>
      </c>
      <c r="CY18" s="2">
        <v>160.6</v>
      </c>
      <c r="CZ18" s="2">
        <v>159.9</v>
      </c>
      <c r="DA18" s="2">
        <v>161.1</v>
      </c>
      <c r="DB18" s="2">
        <v>162.6</v>
      </c>
      <c r="DC18" s="2">
        <v>163.6</v>
      </c>
      <c r="DD18" s="2">
        <v>164.8</v>
      </c>
      <c r="DE18" s="2">
        <v>166</v>
      </c>
      <c r="DF18" s="2">
        <v>167.3</v>
      </c>
      <c r="DG18" s="2">
        <v>169.3</v>
      </c>
      <c r="DH18" s="2">
        <v>171</v>
      </c>
      <c r="DI18" s="2">
        <v>173.2</v>
      </c>
      <c r="DJ18" s="2">
        <v>175.1</v>
      </c>
      <c r="DK18" s="2">
        <v>177.2</v>
      </c>
      <c r="DL18" s="2">
        <v>178.7</v>
      </c>
      <c r="DM18" s="2">
        <v>180.3</v>
      </c>
      <c r="DN18" s="2">
        <v>181.7</v>
      </c>
      <c r="DO18" s="2">
        <v>183.3</v>
      </c>
      <c r="DP18" s="2">
        <v>184.4</v>
      </c>
      <c r="DQ18" s="2">
        <v>185.2</v>
      </c>
      <c r="DR18" s="2">
        <v>185.9</v>
      </c>
      <c r="DS18" s="2">
        <v>186.3</v>
      </c>
      <c r="DT18" s="2">
        <v>187</v>
      </c>
      <c r="DU18" s="2">
        <v>187</v>
      </c>
      <c r="DV18" s="2">
        <v>187.3</v>
      </c>
      <c r="DW18" s="2">
        <v>187.9</v>
      </c>
    </row>
    <row r="19" spans="1:127" x14ac:dyDescent="0.3">
      <c r="A19" s="1" t="s">
        <v>18</v>
      </c>
      <c r="B19" s="1" t="s">
        <v>16</v>
      </c>
      <c r="C19" s="3" t="s">
        <v>29</v>
      </c>
      <c r="D19" s="2">
        <v>106.4</v>
      </c>
      <c r="E19" s="2">
        <v>107</v>
      </c>
      <c r="F19" s="2">
        <v>107.5</v>
      </c>
      <c r="G19" s="2">
        <v>108</v>
      </c>
      <c r="H19" s="2">
        <v>108.6</v>
      </c>
      <c r="I19" s="2">
        <v>109.5</v>
      </c>
      <c r="J19" s="2">
        <v>110.3</v>
      </c>
      <c r="K19" s="2">
        <v>111.1</v>
      </c>
      <c r="L19" s="2">
        <v>112.5</v>
      </c>
      <c r="M19" s="2">
        <v>113.4</v>
      </c>
      <c r="N19" s="2">
        <v>114.4</v>
      </c>
      <c r="O19" s="2">
        <v>115.5</v>
      </c>
      <c r="P19" s="2">
        <v>116.2</v>
      </c>
      <c r="Q19" s="2">
        <v>116.7</v>
      </c>
      <c r="R19" s="2">
        <v>117.2</v>
      </c>
      <c r="S19" s="2">
        <v>117.8</v>
      </c>
      <c r="T19" s="2">
        <v>118.5</v>
      </c>
      <c r="U19" s="2">
        <v>119.3</v>
      </c>
      <c r="V19" s="2">
        <v>120.3</v>
      </c>
      <c r="W19" s="2">
        <v>120.7</v>
      </c>
      <c r="X19" s="2">
        <v>121.3</v>
      </c>
      <c r="Y19" s="2">
        <v>122.3</v>
      </c>
      <c r="Z19" s="2">
        <v>122.9</v>
      </c>
      <c r="AA19" s="2">
        <v>123.3</v>
      </c>
      <c r="AB19" s="2">
        <v>124</v>
      </c>
      <c r="AC19" s="2">
        <v>125</v>
      </c>
      <c r="AD19" s="2">
        <v>125.5</v>
      </c>
      <c r="AE19" s="2">
        <v>126</v>
      </c>
      <c r="AF19" s="2">
        <v>126.8</v>
      </c>
      <c r="AG19" s="2">
        <v>128</v>
      </c>
      <c r="AH19" s="2">
        <v>128.30000000000001</v>
      </c>
      <c r="AI19" s="2">
        <v>129</v>
      </c>
      <c r="AJ19" s="2">
        <v>129.9</v>
      </c>
      <c r="AK19" s="2">
        <v>130.6</v>
      </c>
      <c r="AL19" s="2">
        <v>131.5</v>
      </c>
      <c r="AM19" s="2">
        <v>131.9</v>
      </c>
      <c r="AN19" s="2">
        <v>132.6</v>
      </c>
      <c r="AO19" s="2">
        <v>133.4</v>
      </c>
      <c r="AP19" s="2">
        <v>133.80000000000001</v>
      </c>
      <c r="AQ19" s="2">
        <v>134.4</v>
      </c>
      <c r="AR19" s="2">
        <v>134.80000000000001</v>
      </c>
      <c r="AS19" s="2">
        <v>135.6</v>
      </c>
      <c r="AT19" s="2">
        <v>136.5</v>
      </c>
      <c r="AU19" s="2">
        <v>137.1</v>
      </c>
      <c r="AV19" s="2">
        <v>137.80000000000001</v>
      </c>
      <c r="AW19" s="2">
        <v>138.80000000000001</v>
      </c>
      <c r="AX19" s="2">
        <v>139.19999999999999</v>
      </c>
      <c r="AY19" s="2">
        <v>139.69999999999999</v>
      </c>
      <c r="AZ19" s="2">
        <v>140</v>
      </c>
      <c r="BA19" s="2">
        <v>140.19999999999999</v>
      </c>
      <c r="BB19" s="2">
        <v>140.80000000000001</v>
      </c>
      <c r="BC19" s="2">
        <v>141.6</v>
      </c>
      <c r="BD19" s="2">
        <v>141.80000000000001</v>
      </c>
      <c r="BE19" s="2">
        <v>142.30000000000001</v>
      </c>
      <c r="BF19" s="2">
        <v>143.5</v>
      </c>
      <c r="BG19" s="2">
        <v>144.5</v>
      </c>
      <c r="BH19" s="2">
        <v>145.19999999999999</v>
      </c>
      <c r="BI19" s="2">
        <v>146.19999999999999</v>
      </c>
      <c r="BJ19" s="2">
        <v>147.30000000000001</v>
      </c>
      <c r="BK19" s="2">
        <v>147.19999999999999</v>
      </c>
      <c r="BL19" s="2">
        <v>147.5</v>
      </c>
      <c r="BM19" s="2">
        <v>147.80000000000001</v>
      </c>
      <c r="BN19" s="2">
        <v>148.30000000000001</v>
      </c>
      <c r="BO19" s="2">
        <v>149.1</v>
      </c>
      <c r="BP19" s="2">
        <v>149.80000000000001</v>
      </c>
      <c r="BQ19" s="2">
        <v>150.30000000000001</v>
      </c>
      <c r="BR19" s="2">
        <v>150.6</v>
      </c>
      <c r="BS19" s="2">
        <v>151.30000000000001</v>
      </c>
      <c r="BT19" s="2">
        <v>151.30000000000001</v>
      </c>
      <c r="BU19" s="2">
        <v>149.80000000000001</v>
      </c>
      <c r="BV19" s="2">
        <v>150.80000000000001</v>
      </c>
      <c r="BW19" s="2">
        <v>150.80000000000001</v>
      </c>
      <c r="BX19" s="2">
        <v>149.9</v>
      </c>
      <c r="BY19" s="2">
        <v>149.9</v>
      </c>
      <c r="BZ19" s="2">
        <v>150.1</v>
      </c>
      <c r="CA19" s="2">
        <v>150.69999999999999</v>
      </c>
      <c r="CB19" s="2">
        <v>150.69999999999999</v>
      </c>
      <c r="CC19" s="2">
        <v>150.9</v>
      </c>
      <c r="CD19" s="2">
        <v>151.1</v>
      </c>
      <c r="CE19" s="2">
        <v>151</v>
      </c>
      <c r="CF19" s="2">
        <v>151</v>
      </c>
      <c r="CG19" s="2">
        <v>151.5</v>
      </c>
      <c r="CH19" s="2">
        <v>151.9</v>
      </c>
      <c r="CI19" s="2">
        <v>152.1</v>
      </c>
      <c r="CJ19" s="2">
        <v>152.30000000000001</v>
      </c>
      <c r="CK19" s="2">
        <v>152.5</v>
      </c>
      <c r="CL19" s="2" t="s">
        <v>30</v>
      </c>
      <c r="CM19" s="2" t="s">
        <v>30</v>
      </c>
      <c r="CN19" s="2">
        <v>154.1</v>
      </c>
      <c r="CO19" s="2">
        <v>154.1</v>
      </c>
      <c r="CP19" s="2">
        <v>154.30000000000001</v>
      </c>
      <c r="CQ19" s="2">
        <v>154.6</v>
      </c>
      <c r="CR19" s="2">
        <v>155</v>
      </c>
      <c r="CS19" s="2">
        <v>155.5</v>
      </c>
      <c r="CT19" s="2">
        <v>156.30000000000001</v>
      </c>
      <c r="CU19" s="2">
        <v>156.80000000000001</v>
      </c>
      <c r="CV19" s="2">
        <v>158.4</v>
      </c>
      <c r="CW19" s="2">
        <v>158.9</v>
      </c>
      <c r="CX19" s="2">
        <v>159.9</v>
      </c>
      <c r="CY19" s="2">
        <v>164.5</v>
      </c>
      <c r="CZ19" s="2">
        <v>164.6</v>
      </c>
      <c r="DA19" s="2">
        <v>165.3</v>
      </c>
      <c r="DB19" s="2">
        <v>166.3</v>
      </c>
      <c r="DC19" s="2">
        <v>167.1</v>
      </c>
      <c r="DD19" s="2">
        <v>168.3</v>
      </c>
      <c r="DE19" s="2">
        <v>169.8</v>
      </c>
      <c r="DF19" s="2">
        <v>171.2</v>
      </c>
      <c r="DG19" s="2">
        <v>172.7</v>
      </c>
      <c r="DH19" s="2">
        <v>173.7</v>
      </c>
      <c r="DI19" s="2">
        <v>175.1</v>
      </c>
      <c r="DJ19" s="2">
        <v>177.1</v>
      </c>
      <c r="DK19" s="2">
        <v>179</v>
      </c>
      <c r="DL19" s="2">
        <v>180.4</v>
      </c>
      <c r="DM19" s="2">
        <v>181.7</v>
      </c>
      <c r="DN19" s="2">
        <v>183</v>
      </c>
      <c r="DO19" s="2">
        <v>184.5</v>
      </c>
      <c r="DP19" s="2">
        <v>185.9</v>
      </c>
      <c r="DQ19" s="2">
        <v>186.9</v>
      </c>
      <c r="DR19" s="2">
        <v>187.8</v>
      </c>
      <c r="DS19" s="2">
        <v>188.6</v>
      </c>
      <c r="DT19" s="2">
        <v>189.6</v>
      </c>
      <c r="DU19" s="2">
        <v>189.6</v>
      </c>
      <c r="DV19" s="2">
        <v>190.2</v>
      </c>
      <c r="DW19" s="2">
        <v>190.8</v>
      </c>
    </row>
    <row r="20" spans="1:127" x14ac:dyDescent="0.3">
      <c r="A20" s="1" t="s">
        <v>19</v>
      </c>
      <c r="B20" s="1" t="s">
        <v>160</v>
      </c>
      <c r="C20" s="3" t="s">
        <v>29</v>
      </c>
      <c r="D20" s="2" t="s">
        <v>30</v>
      </c>
      <c r="E20" s="2" t="s">
        <v>30</v>
      </c>
      <c r="F20" s="2" t="s">
        <v>30</v>
      </c>
      <c r="G20" s="2" t="s">
        <v>30</v>
      </c>
      <c r="H20" s="2" t="s">
        <v>30</v>
      </c>
      <c r="I20" s="2" t="s">
        <v>30</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c r="AL20" s="2" t="s">
        <v>30</v>
      </c>
      <c r="AM20" s="2" t="s">
        <v>30</v>
      </c>
      <c r="AN20" s="2" t="s">
        <v>30</v>
      </c>
      <c r="AO20" s="2" t="s">
        <v>30</v>
      </c>
      <c r="AP20" s="2" t="s">
        <v>30</v>
      </c>
      <c r="AQ20" s="2" t="s">
        <v>30</v>
      </c>
      <c r="AR20" s="2" t="s">
        <v>30</v>
      </c>
      <c r="AS20" s="2" t="s">
        <v>30</v>
      </c>
      <c r="AT20" s="2" t="s">
        <v>30</v>
      </c>
      <c r="AU20" s="2" t="s">
        <v>30</v>
      </c>
      <c r="AV20" s="2" t="s">
        <v>30</v>
      </c>
      <c r="AW20" s="2" t="s">
        <v>30</v>
      </c>
      <c r="AX20" s="2" t="s">
        <v>30</v>
      </c>
      <c r="AY20" s="2" t="s">
        <v>30</v>
      </c>
      <c r="AZ20" s="2" t="s">
        <v>30</v>
      </c>
      <c r="BA20" s="2" t="s">
        <v>30</v>
      </c>
      <c r="BB20" s="2" t="s">
        <v>30</v>
      </c>
      <c r="BC20" s="2" t="s">
        <v>30</v>
      </c>
      <c r="BD20" s="2" t="s">
        <v>30</v>
      </c>
      <c r="BE20" s="2" t="s">
        <v>30</v>
      </c>
      <c r="BF20" s="2" t="s">
        <v>30</v>
      </c>
      <c r="BG20" s="2" t="s">
        <v>30</v>
      </c>
      <c r="BH20" s="2" t="s">
        <v>30</v>
      </c>
      <c r="BI20" s="2" t="s">
        <v>30</v>
      </c>
      <c r="BJ20" s="2" t="s">
        <v>30</v>
      </c>
      <c r="BK20" s="2" t="s">
        <v>30</v>
      </c>
      <c r="BL20" s="2" t="s">
        <v>30</v>
      </c>
      <c r="BM20" s="2" t="s">
        <v>30</v>
      </c>
      <c r="BN20" s="2" t="s">
        <v>30</v>
      </c>
      <c r="BO20" s="2" t="s">
        <v>30</v>
      </c>
      <c r="BP20" s="2" t="s">
        <v>30</v>
      </c>
      <c r="BQ20" s="2" t="s">
        <v>30</v>
      </c>
      <c r="BR20" s="2" t="s">
        <v>30</v>
      </c>
      <c r="BS20" s="2" t="s">
        <v>30</v>
      </c>
      <c r="BT20" s="2" t="s">
        <v>30</v>
      </c>
      <c r="BU20" s="2" t="s">
        <v>30</v>
      </c>
      <c r="BV20" s="2" t="s">
        <v>30</v>
      </c>
      <c r="BW20" s="2" t="s">
        <v>30</v>
      </c>
      <c r="BX20" s="2" t="s">
        <v>30</v>
      </c>
      <c r="BY20" s="2" t="s">
        <v>30</v>
      </c>
      <c r="BZ20" s="2" t="s">
        <v>30</v>
      </c>
      <c r="CA20" s="2" t="s">
        <v>30</v>
      </c>
      <c r="CB20" s="2" t="s">
        <v>30</v>
      </c>
      <c r="CC20" s="2" t="s">
        <v>30</v>
      </c>
      <c r="CD20" s="2" t="s">
        <v>30</v>
      </c>
      <c r="CE20" s="2" t="s">
        <v>30</v>
      </c>
      <c r="CF20" s="2" t="s">
        <v>30</v>
      </c>
      <c r="CG20" s="2" t="s">
        <v>30</v>
      </c>
      <c r="CH20" s="2" t="s">
        <v>30</v>
      </c>
      <c r="CI20" s="2" t="s">
        <v>30</v>
      </c>
      <c r="CJ20" s="2" t="s">
        <v>30</v>
      </c>
      <c r="CK20" s="2" t="s">
        <v>30</v>
      </c>
      <c r="CL20" s="2" t="s">
        <v>30</v>
      </c>
      <c r="CM20" s="2" t="s">
        <v>30</v>
      </c>
      <c r="CN20" s="2" t="s">
        <v>30</v>
      </c>
      <c r="CO20" s="2" t="s">
        <v>30</v>
      </c>
      <c r="CP20" s="2" t="s">
        <v>30</v>
      </c>
      <c r="CQ20" s="2" t="s">
        <v>30</v>
      </c>
      <c r="CR20" s="2" t="s">
        <v>30</v>
      </c>
      <c r="CS20" s="2" t="s">
        <v>30</v>
      </c>
      <c r="CT20" s="2" t="s">
        <v>30</v>
      </c>
      <c r="CU20" s="2" t="s">
        <v>30</v>
      </c>
      <c r="CV20" s="2" t="s">
        <v>30</v>
      </c>
      <c r="CW20" s="2" t="s">
        <v>33</v>
      </c>
      <c r="CX20" s="2" t="s">
        <v>33</v>
      </c>
      <c r="CY20" s="2" t="s">
        <v>30</v>
      </c>
      <c r="CZ20" s="2" t="s">
        <v>30</v>
      </c>
      <c r="DA20" s="2" t="s">
        <v>30</v>
      </c>
      <c r="DB20" s="2" t="s">
        <v>30</v>
      </c>
      <c r="DC20" s="2" t="s">
        <v>30</v>
      </c>
      <c r="DD20" s="2" t="s">
        <v>30</v>
      </c>
      <c r="DE20" s="2" t="s">
        <v>30</v>
      </c>
      <c r="DF20" s="2" t="s">
        <v>30</v>
      </c>
      <c r="DG20" s="2" t="s">
        <v>30</v>
      </c>
      <c r="DH20" s="2" t="s">
        <v>30</v>
      </c>
      <c r="DI20" s="2" t="s">
        <v>30</v>
      </c>
      <c r="DJ20" s="2" t="s">
        <v>30</v>
      </c>
      <c r="DK20" s="2" t="s">
        <v>30</v>
      </c>
      <c r="DL20" s="2" t="s">
        <v>30</v>
      </c>
      <c r="DM20" s="2" t="s">
        <v>30</v>
      </c>
      <c r="DN20" s="2" t="s">
        <v>30</v>
      </c>
      <c r="DO20" s="2" t="s">
        <v>30</v>
      </c>
      <c r="DP20" s="2" t="s">
        <v>30</v>
      </c>
      <c r="DQ20" s="2" t="s">
        <v>30</v>
      </c>
      <c r="DR20" s="2" t="s">
        <v>30</v>
      </c>
      <c r="DS20" s="2" t="s">
        <v>30</v>
      </c>
      <c r="DT20" s="2" t="s">
        <v>30</v>
      </c>
      <c r="DU20" s="2" t="s">
        <v>30</v>
      </c>
      <c r="DV20" s="2" t="s">
        <v>33</v>
      </c>
      <c r="DW20" s="2" t="s">
        <v>33</v>
      </c>
    </row>
    <row r="21" spans="1:127" x14ac:dyDescent="0.3">
      <c r="A21" s="1" t="s">
        <v>20</v>
      </c>
      <c r="B21" s="1" t="s">
        <v>161</v>
      </c>
      <c r="C21" s="3" t="s">
        <v>29</v>
      </c>
      <c r="D21" s="2">
        <v>105.5</v>
      </c>
      <c r="E21" s="2">
        <v>106.2</v>
      </c>
      <c r="F21" s="2">
        <v>106.1</v>
      </c>
      <c r="G21" s="2">
        <v>106.5</v>
      </c>
      <c r="H21" s="2">
        <v>107.5</v>
      </c>
      <c r="I21" s="2">
        <v>108.5</v>
      </c>
      <c r="J21" s="2">
        <v>109.5</v>
      </c>
      <c r="K21" s="2">
        <v>109.9</v>
      </c>
      <c r="L21" s="2">
        <v>111.1</v>
      </c>
      <c r="M21" s="2">
        <v>111.6</v>
      </c>
      <c r="N21" s="2">
        <v>112.6</v>
      </c>
      <c r="O21" s="2">
        <v>112.8</v>
      </c>
      <c r="P21" s="2">
        <v>113</v>
      </c>
      <c r="Q21" s="2">
        <v>113.2</v>
      </c>
      <c r="R21" s="2">
        <v>113.4</v>
      </c>
      <c r="S21" s="2">
        <v>113.4</v>
      </c>
      <c r="T21" s="2">
        <v>113.4</v>
      </c>
      <c r="U21" s="2">
        <v>114.4</v>
      </c>
      <c r="V21" s="2">
        <v>115.3</v>
      </c>
      <c r="W21" s="2">
        <v>115.4</v>
      </c>
      <c r="X21" s="2">
        <v>115.8</v>
      </c>
      <c r="Y21" s="2">
        <v>116.4</v>
      </c>
      <c r="Z21" s="2">
        <v>117.3</v>
      </c>
      <c r="AA21" s="2">
        <v>117.4</v>
      </c>
      <c r="AB21" s="2">
        <v>118.4</v>
      </c>
      <c r="AC21" s="2">
        <v>120</v>
      </c>
      <c r="AD21" s="2">
        <v>120.6</v>
      </c>
      <c r="AE21" s="2">
        <v>121.2</v>
      </c>
      <c r="AF21" s="2">
        <v>121.9</v>
      </c>
      <c r="AG21" s="2">
        <v>122.6</v>
      </c>
      <c r="AH21" s="2">
        <v>123</v>
      </c>
      <c r="AI21" s="2">
        <v>123.8</v>
      </c>
      <c r="AJ21" s="2">
        <v>123.7</v>
      </c>
      <c r="AK21" s="2">
        <v>124.4</v>
      </c>
      <c r="AL21" s="2">
        <v>125.6</v>
      </c>
      <c r="AM21" s="2">
        <v>125.7</v>
      </c>
      <c r="AN21" s="2">
        <v>126.2</v>
      </c>
      <c r="AO21" s="2">
        <v>127.5</v>
      </c>
      <c r="AP21" s="2">
        <v>127</v>
      </c>
      <c r="AQ21" s="2">
        <v>127</v>
      </c>
      <c r="AR21" s="2">
        <v>127.4</v>
      </c>
      <c r="AS21" s="2">
        <v>128</v>
      </c>
      <c r="AT21" s="2">
        <v>128.19999999999999</v>
      </c>
      <c r="AU21" s="2">
        <v>129.1</v>
      </c>
      <c r="AV21" s="2">
        <v>129.69999999999999</v>
      </c>
      <c r="AW21" s="2">
        <v>129.80000000000001</v>
      </c>
      <c r="AX21" s="2">
        <v>130.30000000000001</v>
      </c>
      <c r="AY21" s="2">
        <v>132</v>
      </c>
      <c r="AZ21" s="2">
        <v>132.1</v>
      </c>
      <c r="BA21" s="2">
        <v>133.19999999999999</v>
      </c>
      <c r="BB21" s="2">
        <v>134.19999999999999</v>
      </c>
      <c r="BC21" s="2">
        <v>135</v>
      </c>
      <c r="BD21" s="2">
        <v>135</v>
      </c>
      <c r="BE21" s="2">
        <v>134.80000000000001</v>
      </c>
      <c r="BF21" s="2">
        <v>135.30000000000001</v>
      </c>
      <c r="BG21" s="2">
        <v>136.4</v>
      </c>
      <c r="BH21" s="2">
        <v>137.4</v>
      </c>
      <c r="BI21" s="2">
        <v>138.1</v>
      </c>
      <c r="BJ21" s="2">
        <v>141.1</v>
      </c>
      <c r="BK21" s="2">
        <v>142.6</v>
      </c>
      <c r="BL21" s="2">
        <v>142.30000000000001</v>
      </c>
      <c r="BM21" s="2">
        <v>142.4</v>
      </c>
      <c r="BN21" s="2">
        <v>142.6</v>
      </c>
      <c r="BO21" s="2">
        <v>143.80000000000001</v>
      </c>
      <c r="BP21" s="2">
        <v>144.30000000000001</v>
      </c>
      <c r="BQ21" s="2">
        <v>145.1</v>
      </c>
      <c r="BR21" s="2">
        <v>146.80000000000001</v>
      </c>
      <c r="BS21" s="2">
        <v>147.69999999999999</v>
      </c>
      <c r="BT21" s="2">
        <v>149</v>
      </c>
      <c r="BU21" s="2">
        <v>149.69999999999999</v>
      </c>
      <c r="BV21" s="2">
        <v>150.30000000000001</v>
      </c>
      <c r="BW21" s="2">
        <v>149</v>
      </c>
      <c r="BX21" s="2">
        <v>146.19999999999999</v>
      </c>
      <c r="BY21" s="2">
        <v>145.30000000000001</v>
      </c>
      <c r="BZ21" s="2">
        <v>146.4</v>
      </c>
      <c r="CA21" s="2">
        <v>146.9</v>
      </c>
      <c r="CB21" s="2">
        <v>147.80000000000001</v>
      </c>
      <c r="CC21" s="2">
        <v>146.80000000000001</v>
      </c>
      <c r="CD21" s="2">
        <v>146.4</v>
      </c>
      <c r="CE21" s="2">
        <v>146.9</v>
      </c>
      <c r="CF21" s="2">
        <v>147.69999999999999</v>
      </c>
      <c r="CG21" s="2">
        <v>148.4</v>
      </c>
      <c r="CH21" s="2">
        <v>149.9</v>
      </c>
      <c r="CI21" s="2">
        <v>150.4</v>
      </c>
      <c r="CJ21" s="2">
        <v>152.30000000000001</v>
      </c>
      <c r="CK21" s="2">
        <v>153.4</v>
      </c>
      <c r="CL21" s="2">
        <v>148.4</v>
      </c>
      <c r="CM21" s="2" t="s">
        <v>30</v>
      </c>
      <c r="CN21" s="2">
        <v>144.9</v>
      </c>
      <c r="CO21" s="2">
        <v>144.9</v>
      </c>
      <c r="CP21" s="2">
        <v>145.80000000000001</v>
      </c>
      <c r="CQ21" s="2">
        <v>146.4</v>
      </c>
      <c r="CR21" s="2">
        <v>146.80000000000001</v>
      </c>
      <c r="CS21" s="2">
        <v>147.5</v>
      </c>
      <c r="CT21" s="2">
        <v>148.69999999999999</v>
      </c>
      <c r="CU21" s="2">
        <v>150.9</v>
      </c>
      <c r="CV21" s="2">
        <v>154.4</v>
      </c>
      <c r="CW21" s="2">
        <v>156</v>
      </c>
      <c r="CX21" s="2">
        <v>156</v>
      </c>
      <c r="CY21" s="2">
        <v>161.69999999999999</v>
      </c>
      <c r="CZ21" s="2">
        <v>162.1</v>
      </c>
      <c r="DA21" s="2">
        <v>162.5</v>
      </c>
      <c r="DB21" s="2">
        <v>163.1</v>
      </c>
      <c r="DC21" s="2">
        <v>163.69999999999999</v>
      </c>
      <c r="DD21" s="2">
        <v>165.5</v>
      </c>
      <c r="DE21" s="2">
        <v>165.3</v>
      </c>
      <c r="DF21" s="2">
        <v>165.6</v>
      </c>
      <c r="DG21" s="2">
        <v>165.8</v>
      </c>
      <c r="DH21" s="2">
        <v>167.4</v>
      </c>
      <c r="DI21" s="2">
        <v>168.9</v>
      </c>
      <c r="DJ21" s="2">
        <v>173.3</v>
      </c>
      <c r="DK21" s="2">
        <v>175.3</v>
      </c>
      <c r="DL21" s="2">
        <v>176.7</v>
      </c>
      <c r="DM21" s="2">
        <v>179.6</v>
      </c>
      <c r="DN21" s="2">
        <v>179.1</v>
      </c>
      <c r="DO21" s="2">
        <v>179.7</v>
      </c>
      <c r="DP21" s="2">
        <v>180.8</v>
      </c>
      <c r="DQ21" s="2">
        <v>181.9</v>
      </c>
      <c r="DR21" s="2">
        <v>182.8</v>
      </c>
      <c r="DS21" s="2">
        <v>183.2</v>
      </c>
      <c r="DT21" s="2">
        <v>181.6</v>
      </c>
      <c r="DU21" s="2">
        <v>181.4</v>
      </c>
      <c r="DV21" s="2">
        <v>181.5</v>
      </c>
      <c r="DW21" s="2">
        <v>182.5</v>
      </c>
    </row>
    <row r="22" spans="1:127" x14ac:dyDescent="0.3">
      <c r="A22" s="1" t="s">
        <v>21</v>
      </c>
      <c r="B22" s="1" t="s">
        <v>160</v>
      </c>
      <c r="C22" s="3" t="s">
        <v>29</v>
      </c>
      <c r="D22" s="2">
        <v>104.8</v>
      </c>
      <c r="E22" s="2">
        <v>105.2</v>
      </c>
      <c r="F22" s="2">
        <v>105.6</v>
      </c>
      <c r="G22" s="2">
        <v>106.1</v>
      </c>
      <c r="H22" s="2">
        <v>106.8</v>
      </c>
      <c r="I22" s="2">
        <v>107.5</v>
      </c>
      <c r="J22" s="2">
        <v>108.3</v>
      </c>
      <c r="K22" s="2">
        <v>108.7</v>
      </c>
      <c r="L22" s="2">
        <v>109.6</v>
      </c>
      <c r="M22" s="2">
        <v>110.4</v>
      </c>
      <c r="N22" s="2">
        <v>111.3</v>
      </c>
      <c r="O22" s="2">
        <v>112.1</v>
      </c>
      <c r="P22" s="2">
        <v>112.6</v>
      </c>
      <c r="Q22" s="2">
        <v>112.9</v>
      </c>
      <c r="R22" s="2">
        <v>113.4</v>
      </c>
      <c r="S22" s="2">
        <v>113.7</v>
      </c>
      <c r="T22" s="2">
        <v>114.1</v>
      </c>
      <c r="U22" s="2">
        <v>114.9</v>
      </c>
      <c r="V22" s="2">
        <v>115.4</v>
      </c>
      <c r="W22" s="2">
        <v>115.9</v>
      </c>
      <c r="X22" s="2">
        <v>116.7</v>
      </c>
      <c r="Y22" s="2">
        <v>117.5</v>
      </c>
      <c r="Z22" s="2">
        <v>118.1</v>
      </c>
      <c r="AA22" s="2">
        <v>118.2</v>
      </c>
      <c r="AB22" s="2">
        <v>118.9</v>
      </c>
      <c r="AC22" s="2">
        <v>119.6</v>
      </c>
      <c r="AD22" s="2">
        <v>120.2</v>
      </c>
      <c r="AE22" s="2">
        <v>120.9</v>
      </c>
      <c r="AF22" s="2">
        <v>121.5</v>
      </c>
      <c r="AG22" s="2">
        <v>122.8</v>
      </c>
      <c r="AH22" s="2">
        <v>123</v>
      </c>
      <c r="AI22" s="2">
        <v>123.7</v>
      </c>
      <c r="AJ22" s="2">
        <v>124.5</v>
      </c>
      <c r="AK22" s="2">
        <v>125.1</v>
      </c>
      <c r="AL22" s="2">
        <v>125.6</v>
      </c>
      <c r="AM22" s="2">
        <v>126</v>
      </c>
      <c r="AN22" s="2">
        <v>126.6</v>
      </c>
      <c r="AO22" s="2">
        <v>127.1</v>
      </c>
      <c r="AP22" s="2">
        <v>127.7</v>
      </c>
      <c r="AQ22" s="2">
        <v>128</v>
      </c>
      <c r="AR22" s="2">
        <v>128.5</v>
      </c>
      <c r="AS22" s="2">
        <v>129.30000000000001</v>
      </c>
      <c r="AT22" s="2">
        <v>130</v>
      </c>
      <c r="AU22" s="2">
        <v>130.6</v>
      </c>
      <c r="AV22" s="2">
        <v>131.1</v>
      </c>
      <c r="AW22" s="2">
        <v>131.80000000000001</v>
      </c>
      <c r="AX22" s="2">
        <v>132.1</v>
      </c>
      <c r="AY22" s="2">
        <v>132.9</v>
      </c>
      <c r="AZ22" s="2">
        <v>133.19999999999999</v>
      </c>
      <c r="BA22" s="2">
        <v>133.6</v>
      </c>
      <c r="BB22" s="2">
        <v>134.1</v>
      </c>
      <c r="BC22" s="2">
        <v>134.30000000000001</v>
      </c>
      <c r="BD22" s="2">
        <v>134.9</v>
      </c>
      <c r="BE22" s="2">
        <v>135.19999999999999</v>
      </c>
      <c r="BF22" s="2">
        <v>136.1</v>
      </c>
      <c r="BG22" s="2">
        <v>137.30000000000001</v>
      </c>
      <c r="BH22" s="2">
        <v>137.9</v>
      </c>
      <c r="BI22" s="2">
        <v>138.4</v>
      </c>
      <c r="BJ22" s="2">
        <v>139.4</v>
      </c>
      <c r="BK22" s="2">
        <v>139.5</v>
      </c>
      <c r="BL22" s="2">
        <v>139.80000000000001</v>
      </c>
      <c r="BM22" s="2">
        <v>139.9</v>
      </c>
      <c r="BN22" s="2">
        <v>139.9</v>
      </c>
      <c r="BO22" s="2">
        <v>140.9</v>
      </c>
      <c r="BP22" s="2">
        <v>141.80000000000001</v>
      </c>
      <c r="BQ22" s="2">
        <v>142.19999999999999</v>
      </c>
      <c r="BR22" s="2">
        <v>143.1</v>
      </c>
      <c r="BS22" s="2">
        <v>143.80000000000001</v>
      </c>
      <c r="BT22" s="2">
        <v>144</v>
      </c>
      <c r="BU22" s="2">
        <v>147.5</v>
      </c>
      <c r="BV22" s="2">
        <v>148</v>
      </c>
      <c r="BW22" s="2">
        <v>149.5</v>
      </c>
      <c r="BX22" s="2">
        <v>150.1</v>
      </c>
      <c r="BY22" s="2">
        <v>150.1</v>
      </c>
      <c r="BZ22" s="2">
        <v>150</v>
      </c>
      <c r="CA22" s="2">
        <v>149.5</v>
      </c>
      <c r="CB22" s="2">
        <v>149.6</v>
      </c>
      <c r="CC22" s="2">
        <v>150</v>
      </c>
      <c r="CD22" s="2">
        <v>150.19999999999999</v>
      </c>
      <c r="CE22" s="2">
        <v>150.30000000000001</v>
      </c>
      <c r="CF22" s="2">
        <v>150.6</v>
      </c>
      <c r="CG22" s="2">
        <v>150.9</v>
      </c>
      <c r="CH22" s="2">
        <v>151.19999999999999</v>
      </c>
      <c r="CI22" s="2">
        <v>151.69999999999999</v>
      </c>
      <c r="CJ22" s="2">
        <v>151.80000000000001</v>
      </c>
      <c r="CK22" s="2">
        <v>151.5</v>
      </c>
      <c r="CL22" s="2" t="s">
        <v>30</v>
      </c>
      <c r="CM22" s="2" t="s">
        <v>30</v>
      </c>
      <c r="CN22" s="2">
        <v>151.69999999999999</v>
      </c>
      <c r="CO22" s="2">
        <v>151.69999999999999</v>
      </c>
      <c r="CP22" s="2">
        <v>151.9</v>
      </c>
      <c r="CQ22" s="2">
        <v>151.6</v>
      </c>
      <c r="CR22" s="2">
        <v>152</v>
      </c>
      <c r="CS22" s="2">
        <v>152.80000000000001</v>
      </c>
      <c r="CT22" s="2">
        <v>153.4</v>
      </c>
      <c r="CU22" s="2">
        <v>153.9</v>
      </c>
      <c r="CV22" s="2">
        <v>154.80000000000001</v>
      </c>
      <c r="CW22" s="2">
        <v>154.80000000000001</v>
      </c>
      <c r="CX22" s="2">
        <v>155.5</v>
      </c>
      <c r="CY22" s="2">
        <v>158.80000000000001</v>
      </c>
      <c r="CZ22" s="2">
        <v>159.19999999999999</v>
      </c>
      <c r="DA22" s="2">
        <v>160.30000000000001</v>
      </c>
      <c r="DB22" s="2">
        <v>160.9</v>
      </c>
      <c r="DC22" s="2">
        <v>161.30000000000001</v>
      </c>
      <c r="DD22" s="2">
        <v>162</v>
      </c>
      <c r="DE22" s="2">
        <v>162.9</v>
      </c>
      <c r="DF22" s="2">
        <v>163.9</v>
      </c>
      <c r="DG22" s="2">
        <v>164.9</v>
      </c>
      <c r="DH22" s="2">
        <v>165.7</v>
      </c>
      <c r="DI22" s="2">
        <v>166.5</v>
      </c>
      <c r="DJ22" s="2">
        <v>167.7</v>
      </c>
      <c r="DK22" s="2">
        <v>168.9</v>
      </c>
      <c r="DL22" s="2">
        <v>170.3</v>
      </c>
      <c r="DM22" s="2">
        <v>171.3</v>
      </c>
      <c r="DN22" s="2">
        <v>172.3</v>
      </c>
      <c r="DO22" s="2">
        <v>173.6</v>
      </c>
      <c r="DP22" s="2">
        <v>174.4</v>
      </c>
      <c r="DQ22" s="2">
        <v>175.5</v>
      </c>
      <c r="DR22" s="2">
        <v>176.4</v>
      </c>
      <c r="DS22" s="2">
        <v>177.2</v>
      </c>
      <c r="DT22" s="2">
        <v>178.6</v>
      </c>
      <c r="DU22" s="2">
        <v>178.6</v>
      </c>
      <c r="DV22" s="2">
        <v>179.1</v>
      </c>
      <c r="DW22" s="2">
        <v>179.8</v>
      </c>
    </row>
    <row r="23" spans="1:127" x14ac:dyDescent="0.3">
      <c r="A23" s="1" t="s">
        <v>22</v>
      </c>
      <c r="B23" s="1" t="s">
        <v>162</v>
      </c>
      <c r="C23" s="3" t="s">
        <v>29</v>
      </c>
      <c r="D23" s="2">
        <v>104</v>
      </c>
      <c r="E23" s="2">
        <v>104.4</v>
      </c>
      <c r="F23" s="2">
        <v>104.7</v>
      </c>
      <c r="G23" s="2">
        <v>105.1</v>
      </c>
      <c r="H23" s="2">
        <v>105.7</v>
      </c>
      <c r="I23" s="2">
        <v>106.3</v>
      </c>
      <c r="J23" s="2">
        <v>106.9</v>
      </c>
      <c r="K23" s="2">
        <v>107.5</v>
      </c>
      <c r="L23" s="2">
        <v>108.3</v>
      </c>
      <c r="M23" s="2">
        <v>108.9</v>
      </c>
      <c r="N23" s="2">
        <v>109.7</v>
      </c>
      <c r="O23" s="2">
        <v>110.1</v>
      </c>
      <c r="P23" s="2">
        <v>110.6</v>
      </c>
      <c r="Q23" s="2">
        <v>110.9</v>
      </c>
      <c r="R23" s="2">
        <v>111.4</v>
      </c>
      <c r="S23" s="2">
        <v>111.8</v>
      </c>
      <c r="T23" s="2">
        <v>112.1</v>
      </c>
      <c r="U23" s="2">
        <v>112.8</v>
      </c>
      <c r="V23" s="2">
        <v>113.4</v>
      </c>
      <c r="W23" s="2">
        <v>114</v>
      </c>
      <c r="X23" s="2">
        <v>114.5</v>
      </c>
      <c r="Y23" s="2">
        <v>115.3</v>
      </c>
      <c r="Z23" s="2">
        <v>115.9</v>
      </c>
      <c r="AA23" s="2">
        <v>116.2</v>
      </c>
      <c r="AB23" s="2">
        <v>116.6</v>
      </c>
      <c r="AC23" s="2">
        <v>117.7</v>
      </c>
      <c r="AD23" s="2">
        <v>118.2</v>
      </c>
      <c r="AE23" s="2">
        <v>118.6</v>
      </c>
      <c r="AF23" s="2">
        <v>119.4</v>
      </c>
      <c r="AG23" s="2">
        <v>120.4</v>
      </c>
      <c r="AH23" s="2">
        <v>120.8</v>
      </c>
      <c r="AI23" s="2">
        <v>121.1</v>
      </c>
      <c r="AJ23" s="2">
        <v>121.4</v>
      </c>
      <c r="AK23" s="2">
        <v>122</v>
      </c>
      <c r="AL23" s="2">
        <v>122.6</v>
      </c>
      <c r="AM23" s="2">
        <v>123.1</v>
      </c>
      <c r="AN23" s="2">
        <v>123.7</v>
      </c>
      <c r="AO23" s="2">
        <v>124.3</v>
      </c>
      <c r="AP23" s="2">
        <v>124.8</v>
      </c>
      <c r="AQ23" s="2">
        <v>125.2</v>
      </c>
      <c r="AR23" s="2">
        <v>125.8</v>
      </c>
      <c r="AS23" s="2">
        <v>126.2</v>
      </c>
      <c r="AT23" s="2">
        <v>126.7</v>
      </c>
      <c r="AU23" s="2">
        <v>127</v>
      </c>
      <c r="AV23" s="2">
        <v>127.8</v>
      </c>
      <c r="AW23" s="2">
        <v>128.69999999999999</v>
      </c>
      <c r="AX23" s="2">
        <v>129.1</v>
      </c>
      <c r="AY23" s="2">
        <v>129.69999999999999</v>
      </c>
      <c r="AZ23" s="2">
        <v>129.9</v>
      </c>
      <c r="BA23" s="2">
        <v>130.1</v>
      </c>
      <c r="BB23" s="2">
        <v>130.6</v>
      </c>
      <c r="BC23" s="2">
        <v>131</v>
      </c>
      <c r="BD23" s="2">
        <v>131.4</v>
      </c>
      <c r="BE23" s="2">
        <v>131.30000000000001</v>
      </c>
      <c r="BF23" s="2">
        <v>132.1</v>
      </c>
      <c r="BG23" s="2">
        <v>133</v>
      </c>
      <c r="BH23" s="2">
        <v>133.4</v>
      </c>
      <c r="BI23" s="2">
        <v>134.19999999999999</v>
      </c>
      <c r="BJ23" s="2">
        <v>135.80000000000001</v>
      </c>
      <c r="BK23" s="2">
        <v>136.1</v>
      </c>
      <c r="BL23" s="2">
        <v>136</v>
      </c>
      <c r="BM23" s="2">
        <v>136.19999999999999</v>
      </c>
      <c r="BN23" s="2">
        <v>136.69999999999999</v>
      </c>
      <c r="BO23" s="2">
        <v>137.6</v>
      </c>
      <c r="BP23" s="2">
        <v>138.4</v>
      </c>
      <c r="BQ23" s="2">
        <v>138.4</v>
      </c>
      <c r="BR23" s="2">
        <v>139</v>
      </c>
      <c r="BS23" s="2">
        <v>139.4</v>
      </c>
      <c r="BT23" s="2">
        <v>140</v>
      </c>
      <c r="BU23" s="2">
        <v>144.80000000000001</v>
      </c>
      <c r="BV23" s="2">
        <v>145.4</v>
      </c>
      <c r="BW23" s="2">
        <v>149.6</v>
      </c>
      <c r="BX23" s="2">
        <v>149.6</v>
      </c>
      <c r="BY23" s="2">
        <v>149.9</v>
      </c>
      <c r="BZ23" s="2">
        <v>150.4</v>
      </c>
      <c r="CA23" s="2">
        <v>151.30000000000001</v>
      </c>
      <c r="CB23" s="2">
        <v>151.69999999999999</v>
      </c>
      <c r="CC23" s="2">
        <v>152.19999999999999</v>
      </c>
      <c r="CD23" s="2">
        <v>152.69999999999999</v>
      </c>
      <c r="CE23" s="2">
        <v>153.4</v>
      </c>
      <c r="CF23" s="2">
        <v>153.69999999999999</v>
      </c>
      <c r="CG23" s="2">
        <v>154.30000000000001</v>
      </c>
      <c r="CH23" s="2">
        <v>154.80000000000001</v>
      </c>
      <c r="CI23" s="2">
        <v>155.69999999999999</v>
      </c>
      <c r="CJ23" s="2">
        <v>156.19999999999999</v>
      </c>
      <c r="CK23" s="2">
        <v>156.69999999999999</v>
      </c>
      <c r="CL23" s="2">
        <v>154.30000000000001</v>
      </c>
      <c r="CM23" s="2" t="s">
        <v>30</v>
      </c>
      <c r="CN23" s="2">
        <v>158.19999999999999</v>
      </c>
      <c r="CO23" s="2">
        <v>158.19999999999999</v>
      </c>
      <c r="CP23" s="2">
        <v>158.80000000000001</v>
      </c>
      <c r="CQ23" s="2">
        <v>159.1</v>
      </c>
      <c r="CR23" s="2">
        <v>159.5</v>
      </c>
      <c r="CS23" s="2">
        <v>160.4</v>
      </c>
      <c r="CT23" s="2">
        <v>161.6</v>
      </c>
      <c r="CU23" s="2">
        <v>162.5</v>
      </c>
      <c r="CV23" s="2">
        <v>164.3</v>
      </c>
      <c r="CW23" s="2">
        <v>164.6</v>
      </c>
      <c r="CX23" s="2">
        <v>165.3</v>
      </c>
      <c r="CY23" s="2">
        <v>169.1</v>
      </c>
      <c r="CZ23" s="2">
        <v>169.7</v>
      </c>
      <c r="DA23" s="2">
        <v>170.4</v>
      </c>
      <c r="DB23" s="2">
        <v>171.1</v>
      </c>
      <c r="DC23" s="2">
        <v>171.9</v>
      </c>
      <c r="DD23" s="2">
        <v>172.5</v>
      </c>
      <c r="DE23" s="2">
        <v>173.4</v>
      </c>
      <c r="DF23" s="2">
        <v>174</v>
      </c>
      <c r="DG23" s="2">
        <v>174.7</v>
      </c>
      <c r="DH23" s="2">
        <v>175.3</v>
      </c>
      <c r="DI23" s="2">
        <v>176</v>
      </c>
      <c r="DJ23" s="2">
        <v>177</v>
      </c>
      <c r="DK23" s="2">
        <v>177.7</v>
      </c>
      <c r="DL23" s="2">
        <v>178.2</v>
      </c>
      <c r="DM23" s="2">
        <v>178.8</v>
      </c>
      <c r="DN23" s="2">
        <v>179.4</v>
      </c>
      <c r="DO23" s="2">
        <v>180.2</v>
      </c>
      <c r="DP23" s="2">
        <v>181.2</v>
      </c>
      <c r="DQ23" s="2">
        <v>182.3</v>
      </c>
      <c r="DR23" s="2">
        <v>183.5</v>
      </c>
      <c r="DS23" s="2">
        <v>184.7</v>
      </c>
      <c r="DT23" s="2">
        <v>186.6</v>
      </c>
      <c r="DU23" s="2">
        <v>186.6</v>
      </c>
      <c r="DV23" s="2">
        <v>187.2</v>
      </c>
      <c r="DW23" s="2">
        <v>187.8</v>
      </c>
    </row>
    <row r="24" spans="1:127" x14ac:dyDescent="0.3">
      <c r="A24" s="1" t="s">
        <v>23</v>
      </c>
      <c r="B24" s="1" t="s">
        <v>163</v>
      </c>
      <c r="C24" s="3" t="s">
        <v>29</v>
      </c>
      <c r="D24" s="2">
        <v>103.3</v>
      </c>
      <c r="E24" s="2">
        <v>103.9</v>
      </c>
      <c r="F24" s="2">
        <v>104.6</v>
      </c>
      <c r="G24" s="2">
        <v>104.4</v>
      </c>
      <c r="H24" s="2">
        <v>104.1</v>
      </c>
      <c r="I24" s="2">
        <v>105</v>
      </c>
      <c r="J24" s="2">
        <v>106.8</v>
      </c>
      <c r="K24" s="2">
        <v>107.8</v>
      </c>
      <c r="L24" s="2">
        <v>109.3</v>
      </c>
      <c r="M24" s="2">
        <v>109.3</v>
      </c>
      <c r="N24" s="2">
        <v>109.6</v>
      </c>
      <c r="O24" s="2">
        <v>109.9</v>
      </c>
      <c r="P24" s="2">
        <v>110.5</v>
      </c>
      <c r="Q24" s="2">
        <v>110.8</v>
      </c>
      <c r="R24" s="2">
        <v>111.2</v>
      </c>
      <c r="S24" s="2">
        <v>111.2</v>
      </c>
      <c r="T24" s="2">
        <v>111.4</v>
      </c>
      <c r="U24" s="2">
        <v>112.2</v>
      </c>
      <c r="V24" s="2">
        <v>113.2</v>
      </c>
      <c r="W24" s="2">
        <v>113.2</v>
      </c>
      <c r="X24" s="2">
        <v>112.8</v>
      </c>
      <c r="Y24" s="2">
        <v>112.6</v>
      </c>
      <c r="Z24" s="2">
        <v>112</v>
      </c>
      <c r="AA24" s="2">
        <v>111.5</v>
      </c>
      <c r="AB24" s="2">
        <v>111</v>
      </c>
      <c r="AC24" s="2">
        <v>110.9</v>
      </c>
      <c r="AD24" s="2">
        <v>111.6</v>
      </c>
      <c r="AE24" s="2">
        <v>111.9</v>
      </c>
      <c r="AF24" s="2">
        <v>113.3</v>
      </c>
      <c r="AG24" s="2">
        <v>114.2</v>
      </c>
      <c r="AH24" s="2">
        <v>114.1</v>
      </c>
      <c r="AI24" s="2">
        <v>113.6</v>
      </c>
      <c r="AJ24" s="2">
        <v>113.8</v>
      </c>
      <c r="AK24" s="2">
        <v>113.8</v>
      </c>
      <c r="AL24" s="2">
        <v>114</v>
      </c>
      <c r="AM24" s="2">
        <v>114</v>
      </c>
      <c r="AN24" s="2">
        <v>113.6</v>
      </c>
      <c r="AO24" s="2">
        <v>113.9</v>
      </c>
      <c r="AP24" s="2">
        <v>113.6</v>
      </c>
      <c r="AQ24" s="2">
        <v>114.4</v>
      </c>
      <c r="AR24" s="2">
        <v>115.1</v>
      </c>
      <c r="AS24" s="2">
        <v>116.3</v>
      </c>
      <c r="AT24" s="2">
        <v>116.4</v>
      </c>
      <c r="AU24" s="2">
        <v>116</v>
      </c>
      <c r="AV24" s="2">
        <v>117</v>
      </c>
      <c r="AW24" s="2">
        <v>117.8</v>
      </c>
      <c r="AX24" s="2">
        <v>118.2</v>
      </c>
      <c r="AY24" s="2">
        <v>118.6</v>
      </c>
      <c r="AZ24" s="2">
        <v>119.1</v>
      </c>
      <c r="BA24" s="2">
        <v>119.5</v>
      </c>
      <c r="BB24" s="2">
        <v>119.8</v>
      </c>
      <c r="BC24" s="2">
        <v>119.2</v>
      </c>
      <c r="BD24" s="2">
        <v>119.4</v>
      </c>
      <c r="BE24" s="2">
        <v>119.4</v>
      </c>
      <c r="BF24" s="2">
        <v>119.1</v>
      </c>
      <c r="BG24" s="2">
        <v>120.3</v>
      </c>
      <c r="BH24" s="2">
        <v>121.2</v>
      </c>
      <c r="BI24" s="2">
        <v>121</v>
      </c>
      <c r="BJ24" s="2">
        <v>121.6</v>
      </c>
      <c r="BK24" s="2">
        <v>122</v>
      </c>
      <c r="BL24" s="2">
        <v>122.7</v>
      </c>
      <c r="BM24" s="2">
        <v>123.3</v>
      </c>
      <c r="BN24" s="2">
        <v>124.6</v>
      </c>
      <c r="BO24" s="2">
        <v>125.3</v>
      </c>
      <c r="BP24" s="2">
        <v>126.4</v>
      </c>
      <c r="BQ24" s="2">
        <v>127.4</v>
      </c>
      <c r="BR24" s="2">
        <v>127.5</v>
      </c>
      <c r="BS24" s="2">
        <v>128.30000000000001</v>
      </c>
      <c r="BT24" s="2">
        <v>129.9</v>
      </c>
      <c r="BU24" s="2">
        <v>130.80000000000001</v>
      </c>
      <c r="BV24" s="2">
        <v>130.30000000000001</v>
      </c>
      <c r="BW24" s="2">
        <v>128.9</v>
      </c>
      <c r="BX24" s="2">
        <v>128.6</v>
      </c>
      <c r="BY24" s="2">
        <v>129.19999999999999</v>
      </c>
      <c r="BZ24" s="2">
        <v>129.9</v>
      </c>
      <c r="CA24" s="2">
        <v>130.19999999999999</v>
      </c>
      <c r="CB24" s="2">
        <v>130.19999999999999</v>
      </c>
      <c r="CC24" s="2">
        <v>131.19999999999999</v>
      </c>
      <c r="CD24" s="2">
        <v>131.4</v>
      </c>
      <c r="CE24" s="2">
        <v>131.6</v>
      </c>
      <c r="CF24" s="2">
        <v>131.69999999999999</v>
      </c>
      <c r="CG24" s="2">
        <v>132.1</v>
      </c>
      <c r="CH24" s="2">
        <v>135</v>
      </c>
      <c r="CI24" s="2">
        <v>136.30000000000001</v>
      </c>
      <c r="CJ24" s="2">
        <v>136</v>
      </c>
      <c r="CK24" s="2">
        <v>135.80000000000001</v>
      </c>
      <c r="CL24" s="2" t="s">
        <v>30</v>
      </c>
      <c r="CM24" s="2" t="s">
        <v>30</v>
      </c>
      <c r="CN24" s="2">
        <v>141.4</v>
      </c>
      <c r="CO24" s="2">
        <v>141.4</v>
      </c>
      <c r="CP24" s="2">
        <v>143.6</v>
      </c>
      <c r="CQ24" s="2">
        <v>144.6</v>
      </c>
      <c r="CR24" s="2">
        <v>146.4</v>
      </c>
      <c r="CS24" s="2">
        <v>146.1</v>
      </c>
      <c r="CT24" s="2">
        <v>146.4</v>
      </c>
      <c r="CU24" s="2">
        <v>147.5</v>
      </c>
      <c r="CV24" s="2">
        <v>150.19999999999999</v>
      </c>
      <c r="CW24" s="2">
        <v>151.30000000000001</v>
      </c>
      <c r="CX24" s="2">
        <v>151.69999999999999</v>
      </c>
      <c r="CY24" s="2">
        <v>153.19999999999999</v>
      </c>
      <c r="CZ24" s="2">
        <v>154.19999999999999</v>
      </c>
      <c r="DA24" s="2">
        <v>157.1</v>
      </c>
      <c r="DB24" s="2">
        <v>157.69999999999999</v>
      </c>
      <c r="DC24" s="2">
        <v>157.80000000000001</v>
      </c>
      <c r="DD24" s="2">
        <v>159.5</v>
      </c>
      <c r="DE24" s="2">
        <v>158.9</v>
      </c>
      <c r="DF24" s="2">
        <v>160.1</v>
      </c>
      <c r="DG24" s="2">
        <v>160.80000000000001</v>
      </c>
      <c r="DH24" s="2">
        <v>161.19999999999999</v>
      </c>
      <c r="DI24" s="2">
        <v>162</v>
      </c>
      <c r="DJ24" s="2">
        <v>166.2</v>
      </c>
      <c r="DK24" s="2">
        <v>167.1</v>
      </c>
      <c r="DL24" s="2">
        <v>165.5</v>
      </c>
      <c r="DM24" s="2">
        <v>166.3</v>
      </c>
      <c r="DN24" s="2">
        <v>166.6</v>
      </c>
      <c r="DO24" s="2">
        <v>166.9</v>
      </c>
      <c r="DP24" s="2">
        <v>167.4</v>
      </c>
      <c r="DQ24" s="2">
        <v>167.5</v>
      </c>
      <c r="DR24" s="2">
        <v>167.8</v>
      </c>
      <c r="DS24" s="2">
        <v>168.2</v>
      </c>
      <c r="DT24" s="2">
        <v>169</v>
      </c>
      <c r="DU24" s="2">
        <v>169</v>
      </c>
      <c r="DV24" s="2">
        <v>169.4</v>
      </c>
      <c r="DW24" s="2">
        <v>169.7</v>
      </c>
    </row>
    <row r="25" spans="1:127" x14ac:dyDescent="0.3">
      <c r="A25" s="1" t="s">
        <v>24</v>
      </c>
      <c r="B25" s="1" t="s">
        <v>160</v>
      </c>
      <c r="C25" s="3" t="s">
        <v>29</v>
      </c>
      <c r="D25" s="2">
        <v>103.4</v>
      </c>
      <c r="E25" s="2">
        <v>104</v>
      </c>
      <c r="F25" s="2">
        <v>104</v>
      </c>
      <c r="G25" s="2">
        <v>104.5</v>
      </c>
      <c r="H25" s="2">
        <v>105</v>
      </c>
      <c r="I25" s="2">
        <v>105.6</v>
      </c>
      <c r="J25" s="2">
        <v>106.4</v>
      </c>
      <c r="K25" s="2">
        <v>106.8</v>
      </c>
      <c r="L25" s="2">
        <v>107.7</v>
      </c>
      <c r="M25" s="2">
        <v>108.3</v>
      </c>
      <c r="N25" s="2">
        <v>108.7</v>
      </c>
      <c r="O25" s="2">
        <v>109.2</v>
      </c>
      <c r="P25" s="2">
        <v>109.6</v>
      </c>
      <c r="Q25" s="2">
        <v>109.9</v>
      </c>
      <c r="R25" s="2">
        <v>110.2</v>
      </c>
      <c r="S25" s="2">
        <v>110.5</v>
      </c>
      <c r="T25" s="2">
        <v>110.9</v>
      </c>
      <c r="U25" s="2">
        <v>111.4</v>
      </c>
      <c r="V25" s="2">
        <v>111.8</v>
      </c>
      <c r="W25" s="2">
        <v>112.2</v>
      </c>
      <c r="X25" s="2">
        <v>112.6</v>
      </c>
      <c r="Y25" s="2">
        <v>113</v>
      </c>
      <c r="Z25" s="2">
        <v>113.3</v>
      </c>
      <c r="AA25" s="2">
        <v>113.3</v>
      </c>
      <c r="AB25" s="2">
        <v>114</v>
      </c>
      <c r="AC25" s="2">
        <v>114.8</v>
      </c>
      <c r="AD25" s="2">
        <v>115.5</v>
      </c>
      <c r="AE25" s="2">
        <v>116.2</v>
      </c>
      <c r="AF25" s="2">
        <v>116.7</v>
      </c>
      <c r="AG25" s="2">
        <v>117.9</v>
      </c>
      <c r="AH25" s="2">
        <v>118</v>
      </c>
      <c r="AI25" s="2">
        <v>118.5</v>
      </c>
      <c r="AJ25" s="2">
        <v>119.6</v>
      </c>
      <c r="AK25" s="2">
        <v>120.1</v>
      </c>
      <c r="AL25" s="2">
        <v>120.9</v>
      </c>
      <c r="AM25" s="2">
        <v>121.6</v>
      </c>
      <c r="AN25" s="2">
        <v>121.4</v>
      </c>
      <c r="AO25" s="2">
        <v>122.3</v>
      </c>
      <c r="AP25" s="2">
        <v>122.5</v>
      </c>
      <c r="AQ25" s="2">
        <v>123.2</v>
      </c>
      <c r="AR25" s="2">
        <v>123.6</v>
      </c>
      <c r="AS25" s="2">
        <v>124.1</v>
      </c>
      <c r="AT25" s="2">
        <v>125.2</v>
      </c>
      <c r="AU25" s="2">
        <v>125.5</v>
      </c>
      <c r="AV25" s="2">
        <v>125.7</v>
      </c>
      <c r="AW25" s="2">
        <v>126.5</v>
      </c>
      <c r="AX25" s="2">
        <v>126.9</v>
      </c>
      <c r="AY25" s="2">
        <v>127.3</v>
      </c>
      <c r="AZ25" s="2">
        <v>127</v>
      </c>
      <c r="BA25" s="2">
        <v>127.7</v>
      </c>
      <c r="BB25" s="2">
        <v>128.30000000000001</v>
      </c>
      <c r="BC25" s="2">
        <v>128.30000000000001</v>
      </c>
      <c r="BD25" s="2">
        <v>129.4</v>
      </c>
      <c r="BE25" s="2">
        <v>129.80000000000001</v>
      </c>
      <c r="BF25" s="2">
        <v>130.6</v>
      </c>
      <c r="BG25" s="2">
        <v>131.5</v>
      </c>
      <c r="BH25" s="2">
        <v>132.30000000000001</v>
      </c>
      <c r="BI25" s="2">
        <v>133</v>
      </c>
      <c r="BJ25" s="2">
        <v>133.69999999999999</v>
      </c>
      <c r="BK25" s="2">
        <v>133.4</v>
      </c>
      <c r="BL25" s="2">
        <v>134.30000000000001</v>
      </c>
      <c r="BM25" s="2">
        <v>134.30000000000001</v>
      </c>
      <c r="BN25" s="2">
        <v>135.1</v>
      </c>
      <c r="BO25" s="2">
        <v>136</v>
      </c>
      <c r="BP25" s="2">
        <v>136.80000000000001</v>
      </c>
      <c r="BQ25" s="2">
        <v>137.80000000000001</v>
      </c>
      <c r="BR25" s="2">
        <v>138.4</v>
      </c>
      <c r="BS25" s="2">
        <v>138.6</v>
      </c>
      <c r="BT25" s="2">
        <v>140</v>
      </c>
      <c r="BU25" s="2">
        <v>140.1</v>
      </c>
      <c r="BV25" s="2">
        <v>143.1</v>
      </c>
      <c r="BW25" s="2">
        <v>143.30000000000001</v>
      </c>
      <c r="BX25" s="2">
        <v>142.9</v>
      </c>
      <c r="BY25" s="2">
        <v>143.4</v>
      </c>
      <c r="BZ25" s="2">
        <v>143.80000000000001</v>
      </c>
      <c r="CA25" s="2">
        <v>145.9</v>
      </c>
      <c r="CB25" s="2">
        <v>146.4</v>
      </c>
      <c r="CC25" s="2">
        <v>147.5</v>
      </c>
      <c r="CD25" s="2">
        <v>148</v>
      </c>
      <c r="CE25" s="2">
        <v>148.30000000000001</v>
      </c>
      <c r="CF25" s="2">
        <v>148.69999999999999</v>
      </c>
      <c r="CG25" s="2">
        <v>149.1</v>
      </c>
      <c r="CH25" s="2">
        <v>149.5</v>
      </c>
      <c r="CI25" s="2">
        <v>150.1</v>
      </c>
      <c r="CJ25" s="2">
        <v>150.4</v>
      </c>
      <c r="CK25" s="2">
        <v>151.19999999999999</v>
      </c>
      <c r="CL25" s="2" t="s">
        <v>30</v>
      </c>
      <c r="CM25" s="2" t="s">
        <v>30</v>
      </c>
      <c r="CN25" s="2">
        <v>153.19999999999999</v>
      </c>
      <c r="CO25" s="2">
        <v>153.19999999999999</v>
      </c>
      <c r="CP25" s="2">
        <v>152.19999999999999</v>
      </c>
      <c r="CQ25" s="2">
        <v>152.80000000000001</v>
      </c>
      <c r="CR25" s="2">
        <v>152.4</v>
      </c>
      <c r="CS25" s="2">
        <v>153.6</v>
      </c>
      <c r="CT25" s="2">
        <v>153.9</v>
      </c>
      <c r="CU25" s="2">
        <v>155.1</v>
      </c>
      <c r="CV25" s="2">
        <v>157</v>
      </c>
      <c r="CW25" s="2">
        <v>157.80000000000001</v>
      </c>
      <c r="CX25" s="2">
        <v>158.6</v>
      </c>
      <c r="CY25" s="2">
        <v>160</v>
      </c>
      <c r="CZ25" s="2">
        <v>160.4</v>
      </c>
      <c r="DA25" s="2">
        <v>160.69999999999999</v>
      </c>
      <c r="DB25" s="2">
        <v>161.1</v>
      </c>
      <c r="DC25" s="2">
        <v>162.69999999999999</v>
      </c>
      <c r="DD25" s="2">
        <v>163.19999999999999</v>
      </c>
      <c r="DE25" s="2">
        <v>163.80000000000001</v>
      </c>
      <c r="DF25" s="2">
        <v>164.5</v>
      </c>
      <c r="DG25" s="2">
        <v>164.9</v>
      </c>
      <c r="DH25" s="2">
        <v>165.5</v>
      </c>
      <c r="DI25" s="2">
        <v>166.6</v>
      </c>
      <c r="DJ25" s="2">
        <v>167.2</v>
      </c>
      <c r="DK25" s="2">
        <v>167.6</v>
      </c>
      <c r="DL25" s="2">
        <v>168</v>
      </c>
      <c r="DM25" s="2">
        <v>168.6</v>
      </c>
      <c r="DN25" s="2">
        <v>169.3</v>
      </c>
      <c r="DO25" s="2">
        <v>170</v>
      </c>
      <c r="DP25" s="2">
        <v>170.6</v>
      </c>
      <c r="DQ25" s="2">
        <v>170.8</v>
      </c>
      <c r="DR25" s="2">
        <v>171.2</v>
      </c>
      <c r="DS25" s="2">
        <v>171.8</v>
      </c>
      <c r="DT25" s="2">
        <v>172.8</v>
      </c>
      <c r="DU25" s="2">
        <v>172.8</v>
      </c>
      <c r="DV25" s="2">
        <v>173.2</v>
      </c>
      <c r="DW25" s="2">
        <v>173.8</v>
      </c>
    </row>
    <row r="26" spans="1:127" x14ac:dyDescent="0.3">
      <c r="A26" s="1" t="s">
        <v>25</v>
      </c>
      <c r="B26" s="1" t="s">
        <v>25</v>
      </c>
      <c r="C26" s="3" t="s">
        <v>29</v>
      </c>
      <c r="D26" s="2">
        <v>103.8</v>
      </c>
      <c r="E26" s="2">
        <v>104.1</v>
      </c>
      <c r="F26" s="2">
        <v>104.3</v>
      </c>
      <c r="G26" s="2">
        <v>104.8</v>
      </c>
      <c r="H26" s="2">
        <v>105.5</v>
      </c>
      <c r="I26" s="2">
        <v>106.5</v>
      </c>
      <c r="J26" s="2">
        <v>107.8</v>
      </c>
      <c r="K26" s="2">
        <v>108.7</v>
      </c>
      <c r="L26" s="2">
        <v>109.8</v>
      </c>
      <c r="M26" s="2">
        <v>110.2</v>
      </c>
      <c r="N26" s="2">
        <v>111</v>
      </c>
      <c r="O26" s="2">
        <v>111.6</v>
      </c>
      <c r="P26" s="2">
        <v>111.8</v>
      </c>
      <c r="Q26" s="2">
        <v>112</v>
      </c>
      <c r="R26" s="2">
        <v>112.4</v>
      </c>
      <c r="S26" s="2">
        <v>113</v>
      </c>
      <c r="T26" s="2">
        <v>113.1</v>
      </c>
      <c r="U26" s="2">
        <v>114.3</v>
      </c>
      <c r="V26" s="2">
        <v>115.5</v>
      </c>
      <c r="W26" s="2">
        <v>116.2</v>
      </c>
      <c r="X26" s="2">
        <v>116.6</v>
      </c>
      <c r="Y26" s="2">
        <v>116.9</v>
      </c>
      <c r="Z26" s="2">
        <v>117.2</v>
      </c>
      <c r="AA26" s="2">
        <v>117.7</v>
      </c>
      <c r="AB26" s="2">
        <v>118.2</v>
      </c>
      <c r="AC26" s="2">
        <v>118.7</v>
      </c>
      <c r="AD26" s="2">
        <v>119.4</v>
      </c>
      <c r="AE26" s="2">
        <v>119.9</v>
      </c>
      <c r="AF26" s="2">
        <v>120.5</v>
      </c>
      <c r="AG26" s="2">
        <v>122</v>
      </c>
      <c r="AH26" s="2">
        <v>122.9</v>
      </c>
      <c r="AI26" s="2">
        <v>123.6</v>
      </c>
      <c r="AJ26" s="2">
        <v>124.5</v>
      </c>
      <c r="AK26" s="2">
        <v>125.1</v>
      </c>
      <c r="AL26" s="2">
        <v>125.8</v>
      </c>
      <c r="AM26" s="2">
        <v>125.6</v>
      </c>
      <c r="AN26" s="2">
        <v>126.2</v>
      </c>
      <c r="AO26" s="2">
        <v>127.1</v>
      </c>
      <c r="AP26" s="2">
        <v>127.5</v>
      </c>
      <c r="AQ26" s="2">
        <v>127.9</v>
      </c>
      <c r="AR26" s="2">
        <v>129.1</v>
      </c>
      <c r="AS26" s="2">
        <v>130.19999999999999</v>
      </c>
      <c r="AT26" s="2">
        <v>130.80000000000001</v>
      </c>
      <c r="AU26" s="2">
        <v>131.9</v>
      </c>
      <c r="AV26" s="2">
        <v>132.19999999999999</v>
      </c>
      <c r="AW26" s="2">
        <v>133</v>
      </c>
      <c r="AX26" s="2">
        <v>133.69999999999999</v>
      </c>
      <c r="AY26" s="2">
        <v>134.19999999999999</v>
      </c>
      <c r="AZ26" s="2">
        <v>134.6</v>
      </c>
      <c r="BA26" s="2">
        <v>134.9</v>
      </c>
      <c r="BB26" s="2">
        <v>135.19999999999999</v>
      </c>
      <c r="BC26" s="2">
        <v>135.69999999999999</v>
      </c>
      <c r="BD26" s="2">
        <v>136.30000000000001</v>
      </c>
      <c r="BE26" s="2">
        <v>136.9</v>
      </c>
      <c r="BF26" s="2">
        <v>138.6</v>
      </c>
      <c r="BG26" s="2">
        <v>140.19999999999999</v>
      </c>
      <c r="BH26" s="2">
        <v>139.6</v>
      </c>
      <c r="BI26" s="2">
        <v>140.1</v>
      </c>
      <c r="BJ26" s="2">
        <v>141.5</v>
      </c>
      <c r="BK26" s="2">
        <v>141.1</v>
      </c>
      <c r="BL26" s="2">
        <v>141.6</v>
      </c>
      <c r="BM26" s="2">
        <v>141.5</v>
      </c>
      <c r="BN26" s="2">
        <v>142.69999999999999</v>
      </c>
      <c r="BO26" s="2">
        <v>143.69999999999999</v>
      </c>
      <c r="BP26" s="2">
        <v>144.4</v>
      </c>
      <c r="BQ26" s="2">
        <v>145.1</v>
      </c>
      <c r="BR26" s="2">
        <v>145.80000000000001</v>
      </c>
      <c r="BS26" s="2">
        <v>146.9</v>
      </c>
      <c r="BT26" s="2">
        <v>147.6</v>
      </c>
      <c r="BU26" s="2">
        <v>148</v>
      </c>
      <c r="BV26" s="2">
        <v>150.19999999999999</v>
      </c>
      <c r="BW26" s="2">
        <v>155.1</v>
      </c>
      <c r="BX26" s="2">
        <v>155.19999999999999</v>
      </c>
      <c r="BY26" s="2">
        <v>155.5</v>
      </c>
      <c r="BZ26" s="2">
        <v>155.5</v>
      </c>
      <c r="CA26" s="2">
        <v>156.69999999999999</v>
      </c>
      <c r="CB26" s="2">
        <v>157.69999999999999</v>
      </c>
      <c r="CC26" s="2">
        <v>159.1</v>
      </c>
      <c r="CD26" s="2">
        <v>159.69999999999999</v>
      </c>
      <c r="CE26" s="2">
        <v>160.19999999999999</v>
      </c>
      <c r="CF26" s="2">
        <v>160.69999999999999</v>
      </c>
      <c r="CG26" s="2">
        <v>160.80000000000001</v>
      </c>
      <c r="CH26" s="2">
        <v>161.1</v>
      </c>
      <c r="CI26" s="2">
        <v>161.69999999999999</v>
      </c>
      <c r="CJ26" s="2">
        <v>161.9</v>
      </c>
      <c r="CK26" s="2">
        <v>161.19999999999999</v>
      </c>
      <c r="CL26" s="2" t="s">
        <v>30</v>
      </c>
      <c r="CM26" s="2" t="s">
        <v>30</v>
      </c>
      <c r="CN26" s="2">
        <v>161.80000000000001</v>
      </c>
      <c r="CO26" s="2">
        <v>161.80000000000001</v>
      </c>
      <c r="CP26" s="2">
        <v>162.69999999999999</v>
      </c>
      <c r="CQ26" s="2">
        <v>161.1</v>
      </c>
      <c r="CR26" s="2">
        <v>162.5</v>
      </c>
      <c r="CS26" s="2">
        <v>161.6</v>
      </c>
      <c r="CT26" s="2">
        <v>162.9</v>
      </c>
      <c r="CU26" s="2">
        <v>163.5</v>
      </c>
      <c r="CV26" s="2">
        <v>163.6</v>
      </c>
      <c r="CW26" s="2">
        <v>163.80000000000001</v>
      </c>
      <c r="CX26" s="2">
        <v>164.1</v>
      </c>
      <c r="CY26" s="2">
        <v>167.6</v>
      </c>
      <c r="CZ26" s="2">
        <v>166.8</v>
      </c>
      <c r="DA26" s="2">
        <v>167.2</v>
      </c>
      <c r="DB26" s="2">
        <v>167.5</v>
      </c>
      <c r="DC26" s="2">
        <v>168.5</v>
      </c>
      <c r="DD26" s="2">
        <v>169</v>
      </c>
      <c r="DE26" s="2">
        <v>169.3</v>
      </c>
      <c r="DF26" s="2">
        <v>169.7</v>
      </c>
      <c r="DG26" s="2">
        <v>169.9</v>
      </c>
      <c r="DH26" s="2">
        <v>170.3</v>
      </c>
      <c r="DI26" s="2">
        <v>170.6</v>
      </c>
      <c r="DJ26" s="2">
        <v>170.9</v>
      </c>
      <c r="DK26" s="2">
        <v>171.8</v>
      </c>
      <c r="DL26" s="2">
        <v>172.6</v>
      </c>
      <c r="DM26" s="2">
        <v>174.7</v>
      </c>
      <c r="DN26" s="2">
        <v>175.7</v>
      </c>
      <c r="DO26" s="2">
        <v>176.2</v>
      </c>
      <c r="DP26" s="2">
        <v>176.5</v>
      </c>
      <c r="DQ26" s="2">
        <v>176.9</v>
      </c>
      <c r="DR26" s="2">
        <v>177.3</v>
      </c>
      <c r="DS26" s="2">
        <v>177.8</v>
      </c>
      <c r="DT26" s="2">
        <v>178.5</v>
      </c>
      <c r="DU26" s="2">
        <v>178.5</v>
      </c>
      <c r="DV26" s="2">
        <v>179.4</v>
      </c>
      <c r="DW26" s="2">
        <v>180.3</v>
      </c>
    </row>
    <row r="27" spans="1:127" x14ac:dyDescent="0.3">
      <c r="A27" s="1" t="s">
        <v>26</v>
      </c>
      <c r="B27" s="1" t="s">
        <v>22</v>
      </c>
      <c r="C27" s="3" t="s">
        <v>29</v>
      </c>
      <c r="D27" s="2">
        <v>104.7</v>
      </c>
      <c r="E27" s="2">
        <v>104.6</v>
      </c>
      <c r="F27" s="2">
        <v>104.3</v>
      </c>
      <c r="G27" s="2">
        <v>102.7</v>
      </c>
      <c r="H27" s="2">
        <v>102.1</v>
      </c>
      <c r="I27" s="2">
        <v>102.5</v>
      </c>
      <c r="J27" s="2">
        <v>102.5</v>
      </c>
      <c r="K27" s="2">
        <v>105</v>
      </c>
      <c r="L27" s="2">
        <v>106.7</v>
      </c>
      <c r="M27" s="2">
        <v>107.5</v>
      </c>
      <c r="N27" s="2">
        <v>108.2</v>
      </c>
      <c r="O27" s="2">
        <v>108.1</v>
      </c>
      <c r="P27" s="2">
        <v>108.3</v>
      </c>
      <c r="Q27" s="2">
        <v>108.7</v>
      </c>
      <c r="R27" s="2">
        <v>108.9</v>
      </c>
      <c r="S27" s="2">
        <v>108.9</v>
      </c>
      <c r="T27" s="2">
        <v>108.9</v>
      </c>
      <c r="U27" s="2">
        <v>108</v>
      </c>
      <c r="V27" s="2">
        <v>108.8</v>
      </c>
      <c r="W27" s="2">
        <v>109.4</v>
      </c>
      <c r="X27" s="2">
        <v>109.1</v>
      </c>
      <c r="Y27" s="2">
        <v>109.3</v>
      </c>
      <c r="Z27" s="2">
        <v>108.8</v>
      </c>
      <c r="AA27" s="2">
        <v>109.4</v>
      </c>
      <c r="AB27" s="2">
        <v>110.2</v>
      </c>
      <c r="AC27" s="2">
        <v>110.8</v>
      </c>
      <c r="AD27" s="2">
        <v>110.8</v>
      </c>
      <c r="AE27" s="2">
        <v>111.6</v>
      </c>
      <c r="AF27" s="2">
        <v>112.3</v>
      </c>
      <c r="AG27" s="2">
        <v>113</v>
      </c>
      <c r="AH27" s="2">
        <v>112.7</v>
      </c>
      <c r="AI27" s="2">
        <v>112.5</v>
      </c>
      <c r="AJ27" s="2">
        <v>113.7</v>
      </c>
      <c r="AK27" s="2">
        <v>114.2</v>
      </c>
      <c r="AL27" s="2">
        <v>114.2</v>
      </c>
      <c r="AM27" s="2">
        <v>114.1</v>
      </c>
      <c r="AN27" s="2">
        <v>114.9</v>
      </c>
      <c r="AO27" s="2">
        <v>116.8</v>
      </c>
      <c r="AP27" s="2">
        <v>117.4</v>
      </c>
      <c r="AQ27" s="2">
        <v>118.4</v>
      </c>
      <c r="AR27" s="2">
        <v>119.7</v>
      </c>
      <c r="AS27" s="2">
        <v>119.9</v>
      </c>
      <c r="AT27" s="2">
        <v>120.9</v>
      </c>
      <c r="AU27" s="2">
        <v>122</v>
      </c>
      <c r="AV27" s="2">
        <v>122.8</v>
      </c>
      <c r="AW27" s="2">
        <v>123</v>
      </c>
      <c r="AX27" s="2">
        <v>123.5</v>
      </c>
      <c r="AY27" s="2">
        <v>121.9</v>
      </c>
      <c r="AZ27" s="2">
        <v>122.3</v>
      </c>
      <c r="BA27" s="2">
        <v>123.2</v>
      </c>
      <c r="BB27" s="2">
        <v>123.3</v>
      </c>
      <c r="BC27" s="2">
        <v>123.7</v>
      </c>
      <c r="BD27" s="2">
        <v>123.7</v>
      </c>
      <c r="BE27" s="2">
        <v>124.1</v>
      </c>
      <c r="BF27" s="2">
        <v>124.4</v>
      </c>
      <c r="BG27" s="2">
        <v>125.4</v>
      </c>
      <c r="BH27" s="2">
        <v>126.7</v>
      </c>
      <c r="BI27" s="2">
        <v>127.4</v>
      </c>
      <c r="BJ27" s="2">
        <v>128.1</v>
      </c>
      <c r="BK27" s="2">
        <v>127.8</v>
      </c>
      <c r="BL27" s="2">
        <v>128.6</v>
      </c>
      <c r="BM27" s="2">
        <v>128.80000000000001</v>
      </c>
      <c r="BN27" s="2">
        <v>129.30000000000001</v>
      </c>
      <c r="BO27" s="2">
        <v>130.4</v>
      </c>
      <c r="BP27" s="2">
        <v>131.19999999999999</v>
      </c>
      <c r="BQ27" s="2">
        <v>131.4</v>
      </c>
      <c r="BR27" s="2">
        <v>131.4</v>
      </c>
      <c r="BS27" s="2">
        <v>131.30000000000001</v>
      </c>
      <c r="BT27" s="2">
        <v>132</v>
      </c>
      <c r="BU27" s="2">
        <v>134.4</v>
      </c>
      <c r="BV27" s="2">
        <v>133.1</v>
      </c>
      <c r="BW27" s="2">
        <v>133.19999999999999</v>
      </c>
      <c r="BX27" s="2">
        <v>133.5</v>
      </c>
      <c r="BY27" s="2">
        <v>134.9</v>
      </c>
      <c r="BZ27" s="2">
        <v>134</v>
      </c>
      <c r="CA27" s="2">
        <v>133.9</v>
      </c>
      <c r="CB27" s="2">
        <v>134.80000000000001</v>
      </c>
      <c r="CC27" s="2">
        <v>136.1</v>
      </c>
      <c r="CD27" s="2">
        <v>138.80000000000001</v>
      </c>
      <c r="CE27" s="2">
        <v>140.19999999999999</v>
      </c>
      <c r="CF27" s="2">
        <v>140.30000000000001</v>
      </c>
      <c r="CG27" s="2">
        <v>140.6</v>
      </c>
      <c r="CH27" s="2">
        <v>140.6</v>
      </c>
      <c r="CI27" s="2">
        <v>142.5</v>
      </c>
      <c r="CJ27" s="2">
        <v>143.4</v>
      </c>
      <c r="CK27" s="2">
        <v>145.1</v>
      </c>
      <c r="CL27" s="2" t="s">
        <v>30</v>
      </c>
      <c r="CM27" s="2" t="s">
        <v>30</v>
      </c>
      <c r="CN27" s="2">
        <v>151.19999999999999</v>
      </c>
      <c r="CO27" s="2">
        <v>151.19999999999999</v>
      </c>
      <c r="CP27" s="2">
        <v>153.6</v>
      </c>
      <c r="CQ27" s="2">
        <v>157.4</v>
      </c>
      <c r="CR27" s="2">
        <v>156.19999999999999</v>
      </c>
      <c r="CS27" s="2">
        <v>156.19999999999999</v>
      </c>
      <c r="CT27" s="2">
        <v>156.6</v>
      </c>
      <c r="CU27" s="2">
        <v>156.19999999999999</v>
      </c>
      <c r="CV27" s="2">
        <v>155.19999999999999</v>
      </c>
      <c r="CW27" s="2">
        <v>153.1</v>
      </c>
      <c r="CX27" s="2">
        <v>154.6</v>
      </c>
      <c r="CY27" s="2">
        <v>159.30000000000001</v>
      </c>
      <c r="CZ27" s="2">
        <v>159.4</v>
      </c>
      <c r="DA27" s="2">
        <v>160.4</v>
      </c>
      <c r="DB27" s="2">
        <v>160.30000000000001</v>
      </c>
      <c r="DC27" s="2">
        <v>160.19999999999999</v>
      </c>
      <c r="DD27" s="2">
        <v>161.1</v>
      </c>
      <c r="DE27" s="2">
        <v>162.4</v>
      </c>
      <c r="DF27" s="2">
        <v>162.80000000000001</v>
      </c>
      <c r="DG27" s="2">
        <v>163.19999999999999</v>
      </c>
      <c r="DH27" s="2">
        <v>164.5</v>
      </c>
      <c r="DI27" s="2">
        <v>167.4</v>
      </c>
      <c r="DJ27" s="2">
        <v>169</v>
      </c>
      <c r="DK27" s="2">
        <v>168.5</v>
      </c>
      <c r="DL27" s="2">
        <v>169.5</v>
      </c>
      <c r="DM27" s="2">
        <v>169.7</v>
      </c>
      <c r="DN27" s="2">
        <v>171.1</v>
      </c>
      <c r="DO27" s="2">
        <v>170.8</v>
      </c>
      <c r="DP27" s="2">
        <v>172</v>
      </c>
      <c r="DQ27" s="2">
        <v>173.4</v>
      </c>
      <c r="DR27" s="2">
        <v>175.7</v>
      </c>
      <c r="DS27" s="2">
        <v>178.4</v>
      </c>
      <c r="DT27" s="2">
        <v>180.7</v>
      </c>
      <c r="DU27" s="2">
        <v>180.7</v>
      </c>
      <c r="DV27" s="2">
        <v>183.8</v>
      </c>
      <c r="DW27" s="2">
        <v>184.9</v>
      </c>
    </row>
    <row r="28" spans="1:127" x14ac:dyDescent="0.3">
      <c r="A28" s="1" t="s">
        <v>27</v>
      </c>
      <c r="B28" s="1" t="s">
        <v>164</v>
      </c>
      <c r="C28" s="3" t="s">
        <v>29</v>
      </c>
      <c r="D28" s="2">
        <v>104</v>
      </c>
      <c r="E28" s="2">
        <v>104.4</v>
      </c>
      <c r="F28" s="2">
        <v>104.6</v>
      </c>
      <c r="G28" s="2">
        <v>104.6</v>
      </c>
      <c r="H28" s="2">
        <v>104.8</v>
      </c>
      <c r="I28" s="2">
        <v>105.5</v>
      </c>
      <c r="J28" s="2">
        <v>106.5</v>
      </c>
      <c r="K28" s="2">
        <v>107.5</v>
      </c>
      <c r="L28" s="2">
        <v>108.7</v>
      </c>
      <c r="M28" s="2">
        <v>109.1</v>
      </c>
      <c r="N28" s="2">
        <v>109.8</v>
      </c>
      <c r="O28" s="2">
        <v>110.1</v>
      </c>
      <c r="P28" s="2">
        <v>110.6</v>
      </c>
      <c r="Q28" s="2">
        <v>110.9</v>
      </c>
      <c r="R28" s="2">
        <v>111.3</v>
      </c>
      <c r="S28" s="2">
        <v>111.5</v>
      </c>
      <c r="T28" s="2">
        <v>111.8</v>
      </c>
      <c r="U28" s="2">
        <v>112.3</v>
      </c>
      <c r="V28" s="2">
        <v>113.1</v>
      </c>
      <c r="W28" s="2">
        <v>113.5</v>
      </c>
      <c r="X28" s="2">
        <v>113.7</v>
      </c>
      <c r="Y28" s="2">
        <v>114</v>
      </c>
      <c r="Z28" s="2">
        <v>114.1</v>
      </c>
      <c r="AA28" s="2">
        <v>114.2</v>
      </c>
      <c r="AB28" s="2">
        <v>114.5</v>
      </c>
      <c r="AC28" s="2">
        <v>115</v>
      </c>
      <c r="AD28" s="2">
        <v>115.5</v>
      </c>
      <c r="AE28" s="2">
        <v>116</v>
      </c>
      <c r="AF28" s="2">
        <v>116.9</v>
      </c>
      <c r="AG28" s="2">
        <v>117.9</v>
      </c>
      <c r="AH28" s="2">
        <v>118.1</v>
      </c>
      <c r="AI28" s="2">
        <v>118.2</v>
      </c>
      <c r="AJ28" s="2">
        <v>118.8</v>
      </c>
      <c r="AK28" s="2">
        <v>119.2</v>
      </c>
      <c r="AL28" s="2">
        <v>119.6</v>
      </c>
      <c r="AM28" s="2">
        <v>119.8</v>
      </c>
      <c r="AN28" s="2">
        <v>120.1</v>
      </c>
      <c r="AO28" s="2">
        <v>120.9</v>
      </c>
      <c r="AP28" s="2">
        <v>121.1</v>
      </c>
      <c r="AQ28" s="2">
        <v>121.7</v>
      </c>
      <c r="AR28" s="2">
        <v>122.5</v>
      </c>
      <c r="AS28" s="2">
        <v>123.3</v>
      </c>
      <c r="AT28" s="2">
        <v>123.8</v>
      </c>
      <c r="AU28" s="2">
        <v>124.2</v>
      </c>
      <c r="AV28" s="2">
        <v>124.9</v>
      </c>
      <c r="AW28" s="2">
        <v>125.7</v>
      </c>
      <c r="AX28" s="2">
        <v>126.1</v>
      </c>
      <c r="AY28" s="2">
        <v>126.3</v>
      </c>
      <c r="AZ28" s="2">
        <v>126.6</v>
      </c>
      <c r="BA28" s="2">
        <v>127</v>
      </c>
      <c r="BB28" s="2">
        <v>127.4</v>
      </c>
      <c r="BC28" s="2">
        <v>127.5</v>
      </c>
      <c r="BD28" s="2">
        <v>127.9</v>
      </c>
      <c r="BE28" s="2">
        <v>128.1</v>
      </c>
      <c r="BF28" s="2">
        <v>128.6</v>
      </c>
      <c r="BG28" s="2">
        <v>129.69999999999999</v>
      </c>
      <c r="BH28" s="2">
        <v>130.30000000000001</v>
      </c>
      <c r="BI28" s="2">
        <v>130.69999999999999</v>
      </c>
      <c r="BJ28" s="2">
        <v>131.69999999999999</v>
      </c>
      <c r="BK28" s="2">
        <v>131.9</v>
      </c>
      <c r="BL28" s="2">
        <v>132.30000000000001</v>
      </c>
      <c r="BM28" s="2">
        <v>132.5</v>
      </c>
      <c r="BN28" s="2">
        <v>133.30000000000001</v>
      </c>
      <c r="BO28" s="2">
        <v>134.19999999999999</v>
      </c>
      <c r="BP28" s="2">
        <v>135.1</v>
      </c>
      <c r="BQ28" s="2">
        <v>135.6</v>
      </c>
      <c r="BR28" s="2">
        <v>136</v>
      </c>
      <c r="BS28" s="2">
        <v>136.6</v>
      </c>
      <c r="BT28" s="2">
        <v>137.4</v>
      </c>
      <c r="BU28" s="2">
        <v>139.80000000000001</v>
      </c>
      <c r="BV28" s="2">
        <v>140.1</v>
      </c>
      <c r="BW28" s="2">
        <v>141.6</v>
      </c>
      <c r="BX28" s="2">
        <v>141.69999999999999</v>
      </c>
      <c r="BY28" s="2">
        <v>142.19999999999999</v>
      </c>
      <c r="BZ28" s="2">
        <v>142.4</v>
      </c>
      <c r="CA28" s="2">
        <v>142.9</v>
      </c>
      <c r="CB28" s="2">
        <v>143.30000000000001</v>
      </c>
      <c r="CC28" s="2">
        <v>144.19999999999999</v>
      </c>
      <c r="CD28" s="2">
        <v>144.9</v>
      </c>
      <c r="CE28" s="2">
        <v>145.4</v>
      </c>
      <c r="CF28" s="2">
        <v>145.69999999999999</v>
      </c>
      <c r="CG28" s="2">
        <v>146.1</v>
      </c>
      <c r="CH28" s="2">
        <v>147.1</v>
      </c>
      <c r="CI28" s="2">
        <v>148.1</v>
      </c>
      <c r="CJ28" s="2">
        <v>148.4</v>
      </c>
      <c r="CK28" s="2">
        <v>148.6</v>
      </c>
      <c r="CL28" s="2" t="s">
        <v>30</v>
      </c>
      <c r="CM28" s="2" t="s">
        <v>30</v>
      </c>
      <c r="CN28" s="2">
        <v>151.69999999999999</v>
      </c>
      <c r="CO28" s="2">
        <v>151.69999999999999</v>
      </c>
      <c r="CP28" s="2">
        <v>153</v>
      </c>
      <c r="CQ28" s="2">
        <v>153.69999999999999</v>
      </c>
      <c r="CR28" s="2">
        <v>154.30000000000001</v>
      </c>
      <c r="CS28" s="2">
        <v>154.5</v>
      </c>
      <c r="CT28" s="2">
        <v>155.19999999999999</v>
      </c>
      <c r="CU28" s="2">
        <v>155.9</v>
      </c>
      <c r="CV28" s="2">
        <v>157.19999999999999</v>
      </c>
      <c r="CW28" s="2">
        <v>157.30000000000001</v>
      </c>
      <c r="CX28" s="2">
        <v>158</v>
      </c>
      <c r="CY28" s="2">
        <v>161.1</v>
      </c>
      <c r="CZ28" s="2">
        <v>161.5</v>
      </c>
      <c r="DA28" s="2">
        <v>162.80000000000001</v>
      </c>
      <c r="DB28" s="2">
        <v>163.30000000000001</v>
      </c>
      <c r="DC28" s="2">
        <v>163.80000000000001</v>
      </c>
      <c r="DD28" s="2">
        <v>164.7</v>
      </c>
      <c r="DE28" s="2">
        <v>165.2</v>
      </c>
      <c r="DF28" s="2">
        <v>166</v>
      </c>
      <c r="DG28" s="2">
        <v>166.6</v>
      </c>
      <c r="DH28" s="2">
        <v>167.3</v>
      </c>
      <c r="DI28" s="2">
        <v>168.3</v>
      </c>
      <c r="DJ28" s="2">
        <v>170.2</v>
      </c>
      <c r="DK28" s="2">
        <v>170.9</v>
      </c>
      <c r="DL28" s="2">
        <v>171</v>
      </c>
      <c r="DM28" s="2">
        <v>171.8</v>
      </c>
      <c r="DN28" s="2">
        <v>172.6</v>
      </c>
      <c r="DO28" s="2">
        <v>173.1</v>
      </c>
      <c r="DP28" s="2">
        <v>173.9</v>
      </c>
      <c r="DQ28" s="2">
        <v>174.6</v>
      </c>
      <c r="DR28" s="2">
        <v>175.5</v>
      </c>
      <c r="DS28" s="2">
        <v>176.5</v>
      </c>
      <c r="DT28" s="2">
        <v>177.9</v>
      </c>
      <c r="DU28" s="2">
        <v>177.9</v>
      </c>
      <c r="DV28" s="2">
        <v>178.9</v>
      </c>
      <c r="DW28" s="2">
        <v>179.5</v>
      </c>
    </row>
    <row r="29" spans="1:127" x14ac:dyDescent="0.3">
      <c r="A29" s="1" t="s">
        <v>28</v>
      </c>
      <c r="B29" s="1" t="s">
        <v>165</v>
      </c>
      <c r="C29" s="3" t="s">
        <v>29</v>
      </c>
      <c r="D29" s="2">
        <v>105.1</v>
      </c>
      <c r="E29" s="2">
        <v>105.8</v>
      </c>
      <c r="F29" s="2">
        <v>106</v>
      </c>
      <c r="G29" s="2">
        <v>106.4</v>
      </c>
      <c r="H29" s="2">
        <v>107.2</v>
      </c>
      <c r="I29" s="2">
        <v>108.9</v>
      </c>
      <c r="J29" s="2">
        <v>110.7</v>
      </c>
      <c r="K29" s="2">
        <v>112.1</v>
      </c>
      <c r="L29" s="2">
        <v>114.2</v>
      </c>
      <c r="M29" s="2">
        <v>115.5</v>
      </c>
      <c r="N29" s="2">
        <v>117.4</v>
      </c>
      <c r="O29" s="2">
        <v>115.5</v>
      </c>
      <c r="P29" s="2">
        <v>114.2</v>
      </c>
      <c r="Q29" s="2">
        <v>114</v>
      </c>
      <c r="R29" s="2">
        <v>114.6</v>
      </c>
      <c r="S29" s="2">
        <v>115.4</v>
      </c>
      <c r="T29" s="2">
        <v>116</v>
      </c>
      <c r="U29" s="2">
        <v>117</v>
      </c>
      <c r="V29" s="2">
        <v>119.5</v>
      </c>
      <c r="W29" s="2">
        <v>120.7</v>
      </c>
      <c r="X29" s="2">
        <v>120.9</v>
      </c>
      <c r="Y29" s="2">
        <v>121</v>
      </c>
      <c r="Z29" s="2">
        <v>121.1</v>
      </c>
      <c r="AA29" s="2">
        <v>120.3</v>
      </c>
      <c r="AB29" s="2">
        <v>120.3</v>
      </c>
      <c r="AC29" s="2">
        <v>120.6</v>
      </c>
      <c r="AD29" s="2">
        <v>121.1</v>
      </c>
      <c r="AE29" s="2">
        <v>121.5</v>
      </c>
      <c r="AF29" s="2">
        <v>122.4</v>
      </c>
      <c r="AG29" s="2">
        <v>124.1</v>
      </c>
      <c r="AH29" s="2">
        <v>124.7</v>
      </c>
      <c r="AI29" s="2">
        <v>126.1</v>
      </c>
      <c r="AJ29" s="2">
        <v>127</v>
      </c>
      <c r="AK29" s="2">
        <v>127.7</v>
      </c>
      <c r="AL29" s="2">
        <v>128.30000000000001</v>
      </c>
      <c r="AM29" s="2">
        <v>127.9</v>
      </c>
      <c r="AN29" s="2">
        <v>128.1</v>
      </c>
      <c r="AO29" s="2">
        <v>127.9</v>
      </c>
      <c r="AP29" s="2">
        <v>128</v>
      </c>
      <c r="AQ29" s="2">
        <v>129</v>
      </c>
      <c r="AR29" s="2">
        <v>130.30000000000001</v>
      </c>
      <c r="AS29" s="2">
        <v>131.9</v>
      </c>
      <c r="AT29" s="2">
        <v>133</v>
      </c>
      <c r="AU29" s="2">
        <v>133.5</v>
      </c>
      <c r="AV29" s="2">
        <v>133.4</v>
      </c>
      <c r="AW29" s="2">
        <v>133.80000000000001</v>
      </c>
      <c r="AX29" s="2">
        <v>133.6</v>
      </c>
      <c r="AY29" s="2">
        <v>132.80000000000001</v>
      </c>
      <c r="AZ29" s="2">
        <v>132.4</v>
      </c>
      <c r="BA29" s="2">
        <v>132.6</v>
      </c>
      <c r="BB29" s="2">
        <v>132.80000000000001</v>
      </c>
      <c r="BC29" s="2">
        <v>132.9</v>
      </c>
      <c r="BD29" s="2">
        <v>133.30000000000001</v>
      </c>
      <c r="BE29" s="2">
        <v>133.9</v>
      </c>
      <c r="BF29" s="2">
        <v>136.19999999999999</v>
      </c>
      <c r="BG29" s="2">
        <v>137.80000000000001</v>
      </c>
      <c r="BH29" s="2">
        <v>137.6</v>
      </c>
      <c r="BI29" s="2">
        <v>138.30000000000001</v>
      </c>
      <c r="BJ29" s="2">
        <v>140</v>
      </c>
      <c r="BK29" s="2">
        <v>139.80000000000001</v>
      </c>
      <c r="BL29" s="2">
        <v>139.30000000000001</v>
      </c>
      <c r="BM29" s="2">
        <v>138.5</v>
      </c>
      <c r="BN29" s="2">
        <v>138.69999999999999</v>
      </c>
      <c r="BO29" s="2">
        <v>139.1</v>
      </c>
      <c r="BP29" s="2">
        <v>139.80000000000001</v>
      </c>
      <c r="BQ29" s="2">
        <v>140.5</v>
      </c>
      <c r="BR29" s="2">
        <v>141.80000000000001</v>
      </c>
      <c r="BS29" s="2">
        <v>142.5</v>
      </c>
      <c r="BT29" s="2">
        <v>142.1</v>
      </c>
      <c r="BU29" s="2">
        <v>142.19999999999999</v>
      </c>
      <c r="BV29" s="2">
        <v>142.4</v>
      </c>
      <c r="BW29" s="2">
        <v>141.9</v>
      </c>
      <c r="BX29" s="2">
        <v>141</v>
      </c>
      <c r="BY29" s="2">
        <v>141</v>
      </c>
      <c r="BZ29" s="2">
        <v>141.19999999999999</v>
      </c>
      <c r="CA29" s="2">
        <v>142.4</v>
      </c>
      <c r="CB29" s="2">
        <v>143.6</v>
      </c>
      <c r="CC29" s="2">
        <v>144.9</v>
      </c>
      <c r="CD29" s="2">
        <v>145.69999999999999</v>
      </c>
      <c r="CE29" s="2">
        <v>146.69999999999999</v>
      </c>
      <c r="CF29" s="2">
        <v>148.30000000000001</v>
      </c>
      <c r="CG29" s="2">
        <v>149.9</v>
      </c>
      <c r="CH29" s="2">
        <v>152.30000000000001</v>
      </c>
      <c r="CI29" s="2">
        <v>151.9</v>
      </c>
      <c r="CJ29" s="2">
        <v>150.4</v>
      </c>
      <c r="CK29" s="2">
        <v>149.80000000000001</v>
      </c>
      <c r="CL29" s="2" t="s">
        <v>30</v>
      </c>
      <c r="CM29" s="2" t="s">
        <v>30</v>
      </c>
      <c r="CN29" s="2">
        <v>152.69999999999999</v>
      </c>
      <c r="CO29" s="2">
        <v>152.69999999999999</v>
      </c>
      <c r="CP29" s="2">
        <v>154.69999999999999</v>
      </c>
      <c r="CQ29" s="2">
        <v>155.4</v>
      </c>
      <c r="CR29" s="2">
        <v>157.5</v>
      </c>
      <c r="CS29" s="2">
        <v>159.80000000000001</v>
      </c>
      <c r="CT29" s="2">
        <v>160.69999999999999</v>
      </c>
      <c r="CU29" s="2">
        <v>158.5</v>
      </c>
      <c r="CV29" s="2">
        <v>156.69999999999999</v>
      </c>
      <c r="CW29" s="2">
        <v>156.69999999999999</v>
      </c>
      <c r="CX29" s="2">
        <v>157.6</v>
      </c>
      <c r="CY29" s="2">
        <v>161.1</v>
      </c>
      <c r="CZ29" s="2">
        <v>162.1</v>
      </c>
      <c r="DA29" s="2">
        <v>163.19999999999999</v>
      </c>
      <c r="DB29" s="2">
        <v>163.6</v>
      </c>
      <c r="DC29" s="2">
        <v>164</v>
      </c>
      <c r="DD29" s="2">
        <v>166.3</v>
      </c>
      <c r="DE29" s="2">
        <v>167.6</v>
      </c>
      <c r="DF29" s="2">
        <v>167</v>
      </c>
      <c r="DG29" s="2">
        <v>166.4</v>
      </c>
      <c r="DH29" s="2">
        <v>166.7</v>
      </c>
      <c r="DI29" s="2">
        <v>168.7</v>
      </c>
      <c r="DJ29" s="2">
        <v>170.8</v>
      </c>
      <c r="DK29" s="2">
        <v>172.5</v>
      </c>
      <c r="DL29" s="2">
        <v>173.6</v>
      </c>
      <c r="DM29" s="2">
        <v>174.3</v>
      </c>
      <c r="DN29" s="2">
        <v>175.3</v>
      </c>
      <c r="DO29" s="2">
        <v>176.4</v>
      </c>
      <c r="DP29" s="2">
        <v>177.9</v>
      </c>
      <c r="DQ29" s="2">
        <v>177.8</v>
      </c>
      <c r="DR29" s="2">
        <v>177.1</v>
      </c>
      <c r="DS29" s="2">
        <v>177.8</v>
      </c>
      <c r="DT29" s="2">
        <v>178</v>
      </c>
      <c r="DU29" s="2">
        <v>178</v>
      </c>
      <c r="DV29" s="2">
        <v>178.8</v>
      </c>
      <c r="DW29" s="2">
        <v>179.8</v>
      </c>
    </row>
    <row r="30" spans="1:127" x14ac:dyDescent="0.3">
      <c r="A30" s="1" t="s">
        <v>2</v>
      </c>
      <c r="B30" s="1" t="s">
        <v>158</v>
      </c>
      <c r="C30" s="1" t="s">
        <v>32</v>
      </c>
      <c r="D30" s="2">
        <v>108.4</v>
      </c>
      <c r="E30" s="2">
        <v>110.4</v>
      </c>
      <c r="F30" s="2">
        <v>111.4</v>
      </c>
      <c r="G30" s="2">
        <v>111.6</v>
      </c>
      <c r="H30" s="2">
        <v>112.3</v>
      </c>
      <c r="I30" s="2">
        <v>113.8</v>
      </c>
      <c r="J30" s="2">
        <v>114.8</v>
      </c>
      <c r="K30" s="2">
        <v>115.6</v>
      </c>
      <c r="L30" s="2">
        <v>116.4</v>
      </c>
      <c r="M30" s="2">
        <v>117.1</v>
      </c>
      <c r="N30" s="2">
        <v>118.1</v>
      </c>
      <c r="O30" s="2">
        <v>119.1</v>
      </c>
      <c r="P30" s="2">
        <v>119.6</v>
      </c>
      <c r="Q30" s="2">
        <v>120.2</v>
      </c>
      <c r="R30" s="2">
        <v>120.7</v>
      </c>
      <c r="S30" s="2">
        <v>120.9</v>
      </c>
      <c r="T30" s="2">
        <v>121.1</v>
      </c>
      <c r="U30" s="2">
        <v>121.5</v>
      </c>
      <c r="V30" s="2">
        <v>122.4</v>
      </c>
      <c r="W30" s="2">
        <v>122.7</v>
      </c>
      <c r="X30" s="2">
        <v>122.9</v>
      </c>
      <c r="Y30" s="2">
        <v>123.2</v>
      </c>
      <c r="Z30" s="2">
        <v>123.3</v>
      </c>
      <c r="AA30" s="2">
        <v>122.9</v>
      </c>
      <c r="AB30" s="2">
        <v>123.4</v>
      </c>
      <c r="AC30" s="2">
        <v>123.7</v>
      </c>
      <c r="AD30" s="2">
        <v>123.5</v>
      </c>
      <c r="AE30" s="2">
        <v>123.5</v>
      </c>
      <c r="AF30" s="2">
        <v>123.6</v>
      </c>
      <c r="AG30" s="2">
        <v>123.9</v>
      </c>
      <c r="AH30" s="2">
        <v>123.7</v>
      </c>
      <c r="AI30" s="2">
        <v>124.2</v>
      </c>
      <c r="AJ30" s="2">
        <v>124.6</v>
      </c>
      <c r="AK30" s="2">
        <v>125</v>
      </c>
      <c r="AL30" s="2">
        <v>125.4</v>
      </c>
      <c r="AM30" s="2">
        <v>125.7</v>
      </c>
      <c r="AN30" s="2">
        <v>126.1</v>
      </c>
      <c r="AO30" s="2">
        <v>126.4</v>
      </c>
      <c r="AP30" s="2">
        <v>126.5</v>
      </c>
      <c r="AQ30" s="2">
        <v>126.6</v>
      </c>
      <c r="AR30" s="2">
        <v>126.8</v>
      </c>
      <c r="AS30" s="2">
        <v>127.7</v>
      </c>
      <c r="AT30" s="2">
        <v>128.5</v>
      </c>
      <c r="AU30" s="2">
        <v>129.30000000000001</v>
      </c>
      <c r="AV30" s="2">
        <v>129.9</v>
      </c>
      <c r="AW30" s="2">
        <v>130.5</v>
      </c>
      <c r="AX30" s="2">
        <v>131.4</v>
      </c>
      <c r="AY30" s="2">
        <v>132.30000000000001</v>
      </c>
      <c r="AZ30" s="2">
        <v>132.80000000000001</v>
      </c>
      <c r="BA30" s="2">
        <v>133.1</v>
      </c>
      <c r="BB30" s="2">
        <v>133.30000000000001</v>
      </c>
      <c r="BC30" s="2">
        <v>133</v>
      </c>
      <c r="BD30" s="2">
        <v>132.9</v>
      </c>
      <c r="BE30" s="2">
        <v>133.30000000000001</v>
      </c>
      <c r="BF30" s="2">
        <v>133.6</v>
      </c>
      <c r="BG30" s="2">
        <v>134.30000000000001</v>
      </c>
      <c r="BH30" s="2">
        <v>134.69999999999999</v>
      </c>
      <c r="BI30" s="2">
        <v>135.30000000000001</v>
      </c>
      <c r="BJ30" s="2">
        <v>135.69999999999999</v>
      </c>
      <c r="BK30" s="2">
        <v>135.80000000000001</v>
      </c>
      <c r="BL30" s="2">
        <v>136</v>
      </c>
      <c r="BM30" s="2">
        <v>135.9</v>
      </c>
      <c r="BN30" s="2">
        <v>136.19999999999999</v>
      </c>
      <c r="BO30" s="2">
        <v>136.4</v>
      </c>
      <c r="BP30" s="2">
        <v>136.6</v>
      </c>
      <c r="BQ30" s="2">
        <v>136.9</v>
      </c>
      <c r="BR30" s="2">
        <v>137.5</v>
      </c>
      <c r="BS30" s="2">
        <v>138.30000000000001</v>
      </c>
      <c r="BT30" s="2">
        <v>138.6</v>
      </c>
      <c r="BU30" s="2">
        <v>137.4</v>
      </c>
      <c r="BV30" s="2">
        <v>137.4</v>
      </c>
      <c r="BW30" s="2">
        <v>137.5</v>
      </c>
      <c r="BX30" s="2">
        <v>137.1</v>
      </c>
      <c r="BY30" s="2">
        <v>137.6</v>
      </c>
      <c r="BZ30" s="2">
        <v>137.80000000000001</v>
      </c>
      <c r="CA30" s="2">
        <v>138.30000000000001</v>
      </c>
      <c r="CB30" s="2">
        <v>138.69999999999999</v>
      </c>
      <c r="CC30" s="2">
        <v>139.30000000000001</v>
      </c>
      <c r="CD30" s="2">
        <v>140.1</v>
      </c>
      <c r="CE30" s="2">
        <v>140.9</v>
      </c>
      <c r="CF30" s="2">
        <v>141.80000000000001</v>
      </c>
      <c r="CG30" s="2">
        <v>142.5</v>
      </c>
      <c r="CH30" s="2">
        <v>143.5</v>
      </c>
      <c r="CI30" s="2">
        <v>144.30000000000001</v>
      </c>
      <c r="CJ30" s="2">
        <v>144.80000000000001</v>
      </c>
      <c r="CK30" s="2">
        <v>145.1</v>
      </c>
      <c r="CL30" s="2">
        <v>148.69999999999999</v>
      </c>
      <c r="CM30" s="2" t="s">
        <v>30</v>
      </c>
      <c r="CN30" s="2">
        <v>149.6</v>
      </c>
      <c r="CO30" s="2">
        <v>149.6</v>
      </c>
      <c r="CP30" s="2">
        <v>148.9</v>
      </c>
      <c r="CQ30" s="2">
        <v>148.4</v>
      </c>
      <c r="CR30" s="2">
        <v>147.5</v>
      </c>
      <c r="CS30" s="2">
        <v>146.80000000000001</v>
      </c>
      <c r="CT30" s="2">
        <v>146</v>
      </c>
      <c r="CU30" s="2">
        <v>144.9</v>
      </c>
      <c r="CV30" s="2">
        <v>144.30000000000001</v>
      </c>
      <c r="CW30" s="2">
        <v>144.1</v>
      </c>
      <c r="CX30" s="2">
        <v>144.30000000000001</v>
      </c>
      <c r="CY30" s="2">
        <v>146.30000000000001</v>
      </c>
      <c r="CZ30" s="2">
        <v>146.69999999999999</v>
      </c>
      <c r="DA30" s="2">
        <v>146.4</v>
      </c>
      <c r="DB30" s="2">
        <v>146.6</v>
      </c>
      <c r="DC30" s="2">
        <v>146.6</v>
      </c>
      <c r="DD30" s="2">
        <v>147.4</v>
      </c>
      <c r="DE30" s="2">
        <v>148.19999999999999</v>
      </c>
      <c r="DF30" s="2">
        <v>148.69999999999999</v>
      </c>
      <c r="DG30" s="2">
        <v>149.5</v>
      </c>
      <c r="DH30" s="2">
        <v>150</v>
      </c>
      <c r="DI30" s="2">
        <v>151.30000000000001</v>
      </c>
      <c r="DJ30" s="2">
        <v>152.9</v>
      </c>
      <c r="DK30" s="2">
        <v>154.1</v>
      </c>
      <c r="DL30" s="2">
        <v>155</v>
      </c>
      <c r="DM30" s="2">
        <v>156.5</v>
      </c>
      <c r="DN30" s="2">
        <v>160.30000000000001</v>
      </c>
      <c r="DO30" s="2">
        <v>163.5</v>
      </c>
      <c r="DP30" s="2">
        <v>165.2</v>
      </c>
      <c r="DQ30" s="2">
        <v>167.4</v>
      </c>
      <c r="DR30" s="2">
        <v>169.2</v>
      </c>
      <c r="DS30" s="2">
        <v>173.8</v>
      </c>
      <c r="DT30" s="2">
        <v>174.4</v>
      </c>
      <c r="DU30" s="2">
        <v>174.4</v>
      </c>
      <c r="DV30" s="2">
        <v>173.8</v>
      </c>
      <c r="DW30" s="2">
        <v>173.7</v>
      </c>
    </row>
    <row r="31" spans="1:127" x14ac:dyDescent="0.3">
      <c r="A31" s="1" t="s">
        <v>3</v>
      </c>
      <c r="B31" s="1" t="s">
        <v>158</v>
      </c>
      <c r="C31" s="1" t="s">
        <v>32</v>
      </c>
      <c r="D31" s="2">
        <v>107.3</v>
      </c>
      <c r="E31" s="2">
        <v>110.2</v>
      </c>
      <c r="F31" s="2">
        <v>109.7</v>
      </c>
      <c r="G31" s="2">
        <v>110.9</v>
      </c>
      <c r="H31" s="2">
        <v>111.3</v>
      </c>
      <c r="I31" s="2">
        <v>114.9</v>
      </c>
      <c r="J31" s="2">
        <v>116.4</v>
      </c>
      <c r="K31" s="2">
        <v>117.2</v>
      </c>
      <c r="L31" s="2">
        <v>116.9</v>
      </c>
      <c r="M31" s="2">
        <v>116.3</v>
      </c>
      <c r="N31" s="2">
        <v>115.4</v>
      </c>
      <c r="O31" s="2">
        <v>116.7</v>
      </c>
      <c r="P31" s="2">
        <v>118.8</v>
      </c>
      <c r="Q31" s="2">
        <v>119.2</v>
      </c>
      <c r="R31" s="2">
        <v>119.3</v>
      </c>
      <c r="S31" s="2">
        <v>119.9</v>
      </c>
      <c r="T31" s="2">
        <v>121.6</v>
      </c>
      <c r="U31" s="2">
        <v>123.1</v>
      </c>
      <c r="V31" s="2">
        <v>123.9</v>
      </c>
      <c r="W31" s="2">
        <v>124.4</v>
      </c>
      <c r="X31" s="2">
        <v>123.5</v>
      </c>
      <c r="Y31" s="2">
        <v>123.8</v>
      </c>
      <c r="Z31" s="2">
        <v>123.7</v>
      </c>
      <c r="AA31" s="2">
        <v>123.2</v>
      </c>
      <c r="AB31" s="2">
        <v>123.9</v>
      </c>
      <c r="AC31" s="2">
        <v>125.1</v>
      </c>
      <c r="AD31" s="2">
        <v>125.4</v>
      </c>
      <c r="AE31" s="2">
        <v>126.4</v>
      </c>
      <c r="AF31" s="2">
        <v>128</v>
      </c>
      <c r="AG31" s="2">
        <v>131.80000000000001</v>
      </c>
      <c r="AH31" s="2">
        <v>132.5</v>
      </c>
      <c r="AI31" s="2">
        <v>131.4</v>
      </c>
      <c r="AJ31" s="2">
        <v>130.4</v>
      </c>
      <c r="AK31" s="2">
        <v>129.80000000000001</v>
      </c>
      <c r="AL31" s="2">
        <v>130.30000000000001</v>
      </c>
      <c r="AM31" s="2">
        <v>131.4</v>
      </c>
      <c r="AN31" s="2">
        <v>134.1</v>
      </c>
      <c r="AO31" s="2">
        <v>134.19999999999999</v>
      </c>
      <c r="AP31" s="2">
        <v>135.1</v>
      </c>
      <c r="AQ31" s="2">
        <v>136.80000000000001</v>
      </c>
      <c r="AR31" s="2">
        <v>139.1</v>
      </c>
      <c r="AS31" s="2">
        <v>140.5</v>
      </c>
      <c r="AT31" s="2">
        <v>141.19999999999999</v>
      </c>
      <c r="AU31" s="2">
        <v>139.30000000000001</v>
      </c>
      <c r="AV31" s="2">
        <v>138</v>
      </c>
      <c r="AW31" s="2">
        <v>137.9</v>
      </c>
      <c r="AX31" s="2">
        <v>137.80000000000001</v>
      </c>
      <c r="AY31" s="2">
        <v>137.6</v>
      </c>
      <c r="AZ31" s="2">
        <v>138.19999999999999</v>
      </c>
      <c r="BA31" s="2">
        <v>138.80000000000001</v>
      </c>
      <c r="BB31" s="2">
        <v>139</v>
      </c>
      <c r="BC31" s="2">
        <v>139.4</v>
      </c>
      <c r="BD31" s="2">
        <v>141.6</v>
      </c>
      <c r="BE31" s="2">
        <v>145.5</v>
      </c>
      <c r="BF31" s="2">
        <v>145.69999999999999</v>
      </c>
      <c r="BG31" s="2">
        <v>143.4</v>
      </c>
      <c r="BH31" s="2">
        <v>142.4</v>
      </c>
      <c r="BI31" s="2">
        <v>142.19999999999999</v>
      </c>
      <c r="BJ31" s="2">
        <v>142.4</v>
      </c>
      <c r="BK31" s="2">
        <v>143.30000000000001</v>
      </c>
      <c r="BL31" s="2">
        <v>144.19999999999999</v>
      </c>
      <c r="BM31" s="2">
        <v>143.5</v>
      </c>
      <c r="BN31" s="2">
        <v>143.6</v>
      </c>
      <c r="BO31" s="2">
        <v>144.4</v>
      </c>
      <c r="BP31" s="2">
        <v>146.6</v>
      </c>
      <c r="BQ31" s="2">
        <v>148.69999999999999</v>
      </c>
      <c r="BR31" s="2">
        <v>149.1</v>
      </c>
      <c r="BS31" s="2">
        <v>148</v>
      </c>
      <c r="BT31" s="2">
        <v>145.80000000000001</v>
      </c>
      <c r="BU31" s="2">
        <v>149.5</v>
      </c>
      <c r="BV31" s="2">
        <v>149.19999999999999</v>
      </c>
      <c r="BW31" s="2">
        <v>150.5</v>
      </c>
      <c r="BX31" s="2">
        <v>151.4</v>
      </c>
      <c r="BY31" s="2">
        <v>152</v>
      </c>
      <c r="BZ31" s="2">
        <v>153</v>
      </c>
      <c r="CA31" s="2">
        <v>158.5</v>
      </c>
      <c r="CB31" s="2">
        <v>162.1</v>
      </c>
      <c r="CC31" s="2">
        <v>162.69999999999999</v>
      </c>
      <c r="CD31" s="2">
        <v>160.6</v>
      </c>
      <c r="CE31" s="2">
        <v>160.80000000000001</v>
      </c>
      <c r="CF31" s="2">
        <v>161</v>
      </c>
      <c r="CG31" s="2">
        <v>163.19999999999999</v>
      </c>
      <c r="CH31" s="2">
        <v>165</v>
      </c>
      <c r="CI31" s="2">
        <v>167.4</v>
      </c>
      <c r="CJ31" s="2">
        <v>167.5</v>
      </c>
      <c r="CK31" s="2">
        <v>167</v>
      </c>
      <c r="CL31" s="2" t="s">
        <v>30</v>
      </c>
      <c r="CM31" s="2" t="s">
        <v>30</v>
      </c>
      <c r="CN31" s="2">
        <v>192.7</v>
      </c>
      <c r="CO31" s="2">
        <v>192.7</v>
      </c>
      <c r="CP31" s="2">
        <v>190.9</v>
      </c>
      <c r="CQ31" s="2">
        <v>187.1</v>
      </c>
      <c r="CR31" s="2">
        <v>188.9</v>
      </c>
      <c r="CS31" s="2">
        <v>191</v>
      </c>
      <c r="CT31" s="2">
        <v>191</v>
      </c>
      <c r="CU31" s="2">
        <v>190.1</v>
      </c>
      <c r="CV31" s="2">
        <v>186.5</v>
      </c>
      <c r="CW31" s="2">
        <v>192.2</v>
      </c>
      <c r="CX31" s="2">
        <v>198</v>
      </c>
      <c r="CY31" s="2">
        <v>200.5</v>
      </c>
      <c r="CZ31" s="2">
        <v>202</v>
      </c>
      <c r="DA31" s="2">
        <v>206.8</v>
      </c>
      <c r="DB31" s="2">
        <v>204</v>
      </c>
      <c r="DC31" s="2">
        <v>204</v>
      </c>
      <c r="DD31" s="2">
        <v>204.6</v>
      </c>
      <c r="DE31" s="2">
        <v>201.6</v>
      </c>
      <c r="DF31" s="2">
        <v>198.8</v>
      </c>
      <c r="DG31" s="2">
        <v>198.7</v>
      </c>
      <c r="DH31" s="2">
        <v>200.6</v>
      </c>
      <c r="DI31" s="2">
        <v>210.7</v>
      </c>
      <c r="DJ31" s="2">
        <v>211.8</v>
      </c>
      <c r="DK31" s="2">
        <v>217</v>
      </c>
      <c r="DL31" s="2">
        <v>219.4</v>
      </c>
      <c r="DM31" s="2">
        <v>213</v>
      </c>
      <c r="DN31" s="2">
        <v>206.5</v>
      </c>
      <c r="DO31" s="2">
        <v>209.2</v>
      </c>
      <c r="DP31" s="2">
        <v>210.9</v>
      </c>
      <c r="DQ31" s="2">
        <v>209.4</v>
      </c>
      <c r="DR31" s="2">
        <v>209</v>
      </c>
      <c r="DS31" s="2">
        <v>210.7</v>
      </c>
      <c r="DT31" s="2">
        <v>207.7</v>
      </c>
      <c r="DU31" s="2">
        <v>207.7</v>
      </c>
      <c r="DV31" s="2">
        <v>209.3</v>
      </c>
      <c r="DW31" s="2">
        <v>214.3</v>
      </c>
    </row>
    <row r="32" spans="1:127" x14ac:dyDescent="0.3">
      <c r="A32" s="1" t="s">
        <v>4</v>
      </c>
      <c r="B32" s="1" t="s">
        <v>158</v>
      </c>
      <c r="C32" s="1" t="s">
        <v>32</v>
      </c>
      <c r="D32" s="2">
        <v>110</v>
      </c>
      <c r="E32" s="2">
        <v>112.8</v>
      </c>
      <c r="F32" s="2">
        <v>111.2</v>
      </c>
      <c r="G32" s="2">
        <v>106.6</v>
      </c>
      <c r="H32" s="2">
        <v>104.7</v>
      </c>
      <c r="I32" s="2">
        <v>109.8</v>
      </c>
      <c r="J32" s="2">
        <v>111.9</v>
      </c>
      <c r="K32" s="2">
        <v>111.7</v>
      </c>
      <c r="L32" s="2">
        <v>112.3</v>
      </c>
      <c r="M32" s="2">
        <v>113.3</v>
      </c>
      <c r="N32" s="2">
        <v>118.7</v>
      </c>
      <c r="O32" s="2">
        <v>123.5</v>
      </c>
      <c r="P32" s="2">
        <v>124.1</v>
      </c>
      <c r="Q32" s="2">
        <v>122.5</v>
      </c>
      <c r="R32" s="2">
        <v>121</v>
      </c>
      <c r="S32" s="2">
        <v>116.2</v>
      </c>
      <c r="T32" s="2">
        <v>115.9</v>
      </c>
      <c r="U32" s="2">
        <v>115.8</v>
      </c>
      <c r="V32" s="2">
        <v>117.8</v>
      </c>
      <c r="W32" s="2">
        <v>117.3</v>
      </c>
      <c r="X32" s="2">
        <v>117.3</v>
      </c>
      <c r="Y32" s="2">
        <v>118.1</v>
      </c>
      <c r="Z32" s="2">
        <v>121</v>
      </c>
      <c r="AA32" s="2">
        <v>123.5</v>
      </c>
      <c r="AB32" s="2">
        <v>123.8</v>
      </c>
      <c r="AC32" s="2">
        <v>121.1</v>
      </c>
      <c r="AD32" s="2">
        <v>116.8</v>
      </c>
      <c r="AE32" s="2">
        <v>114.4</v>
      </c>
      <c r="AF32" s="2">
        <v>115</v>
      </c>
      <c r="AG32" s="2">
        <v>121.6</v>
      </c>
      <c r="AH32" s="2">
        <v>121</v>
      </c>
      <c r="AI32" s="2">
        <v>120.1</v>
      </c>
      <c r="AJ32" s="2">
        <v>118.7</v>
      </c>
      <c r="AK32" s="2">
        <v>118.9</v>
      </c>
      <c r="AL32" s="2">
        <v>121.6</v>
      </c>
      <c r="AM32" s="2">
        <v>124.8</v>
      </c>
      <c r="AN32" s="2">
        <v>128.6</v>
      </c>
      <c r="AO32" s="2">
        <v>128.69999999999999</v>
      </c>
      <c r="AP32" s="2">
        <v>124.6</v>
      </c>
      <c r="AQ32" s="2">
        <v>122</v>
      </c>
      <c r="AR32" s="2">
        <v>125.4</v>
      </c>
      <c r="AS32" s="2">
        <v>128.30000000000001</v>
      </c>
      <c r="AT32" s="2">
        <v>132.30000000000001</v>
      </c>
      <c r="AU32" s="2">
        <v>131.6</v>
      </c>
      <c r="AV32" s="2">
        <v>130.5</v>
      </c>
      <c r="AW32" s="2">
        <v>130.19999999999999</v>
      </c>
      <c r="AX32" s="2">
        <v>132</v>
      </c>
      <c r="AY32" s="2">
        <v>132.9</v>
      </c>
      <c r="AZ32" s="2">
        <v>132.19999999999999</v>
      </c>
      <c r="BA32" s="2">
        <v>129.30000000000001</v>
      </c>
      <c r="BB32" s="2">
        <v>128.6</v>
      </c>
      <c r="BC32" s="2">
        <v>126.1</v>
      </c>
      <c r="BD32" s="2">
        <v>126.3</v>
      </c>
      <c r="BE32" s="2">
        <v>128.1</v>
      </c>
      <c r="BF32" s="2">
        <v>129.6</v>
      </c>
      <c r="BG32" s="2">
        <v>129.30000000000001</v>
      </c>
      <c r="BH32" s="2">
        <v>130.19999999999999</v>
      </c>
      <c r="BI32" s="2">
        <v>131.19999999999999</v>
      </c>
      <c r="BJ32" s="2">
        <v>142.9</v>
      </c>
      <c r="BK32" s="2">
        <v>145.19999999999999</v>
      </c>
      <c r="BL32" s="2">
        <v>143.69999999999999</v>
      </c>
      <c r="BM32" s="2">
        <v>140.30000000000001</v>
      </c>
      <c r="BN32" s="2">
        <v>138.30000000000001</v>
      </c>
      <c r="BO32" s="2">
        <v>133.9</v>
      </c>
      <c r="BP32" s="2">
        <v>133.6</v>
      </c>
      <c r="BQ32" s="2">
        <v>135.6</v>
      </c>
      <c r="BR32" s="2">
        <v>139.19999999999999</v>
      </c>
      <c r="BS32" s="2">
        <v>138.1</v>
      </c>
      <c r="BT32" s="2">
        <v>135.1</v>
      </c>
      <c r="BU32" s="2">
        <v>137.30000000000001</v>
      </c>
      <c r="BV32" s="2">
        <v>137.1</v>
      </c>
      <c r="BW32" s="2">
        <v>138.80000000000001</v>
      </c>
      <c r="BX32" s="2">
        <v>140.19999999999999</v>
      </c>
      <c r="BY32" s="2">
        <v>141.5</v>
      </c>
      <c r="BZ32" s="2">
        <v>140.30000000000001</v>
      </c>
      <c r="CA32" s="2">
        <v>136</v>
      </c>
      <c r="CB32" s="2">
        <v>137.80000000000001</v>
      </c>
      <c r="CC32" s="2">
        <v>140</v>
      </c>
      <c r="CD32" s="2">
        <v>138.5</v>
      </c>
      <c r="CE32" s="2">
        <v>139.6</v>
      </c>
      <c r="CF32" s="2">
        <v>142.6</v>
      </c>
      <c r="CG32" s="2">
        <v>145.6</v>
      </c>
      <c r="CH32" s="2">
        <v>151.1</v>
      </c>
      <c r="CI32" s="2">
        <v>154.9</v>
      </c>
      <c r="CJ32" s="2">
        <v>151.80000000000001</v>
      </c>
      <c r="CK32" s="2">
        <v>148.1</v>
      </c>
      <c r="CL32" s="2">
        <v>148.80000000000001</v>
      </c>
      <c r="CM32" s="2" t="s">
        <v>30</v>
      </c>
      <c r="CN32" s="2">
        <v>151.4</v>
      </c>
      <c r="CO32" s="2">
        <v>151.4</v>
      </c>
      <c r="CP32" s="2">
        <v>150.80000000000001</v>
      </c>
      <c r="CQ32" s="2">
        <v>152.5</v>
      </c>
      <c r="CR32" s="2">
        <v>161.4</v>
      </c>
      <c r="CS32" s="2">
        <v>173.6</v>
      </c>
      <c r="CT32" s="2">
        <v>175.3</v>
      </c>
      <c r="CU32" s="2">
        <v>175.3</v>
      </c>
      <c r="CV32" s="2">
        <v>168.7</v>
      </c>
      <c r="CW32" s="2">
        <v>163.80000000000001</v>
      </c>
      <c r="CX32" s="2">
        <v>164.6</v>
      </c>
      <c r="CY32" s="2">
        <v>170.3</v>
      </c>
      <c r="CZ32" s="2">
        <v>180.7</v>
      </c>
      <c r="DA32" s="2">
        <v>182.2</v>
      </c>
      <c r="DB32" s="2">
        <v>172.8</v>
      </c>
      <c r="DC32" s="2">
        <v>172.8</v>
      </c>
      <c r="DD32" s="2">
        <v>171.2</v>
      </c>
      <c r="DE32" s="2">
        <v>173</v>
      </c>
      <c r="DF32" s="2">
        <v>177.9</v>
      </c>
      <c r="DG32" s="2">
        <v>178.8</v>
      </c>
      <c r="DH32" s="2">
        <v>175.8</v>
      </c>
      <c r="DI32" s="2">
        <v>167.8</v>
      </c>
      <c r="DJ32" s="2">
        <v>164.5</v>
      </c>
      <c r="DK32" s="2">
        <v>162.4</v>
      </c>
      <c r="DL32" s="2">
        <v>170.8</v>
      </c>
      <c r="DM32" s="2">
        <v>175.2</v>
      </c>
      <c r="DN32" s="2">
        <v>169.2</v>
      </c>
      <c r="DO32" s="2">
        <v>169.7</v>
      </c>
      <c r="DP32" s="2">
        <v>170.9</v>
      </c>
      <c r="DQ32" s="2">
        <v>181.4</v>
      </c>
      <c r="DR32" s="2">
        <v>190.2</v>
      </c>
      <c r="DS32" s="2">
        <v>194.5</v>
      </c>
      <c r="DT32" s="2">
        <v>175.2</v>
      </c>
      <c r="DU32" s="2">
        <v>175.2</v>
      </c>
      <c r="DV32" s="2">
        <v>169.6</v>
      </c>
      <c r="DW32" s="2">
        <v>173.2</v>
      </c>
    </row>
    <row r="33" spans="1:127" x14ac:dyDescent="0.3">
      <c r="A33" s="1" t="s">
        <v>5</v>
      </c>
      <c r="B33" s="1" t="s">
        <v>158</v>
      </c>
      <c r="C33" s="1" t="s">
        <v>32</v>
      </c>
      <c r="D33" s="2">
        <v>104.4</v>
      </c>
      <c r="E33" s="2">
        <v>104.9</v>
      </c>
      <c r="F33" s="2">
        <v>105.1</v>
      </c>
      <c r="G33" s="2">
        <v>105.7</v>
      </c>
      <c r="H33" s="2">
        <v>106.8</v>
      </c>
      <c r="I33" s="2">
        <v>107.9</v>
      </c>
      <c r="J33" s="2">
        <v>108.9</v>
      </c>
      <c r="K33" s="2">
        <v>109.6</v>
      </c>
      <c r="L33" s="2">
        <v>110.5</v>
      </c>
      <c r="M33" s="2">
        <v>111.2</v>
      </c>
      <c r="N33" s="2">
        <v>112.5</v>
      </c>
      <c r="O33" s="2">
        <v>113.4</v>
      </c>
      <c r="P33" s="2">
        <v>114.1</v>
      </c>
      <c r="Q33" s="2">
        <v>115.1</v>
      </c>
      <c r="R33" s="2">
        <v>116.1</v>
      </c>
      <c r="S33" s="2">
        <v>117</v>
      </c>
      <c r="T33" s="2">
        <v>118.4</v>
      </c>
      <c r="U33" s="2">
        <v>119.7</v>
      </c>
      <c r="V33" s="2">
        <v>121</v>
      </c>
      <c r="W33" s="2">
        <v>122</v>
      </c>
      <c r="X33" s="2">
        <v>122.7</v>
      </c>
      <c r="Y33" s="2">
        <v>123.2</v>
      </c>
      <c r="Z33" s="2">
        <v>124.2</v>
      </c>
      <c r="AA33" s="2">
        <v>124.5</v>
      </c>
      <c r="AB33" s="2">
        <v>125</v>
      </c>
      <c r="AC33" s="2">
        <v>125.7</v>
      </c>
      <c r="AD33" s="2">
        <v>126</v>
      </c>
      <c r="AE33" s="2">
        <v>126.6</v>
      </c>
      <c r="AF33" s="2">
        <v>127.3</v>
      </c>
      <c r="AG33" s="2">
        <v>128.19999999999999</v>
      </c>
      <c r="AH33" s="2">
        <v>128.30000000000001</v>
      </c>
      <c r="AI33" s="2">
        <v>128.5</v>
      </c>
      <c r="AJ33" s="2">
        <v>128.9</v>
      </c>
      <c r="AK33" s="2">
        <v>129.1</v>
      </c>
      <c r="AL33" s="2">
        <v>129.19999999999999</v>
      </c>
      <c r="AM33" s="2">
        <v>129.4</v>
      </c>
      <c r="AN33" s="2">
        <v>129.9</v>
      </c>
      <c r="AO33" s="2">
        <v>130.30000000000001</v>
      </c>
      <c r="AP33" s="2">
        <v>130.19999999999999</v>
      </c>
      <c r="AQ33" s="2">
        <v>130.9</v>
      </c>
      <c r="AR33" s="2">
        <v>131.69999999999999</v>
      </c>
      <c r="AS33" s="2">
        <v>132.6</v>
      </c>
      <c r="AT33" s="2">
        <v>133.5</v>
      </c>
      <c r="AU33" s="2">
        <v>134.1</v>
      </c>
      <c r="AV33" s="2">
        <v>134.4</v>
      </c>
      <c r="AW33" s="2">
        <v>134.80000000000001</v>
      </c>
      <c r="AX33" s="2">
        <v>135</v>
      </c>
      <c r="AY33" s="2">
        <v>135.1</v>
      </c>
      <c r="AZ33" s="2">
        <v>135.4</v>
      </c>
      <c r="BA33" s="2">
        <v>135.80000000000001</v>
      </c>
      <c r="BB33" s="2">
        <v>136.30000000000001</v>
      </c>
      <c r="BC33" s="2">
        <v>137.19999999999999</v>
      </c>
      <c r="BD33" s="2">
        <v>137.69999999999999</v>
      </c>
      <c r="BE33" s="2">
        <v>138.1</v>
      </c>
      <c r="BF33" s="2">
        <v>138.5</v>
      </c>
      <c r="BG33" s="2">
        <v>139</v>
      </c>
      <c r="BH33" s="2">
        <v>139.6</v>
      </c>
      <c r="BI33" s="2">
        <v>140.6</v>
      </c>
      <c r="BJ33" s="2">
        <v>140.80000000000001</v>
      </c>
      <c r="BK33" s="2">
        <v>141</v>
      </c>
      <c r="BL33" s="2">
        <v>141.1</v>
      </c>
      <c r="BM33" s="2">
        <v>140.9</v>
      </c>
      <c r="BN33" s="2">
        <v>141.19999999999999</v>
      </c>
      <c r="BO33" s="2">
        <v>141.6</v>
      </c>
      <c r="BP33" s="2">
        <v>142.1</v>
      </c>
      <c r="BQ33" s="2">
        <v>142.30000000000001</v>
      </c>
      <c r="BR33" s="2">
        <v>142.5</v>
      </c>
      <c r="BS33" s="2">
        <v>142.6</v>
      </c>
      <c r="BT33" s="2">
        <v>142.9</v>
      </c>
      <c r="BU33" s="2">
        <v>141.9</v>
      </c>
      <c r="BV33" s="2">
        <v>141.80000000000001</v>
      </c>
      <c r="BW33" s="2">
        <v>142.1</v>
      </c>
      <c r="BX33" s="2">
        <v>142.1</v>
      </c>
      <c r="BY33" s="2">
        <v>142.19999999999999</v>
      </c>
      <c r="BZ33" s="2">
        <v>142.30000000000001</v>
      </c>
      <c r="CA33" s="2">
        <v>142.5</v>
      </c>
      <c r="CB33" s="2">
        <v>143.30000000000001</v>
      </c>
      <c r="CC33" s="2">
        <v>144</v>
      </c>
      <c r="CD33" s="2">
        <v>144.69999999999999</v>
      </c>
      <c r="CE33" s="2">
        <v>145.4</v>
      </c>
      <c r="CF33" s="2">
        <v>146.19999999999999</v>
      </c>
      <c r="CG33" s="2">
        <v>146.69999999999999</v>
      </c>
      <c r="CH33" s="2">
        <v>148.30000000000001</v>
      </c>
      <c r="CI33" s="2">
        <v>150.1</v>
      </c>
      <c r="CJ33" s="2">
        <v>150.80000000000001</v>
      </c>
      <c r="CK33" s="2">
        <v>151.5</v>
      </c>
      <c r="CL33" s="2">
        <v>155.6</v>
      </c>
      <c r="CM33" s="2" t="s">
        <v>30</v>
      </c>
      <c r="CN33" s="2">
        <v>153.30000000000001</v>
      </c>
      <c r="CO33" s="2">
        <v>153.30000000000001</v>
      </c>
      <c r="CP33" s="2">
        <v>153.30000000000001</v>
      </c>
      <c r="CQ33" s="2">
        <v>153.6</v>
      </c>
      <c r="CR33" s="2">
        <v>153.6</v>
      </c>
      <c r="CS33" s="2">
        <v>153.80000000000001</v>
      </c>
      <c r="CT33" s="2">
        <v>154.1</v>
      </c>
      <c r="CU33" s="2">
        <v>154.1</v>
      </c>
      <c r="CV33" s="2">
        <v>154.69999999999999</v>
      </c>
      <c r="CW33" s="2">
        <v>154.9</v>
      </c>
      <c r="CX33" s="2">
        <v>155.4</v>
      </c>
      <c r="CY33" s="2">
        <v>156.1</v>
      </c>
      <c r="CZ33" s="2">
        <v>156.19999999999999</v>
      </c>
      <c r="DA33" s="2">
        <v>157.5</v>
      </c>
      <c r="DB33" s="2">
        <v>158.4</v>
      </c>
      <c r="DC33" s="2">
        <v>158.4</v>
      </c>
      <c r="DD33" s="2">
        <v>158.69999999999999</v>
      </c>
      <c r="DE33" s="2">
        <v>159.30000000000001</v>
      </c>
      <c r="DF33" s="2">
        <v>159.9</v>
      </c>
      <c r="DG33" s="2">
        <v>160.5</v>
      </c>
      <c r="DH33" s="2">
        <v>160.69999999999999</v>
      </c>
      <c r="DI33" s="2">
        <v>162.19999999999999</v>
      </c>
      <c r="DJ33" s="2">
        <v>163.9</v>
      </c>
      <c r="DK33" s="2">
        <v>164.9</v>
      </c>
      <c r="DL33" s="2">
        <v>165.8</v>
      </c>
      <c r="DM33" s="2">
        <v>166.6</v>
      </c>
      <c r="DN33" s="2">
        <v>168.1</v>
      </c>
      <c r="DO33" s="2">
        <v>169.7</v>
      </c>
      <c r="DP33" s="2">
        <v>170.9</v>
      </c>
      <c r="DQ33" s="2">
        <v>172.3</v>
      </c>
      <c r="DR33" s="2">
        <v>173.6</v>
      </c>
      <c r="DS33" s="2">
        <v>174.6</v>
      </c>
      <c r="DT33" s="2">
        <v>177.3</v>
      </c>
      <c r="DU33" s="2">
        <v>177.3</v>
      </c>
      <c r="DV33" s="2">
        <v>178.4</v>
      </c>
      <c r="DW33" s="2">
        <v>179.5</v>
      </c>
    </row>
    <row r="34" spans="1:127" x14ac:dyDescent="0.3">
      <c r="A34" s="1" t="s">
        <v>6</v>
      </c>
      <c r="B34" s="1" t="s">
        <v>158</v>
      </c>
      <c r="C34" s="1" t="s">
        <v>32</v>
      </c>
      <c r="D34" s="2">
        <v>105.1</v>
      </c>
      <c r="E34" s="2">
        <v>105.5</v>
      </c>
      <c r="F34" s="2">
        <v>104.9</v>
      </c>
      <c r="G34" s="2">
        <v>104.4</v>
      </c>
      <c r="H34" s="2">
        <v>103.9</v>
      </c>
      <c r="I34" s="2">
        <v>104.2</v>
      </c>
      <c r="J34" s="2">
        <v>104.3</v>
      </c>
      <c r="K34" s="2">
        <v>104.5</v>
      </c>
      <c r="L34" s="2">
        <v>105.3</v>
      </c>
      <c r="M34" s="2">
        <v>105.7</v>
      </c>
      <c r="N34" s="2">
        <v>106.8</v>
      </c>
      <c r="O34" s="2">
        <v>107.3</v>
      </c>
      <c r="P34" s="2">
        <v>106.8</v>
      </c>
      <c r="Q34" s="2">
        <v>106.6</v>
      </c>
      <c r="R34" s="2">
        <v>106.9</v>
      </c>
      <c r="S34" s="2">
        <v>107.3</v>
      </c>
      <c r="T34" s="2">
        <v>107.7</v>
      </c>
      <c r="U34" s="2">
        <v>107.8</v>
      </c>
      <c r="V34" s="2">
        <v>107.9</v>
      </c>
      <c r="W34" s="2">
        <v>108</v>
      </c>
      <c r="X34" s="2">
        <v>107.9</v>
      </c>
      <c r="Y34" s="2">
        <v>107.9</v>
      </c>
      <c r="Z34" s="2">
        <v>107.8</v>
      </c>
      <c r="AA34" s="2">
        <v>107.6</v>
      </c>
      <c r="AB34" s="2">
        <v>108.5</v>
      </c>
      <c r="AC34" s="2">
        <v>109.1</v>
      </c>
      <c r="AD34" s="2">
        <v>109.2</v>
      </c>
      <c r="AE34" s="2">
        <v>109.2</v>
      </c>
      <c r="AF34" s="2">
        <v>109.8</v>
      </c>
      <c r="AG34" s="2">
        <v>111.1</v>
      </c>
      <c r="AH34" s="2">
        <v>110.9</v>
      </c>
      <c r="AI34" s="2">
        <v>111.4</v>
      </c>
      <c r="AJ34" s="2">
        <v>111.9</v>
      </c>
      <c r="AK34" s="2">
        <v>113.3</v>
      </c>
      <c r="AL34" s="2">
        <v>114.9</v>
      </c>
      <c r="AM34" s="2">
        <v>115.3</v>
      </c>
      <c r="AN34" s="2">
        <v>115.5</v>
      </c>
      <c r="AO34" s="2">
        <v>114.8</v>
      </c>
      <c r="AP34" s="2">
        <v>114.5</v>
      </c>
      <c r="AQ34" s="2">
        <v>114.8</v>
      </c>
      <c r="AR34" s="2">
        <v>115</v>
      </c>
      <c r="AS34" s="2">
        <v>115.5</v>
      </c>
      <c r="AT34" s="2">
        <v>116.4</v>
      </c>
      <c r="AU34" s="2">
        <v>116.9</v>
      </c>
      <c r="AV34" s="2">
        <v>117.2</v>
      </c>
      <c r="AW34" s="2">
        <v>117.8</v>
      </c>
      <c r="AX34" s="2">
        <v>118</v>
      </c>
      <c r="AY34" s="2">
        <v>118.6</v>
      </c>
      <c r="AZ34" s="2">
        <v>119.1</v>
      </c>
      <c r="BA34" s="2">
        <v>119.2</v>
      </c>
      <c r="BB34" s="2">
        <v>118.8</v>
      </c>
      <c r="BC34" s="2">
        <v>118.4</v>
      </c>
      <c r="BD34" s="2">
        <v>118.1</v>
      </c>
      <c r="BE34" s="2">
        <v>118.2</v>
      </c>
      <c r="BF34" s="2">
        <v>118.1</v>
      </c>
      <c r="BG34" s="2">
        <v>118.1</v>
      </c>
      <c r="BH34" s="2">
        <v>118.4</v>
      </c>
      <c r="BI34" s="2">
        <v>119</v>
      </c>
      <c r="BJ34" s="2">
        <v>119.2</v>
      </c>
      <c r="BK34" s="2">
        <v>120.5</v>
      </c>
      <c r="BL34" s="2">
        <v>120.7</v>
      </c>
      <c r="BM34" s="2">
        <v>120.4</v>
      </c>
      <c r="BN34" s="2">
        <v>120.7</v>
      </c>
      <c r="BO34" s="2">
        <v>121</v>
      </c>
      <c r="BP34" s="2">
        <v>121</v>
      </c>
      <c r="BQ34" s="2">
        <v>121.3</v>
      </c>
      <c r="BR34" s="2">
        <v>121.4</v>
      </c>
      <c r="BS34" s="2">
        <v>122.2</v>
      </c>
      <c r="BT34" s="2">
        <v>122.1</v>
      </c>
      <c r="BU34" s="2">
        <v>121.1</v>
      </c>
      <c r="BV34" s="2">
        <v>121.1</v>
      </c>
      <c r="BW34" s="2">
        <v>122</v>
      </c>
      <c r="BX34" s="2">
        <v>121.8</v>
      </c>
      <c r="BY34" s="2">
        <v>122</v>
      </c>
      <c r="BZ34" s="2">
        <v>122</v>
      </c>
      <c r="CA34" s="2">
        <v>122</v>
      </c>
      <c r="CB34" s="2">
        <v>122.2</v>
      </c>
      <c r="CC34" s="2">
        <v>122.5</v>
      </c>
      <c r="CD34" s="2">
        <v>122.9</v>
      </c>
      <c r="CE34" s="2">
        <v>123.5</v>
      </c>
      <c r="CF34" s="2">
        <v>123.9</v>
      </c>
      <c r="CG34" s="2">
        <v>124.3</v>
      </c>
      <c r="CH34" s="2">
        <v>125.7</v>
      </c>
      <c r="CI34" s="2">
        <v>129.9</v>
      </c>
      <c r="CJ34" s="2">
        <v>131.4</v>
      </c>
      <c r="CK34" s="2">
        <v>131.19999999999999</v>
      </c>
      <c r="CL34" s="2">
        <v>135.1</v>
      </c>
      <c r="CM34" s="2" t="s">
        <v>30</v>
      </c>
      <c r="CN34" s="2">
        <v>136.30000000000001</v>
      </c>
      <c r="CO34" s="2">
        <v>136.30000000000001</v>
      </c>
      <c r="CP34" s="2">
        <v>137.4</v>
      </c>
      <c r="CQ34" s="2">
        <v>138.19999999999999</v>
      </c>
      <c r="CR34" s="2">
        <v>140.1</v>
      </c>
      <c r="CS34" s="2">
        <v>142.69999999999999</v>
      </c>
      <c r="CT34" s="2">
        <v>146.6</v>
      </c>
      <c r="CU34" s="2">
        <v>150.9</v>
      </c>
      <c r="CV34" s="2">
        <v>158.69999999999999</v>
      </c>
      <c r="CW34" s="2">
        <v>163.9</v>
      </c>
      <c r="CX34" s="2">
        <v>170.1</v>
      </c>
      <c r="CY34" s="2">
        <v>178.7</v>
      </c>
      <c r="CZ34" s="2">
        <v>183.7</v>
      </c>
      <c r="DA34" s="2">
        <v>182.1</v>
      </c>
      <c r="DB34" s="2">
        <v>188</v>
      </c>
      <c r="DC34" s="2">
        <v>188</v>
      </c>
      <c r="DD34" s="2">
        <v>190.6</v>
      </c>
      <c r="DE34" s="2">
        <v>190.1</v>
      </c>
      <c r="DF34" s="2">
        <v>187.6</v>
      </c>
      <c r="DG34" s="2">
        <v>184.7</v>
      </c>
      <c r="DH34" s="2">
        <v>184.9</v>
      </c>
      <c r="DI34" s="2">
        <v>194.6</v>
      </c>
      <c r="DJ34" s="2">
        <v>199.5</v>
      </c>
      <c r="DK34" s="2">
        <v>202.4</v>
      </c>
      <c r="DL34" s="2">
        <v>200.9</v>
      </c>
      <c r="DM34" s="2">
        <v>195.8</v>
      </c>
      <c r="DN34" s="2">
        <v>192.4</v>
      </c>
      <c r="DO34" s="2">
        <v>188.7</v>
      </c>
      <c r="DP34" s="2">
        <v>186.5</v>
      </c>
      <c r="DQ34" s="2">
        <v>188.9</v>
      </c>
      <c r="DR34" s="2">
        <v>188.5</v>
      </c>
      <c r="DS34" s="2">
        <v>187.2</v>
      </c>
      <c r="DT34" s="2">
        <v>179.3</v>
      </c>
      <c r="DU34" s="2">
        <v>179.2</v>
      </c>
      <c r="DV34" s="2">
        <v>174.9</v>
      </c>
      <c r="DW34" s="2">
        <v>170</v>
      </c>
    </row>
    <row r="35" spans="1:127" x14ac:dyDescent="0.3">
      <c r="A35" s="1" t="s">
        <v>7</v>
      </c>
      <c r="B35" s="1" t="s">
        <v>158</v>
      </c>
      <c r="C35" s="1" t="s">
        <v>32</v>
      </c>
      <c r="D35" s="2">
        <v>103.2</v>
      </c>
      <c r="E35" s="2">
        <v>103.6</v>
      </c>
      <c r="F35" s="2">
        <v>105.3</v>
      </c>
      <c r="G35" s="2">
        <v>108.9</v>
      </c>
      <c r="H35" s="2">
        <v>109.3</v>
      </c>
      <c r="I35" s="2">
        <v>110.7</v>
      </c>
      <c r="J35" s="2">
        <v>111.7</v>
      </c>
      <c r="K35" s="2">
        <v>109.8</v>
      </c>
      <c r="L35" s="2">
        <v>107.3</v>
      </c>
      <c r="M35" s="2">
        <v>109.9</v>
      </c>
      <c r="N35" s="2">
        <v>113.5</v>
      </c>
      <c r="O35" s="2">
        <v>113.3</v>
      </c>
      <c r="P35" s="2">
        <v>113.9</v>
      </c>
      <c r="Q35" s="2">
        <v>115.4</v>
      </c>
      <c r="R35" s="2">
        <v>118.7</v>
      </c>
      <c r="S35" s="2">
        <v>126.1</v>
      </c>
      <c r="T35" s="2">
        <v>127.7</v>
      </c>
      <c r="U35" s="2">
        <v>128.30000000000001</v>
      </c>
      <c r="V35" s="2">
        <v>131.19999999999999</v>
      </c>
      <c r="W35" s="2">
        <v>131.1</v>
      </c>
      <c r="X35" s="2">
        <v>127.3</v>
      </c>
      <c r="Y35" s="2">
        <v>126.4</v>
      </c>
      <c r="Z35" s="2">
        <v>125.7</v>
      </c>
      <c r="AA35" s="2">
        <v>125.7</v>
      </c>
      <c r="AB35" s="2">
        <v>126.2</v>
      </c>
      <c r="AC35" s="2">
        <v>125.8</v>
      </c>
      <c r="AD35" s="2">
        <v>127.6</v>
      </c>
      <c r="AE35" s="2">
        <v>132.5</v>
      </c>
      <c r="AF35" s="2">
        <v>132.6</v>
      </c>
      <c r="AG35" s="2">
        <v>132.80000000000001</v>
      </c>
      <c r="AH35" s="2">
        <v>133.1</v>
      </c>
      <c r="AI35" s="2">
        <v>132.30000000000001</v>
      </c>
      <c r="AJ35" s="2">
        <v>128.4</v>
      </c>
      <c r="AK35" s="2">
        <v>129</v>
      </c>
      <c r="AL35" s="2">
        <v>128.19999999999999</v>
      </c>
      <c r="AM35" s="2">
        <v>126.6</v>
      </c>
      <c r="AN35" s="2">
        <v>125.7</v>
      </c>
      <c r="AO35" s="2">
        <v>124.9</v>
      </c>
      <c r="AP35" s="2">
        <v>126.2</v>
      </c>
      <c r="AQ35" s="2">
        <v>134.80000000000001</v>
      </c>
      <c r="AR35" s="2">
        <v>136</v>
      </c>
      <c r="AS35" s="2">
        <v>136.5</v>
      </c>
      <c r="AT35" s="2">
        <v>137.80000000000001</v>
      </c>
      <c r="AU35" s="2">
        <v>138.1</v>
      </c>
      <c r="AV35" s="2">
        <v>136.1</v>
      </c>
      <c r="AW35" s="2">
        <v>134.69999999999999</v>
      </c>
      <c r="AX35" s="2">
        <v>134.1</v>
      </c>
      <c r="AY35" s="2">
        <v>132.69999999999999</v>
      </c>
      <c r="AZ35" s="2">
        <v>133</v>
      </c>
      <c r="BA35" s="2">
        <v>135.30000000000001</v>
      </c>
      <c r="BB35" s="2">
        <v>138.30000000000001</v>
      </c>
      <c r="BC35" s="2">
        <v>139.9</v>
      </c>
      <c r="BD35" s="2">
        <v>137.9</v>
      </c>
      <c r="BE35" s="2">
        <v>139.19999999999999</v>
      </c>
      <c r="BF35" s="2">
        <v>141.80000000000001</v>
      </c>
      <c r="BG35" s="2">
        <v>145.5</v>
      </c>
      <c r="BH35" s="2">
        <v>143</v>
      </c>
      <c r="BI35" s="2">
        <v>141.5</v>
      </c>
      <c r="BJ35" s="2">
        <v>142.19999999999999</v>
      </c>
      <c r="BK35" s="2">
        <v>141.5</v>
      </c>
      <c r="BL35" s="2">
        <v>141.30000000000001</v>
      </c>
      <c r="BM35" s="2">
        <v>142.9</v>
      </c>
      <c r="BN35" s="2">
        <v>146.19999999999999</v>
      </c>
      <c r="BO35" s="2">
        <v>153.5</v>
      </c>
      <c r="BP35" s="2">
        <v>154.6</v>
      </c>
      <c r="BQ35" s="2">
        <v>153.19999999999999</v>
      </c>
      <c r="BR35" s="2">
        <v>151.6</v>
      </c>
      <c r="BS35" s="2">
        <v>150.6</v>
      </c>
      <c r="BT35" s="2">
        <v>145.4</v>
      </c>
      <c r="BU35" s="2">
        <v>142.5</v>
      </c>
      <c r="BV35" s="2">
        <v>142.80000000000001</v>
      </c>
      <c r="BW35" s="2">
        <v>139.4</v>
      </c>
      <c r="BX35" s="2">
        <v>135.4</v>
      </c>
      <c r="BY35" s="2">
        <v>136.4</v>
      </c>
      <c r="BZ35" s="2">
        <v>137.6</v>
      </c>
      <c r="CA35" s="2">
        <v>146.5</v>
      </c>
      <c r="CB35" s="2">
        <v>146.80000000000001</v>
      </c>
      <c r="CC35" s="2">
        <v>150.30000000000001</v>
      </c>
      <c r="CD35" s="2">
        <v>149.4</v>
      </c>
      <c r="CE35" s="2">
        <v>146.6</v>
      </c>
      <c r="CF35" s="2">
        <v>148</v>
      </c>
      <c r="CG35" s="2">
        <v>147.4</v>
      </c>
      <c r="CH35" s="2">
        <v>145.69999999999999</v>
      </c>
      <c r="CI35" s="2">
        <v>143.19999999999999</v>
      </c>
      <c r="CJ35" s="2">
        <v>141.80000000000001</v>
      </c>
      <c r="CK35" s="2">
        <v>142.5</v>
      </c>
      <c r="CL35" s="2">
        <v>149.9</v>
      </c>
      <c r="CM35" s="2" t="s">
        <v>30</v>
      </c>
      <c r="CN35" s="2">
        <v>147.19999999999999</v>
      </c>
      <c r="CO35" s="2">
        <v>147.19999999999999</v>
      </c>
      <c r="CP35" s="2">
        <v>150.4</v>
      </c>
      <c r="CQ35" s="2">
        <v>150.9</v>
      </c>
      <c r="CR35" s="2">
        <v>151.19999999999999</v>
      </c>
      <c r="CS35" s="2">
        <v>148.4</v>
      </c>
      <c r="CT35" s="2">
        <v>147.69999999999999</v>
      </c>
      <c r="CU35" s="2">
        <v>149.6</v>
      </c>
      <c r="CV35" s="2">
        <v>150.69999999999999</v>
      </c>
      <c r="CW35" s="2">
        <v>153.69999999999999</v>
      </c>
      <c r="CX35" s="2">
        <v>164.4</v>
      </c>
      <c r="CY35" s="2">
        <v>167.1</v>
      </c>
      <c r="CZ35" s="2">
        <v>164.6</v>
      </c>
      <c r="DA35" s="2">
        <v>163.9</v>
      </c>
      <c r="DB35" s="2">
        <v>156.80000000000001</v>
      </c>
      <c r="DC35" s="2">
        <v>156.69999999999999</v>
      </c>
      <c r="DD35" s="2">
        <v>155.69999999999999</v>
      </c>
      <c r="DE35" s="2">
        <v>156.5</v>
      </c>
      <c r="DF35" s="2">
        <v>154.9</v>
      </c>
      <c r="DG35" s="2">
        <v>153.69999999999999</v>
      </c>
      <c r="DH35" s="2">
        <v>153.69999999999999</v>
      </c>
      <c r="DI35" s="2">
        <v>157.6</v>
      </c>
      <c r="DJ35" s="2">
        <v>172.6</v>
      </c>
      <c r="DK35" s="2">
        <v>171</v>
      </c>
      <c r="DL35" s="2">
        <v>169.7</v>
      </c>
      <c r="DM35" s="2">
        <v>174.2</v>
      </c>
      <c r="DN35" s="2">
        <v>172.9</v>
      </c>
      <c r="DO35" s="2">
        <v>165.7</v>
      </c>
      <c r="DP35" s="2">
        <v>163.80000000000001</v>
      </c>
      <c r="DQ35" s="2">
        <v>160.69999999999999</v>
      </c>
      <c r="DR35" s="2">
        <v>158</v>
      </c>
      <c r="DS35" s="2">
        <v>158.30000000000001</v>
      </c>
      <c r="DT35" s="2">
        <v>169.5</v>
      </c>
      <c r="DU35" s="2">
        <v>169.5</v>
      </c>
      <c r="DV35" s="2">
        <v>176.3</v>
      </c>
      <c r="DW35" s="2">
        <v>172.2</v>
      </c>
    </row>
    <row r="36" spans="1:127" x14ac:dyDescent="0.3">
      <c r="A36" s="1" t="s">
        <v>8</v>
      </c>
      <c r="B36" s="1" t="s">
        <v>158</v>
      </c>
      <c r="C36" s="1" t="s">
        <v>32</v>
      </c>
      <c r="D36" s="2">
        <v>102.2</v>
      </c>
      <c r="E36" s="2">
        <v>103.2</v>
      </c>
      <c r="F36" s="2">
        <v>102.2</v>
      </c>
      <c r="G36" s="2">
        <v>105.5</v>
      </c>
      <c r="H36" s="2">
        <v>112.9</v>
      </c>
      <c r="I36" s="2">
        <v>126.7</v>
      </c>
      <c r="J36" s="2">
        <v>140</v>
      </c>
      <c r="K36" s="2">
        <v>151.80000000000001</v>
      </c>
      <c r="L36" s="2">
        <v>160.9</v>
      </c>
      <c r="M36" s="2">
        <v>171.2</v>
      </c>
      <c r="N36" s="2">
        <v>183.1</v>
      </c>
      <c r="O36" s="2">
        <v>145.4</v>
      </c>
      <c r="P36" s="2">
        <v>122.2</v>
      </c>
      <c r="Q36" s="2">
        <v>114.5</v>
      </c>
      <c r="R36" s="2">
        <v>116.3</v>
      </c>
      <c r="S36" s="2">
        <v>120.7</v>
      </c>
      <c r="T36" s="2">
        <v>125</v>
      </c>
      <c r="U36" s="2">
        <v>132.1</v>
      </c>
      <c r="V36" s="2">
        <v>157.69999999999999</v>
      </c>
      <c r="W36" s="2">
        <v>168.2</v>
      </c>
      <c r="X36" s="2">
        <v>162.1</v>
      </c>
      <c r="Y36" s="2">
        <v>156.80000000000001</v>
      </c>
      <c r="Z36" s="2">
        <v>152.4</v>
      </c>
      <c r="AA36" s="2">
        <v>140.5</v>
      </c>
      <c r="AB36" s="2">
        <v>133</v>
      </c>
      <c r="AC36" s="2">
        <v>129.4</v>
      </c>
      <c r="AD36" s="2">
        <v>129.19999999999999</v>
      </c>
      <c r="AE36" s="2">
        <v>128.6</v>
      </c>
      <c r="AF36" s="2">
        <v>130.9</v>
      </c>
      <c r="AG36" s="2">
        <v>139.1</v>
      </c>
      <c r="AH36" s="2">
        <v>145.1</v>
      </c>
      <c r="AI36" s="2">
        <v>157.6</v>
      </c>
      <c r="AJ36" s="2">
        <v>162.19999999999999</v>
      </c>
      <c r="AK36" s="2">
        <v>160.4</v>
      </c>
      <c r="AL36" s="2">
        <v>158.4</v>
      </c>
      <c r="AM36" s="2">
        <v>146.69999999999999</v>
      </c>
      <c r="AN36" s="2">
        <v>141.5</v>
      </c>
      <c r="AO36" s="2">
        <v>130.30000000000001</v>
      </c>
      <c r="AP36" s="2">
        <v>129.80000000000001</v>
      </c>
      <c r="AQ36" s="2">
        <v>135</v>
      </c>
      <c r="AR36" s="2">
        <v>145.1</v>
      </c>
      <c r="AS36" s="2">
        <v>159.69999999999999</v>
      </c>
      <c r="AT36" s="2">
        <v>165.4</v>
      </c>
      <c r="AU36" s="2">
        <v>159.1</v>
      </c>
      <c r="AV36" s="2">
        <v>150.69999999999999</v>
      </c>
      <c r="AW36" s="2">
        <v>151.19999999999999</v>
      </c>
      <c r="AX36" s="2">
        <v>141.9</v>
      </c>
      <c r="AY36" s="2">
        <v>125.3</v>
      </c>
      <c r="AZ36" s="2">
        <v>119.4</v>
      </c>
      <c r="BA36" s="2">
        <v>119.5</v>
      </c>
      <c r="BB36" s="2">
        <v>120.5</v>
      </c>
      <c r="BC36" s="2">
        <v>123.4</v>
      </c>
      <c r="BD36" s="2">
        <v>125.6</v>
      </c>
      <c r="BE36" s="2">
        <v>133.30000000000001</v>
      </c>
      <c r="BF36" s="2">
        <v>159.5</v>
      </c>
      <c r="BG36" s="2">
        <v>168.6</v>
      </c>
      <c r="BH36" s="2">
        <v>156.6</v>
      </c>
      <c r="BI36" s="2">
        <v>162.6</v>
      </c>
      <c r="BJ36" s="2">
        <v>173.8</v>
      </c>
      <c r="BK36" s="2">
        <v>161.69999999999999</v>
      </c>
      <c r="BL36" s="2">
        <v>151.6</v>
      </c>
      <c r="BM36" s="2">
        <v>140.5</v>
      </c>
      <c r="BN36" s="2">
        <v>134.6</v>
      </c>
      <c r="BO36" s="2">
        <v>132.6</v>
      </c>
      <c r="BP36" s="2">
        <v>135.6</v>
      </c>
      <c r="BQ36" s="2">
        <v>143.69999999999999</v>
      </c>
      <c r="BR36" s="2">
        <v>155.9</v>
      </c>
      <c r="BS36" s="2">
        <v>156.6</v>
      </c>
      <c r="BT36" s="2">
        <v>150</v>
      </c>
      <c r="BU36" s="2">
        <v>146.69999999999999</v>
      </c>
      <c r="BV36" s="2">
        <v>146.69999999999999</v>
      </c>
      <c r="BW36" s="2">
        <v>135.19999999999999</v>
      </c>
      <c r="BX36" s="2">
        <v>131.30000000000001</v>
      </c>
      <c r="BY36" s="2">
        <v>129.69999999999999</v>
      </c>
      <c r="BZ36" s="2">
        <v>132.6</v>
      </c>
      <c r="CA36" s="2">
        <v>143</v>
      </c>
      <c r="CB36" s="2">
        <v>150.5</v>
      </c>
      <c r="CC36" s="2">
        <v>160.30000000000001</v>
      </c>
      <c r="CD36" s="2">
        <v>167.4</v>
      </c>
      <c r="CE36" s="2">
        <v>173.2</v>
      </c>
      <c r="CF36" s="2">
        <v>188.4</v>
      </c>
      <c r="CG36" s="2">
        <v>199.6</v>
      </c>
      <c r="CH36" s="2">
        <v>217</v>
      </c>
      <c r="CI36" s="2">
        <v>197</v>
      </c>
      <c r="CJ36" s="2">
        <v>170.7</v>
      </c>
      <c r="CK36" s="2">
        <v>157.30000000000001</v>
      </c>
      <c r="CL36" s="2">
        <v>168.6</v>
      </c>
      <c r="CM36" s="2" t="s">
        <v>30</v>
      </c>
      <c r="CN36" s="2">
        <v>156.5</v>
      </c>
      <c r="CO36" s="2">
        <v>156.5</v>
      </c>
      <c r="CP36" s="2">
        <v>178.1</v>
      </c>
      <c r="CQ36" s="2">
        <v>186.7</v>
      </c>
      <c r="CR36" s="2">
        <v>209.2</v>
      </c>
      <c r="CS36" s="2">
        <v>230</v>
      </c>
      <c r="CT36" s="2">
        <v>230.5</v>
      </c>
      <c r="CU36" s="2">
        <v>194.2</v>
      </c>
      <c r="CV36" s="2">
        <v>160</v>
      </c>
      <c r="CW36" s="2">
        <v>149.5</v>
      </c>
      <c r="CX36" s="2">
        <v>144.1</v>
      </c>
      <c r="CY36" s="2">
        <v>147.9</v>
      </c>
      <c r="CZ36" s="2">
        <v>155.4</v>
      </c>
      <c r="DA36" s="2">
        <v>164.2</v>
      </c>
      <c r="DB36" s="2">
        <v>162.19999999999999</v>
      </c>
      <c r="DC36" s="2">
        <v>162.30000000000001</v>
      </c>
      <c r="DD36" s="2">
        <v>185.3</v>
      </c>
      <c r="DE36" s="2">
        <v>199.2</v>
      </c>
      <c r="DF36" s="2">
        <v>188.3</v>
      </c>
      <c r="DG36" s="2">
        <v>174.3</v>
      </c>
      <c r="DH36" s="2">
        <v>169.7</v>
      </c>
      <c r="DI36" s="2">
        <v>166.9</v>
      </c>
      <c r="DJ36" s="2">
        <v>166.2</v>
      </c>
      <c r="DK36" s="2">
        <v>174.9</v>
      </c>
      <c r="DL36" s="2">
        <v>182.3</v>
      </c>
      <c r="DM36" s="2">
        <v>182.1</v>
      </c>
      <c r="DN36" s="2">
        <v>186.7</v>
      </c>
      <c r="DO36" s="2">
        <v>191.8</v>
      </c>
      <c r="DP36" s="2">
        <v>199.7</v>
      </c>
      <c r="DQ36" s="2">
        <v>183.1</v>
      </c>
      <c r="DR36" s="2">
        <v>159.9</v>
      </c>
      <c r="DS36" s="2">
        <v>153.9</v>
      </c>
      <c r="DT36" s="2">
        <v>152.69999999999999</v>
      </c>
      <c r="DU36" s="2">
        <v>152.80000000000001</v>
      </c>
      <c r="DV36" s="2">
        <v>155.4</v>
      </c>
      <c r="DW36" s="2">
        <v>161</v>
      </c>
    </row>
    <row r="37" spans="1:127" x14ac:dyDescent="0.3">
      <c r="A37" s="1" t="s">
        <v>9</v>
      </c>
      <c r="B37" s="1" t="s">
        <v>158</v>
      </c>
      <c r="C37" s="1" t="s">
        <v>32</v>
      </c>
      <c r="D37" s="2">
        <v>106</v>
      </c>
      <c r="E37" s="2">
        <v>105.3</v>
      </c>
      <c r="F37" s="2">
        <v>105</v>
      </c>
      <c r="G37" s="2">
        <v>105.3</v>
      </c>
      <c r="H37" s="2">
        <v>105.8</v>
      </c>
      <c r="I37" s="2">
        <v>106.3</v>
      </c>
      <c r="J37" s="2">
        <v>106.4</v>
      </c>
      <c r="K37" s="2">
        <v>106.5</v>
      </c>
      <c r="L37" s="2">
        <v>107.1</v>
      </c>
      <c r="M37" s="2">
        <v>107.3</v>
      </c>
      <c r="N37" s="2">
        <v>108.2</v>
      </c>
      <c r="O37" s="2">
        <v>108.7</v>
      </c>
      <c r="P37" s="2">
        <v>108.9</v>
      </c>
      <c r="Q37" s="2">
        <v>109.3</v>
      </c>
      <c r="R37" s="2">
        <v>109.8</v>
      </c>
      <c r="S37" s="2">
        <v>111</v>
      </c>
      <c r="T37" s="2">
        <v>111.9</v>
      </c>
      <c r="U37" s="2">
        <v>112.4</v>
      </c>
      <c r="V37" s="2">
        <v>113.2</v>
      </c>
      <c r="W37" s="2">
        <v>114.5</v>
      </c>
      <c r="X37" s="2">
        <v>115.6</v>
      </c>
      <c r="Y37" s="2">
        <v>116.1</v>
      </c>
      <c r="Z37" s="2">
        <v>117.2</v>
      </c>
      <c r="AA37" s="2">
        <v>117.6</v>
      </c>
      <c r="AB37" s="2">
        <v>119.1</v>
      </c>
      <c r="AC37" s="2">
        <v>120.9</v>
      </c>
      <c r="AD37" s="2">
        <v>122.4</v>
      </c>
      <c r="AE37" s="2">
        <v>124.8</v>
      </c>
      <c r="AF37" s="2">
        <v>130.5</v>
      </c>
      <c r="AG37" s="2">
        <v>137.4</v>
      </c>
      <c r="AH37" s="2">
        <v>139.1</v>
      </c>
      <c r="AI37" s="2">
        <v>144</v>
      </c>
      <c r="AJ37" s="2">
        <v>150</v>
      </c>
      <c r="AK37" s="2">
        <v>165.3</v>
      </c>
      <c r="AL37" s="2">
        <v>171.2</v>
      </c>
      <c r="AM37" s="2">
        <v>171.5</v>
      </c>
      <c r="AN37" s="2">
        <v>170.7</v>
      </c>
      <c r="AO37" s="2">
        <v>167.4</v>
      </c>
      <c r="AP37" s="2">
        <v>164.3</v>
      </c>
      <c r="AQ37" s="2">
        <v>167.5</v>
      </c>
      <c r="AR37" s="2">
        <v>171.7</v>
      </c>
      <c r="AS37" s="2">
        <v>174.3</v>
      </c>
      <c r="AT37" s="2">
        <v>177.4</v>
      </c>
      <c r="AU37" s="2">
        <v>175.6</v>
      </c>
      <c r="AV37" s="2">
        <v>171.5</v>
      </c>
      <c r="AW37" s="2">
        <v>172.1</v>
      </c>
      <c r="AX37" s="2">
        <v>171.7</v>
      </c>
      <c r="AY37" s="2">
        <v>168.7</v>
      </c>
      <c r="AZ37" s="2">
        <v>159.5</v>
      </c>
      <c r="BA37" s="2">
        <v>152.19999999999999</v>
      </c>
      <c r="BB37" s="2">
        <v>143.9</v>
      </c>
      <c r="BC37" s="2">
        <v>140.9</v>
      </c>
      <c r="BD37" s="2">
        <v>138.30000000000001</v>
      </c>
      <c r="BE37" s="2">
        <v>136.19999999999999</v>
      </c>
      <c r="BF37" s="2">
        <v>133.6</v>
      </c>
      <c r="BG37" s="2">
        <v>132.69999999999999</v>
      </c>
      <c r="BH37" s="2">
        <v>132.9</v>
      </c>
      <c r="BI37" s="2">
        <v>132.30000000000001</v>
      </c>
      <c r="BJ37" s="2">
        <v>131.19999999999999</v>
      </c>
      <c r="BK37" s="2">
        <v>129.1</v>
      </c>
      <c r="BL37" s="2">
        <v>127.3</v>
      </c>
      <c r="BM37" s="2">
        <v>125.8</v>
      </c>
      <c r="BN37" s="2">
        <v>124.6</v>
      </c>
      <c r="BO37" s="2">
        <v>123.5</v>
      </c>
      <c r="BP37" s="2">
        <v>122.3</v>
      </c>
      <c r="BQ37" s="2">
        <v>121.4</v>
      </c>
      <c r="BR37" s="2">
        <v>121.7</v>
      </c>
      <c r="BS37" s="2">
        <v>122.4</v>
      </c>
      <c r="BT37" s="2">
        <v>121.4</v>
      </c>
      <c r="BU37" s="2">
        <v>119.1</v>
      </c>
      <c r="BV37" s="2">
        <v>119.1</v>
      </c>
      <c r="BW37" s="2">
        <v>119.8</v>
      </c>
      <c r="BX37" s="2">
        <v>120.3</v>
      </c>
      <c r="BY37" s="2">
        <v>121</v>
      </c>
      <c r="BZ37" s="2">
        <v>121.8</v>
      </c>
      <c r="CA37" s="2">
        <v>124.9</v>
      </c>
      <c r="CB37" s="2">
        <v>128.30000000000001</v>
      </c>
      <c r="CC37" s="2">
        <v>130</v>
      </c>
      <c r="CD37" s="2">
        <v>130.9</v>
      </c>
      <c r="CE37" s="2">
        <v>131.6</v>
      </c>
      <c r="CF37" s="2">
        <v>132.5</v>
      </c>
      <c r="CG37" s="2">
        <v>135.69999999999999</v>
      </c>
      <c r="CH37" s="2">
        <v>138.30000000000001</v>
      </c>
      <c r="CI37" s="2">
        <v>140.4</v>
      </c>
      <c r="CJ37" s="2">
        <v>141.1</v>
      </c>
      <c r="CK37" s="2">
        <v>141.1</v>
      </c>
      <c r="CL37" s="2">
        <v>150.4</v>
      </c>
      <c r="CM37" s="2" t="s">
        <v>30</v>
      </c>
      <c r="CN37" s="2">
        <v>150.9</v>
      </c>
      <c r="CO37" s="2">
        <v>150.9</v>
      </c>
      <c r="CP37" s="2">
        <v>150.4</v>
      </c>
      <c r="CQ37" s="2">
        <v>149.80000000000001</v>
      </c>
      <c r="CR37" s="2">
        <v>150.9</v>
      </c>
      <c r="CS37" s="2">
        <v>156.80000000000001</v>
      </c>
      <c r="CT37" s="2">
        <v>160.19999999999999</v>
      </c>
      <c r="CU37" s="2">
        <v>160.4</v>
      </c>
      <c r="CV37" s="2">
        <v>158.80000000000001</v>
      </c>
      <c r="CW37" s="2">
        <v>159.80000000000001</v>
      </c>
      <c r="CX37" s="2">
        <v>161.69999999999999</v>
      </c>
      <c r="CY37" s="2">
        <v>165.4</v>
      </c>
      <c r="CZ37" s="2">
        <v>166</v>
      </c>
      <c r="DA37" s="2">
        <v>164</v>
      </c>
      <c r="DB37" s="2">
        <v>164.1</v>
      </c>
      <c r="DC37" s="2">
        <v>164.1</v>
      </c>
      <c r="DD37" s="2">
        <v>165.2</v>
      </c>
      <c r="DE37" s="2">
        <v>165.3</v>
      </c>
      <c r="DF37" s="2">
        <v>164.4</v>
      </c>
      <c r="DG37" s="2">
        <v>163.9</v>
      </c>
      <c r="DH37" s="2">
        <v>163.69999999999999</v>
      </c>
      <c r="DI37" s="2">
        <v>163.9</v>
      </c>
      <c r="DJ37" s="2">
        <v>164.7</v>
      </c>
      <c r="DK37" s="2">
        <v>164.7</v>
      </c>
      <c r="DL37" s="2">
        <v>164.3</v>
      </c>
      <c r="DM37" s="2">
        <v>164.3</v>
      </c>
      <c r="DN37" s="2">
        <v>167.2</v>
      </c>
      <c r="DO37" s="2">
        <v>169.1</v>
      </c>
      <c r="DP37" s="2">
        <v>169.8</v>
      </c>
      <c r="DQ37" s="2">
        <v>170.5</v>
      </c>
      <c r="DR37" s="2">
        <v>170.8</v>
      </c>
      <c r="DS37" s="2">
        <v>170.9</v>
      </c>
      <c r="DT37" s="2">
        <v>171</v>
      </c>
      <c r="DU37" s="2">
        <v>171.1</v>
      </c>
      <c r="DV37" s="2">
        <v>173.4</v>
      </c>
      <c r="DW37" s="2">
        <v>175.6</v>
      </c>
    </row>
    <row r="38" spans="1:127" x14ac:dyDescent="0.3">
      <c r="A38" s="1" t="s">
        <v>10</v>
      </c>
      <c r="B38" s="1" t="s">
        <v>158</v>
      </c>
      <c r="C38" s="1" t="s">
        <v>32</v>
      </c>
      <c r="D38" s="2">
        <v>106.2</v>
      </c>
      <c r="E38" s="2">
        <v>105.1</v>
      </c>
      <c r="F38" s="2">
        <v>104.2</v>
      </c>
      <c r="G38" s="2">
        <v>103.5</v>
      </c>
      <c r="H38" s="2">
        <v>103.1</v>
      </c>
      <c r="I38" s="2">
        <v>103.2</v>
      </c>
      <c r="J38" s="2">
        <v>103.3</v>
      </c>
      <c r="K38" s="2">
        <v>103.1</v>
      </c>
      <c r="L38" s="2">
        <v>103.1</v>
      </c>
      <c r="M38" s="2">
        <v>102.7</v>
      </c>
      <c r="N38" s="2">
        <v>102.2</v>
      </c>
      <c r="O38" s="2">
        <v>101.5</v>
      </c>
      <c r="P38" s="2">
        <v>100.2</v>
      </c>
      <c r="Q38" s="2">
        <v>99.2</v>
      </c>
      <c r="R38" s="2">
        <v>99.6</v>
      </c>
      <c r="S38" s="2">
        <v>101.8</v>
      </c>
      <c r="T38" s="2">
        <v>102.8</v>
      </c>
      <c r="U38" s="2">
        <v>102.9</v>
      </c>
      <c r="V38" s="2">
        <v>104.1</v>
      </c>
      <c r="W38" s="2">
        <v>104.3</v>
      </c>
      <c r="X38" s="2">
        <v>103.8</v>
      </c>
      <c r="Y38" s="2">
        <v>103.1</v>
      </c>
      <c r="Z38" s="2">
        <v>102.1</v>
      </c>
      <c r="AA38" s="2">
        <v>100.6</v>
      </c>
      <c r="AB38" s="2">
        <v>99</v>
      </c>
      <c r="AC38" s="2">
        <v>98.3</v>
      </c>
      <c r="AD38" s="2">
        <v>97</v>
      </c>
      <c r="AE38" s="2">
        <v>95.7</v>
      </c>
      <c r="AF38" s="2">
        <v>95.3</v>
      </c>
      <c r="AG38" s="2">
        <v>94.1</v>
      </c>
      <c r="AH38" s="2">
        <v>91.3</v>
      </c>
      <c r="AI38" s="2">
        <v>90.5</v>
      </c>
      <c r="AJ38" s="2">
        <v>90.4</v>
      </c>
      <c r="AK38" s="2">
        <v>92.3</v>
      </c>
      <c r="AL38" s="2">
        <v>93.3</v>
      </c>
      <c r="AM38" s="2">
        <v>94.5</v>
      </c>
      <c r="AN38" s="2">
        <v>97.4</v>
      </c>
      <c r="AO38" s="2">
        <v>98.8</v>
      </c>
      <c r="AP38" s="2">
        <v>100.9</v>
      </c>
      <c r="AQ38" s="2">
        <v>106.4</v>
      </c>
      <c r="AR38" s="2">
        <v>108.7</v>
      </c>
      <c r="AS38" s="2">
        <v>109.9</v>
      </c>
      <c r="AT38" s="2">
        <v>111.3</v>
      </c>
      <c r="AU38" s="2">
        <v>112.9</v>
      </c>
      <c r="AV38" s="2">
        <v>113.8</v>
      </c>
      <c r="AW38" s="2">
        <v>114.1</v>
      </c>
      <c r="AX38" s="2">
        <v>114.1</v>
      </c>
      <c r="AY38" s="2">
        <v>114.4</v>
      </c>
      <c r="AZ38" s="2">
        <v>115.6</v>
      </c>
      <c r="BA38" s="2">
        <v>117.3</v>
      </c>
      <c r="BB38" s="2">
        <v>118</v>
      </c>
      <c r="BC38" s="2">
        <v>118.5</v>
      </c>
      <c r="BD38" s="2">
        <v>119.4</v>
      </c>
      <c r="BE38" s="2">
        <v>119.6</v>
      </c>
      <c r="BF38" s="2">
        <v>120.5</v>
      </c>
      <c r="BG38" s="2">
        <v>121.2</v>
      </c>
      <c r="BH38" s="2">
        <v>121.5</v>
      </c>
      <c r="BI38" s="2">
        <v>121.8</v>
      </c>
      <c r="BJ38" s="2">
        <v>123</v>
      </c>
      <c r="BK38" s="2">
        <v>121.5</v>
      </c>
      <c r="BL38" s="2">
        <v>118.8</v>
      </c>
      <c r="BM38" s="2">
        <v>117.1</v>
      </c>
      <c r="BN38" s="2">
        <v>116.1</v>
      </c>
      <c r="BO38" s="2">
        <v>113.7</v>
      </c>
      <c r="BP38" s="2">
        <v>109.6</v>
      </c>
      <c r="BQ38" s="2">
        <v>111.1</v>
      </c>
      <c r="BR38" s="2">
        <v>113.5</v>
      </c>
      <c r="BS38" s="2">
        <v>114.7</v>
      </c>
      <c r="BT38" s="2">
        <v>113.7</v>
      </c>
      <c r="BU38" s="2">
        <v>111.9</v>
      </c>
      <c r="BV38" s="2">
        <v>111.9</v>
      </c>
      <c r="BW38" s="2">
        <v>110.3</v>
      </c>
      <c r="BX38" s="2">
        <v>109.1</v>
      </c>
      <c r="BY38" s="2">
        <v>109</v>
      </c>
      <c r="BZ38" s="2">
        <v>109</v>
      </c>
      <c r="CA38" s="2">
        <v>109.9</v>
      </c>
      <c r="CB38" s="2">
        <v>111</v>
      </c>
      <c r="CC38" s="2">
        <v>111.1</v>
      </c>
      <c r="CD38" s="2">
        <v>112</v>
      </c>
      <c r="CE38" s="2">
        <v>113.2</v>
      </c>
      <c r="CF38" s="2">
        <v>114</v>
      </c>
      <c r="CG38" s="2">
        <v>114.2</v>
      </c>
      <c r="CH38" s="2">
        <v>114</v>
      </c>
      <c r="CI38" s="2">
        <v>114.1</v>
      </c>
      <c r="CJ38" s="2">
        <v>113.6</v>
      </c>
      <c r="CK38" s="2">
        <v>113.2</v>
      </c>
      <c r="CL38" s="2">
        <v>120.3</v>
      </c>
      <c r="CM38" s="2" t="s">
        <v>30</v>
      </c>
      <c r="CN38" s="2">
        <v>114.2</v>
      </c>
      <c r="CO38" s="2">
        <v>114.2</v>
      </c>
      <c r="CP38" s="2">
        <v>115.1</v>
      </c>
      <c r="CQ38" s="2">
        <v>116.4</v>
      </c>
      <c r="CR38" s="2">
        <v>116.2</v>
      </c>
      <c r="CS38" s="2">
        <v>115.7</v>
      </c>
      <c r="CT38" s="2">
        <v>115.3</v>
      </c>
      <c r="CU38" s="2">
        <v>114.6</v>
      </c>
      <c r="CV38" s="2">
        <v>112.8</v>
      </c>
      <c r="CW38" s="2">
        <v>112.6</v>
      </c>
      <c r="CX38" s="2">
        <v>113.1</v>
      </c>
      <c r="CY38" s="2">
        <v>114.8</v>
      </c>
      <c r="CZ38" s="2">
        <v>115.1</v>
      </c>
      <c r="DA38" s="2">
        <v>114.5</v>
      </c>
      <c r="DB38" s="2">
        <v>119.7</v>
      </c>
      <c r="DC38" s="2">
        <v>119.7</v>
      </c>
      <c r="DD38" s="2">
        <v>121.9</v>
      </c>
      <c r="DE38" s="2">
        <v>122.4</v>
      </c>
      <c r="DF38" s="2">
        <v>121</v>
      </c>
      <c r="DG38" s="2">
        <v>120</v>
      </c>
      <c r="DH38" s="2">
        <v>118.9</v>
      </c>
      <c r="DI38" s="2">
        <v>118.8</v>
      </c>
      <c r="DJ38" s="2">
        <v>119</v>
      </c>
      <c r="DK38" s="2">
        <v>119.7</v>
      </c>
      <c r="DL38" s="2">
        <v>119.9</v>
      </c>
      <c r="DM38" s="2">
        <v>120</v>
      </c>
      <c r="DN38" s="2">
        <v>120.9</v>
      </c>
      <c r="DO38" s="2">
        <v>121.6</v>
      </c>
      <c r="DP38" s="2">
        <v>121.9</v>
      </c>
      <c r="DQ38" s="2">
        <v>122.1</v>
      </c>
      <c r="DR38" s="2">
        <v>121.8</v>
      </c>
      <c r="DS38" s="2">
        <v>121.1</v>
      </c>
      <c r="DT38" s="2">
        <v>120</v>
      </c>
      <c r="DU38" s="2">
        <v>120</v>
      </c>
      <c r="DV38" s="2">
        <v>121.3</v>
      </c>
      <c r="DW38" s="2">
        <v>122.7</v>
      </c>
    </row>
    <row r="39" spans="1:127" x14ac:dyDescent="0.3">
      <c r="A39" s="1" t="s">
        <v>11</v>
      </c>
      <c r="B39" s="1" t="s">
        <v>158</v>
      </c>
      <c r="C39" s="1" t="s">
        <v>32</v>
      </c>
      <c r="D39" s="2">
        <v>102.7</v>
      </c>
      <c r="E39" s="2">
        <v>102.8</v>
      </c>
      <c r="F39" s="2">
        <v>103</v>
      </c>
      <c r="G39" s="2">
        <v>103.3</v>
      </c>
      <c r="H39" s="2">
        <v>104.3</v>
      </c>
      <c r="I39" s="2">
        <v>105.7</v>
      </c>
      <c r="J39" s="2">
        <v>106.8</v>
      </c>
      <c r="K39" s="2">
        <v>107.4</v>
      </c>
      <c r="L39" s="2">
        <v>108.3</v>
      </c>
      <c r="M39" s="2">
        <v>108.7</v>
      </c>
      <c r="N39" s="2">
        <v>109.4</v>
      </c>
      <c r="O39" s="2">
        <v>110.5</v>
      </c>
      <c r="P39" s="2">
        <v>111</v>
      </c>
      <c r="Q39" s="2">
        <v>111.4</v>
      </c>
      <c r="R39" s="2">
        <v>111.8</v>
      </c>
      <c r="S39" s="2">
        <v>112.6</v>
      </c>
      <c r="T39" s="2">
        <v>113.4</v>
      </c>
      <c r="U39" s="2">
        <v>114.3</v>
      </c>
      <c r="V39" s="2">
        <v>115.5</v>
      </c>
      <c r="W39" s="2">
        <v>117.1</v>
      </c>
      <c r="X39" s="2">
        <v>117.6</v>
      </c>
      <c r="Y39" s="2">
        <v>118.1</v>
      </c>
      <c r="Z39" s="2">
        <v>118.7</v>
      </c>
      <c r="AA39" s="2">
        <v>119.1</v>
      </c>
      <c r="AB39" s="2">
        <v>120.3</v>
      </c>
      <c r="AC39" s="2">
        <v>121.6</v>
      </c>
      <c r="AD39" s="2">
        <v>122.1</v>
      </c>
      <c r="AE39" s="2">
        <v>122.4</v>
      </c>
      <c r="AF39" s="2">
        <v>123.4</v>
      </c>
      <c r="AG39" s="2">
        <v>125.5</v>
      </c>
      <c r="AH39" s="2">
        <v>126.1</v>
      </c>
      <c r="AI39" s="2">
        <v>126.8</v>
      </c>
      <c r="AJ39" s="2">
        <v>128.4</v>
      </c>
      <c r="AK39" s="2">
        <v>129.69999999999999</v>
      </c>
      <c r="AL39" s="2">
        <v>131.19999999999999</v>
      </c>
      <c r="AM39" s="2">
        <v>132.1</v>
      </c>
      <c r="AN39" s="2">
        <v>132.9</v>
      </c>
      <c r="AO39" s="2">
        <v>133.6</v>
      </c>
      <c r="AP39" s="2">
        <v>133.9</v>
      </c>
      <c r="AQ39" s="2">
        <v>134.4</v>
      </c>
      <c r="AR39" s="2">
        <v>135.30000000000001</v>
      </c>
      <c r="AS39" s="2">
        <v>136.30000000000001</v>
      </c>
      <c r="AT39" s="2">
        <v>137.5</v>
      </c>
      <c r="AU39" s="2">
        <v>138.1</v>
      </c>
      <c r="AV39" s="2">
        <v>138.80000000000001</v>
      </c>
      <c r="AW39" s="2">
        <v>139.30000000000001</v>
      </c>
      <c r="AX39" s="2">
        <v>139.69999999999999</v>
      </c>
      <c r="AY39" s="2">
        <v>140.19999999999999</v>
      </c>
      <c r="AZ39" s="2">
        <v>139.6</v>
      </c>
      <c r="BA39" s="2">
        <v>138.69999999999999</v>
      </c>
      <c r="BB39" s="2">
        <v>137.9</v>
      </c>
      <c r="BC39" s="2">
        <v>136.5</v>
      </c>
      <c r="BD39" s="2">
        <v>136</v>
      </c>
      <c r="BE39" s="2">
        <v>135.30000000000001</v>
      </c>
      <c r="BF39" s="2">
        <v>135.19999999999999</v>
      </c>
      <c r="BG39" s="2">
        <v>135.6</v>
      </c>
      <c r="BH39" s="2">
        <v>135.6</v>
      </c>
      <c r="BI39" s="2">
        <v>136.30000000000001</v>
      </c>
      <c r="BJ39" s="2">
        <v>136.80000000000001</v>
      </c>
      <c r="BK39" s="2">
        <v>137.1</v>
      </c>
      <c r="BL39" s="2">
        <v>137.5</v>
      </c>
      <c r="BM39" s="2">
        <v>137.30000000000001</v>
      </c>
      <c r="BN39" s="2">
        <v>137.80000000000001</v>
      </c>
      <c r="BO39" s="2">
        <v>138.19999999999999</v>
      </c>
      <c r="BP39" s="2">
        <v>138.1</v>
      </c>
      <c r="BQ39" s="2">
        <v>138.4</v>
      </c>
      <c r="BR39" s="2">
        <v>138.9</v>
      </c>
      <c r="BS39" s="2">
        <v>139.4</v>
      </c>
      <c r="BT39" s="2">
        <v>139.5</v>
      </c>
      <c r="BU39" s="2">
        <v>141</v>
      </c>
      <c r="BV39" s="2">
        <v>140.9</v>
      </c>
      <c r="BW39" s="2">
        <v>140.6</v>
      </c>
      <c r="BX39" s="2">
        <v>139.4</v>
      </c>
      <c r="BY39" s="2">
        <v>139.69999999999999</v>
      </c>
      <c r="BZ39" s="2">
        <v>139.5</v>
      </c>
      <c r="CA39" s="2">
        <v>139.9</v>
      </c>
      <c r="CB39" s="2">
        <v>140.6</v>
      </c>
      <c r="CC39" s="2">
        <v>141.69999999999999</v>
      </c>
      <c r="CD39" s="2">
        <v>142.6</v>
      </c>
      <c r="CE39" s="2">
        <v>144.1</v>
      </c>
      <c r="CF39" s="2">
        <v>145.4</v>
      </c>
      <c r="CG39" s="2">
        <v>147</v>
      </c>
      <c r="CH39" s="2">
        <v>148.69999999999999</v>
      </c>
      <c r="CI39" s="2">
        <v>150.9</v>
      </c>
      <c r="CJ39" s="2">
        <v>152</v>
      </c>
      <c r="CK39" s="2">
        <v>153.19999999999999</v>
      </c>
      <c r="CL39" s="2">
        <v>157.1</v>
      </c>
      <c r="CM39" s="2" t="s">
        <v>30</v>
      </c>
      <c r="CN39" s="2">
        <v>159.5</v>
      </c>
      <c r="CO39" s="2">
        <v>159.5</v>
      </c>
      <c r="CP39" s="2">
        <v>160</v>
      </c>
      <c r="CQ39" s="2">
        <v>160.30000000000001</v>
      </c>
      <c r="CR39" s="2">
        <v>161</v>
      </c>
      <c r="CS39" s="2">
        <v>161.80000000000001</v>
      </c>
      <c r="CT39" s="2">
        <v>163</v>
      </c>
      <c r="CU39" s="2">
        <v>164</v>
      </c>
      <c r="CV39" s="2">
        <v>164.2</v>
      </c>
      <c r="CW39" s="2">
        <v>163.5</v>
      </c>
      <c r="CX39" s="2">
        <v>163.9</v>
      </c>
      <c r="CY39" s="2">
        <v>168.2</v>
      </c>
      <c r="CZ39" s="2">
        <v>168.5</v>
      </c>
      <c r="DA39" s="2">
        <v>168.3</v>
      </c>
      <c r="DB39" s="2">
        <v>168.8</v>
      </c>
      <c r="DC39" s="2">
        <v>168.8</v>
      </c>
      <c r="DD39" s="2">
        <v>169.3</v>
      </c>
      <c r="DE39" s="2">
        <v>169.6</v>
      </c>
      <c r="DF39" s="2">
        <v>170.5</v>
      </c>
      <c r="DG39" s="2">
        <v>172.1</v>
      </c>
      <c r="DH39" s="2">
        <v>174.3</v>
      </c>
      <c r="DI39" s="2">
        <v>177.4</v>
      </c>
      <c r="DJ39" s="2">
        <v>181.3</v>
      </c>
      <c r="DK39" s="2">
        <v>184.9</v>
      </c>
      <c r="DL39" s="2">
        <v>187.1</v>
      </c>
      <c r="DM39" s="2">
        <v>190</v>
      </c>
      <c r="DN39" s="2">
        <v>193.6</v>
      </c>
      <c r="DO39" s="2">
        <v>197.3</v>
      </c>
      <c r="DP39" s="2">
        <v>199.9</v>
      </c>
      <c r="DQ39" s="2">
        <v>202.8</v>
      </c>
      <c r="DR39" s="2">
        <v>205.2</v>
      </c>
      <c r="DS39" s="2">
        <v>208.4</v>
      </c>
      <c r="DT39" s="2">
        <v>209.7</v>
      </c>
      <c r="DU39" s="2">
        <v>209.7</v>
      </c>
      <c r="DV39" s="2">
        <v>212.9</v>
      </c>
      <c r="DW39" s="2">
        <v>218</v>
      </c>
    </row>
    <row r="40" spans="1:127" x14ac:dyDescent="0.3">
      <c r="A40" s="1" t="s">
        <v>12</v>
      </c>
      <c r="B40" s="1" t="s">
        <v>158</v>
      </c>
      <c r="C40" s="1" t="s">
        <v>32</v>
      </c>
      <c r="D40" s="2">
        <v>104.9</v>
      </c>
      <c r="E40" s="2">
        <v>105.5</v>
      </c>
      <c r="F40" s="2">
        <v>106.2</v>
      </c>
      <c r="G40" s="2">
        <v>107.2</v>
      </c>
      <c r="H40" s="2">
        <v>108.1</v>
      </c>
      <c r="I40" s="2">
        <v>109</v>
      </c>
      <c r="J40" s="2">
        <v>109.6</v>
      </c>
      <c r="K40" s="2">
        <v>110.2</v>
      </c>
      <c r="L40" s="2">
        <v>110.7</v>
      </c>
      <c r="M40" s="2">
        <v>111.2</v>
      </c>
      <c r="N40" s="2">
        <v>111.8</v>
      </c>
      <c r="O40" s="2">
        <v>112.1</v>
      </c>
      <c r="P40" s="2">
        <v>112.3</v>
      </c>
      <c r="Q40" s="2">
        <v>112.6</v>
      </c>
      <c r="R40" s="2">
        <v>112.7</v>
      </c>
      <c r="S40" s="2">
        <v>113.2</v>
      </c>
      <c r="T40" s="2">
        <v>113.7</v>
      </c>
      <c r="U40" s="2">
        <v>114.2</v>
      </c>
      <c r="V40" s="2">
        <v>114.8</v>
      </c>
      <c r="W40" s="2">
        <v>115.2</v>
      </c>
      <c r="X40" s="2">
        <v>115.8</v>
      </c>
      <c r="Y40" s="2">
        <v>116.1</v>
      </c>
      <c r="Z40" s="2">
        <v>116.4</v>
      </c>
      <c r="AA40" s="2">
        <v>116.8</v>
      </c>
      <c r="AB40" s="2">
        <v>117.3</v>
      </c>
      <c r="AC40" s="2">
        <v>118</v>
      </c>
      <c r="AD40" s="2">
        <v>118.1</v>
      </c>
      <c r="AE40" s="2">
        <v>118.5</v>
      </c>
      <c r="AF40" s="2">
        <v>119.2</v>
      </c>
      <c r="AG40" s="2">
        <v>119.8</v>
      </c>
      <c r="AH40" s="2">
        <v>119.9</v>
      </c>
      <c r="AI40" s="2">
        <v>120.4</v>
      </c>
      <c r="AJ40" s="2">
        <v>120.7</v>
      </c>
      <c r="AK40" s="2">
        <v>121.1</v>
      </c>
      <c r="AL40" s="2">
        <v>121.7</v>
      </c>
      <c r="AM40" s="2">
        <v>122</v>
      </c>
      <c r="AN40" s="2">
        <v>122.7</v>
      </c>
      <c r="AO40" s="2">
        <v>123</v>
      </c>
      <c r="AP40" s="2">
        <v>123.1</v>
      </c>
      <c r="AQ40" s="2">
        <v>123.6</v>
      </c>
      <c r="AR40" s="2">
        <v>124.2</v>
      </c>
      <c r="AS40" s="2">
        <v>124.4</v>
      </c>
      <c r="AT40" s="2">
        <v>125</v>
      </c>
      <c r="AU40" s="2">
        <v>125.5</v>
      </c>
      <c r="AV40" s="2">
        <v>126</v>
      </c>
      <c r="AW40" s="2">
        <v>126.1</v>
      </c>
      <c r="AX40" s="2">
        <v>126.2</v>
      </c>
      <c r="AY40" s="2">
        <v>126.6</v>
      </c>
      <c r="AZ40" s="2">
        <v>126.6</v>
      </c>
      <c r="BA40" s="2">
        <v>126.9</v>
      </c>
      <c r="BB40" s="2">
        <v>127.2</v>
      </c>
      <c r="BC40" s="2">
        <v>127.4</v>
      </c>
      <c r="BD40" s="2">
        <v>127.6</v>
      </c>
      <c r="BE40" s="2">
        <v>127.8</v>
      </c>
      <c r="BF40" s="2">
        <v>128.5</v>
      </c>
      <c r="BG40" s="2">
        <v>128.69999999999999</v>
      </c>
      <c r="BH40" s="2">
        <v>128.80000000000001</v>
      </c>
      <c r="BI40" s="2">
        <v>128.69999999999999</v>
      </c>
      <c r="BJ40" s="2">
        <v>129.19999999999999</v>
      </c>
      <c r="BK40" s="2">
        <v>128.80000000000001</v>
      </c>
      <c r="BL40" s="2">
        <v>129</v>
      </c>
      <c r="BM40" s="2">
        <v>128.6</v>
      </c>
      <c r="BN40" s="2">
        <v>129.1</v>
      </c>
      <c r="BO40" s="2">
        <v>129.6</v>
      </c>
      <c r="BP40" s="2">
        <v>129.9</v>
      </c>
      <c r="BQ40" s="2">
        <v>130.30000000000001</v>
      </c>
      <c r="BR40" s="2">
        <v>130.30000000000001</v>
      </c>
      <c r="BS40" s="2">
        <v>131.1</v>
      </c>
      <c r="BT40" s="2">
        <v>130.80000000000001</v>
      </c>
      <c r="BU40" s="2">
        <v>133.6</v>
      </c>
      <c r="BV40" s="2">
        <v>133.5</v>
      </c>
      <c r="BW40" s="2">
        <v>133.80000000000001</v>
      </c>
      <c r="BX40" s="2">
        <v>133.30000000000001</v>
      </c>
      <c r="BY40" s="2">
        <v>133.6</v>
      </c>
      <c r="BZ40" s="2">
        <v>133.69999999999999</v>
      </c>
      <c r="CA40" s="2">
        <v>134</v>
      </c>
      <c r="CB40" s="2">
        <v>134.19999999999999</v>
      </c>
      <c r="CC40" s="2">
        <v>134.69999999999999</v>
      </c>
      <c r="CD40" s="2">
        <v>134.9</v>
      </c>
      <c r="CE40" s="2">
        <v>135</v>
      </c>
      <c r="CF40" s="2">
        <v>135.1</v>
      </c>
      <c r="CG40" s="2">
        <v>135.30000000000001</v>
      </c>
      <c r="CH40" s="2">
        <v>135.80000000000001</v>
      </c>
      <c r="CI40" s="2">
        <v>136.1</v>
      </c>
      <c r="CJ40" s="2">
        <v>136.5</v>
      </c>
      <c r="CK40" s="2">
        <v>136.69999999999999</v>
      </c>
      <c r="CL40" s="2">
        <v>136.80000000000001</v>
      </c>
      <c r="CM40" s="2" t="s">
        <v>30</v>
      </c>
      <c r="CN40" s="2">
        <v>139.4</v>
      </c>
      <c r="CO40" s="2">
        <v>139.4</v>
      </c>
      <c r="CP40" s="2">
        <v>140.6</v>
      </c>
      <c r="CQ40" s="2">
        <v>142.19999999999999</v>
      </c>
      <c r="CR40" s="2">
        <v>144</v>
      </c>
      <c r="CS40" s="2">
        <v>146.5</v>
      </c>
      <c r="CT40" s="2">
        <v>149.19999999999999</v>
      </c>
      <c r="CU40" s="2">
        <v>151.80000000000001</v>
      </c>
      <c r="CV40" s="2">
        <v>155.5</v>
      </c>
      <c r="CW40" s="2">
        <v>156.5</v>
      </c>
      <c r="CX40" s="2">
        <v>157.6</v>
      </c>
      <c r="CY40" s="2">
        <v>159.30000000000001</v>
      </c>
      <c r="CZ40" s="2">
        <v>160</v>
      </c>
      <c r="DA40" s="2">
        <v>160.9</v>
      </c>
      <c r="DB40" s="2">
        <v>162.69999999999999</v>
      </c>
      <c r="DC40" s="2">
        <v>162.69999999999999</v>
      </c>
      <c r="DD40" s="2">
        <v>163.19999999999999</v>
      </c>
      <c r="DE40" s="2">
        <v>163.69999999999999</v>
      </c>
      <c r="DF40" s="2">
        <v>164.2</v>
      </c>
      <c r="DG40" s="2">
        <v>164.3</v>
      </c>
      <c r="DH40" s="2">
        <v>164.7</v>
      </c>
      <c r="DI40" s="2">
        <v>165.3</v>
      </c>
      <c r="DJ40" s="2">
        <v>166.2</v>
      </c>
      <c r="DK40" s="2">
        <v>167.1</v>
      </c>
      <c r="DL40" s="2">
        <v>167.9</v>
      </c>
      <c r="DM40" s="2">
        <v>168.4</v>
      </c>
      <c r="DN40" s="2">
        <v>168.8</v>
      </c>
      <c r="DO40" s="2">
        <v>169.4</v>
      </c>
      <c r="DP40" s="2">
        <v>169.9</v>
      </c>
      <c r="DQ40" s="2">
        <v>170.4</v>
      </c>
      <c r="DR40" s="2">
        <v>171</v>
      </c>
      <c r="DS40" s="2">
        <v>171.4</v>
      </c>
      <c r="DT40" s="2">
        <v>172.3</v>
      </c>
      <c r="DU40" s="2">
        <v>172.3</v>
      </c>
      <c r="DV40" s="2">
        <v>172.9</v>
      </c>
      <c r="DW40" s="2">
        <v>173.4</v>
      </c>
    </row>
    <row r="41" spans="1:127" x14ac:dyDescent="0.3">
      <c r="A41" s="1" t="s">
        <v>13</v>
      </c>
      <c r="B41" s="1" t="s">
        <v>158</v>
      </c>
      <c r="C41" s="1" t="s">
        <v>32</v>
      </c>
      <c r="D41" s="2">
        <v>107.3</v>
      </c>
      <c r="E41" s="2">
        <v>108.3</v>
      </c>
      <c r="F41" s="2">
        <v>108.9</v>
      </c>
      <c r="G41" s="2">
        <v>109.6</v>
      </c>
      <c r="H41" s="2">
        <v>110.5</v>
      </c>
      <c r="I41" s="2">
        <v>111.6</v>
      </c>
      <c r="J41" s="2">
        <v>112.6</v>
      </c>
      <c r="K41" s="2">
        <v>113.4</v>
      </c>
      <c r="L41" s="2">
        <v>114.6</v>
      </c>
      <c r="M41" s="2">
        <v>115.4</v>
      </c>
      <c r="N41" s="2">
        <v>116.5</v>
      </c>
      <c r="O41" s="2">
        <v>117.4</v>
      </c>
      <c r="P41" s="2">
        <v>118.1</v>
      </c>
      <c r="Q41" s="2">
        <v>118.8</v>
      </c>
      <c r="R41" s="2">
        <v>119.3</v>
      </c>
      <c r="S41" s="2">
        <v>119.8</v>
      </c>
      <c r="T41" s="2">
        <v>120.4</v>
      </c>
      <c r="U41" s="2">
        <v>121.2</v>
      </c>
      <c r="V41" s="2">
        <v>122.1</v>
      </c>
      <c r="W41" s="2">
        <v>123.1</v>
      </c>
      <c r="X41" s="2">
        <v>123.8</v>
      </c>
      <c r="Y41" s="2">
        <v>124.5</v>
      </c>
      <c r="Z41" s="2">
        <v>125.6</v>
      </c>
      <c r="AA41" s="2">
        <v>126.1</v>
      </c>
      <c r="AB41" s="2">
        <v>126.7</v>
      </c>
      <c r="AC41" s="2">
        <v>127.6</v>
      </c>
      <c r="AD41" s="2">
        <v>128.4</v>
      </c>
      <c r="AE41" s="2">
        <v>129.1</v>
      </c>
      <c r="AF41" s="2">
        <v>129.80000000000001</v>
      </c>
      <c r="AG41" s="2">
        <v>130.9</v>
      </c>
      <c r="AH41" s="2">
        <v>131.4</v>
      </c>
      <c r="AI41" s="2">
        <v>132.1</v>
      </c>
      <c r="AJ41" s="2">
        <v>132.5</v>
      </c>
      <c r="AK41" s="2">
        <v>133</v>
      </c>
      <c r="AL41" s="2">
        <v>134</v>
      </c>
      <c r="AM41" s="2">
        <v>134.69999999999999</v>
      </c>
      <c r="AN41" s="2">
        <v>135.30000000000001</v>
      </c>
      <c r="AO41" s="2">
        <v>135.80000000000001</v>
      </c>
      <c r="AP41" s="2">
        <v>136.30000000000001</v>
      </c>
      <c r="AQ41" s="2">
        <v>136.69999999999999</v>
      </c>
      <c r="AR41" s="2">
        <v>137.4</v>
      </c>
      <c r="AS41" s="2">
        <v>138.1</v>
      </c>
      <c r="AT41" s="2">
        <v>138.80000000000001</v>
      </c>
      <c r="AU41" s="2">
        <v>139.5</v>
      </c>
      <c r="AV41" s="2">
        <v>140.19999999999999</v>
      </c>
      <c r="AW41" s="2">
        <v>141.1</v>
      </c>
      <c r="AX41" s="2">
        <v>141.80000000000001</v>
      </c>
      <c r="AY41" s="2">
        <v>142.30000000000001</v>
      </c>
      <c r="AZ41" s="2">
        <v>142.80000000000001</v>
      </c>
      <c r="BA41" s="2">
        <v>143.19999999999999</v>
      </c>
      <c r="BB41" s="2">
        <v>144</v>
      </c>
      <c r="BC41" s="2">
        <v>144.19999999999999</v>
      </c>
      <c r="BD41" s="2">
        <v>144.5</v>
      </c>
      <c r="BE41" s="2">
        <v>144.9</v>
      </c>
      <c r="BF41" s="2">
        <v>145.80000000000001</v>
      </c>
      <c r="BG41" s="2">
        <v>146.80000000000001</v>
      </c>
      <c r="BH41" s="2">
        <v>147.30000000000001</v>
      </c>
      <c r="BI41" s="2">
        <v>148.1</v>
      </c>
      <c r="BJ41" s="2">
        <v>148.9</v>
      </c>
      <c r="BK41" s="2">
        <v>149</v>
      </c>
      <c r="BL41" s="2">
        <v>149.5</v>
      </c>
      <c r="BM41" s="2">
        <v>149.6</v>
      </c>
      <c r="BN41" s="2">
        <v>150.4</v>
      </c>
      <c r="BO41" s="2">
        <v>151.19999999999999</v>
      </c>
      <c r="BP41" s="2">
        <v>151.69999999999999</v>
      </c>
      <c r="BQ41" s="2">
        <v>151.80000000000001</v>
      </c>
      <c r="BR41" s="2">
        <v>152.30000000000001</v>
      </c>
      <c r="BS41" s="2">
        <v>153</v>
      </c>
      <c r="BT41" s="2">
        <v>153.80000000000001</v>
      </c>
      <c r="BU41" s="2">
        <v>154.5</v>
      </c>
      <c r="BV41" s="2">
        <v>154.5</v>
      </c>
      <c r="BW41" s="2">
        <v>154.6</v>
      </c>
      <c r="BX41" s="2">
        <v>154.6</v>
      </c>
      <c r="BY41" s="2">
        <v>154.9</v>
      </c>
      <c r="BZ41" s="2">
        <v>155.19999999999999</v>
      </c>
      <c r="CA41" s="2">
        <v>155.5</v>
      </c>
      <c r="CB41" s="2">
        <v>155.9</v>
      </c>
      <c r="CC41" s="2">
        <v>156.19999999999999</v>
      </c>
      <c r="CD41" s="2">
        <v>156.6</v>
      </c>
      <c r="CE41" s="2">
        <v>156.80000000000001</v>
      </c>
      <c r="CF41" s="2">
        <v>157.1</v>
      </c>
      <c r="CG41" s="2">
        <v>157.5</v>
      </c>
      <c r="CH41" s="2">
        <v>158</v>
      </c>
      <c r="CI41" s="2">
        <v>158.6</v>
      </c>
      <c r="CJ41" s="2">
        <v>159.1</v>
      </c>
      <c r="CK41" s="2">
        <v>159.6</v>
      </c>
      <c r="CL41" s="2" t="s">
        <v>30</v>
      </c>
      <c r="CM41" s="2" t="s">
        <v>30</v>
      </c>
      <c r="CN41" s="2">
        <v>161.80000000000001</v>
      </c>
      <c r="CO41" s="2">
        <v>161.80000000000001</v>
      </c>
      <c r="CP41" s="2">
        <v>162.30000000000001</v>
      </c>
      <c r="CQ41" s="2">
        <v>162.9</v>
      </c>
      <c r="CR41" s="2">
        <v>163.19999999999999</v>
      </c>
      <c r="CS41" s="2">
        <v>163.80000000000001</v>
      </c>
      <c r="CT41" s="2">
        <v>164.8</v>
      </c>
      <c r="CU41" s="2">
        <v>165.6</v>
      </c>
      <c r="CV41" s="2">
        <v>167.5</v>
      </c>
      <c r="CW41" s="2">
        <v>168.2</v>
      </c>
      <c r="CX41" s="2">
        <v>168.9</v>
      </c>
      <c r="CY41" s="2">
        <v>170.4</v>
      </c>
      <c r="CZ41" s="2">
        <v>172.4</v>
      </c>
      <c r="DA41" s="2">
        <v>172.2</v>
      </c>
      <c r="DB41" s="2">
        <v>173.9</v>
      </c>
      <c r="DC41" s="2">
        <v>173.9</v>
      </c>
      <c r="DD41" s="2">
        <v>174.7</v>
      </c>
      <c r="DE41" s="2">
        <v>175.5</v>
      </c>
      <c r="DF41" s="2">
        <v>176.5</v>
      </c>
      <c r="DG41" s="2">
        <v>177.3</v>
      </c>
      <c r="DH41" s="2">
        <v>178</v>
      </c>
      <c r="DI41" s="2">
        <v>179.3</v>
      </c>
      <c r="DJ41" s="2">
        <v>180.9</v>
      </c>
      <c r="DK41" s="2">
        <v>182.5</v>
      </c>
      <c r="DL41" s="2">
        <v>183.9</v>
      </c>
      <c r="DM41" s="2">
        <v>185.2</v>
      </c>
      <c r="DN41" s="2">
        <v>186.3</v>
      </c>
      <c r="DO41" s="2">
        <v>187.4</v>
      </c>
      <c r="DP41" s="2">
        <v>188.3</v>
      </c>
      <c r="DQ41" s="2">
        <v>189.5</v>
      </c>
      <c r="DR41" s="2">
        <v>190.3</v>
      </c>
      <c r="DS41" s="2">
        <v>191.2</v>
      </c>
      <c r="DT41" s="2">
        <v>193</v>
      </c>
      <c r="DU41" s="2">
        <v>193</v>
      </c>
      <c r="DV41" s="2">
        <v>193.5</v>
      </c>
      <c r="DW41" s="2">
        <v>194.2</v>
      </c>
    </row>
    <row r="42" spans="1:127" x14ac:dyDescent="0.3">
      <c r="A42" s="1" t="s">
        <v>14</v>
      </c>
      <c r="B42" s="1" t="s">
        <v>158</v>
      </c>
      <c r="C42" s="1" t="s">
        <v>32</v>
      </c>
      <c r="D42" s="2">
        <v>105.6</v>
      </c>
      <c r="E42" s="2">
        <v>106.6</v>
      </c>
      <c r="F42" s="2">
        <v>106.9</v>
      </c>
      <c r="G42" s="2">
        <v>107.7</v>
      </c>
      <c r="H42" s="2">
        <v>109.2</v>
      </c>
      <c r="I42" s="2">
        <v>112.2</v>
      </c>
      <c r="J42" s="2">
        <v>114.7</v>
      </c>
      <c r="K42" s="2">
        <v>116.6</v>
      </c>
      <c r="L42" s="2">
        <v>118.3</v>
      </c>
      <c r="M42" s="2">
        <v>120.2</v>
      </c>
      <c r="N42" s="2">
        <v>122.6</v>
      </c>
      <c r="O42" s="2">
        <v>118.4</v>
      </c>
      <c r="P42" s="2">
        <v>115.8</v>
      </c>
      <c r="Q42" s="2">
        <v>115.3</v>
      </c>
      <c r="R42" s="2">
        <v>116.1</v>
      </c>
      <c r="S42" s="2">
        <v>117.6</v>
      </c>
      <c r="T42" s="2">
        <v>118.9</v>
      </c>
      <c r="U42" s="2">
        <v>120.4</v>
      </c>
      <c r="V42" s="2">
        <v>124.7</v>
      </c>
      <c r="W42" s="2">
        <v>126.6</v>
      </c>
      <c r="X42" s="2">
        <v>125.8</v>
      </c>
      <c r="Y42" s="2">
        <v>125.4</v>
      </c>
      <c r="Z42" s="2">
        <v>125.1</v>
      </c>
      <c r="AA42" s="2">
        <v>123.6</v>
      </c>
      <c r="AB42" s="2">
        <v>123.1</v>
      </c>
      <c r="AC42" s="2">
        <v>123.1</v>
      </c>
      <c r="AD42" s="2">
        <v>123.4</v>
      </c>
      <c r="AE42" s="2">
        <v>124</v>
      </c>
      <c r="AF42" s="2">
        <v>125</v>
      </c>
      <c r="AG42" s="2">
        <v>127.3</v>
      </c>
      <c r="AH42" s="2">
        <v>128.19999999999999</v>
      </c>
      <c r="AI42" s="2">
        <v>130.30000000000001</v>
      </c>
      <c r="AJ42" s="2">
        <v>131.19999999999999</v>
      </c>
      <c r="AK42" s="2">
        <v>132.1</v>
      </c>
      <c r="AL42" s="2">
        <v>132.69999999999999</v>
      </c>
      <c r="AM42" s="2">
        <v>131.4</v>
      </c>
      <c r="AN42" s="2">
        <v>131.30000000000001</v>
      </c>
      <c r="AO42" s="2">
        <v>129.9</v>
      </c>
      <c r="AP42" s="2">
        <v>129.80000000000001</v>
      </c>
      <c r="AQ42" s="2">
        <v>131.80000000000001</v>
      </c>
      <c r="AR42" s="2">
        <v>134</v>
      </c>
      <c r="AS42" s="2">
        <v>136.80000000000001</v>
      </c>
      <c r="AT42" s="2">
        <v>138.4</v>
      </c>
      <c r="AU42" s="2">
        <v>137.9</v>
      </c>
      <c r="AV42" s="2">
        <v>136.6</v>
      </c>
      <c r="AW42" s="2">
        <v>137</v>
      </c>
      <c r="AX42" s="2">
        <v>136.1</v>
      </c>
      <c r="AY42" s="2">
        <v>134</v>
      </c>
      <c r="AZ42" s="2">
        <v>133.1</v>
      </c>
      <c r="BA42" s="2">
        <v>133</v>
      </c>
      <c r="BB42" s="2">
        <v>133.1</v>
      </c>
      <c r="BC42" s="2">
        <v>133.5</v>
      </c>
      <c r="BD42" s="2">
        <v>133.69999999999999</v>
      </c>
      <c r="BE42" s="2">
        <v>135.19999999999999</v>
      </c>
      <c r="BF42" s="2">
        <v>139</v>
      </c>
      <c r="BG42" s="2">
        <v>140.6</v>
      </c>
      <c r="BH42" s="2">
        <v>139</v>
      </c>
      <c r="BI42" s="2">
        <v>140.1</v>
      </c>
      <c r="BJ42" s="2">
        <v>142.1</v>
      </c>
      <c r="BK42" s="2">
        <v>140.5</v>
      </c>
      <c r="BL42" s="2">
        <v>139.19999999999999</v>
      </c>
      <c r="BM42" s="2">
        <v>137.6</v>
      </c>
      <c r="BN42" s="2">
        <v>137.19999999999999</v>
      </c>
      <c r="BO42" s="2">
        <v>137.5</v>
      </c>
      <c r="BP42" s="2">
        <v>138.1</v>
      </c>
      <c r="BQ42" s="2">
        <v>139.4</v>
      </c>
      <c r="BR42" s="2">
        <v>141.4</v>
      </c>
      <c r="BS42" s="2">
        <v>141.69999999999999</v>
      </c>
      <c r="BT42" s="2">
        <v>140.4</v>
      </c>
      <c r="BU42" s="2">
        <v>139.69999999999999</v>
      </c>
      <c r="BV42" s="2">
        <v>139.69999999999999</v>
      </c>
      <c r="BW42" s="2">
        <v>138.19999999999999</v>
      </c>
      <c r="BX42" s="2">
        <v>137.4</v>
      </c>
      <c r="BY42" s="2">
        <v>137.5</v>
      </c>
      <c r="BZ42" s="2">
        <v>138.1</v>
      </c>
      <c r="CA42" s="2">
        <v>140.9</v>
      </c>
      <c r="CB42" s="2">
        <v>142.69999999999999</v>
      </c>
      <c r="CC42" s="2">
        <v>144.69999999999999</v>
      </c>
      <c r="CD42" s="2">
        <v>145.9</v>
      </c>
      <c r="CE42" s="2">
        <v>147</v>
      </c>
      <c r="CF42" s="2">
        <v>149.6</v>
      </c>
      <c r="CG42" s="2">
        <v>151.9</v>
      </c>
      <c r="CH42" s="2">
        <v>155</v>
      </c>
      <c r="CI42" s="2">
        <v>153.5</v>
      </c>
      <c r="CJ42" s="2">
        <v>150.5</v>
      </c>
      <c r="CK42" s="2">
        <v>148.9</v>
      </c>
      <c r="CL42" s="2">
        <v>151.4</v>
      </c>
      <c r="CM42" s="2" t="s">
        <v>30</v>
      </c>
      <c r="CN42" s="2">
        <v>154</v>
      </c>
      <c r="CO42" s="2">
        <v>154</v>
      </c>
      <c r="CP42" s="2">
        <v>157</v>
      </c>
      <c r="CQ42" s="2">
        <v>158</v>
      </c>
      <c r="CR42" s="2">
        <v>161.4</v>
      </c>
      <c r="CS42" s="2">
        <v>164.7</v>
      </c>
      <c r="CT42" s="2">
        <v>165.4</v>
      </c>
      <c r="CU42" s="2">
        <v>161</v>
      </c>
      <c r="CV42" s="2">
        <v>156.9</v>
      </c>
      <c r="CW42" s="2">
        <v>156.69999999999999</v>
      </c>
      <c r="CX42" s="2">
        <v>158</v>
      </c>
      <c r="CY42" s="2">
        <v>160.69999999999999</v>
      </c>
      <c r="CZ42" s="2">
        <v>162.6</v>
      </c>
      <c r="DA42" s="2">
        <v>164</v>
      </c>
      <c r="DB42" s="2">
        <v>164</v>
      </c>
      <c r="DC42" s="2">
        <v>164</v>
      </c>
      <c r="DD42" s="2">
        <v>167.7</v>
      </c>
      <c r="DE42" s="2">
        <v>169.7</v>
      </c>
      <c r="DF42" s="2">
        <v>168.2</v>
      </c>
      <c r="DG42" s="2">
        <v>166.4</v>
      </c>
      <c r="DH42" s="2">
        <v>166.2</v>
      </c>
      <c r="DI42" s="2">
        <v>168.4</v>
      </c>
      <c r="DJ42" s="2">
        <v>170.8</v>
      </c>
      <c r="DK42" s="2">
        <v>173.3</v>
      </c>
      <c r="DL42" s="2">
        <v>174.9</v>
      </c>
      <c r="DM42" s="2">
        <v>175</v>
      </c>
      <c r="DN42" s="2">
        <v>176.3</v>
      </c>
      <c r="DO42" s="2">
        <v>177.8</v>
      </c>
      <c r="DP42" s="2">
        <v>179.6</v>
      </c>
      <c r="DQ42" s="2">
        <v>178.3</v>
      </c>
      <c r="DR42" s="2">
        <v>175.9</v>
      </c>
      <c r="DS42" s="2">
        <v>176.7</v>
      </c>
      <c r="DT42" s="2">
        <v>177</v>
      </c>
      <c r="DU42" s="2">
        <v>177</v>
      </c>
      <c r="DV42" s="2">
        <v>177.9</v>
      </c>
      <c r="DW42" s="2">
        <v>179.1</v>
      </c>
    </row>
    <row r="43" spans="1:127" x14ac:dyDescent="0.3">
      <c r="A43" s="1" t="s">
        <v>15</v>
      </c>
      <c r="B43" s="1" t="s">
        <v>159</v>
      </c>
      <c r="C43" s="1" t="s">
        <v>32</v>
      </c>
      <c r="D43" s="2">
        <v>105.1</v>
      </c>
      <c r="E43" s="2">
        <v>105.7</v>
      </c>
      <c r="F43" s="2">
        <v>106.6</v>
      </c>
      <c r="G43" s="2">
        <v>107.5</v>
      </c>
      <c r="H43" s="2">
        <v>108.6</v>
      </c>
      <c r="I43" s="2">
        <v>109.5</v>
      </c>
      <c r="J43" s="2">
        <v>110.3</v>
      </c>
      <c r="K43" s="2">
        <v>111.2</v>
      </c>
      <c r="L43" s="2">
        <v>112</v>
      </c>
      <c r="M43" s="2">
        <v>112.5</v>
      </c>
      <c r="N43" s="2">
        <v>113.1</v>
      </c>
      <c r="O43" s="2">
        <v>114</v>
      </c>
      <c r="P43" s="2">
        <v>114.5</v>
      </c>
      <c r="Q43" s="2">
        <v>114.7</v>
      </c>
      <c r="R43" s="2">
        <v>115.2</v>
      </c>
      <c r="S43" s="2">
        <v>116</v>
      </c>
      <c r="T43" s="2">
        <v>116.8</v>
      </c>
      <c r="U43" s="2">
        <v>117.8</v>
      </c>
      <c r="V43" s="2">
        <v>118.8</v>
      </c>
      <c r="W43" s="2">
        <v>119.9</v>
      </c>
      <c r="X43" s="2">
        <v>120.8</v>
      </c>
      <c r="Y43" s="2">
        <v>121.1</v>
      </c>
      <c r="Z43" s="2">
        <v>122.1</v>
      </c>
      <c r="AA43" s="2">
        <v>123</v>
      </c>
      <c r="AB43" s="2">
        <v>124</v>
      </c>
      <c r="AC43" s="2">
        <v>125.2</v>
      </c>
      <c r="AD43" s="2">
        <v>125.8</v>
      </c>
      <c r="AE43" s="2">
        <v>126.9</v>
      </c>
      <c r="AF43" s="2">
        <v>127.9</v>
      </c>
      <c r="AG43" s="2">
        <v>129.19999999999999</v>
      </c>
      <c r="AH43" s="2">
        <v>130.4</v>
      </c>
      <c r="AI43" s="2">
        <v>131.19999999999999</v>
      </c>
      <c r="AJ43" s="2">
        <v>132</v>
      </c>
      <c r="AK43" s="2">
        <v>132.5</v>
      </c>
      <c r="AL43" s="2">
        <v>133.6</v>
      </c>
      <c r="AM43" s="2">
        <v>134.5</v>
      </c>
      <c r="AN43" s="2">
        <v>135.19999999999999</v>
      </c>
      <c r="AO43" s="2">
        <v>135.9</v>
      </c>
      <c r="AP43" s="2">
        <v>136.5</v>
      </c>
      <c r="AQ43" s="2">
        <v>137.1</v>
      </c>
      <c r="AR43" s="2">
        <v>137.69999999999999</v>
      </c>
      <c r="AS43" s="2">
        <v>138.69999999999999</v>
      </c>
      <c r="AT43" s="2">
        <v>139.30000000000001</v>
      </c>
      <c r="AU43" s="2">
        <v>140.19999999999999</v>
      </c>
      <c r="AV43" s="2">
        <v>141</v>
      </c>
      <c r="AW43" s="2">
        <v>141.80000000000001</v>
      </c>
      <c r="AX43" s="2">
        <v>142</v>
      </c>
      <c r="AY43" s="2">
        <v>143.1</v>
      </c>
      <c r="AZ43" s="2">
        <v>143.80000000000001</v>
      </c>
      <c r="BA43" s="2">
        <v>144.4</v>
      </c>
      <c r="BB43" s="2">
        <v>145.1</v>
      </c>
      <c r="BC43" s="2">
        <v>145.4</v>
      </c>
      <c r="BD43" s="2">
        <v>146.19999999999999</v>
      </c>
      <c r="BE43" s="2">
        <v>146.5</v>
      </c>
      <c r="BF43" s="2">
        <v>148.19999999999999</v>
      </c>
      <c r="BG43" s="2">
        <v>149.80000000000001</v>
      </c>
      <c r="BH43" s="2">
        <v>150.80000000000001</v>
      </c>
      <c r="BI43" s="2">
        <v>151.6</v>
      </c>
      <c r="BJ43" s="2">
        <v>153.19999999999999</v>
      </c>
      <c r="BK43" s="2">
        <v>154.19999999999999</v>
      </c>
      <c r="BL43" s="2">
        <v>154.69999999999999</v>
      </c>
      <c r="BM43" s="2">
        <v>154.9</v>
      </c>
      <c r="BN43" s="2">
        <v>156.30000000000001</v>
      </c>
      <c r="BO43" s="2">
        <v>156.9</v>
      </c>
      <c r="BP43" s="2">
        <v>157.9</v>
      </c>
      <c r="BQ43" s="2">
        <v>158.30000000000001</v>
      </c>
      <c r="BR43" s="2">
        <v>157.5</v>
      </c>
      <c r="BS43" s="2">
        <v>157.9</v>
      </c>
      <c r="BT43" s="2">
        <v>159.19999999999999</v>
      </c>
      <c r="BU43" s="2">
        <v>162.6</v>
      </c>
      <c r="BV43" s="2">
        <v>162.6</v>
      </c>
      <c r="BW43" s="2">
        <v>163</v>
      </c>
      <c r="BX43" s="2">
        <v>163.19999999999999</v>
      </c>
      <c r="BY43" s="2">
        <v>163.4</v>
      </c>
      <c r="BZ43" s="2">
        <v>163.5</v>
      </c>
      <c r="CA43" s="2">
        <v>164.1</v>
      </c>
      <c r="CB43" s="2">
        <v>164.9</v>
      </c>
      <c r="CC43" s="2">
        <v>165.2</v>
      </c>
      <c r="CD43" s="2">
        <v>165.8</v>
      </c>
      <c r="CE43" s="2">
        <v>166.5</v>
      </c>
      <c r="CF43" s="2">
        <v>167.1</v>
      </c>
      <c r="CG43" s="2">
        <v>167.9</v>
      </c>
      <c r="CH43" s="2">
        <v>168.5</v>
      </c>
      <c r="CI43" s="2">
        <v>169.2</v>
      </c>
      <c r="CJ43" s="2">
        <v>170.1</v>
      </c>
      <c r="CK43" s="2">
        <v>171.2</v>
      </c>
      <c r="CL43" s="2" t="s">
        <v>30</v>
      </c>
      <c r="CM43" s="2" t="s">
        <v>30</v>
      </c>
      <c r="CN43" s="2">
        <v>183.5</v>
      </c>
      <c r="CO43" s="2">
        <v>183.5</v>
      </c>
      <c r="CP43" s="2">
        <v>182.6</v>
      </c>
      <c r="CQ43" s="2">
        <v>184.4</v>
      </c>
      <c r="CR43" s="2">
        <v>184.3</v>
      </c>
      <c r="CS43" s="2">
        <v>184.8</v>
      </c>
      <c r="CT43" s="2">
        <v>185.4</v>
      </c>
      <c r="CU43" s="2">
        <v>186.5</v>
      </c>
      <c r="CV43" s="2">
        <v>188.3</v>
      </c>
      <c r="CW43" s="2">
        <v>188.1</v>
      </c>
      <c r="CX43" s="2">
        <v>188.8</v>
      </c>
      <c r="CY43" s="2">
        <v>191.9</v>
      </c>
      <c r="CZ43" s="2">
        <v>190.8</v>
      </c>
      <c r="DA43" s="2">
        <v>191.2</v>
      </c>
      <c r="DB43" s="2">
        <v>192.1</v>
      </c>
      <c r="DC43" s="2">
        <v>192.1</v>
      </c>
      <c r="DD43" s="2">
        <v>192.7</v>
      </c>
      <c r="DE43" s="2">
        <v>192.9</v>
      </c>
      <c r="DF43" s="2">
        <v>192.4</v>
      </c>
      <c r="DG43" s="2">
        <v>192.2</v>
      </c>
      <c r="DH43" s="2">
        <v>192.8</v>
      </c>
      <c r="DI43" s="2">
        <v>193.7</v>
      </c>
      <c r="DJ43" s="2">
        <v>193.9</v>
      </c>
      <c r="DK43" s="2">
        <v>194.1</v>
      </c>
      <c r="DL43" s="2">
        <v>194.3</v>
      </c>
      <c r="DM43" s="2">
        <v>194.6</v>
      </c>
      <c r="DN43" s="2">
        <v>195</v>
      </c>
      <c r="DO43" s="2">
        <v>195.9</v>
      </c>
      <c r="DP43" s="2">
        <v>196.3</v>
      </c>
      <c r="DQ43" s="2">
        <v>196.9</v>
      </c>
      <c r="DR43" s="2">
        <v>197.3</v>
      </c>
      <c r="DS43" s="2">
        <v>198.2</v>
      </c>
      <c r="DT43" s="2">
        <v>199.5</v>
      </c>
      <c r="DU43" s="2">
        <v>199.5</v>
      </c>
      <c r="DV43" s="2">
        <v>200.6</v>
      </c>
      <c r="DW43" s="2">
        <v>201</v>
      </c>
    </row>
    <row r="44" spans="1:127" x14ac:dyDescent="0.3">
      <c r="A44" s="1" t="s">
        <v>16</v>
      </c>
      <c r="B44" s="1" t="s">
        <v>16</v>
      </c>
      <c r="C44" s="1" t="s">
        <v>32</v>
      </c>
      <c r="D44" s="2">
        <v>106.3</v>
      </c>
      <c r="E44" s="2">
        <v>106.9</v>
      </c>
      <c r="F44" s="2">
        <v>107.4</v>
      </c>
      <c r="G44" s="2">
        <v>108</v>
      </c>
      <c r="H44" s="2">
        <v>108.7</v>
      </c>
      <c r="I44" s="2">
        <v>109.5</v>
      </c>
      <c r="J44" s="2">
        <v>110.2</v>
      </c>
      <c r="K44" s="2">
        <v>111</v>
      </c>
      <c r="L44" s="2">
        <v>112.2</v>
      </c>
      <c r="M44" s="2">
        <v>113.2</v>
      </c>
      <c r="N44" s="2">
        <v>114.2</v>
      </c>
      <c r="O44" s="2">
        <v>115.2</v>
      </c>
      <c r="P44" s="2">
        <v>115.8</v>
      </c>
      <c r="Q44" s="2">
        <v>116.4</v>
      </c>
      <c r="R44" s="2">
        <v>116.8</v>
      </c>
      <c r="S44" s="2">
        <v>117.4</v>
      </c>
      <c r="T44" s="2">
        <v>118</v>
      </c>
      <c r="U44" s="2">
        <v>118.8</v>
      </c>
      <c r="V44" s="2">
        <v>119.6</v>
      </c>
      <c r="W44" s="2">
        <v>120</v>
      </c>
      <c r="X44" s="2">
        <v>120.7</v>
      </c>
      <c r="Y44" s="2">
        <v>121.5</v>
      </c>
      <c r="Z44" s="2">
        <v>122.1</v>
      </c>
      <c r="AA44" s="2">
        <v>122.6</v>
      </c>
      <c r="AB44" s="2">
        <v>123.1</v>
      </c>
      <c r="AC44" s="2">
        <v>123.8</v>
      </c>
      <c r="AD44" s="2">
        <v>124.3</v>
      </c>
      <c r="AE44" s="2">
        <v>124.7</v>
      </c>
      <c r="AF44" s="2">
        <v>125.4</v>
      </c>
      <c r="AG44" s="2">
        <v>126.4</v>
      </c>
      <c r="AH44" s="2">
        <v>126.7</v>
      </c>
      <c r="AI44" s="2">
        <v>127.2</v>
      </c>
      <c r="AJ44" s="2">
        <v>127.9</v>
      </c>
      <c r="AK44" s="2">
        <v>128.5</v>
      </c>
      <c r="AL44" s="2">
        <v>129.30000000000001</v>
      </c>
      <c r="AM44" s="2">
        <v>129.69999999999999</v>
      </c>
      <c r="AN44" s="2">
        <v>130.30000000000001</v>
      </c>
      <c r="AO44" s="2">
        <v>130.9</v>
      </c>
      <c r="AP44" s="2">
        <v>131.30000000000001</v>
      </c>
      <c r="AQ44" s="2">
        <v>131.80000000000001</v>
      </c>
      <c r="AR44" s="2">
        <v>132.19999999999999</v>
      </c>
      <c r="AS44" s="2">
        <v>132.9</v>
      </c>
      <c r="AT44" s="2">
        <v>133.5</v>
      </c>
      <c r="AU44" s="2">
        <v>134.1</v>
      </c>
      <c r="AV44" s="2">
        <v>134.6</v>
      </c>
      <c r="AW44" s="2">
        <v>135.5</v>
      </c>
      <c r="AX44" s="2">
        <v>135.80000000000001</v>
      </c>
      <c r="AY44" s="2">
        <v>136.30000000000001</v>
      </c>
      <c r="AZ44" s="2">
        <v>136.6</v>
      </c>
      <c r="BA44" s="2">
        <v>136.80000000000001</v>
      </c>
      <c r="BB44" s="2">
        <v>137.30000000000001</v>
      </c>
      <c r="BC44" s="2">
        <v>138</v>
      </c>
      <c r="BD44" s="2">
        <v>138.19999999999999</v>
      </c>
      <c r="BE44" s="2">
        <v>138.5</v>
      </c>
      <c r="BF44" s="2">
        <v>139.30000000000001</v>
      </c>
      <c r="BG44" s="2">
        <v>140.30000000000001</v>
      </c>
      <c r="BH44" s="2">
        <v>141.1</v>
      </c>
      <c r="BI44" s="2">
        <v>142</v>
      </c>
      <c r="BJ44" s="2">
        <v>143</v>
      </c>
      <c r="BK44" s="2">
        <v>143.1</v>
      </c>
      <c r="BL44" s="2">
        <v>143.5</v>
      </c>
      <c r="BM44" s="2">
        <v>143.80000000000001</v>
      </c>
      <c r="BN44" s="2">
        <v>144.30000000000001</v>
      </c>
      <c r="BO44" s="2">
        <v>145.30000000000001</v>
      </c>
      <c r="BP44" s="2">
        <v>146</v>
      </c>
      <c r="BQ44" s="2">
        <v>146.4</v>
      </c>
      <c r="BR44" s="2">
        <v>146.80000000000001</v>
      </c>
      <c r="BS44" s="2">
        <v>147.30000000000001</v>
      </c>
      <c r="BT44" s="2">
        <v>147.69999999999999</v>
      </c>
      <c r="BU44" s="2">
        <v>148</v>
      </c>
      <c r="BV44" s="2">
        <v>148</v>
      </c>
      <c r="BW44" s="2">
        <v>148.1</v>
      </c>
      <c r="BX44" s="2">
        <v>147.6</v>
      </c>
      <c r="BY44" s="2">
        <v>147.69999999999999</v>
      </c>
      <c r="BZ44" s="2">
        <v>147.9</v>
      </c>
      <c r="CA44" s="2">
        <v>148.4</v>
      </c>
      <c r="CB44" s="2">
        <v>148.6</v>
      </c>
      <c r="CC44" s="2">
        <v>148.9</v>
      </c>
      <c r="CD44" s="2">
        <v>149.1</v>
      </c>
      <c r="CE44" s="2">
        <v>149.19999999999999</v>
      </c>
      <c r="CF44" s="2">
        <v>149.4</v>
      </c>
      <c r="CG44" s="2">
        <v>149.9</v>
      </c>
      <c r="CH44" s="2">
        <v>150.30000000000001</v>
      </c>
      <c r="CI44" s="2">
        <v>150.5</v>
      </c>
      <c r="CJ44" s="2">
        <v>150.80000000000001</v>
      </c>
      <c r="CK44" s="2">
        <v>151.19999999999999</v>
      </c>
      <c r="CL44" s="2" t="s">
        <v>30</v>
      </c>
      <c r="CM44" s="2" t="s">
        <v>30</v>
      </c>
      <c r="CN44" s="2">
        <v>152.5</v>
      </c>
      <c r="CO44" s="2">
        <v>152.5</v>
      </c>
      <c r="CP44" s="2">
        <v>153.1</v>
      </c>
      <c r="CQ44" s="2">
        <v>153.4</v>
      </c>
      <c r="CR44" s="2">
        <v>153.69999999999999</v>
      </c>
      <c r="CS44" s="2">
        <v>154.30000000000001</v>
      </c>
      <c r="CT44" s="2">
        <v>155</v>
      </c>
      <c r="CU44" s="2">
        <v>155.5</v>
      </c>
      <c r="CV44" s="2">
        <v>157.19999999999999</v>
      </c>
      <c r="CW44" s="2">
        <v>157.80000000000001</v>
      </c>
      <c r="CX44" s="2">
        <v>158.80000000000001</v>
      </c>
      <c r="CY44" s="2">
        <v>161.80000000000001</v>
      </c>
      <c r="CZ44" s="2">
        <v>162.19999999999999</v>
      </c>
      <c r="DA44" s="2">
        <v>162.80000000000001</v>
      </c>
      <c r="DB44" s="2">
        <v>164.5</v>
      </c>
      <c r="DC44" s="2">
        <v>164.6</v>
      </c>
      <c r="DD44" s="2">
        <v>165.7</v>
      </c>
      <c r="DE44" s="2">
        <v>167.2</v>
      </c>
      <c r="DF44" s="2">
        <v>168.5</v>
      </c>
      <c r="DG44" s="2">
        <v>169.9</v>
      </c>
      <c r="DH44" s="2">
        <v>170.8</v>
      </c>
      <c r="DI44" s="2">
        <v>172.1</v>
      </c>
      <c r="DJ44" s="2">
        <v>173.9</v>
      </c>
      <c r="DK44" s="2">
        <v>175.6</v>
      </c>
      <c r="DL44" s="2">
        <v>177.1</v>
      </c>
      <c r="DM44" s="2">
        <v>178.3</v>
      </c>
      <c r="DN44" s="2">
        <v>179.5</v>
      </c>
      <c r="DO44" s="2">
        <v>180.9</v>
      </c>
      <c r="DP44" s="2">
        <v>181.9</v>
      </c>
      <c r="DQ44" s="2">
        <v>183.1</v>
      </c>
      <c r="DR44" s="2">
        <v>184</v>
      </c>
      <c r="DS44" s="2">
        <v>184.9</v>
      </c>
      <c r="DT44" s="2">
        <v>186.2</v>
      </c>
      <c r="DU44" s="2">
        <v>186.1</v>
      </c>
      <c r="DV44" s="2">
        <v>186.9</v>
      </c>
      <c r="DW44" s="2">
        <v>187.3</v>
      </c>
    </row>
    <row r="45" spans="1:127" x14ac:dyDescent="0.3">
      <c r="A45" s="1" t="s">
        <v>17</v>
      </c>
      <c r="B45" s="1" t="s">
        <v>16</v>
      </c>
      <c r="C45" s="1" t="s">
        <v>32</v>
      </c>
      <c r="D45" s="2">
        <v>105.5</v>
      </c>
      <c r="E45" s="2">
        <v>106</v>
      </c>
      <c r="F45" s="2">
        <v>106.5</v>
      </c>
      <c r="G45" s="2">
        <v>107</v>
      </c>
      <c r="H45" s="2">
        <v>107.4</v>
      </c>
      <c r="I45" s="2">
        <v>108.1</v>
      </c>
      <c r="J45" s="2">
        <v>108.8</v>
      </c>
      <c r="K45" s="2">
        <v>109.4</v>
      </c>
      <c r="L45" s="2">
        <v>110.4</v>
      </c>
      <c r="M45" s="2">
        <v>111.2</v>
      </c>
      <c r="N45" s="2">
        <v>111.9</v>
      </c>
      <c r="O45" s="2">
        <v>112.7</v>
      </c>
      <c r="P45" s="2">
        <v>113.2</v>
      </c>
      <c r="Q45" s="2">
        <v>113.3</v>
      </c>
      <c r="R45" s="2">
        <v>113.7</v>
      </c>
      <c r="S45" s="2">
        <v>114.6</v>
      </c>
      <c r="T45" s="2">
        <v>115.2</v>
      </c>
      <c r="U45" s="2">
        <v>115.6</v>
      </c>
      <c r="V45" s="2">
        <v>116.3</v>
      </c>
      <c r="W45" s="2">
        <v>116.8</v>
      </c>
      <c r="X45" s="2">
        <v>117.2</v>
      </c>
      <c r="Y45" s="2">
        <v>118.1</v>
      </c>
      <c r="Z45" s="2">
        <v>118.4</v>
      </c>
      <c r="AA45" s="2">
        <v>118.6</v>
      </c>
      <c r="AB45" s="2">
        <v>119.3</v>
      </c>
      <c r="AC45" s="2">
        <v>120.1</v>
      </c>
      <c r="AD45" s="2">
        <v>120.4</v>
      </c>
      <c r="AE45" s="2">
        <v>120.8</v>
      </c>
      <c r="AF45" s="2">
        <v>121.3</v>
      </c>
      <c r="AG45" s="2">
        <v>122</v>
      </c>
      <c r="AH45" s="2">
        <v>122.3</v>
      </c>
      <c r="AI45" s="2">
        <v>122.9</v>
      </c>
      <c r="AJ45" s="2">
        <v>123.4</v>
      </c>
      <c r="AK45" s="2">
        <v>123.8</v>
      </c>
      <c r="AL45" s="2">
        <v>124.5</v>
      </c>
      <c r="AM45" s="2">
        <v>124.8</v>
      </c>
      <c r="AN45" s="2">
        <v>125.1</v>
      </c>
      <c r="AO45" s="2">
        <v>125.8</v>
      </c>
      <c r="AP45" s="2">
        <v>126.1</v>
      </c>
      <c r="AQ45" s="2">
        <v>126.4</v>
      </c>
      <c r="AR45" s="2">
        <v>126.8</v>
      </c>
      <c r="AS45" s="2">
        <v>127.2</v>
      </c>
      <c r="AT45" s="2">
        <v>127.6</v>
      </c>
      <c r="AU45" s="2">
        <v>128.19999999999999</v>
      </c>
      <c r="AV45" s="2">
        <v>128.6</v>
      </c>
      <c r="AW45" s="2">
        <v>129.1</v>
      </c>
      <c r="AX45" s="2">
        <v>129.30000000000001</v>
      </c>
      <c r="AY45" s="2">
        <v>129.80000000000001</v>
      </c>
      <c r="AZ45" s="2">
        <v>130.19999999999999</v>
      </c>
      <c r="BA45" s="2">
        <v>130.30000000000001</v>
      </c>
      <c r="BB45" s="2">
        <v>130.6</v>
      </c>
      <c r="BC45" s="2">
        <v>131.1</v>
      </c>
      <c r="BD45" s="2">
        <v>131.4</v>
      </c>
      <c r="BE45" s="2">
        <v>131.69999999999999</v>
      </c>
      <c r="BF45" s="2">
        <v>132.1</v>
      </c>
      <c r="BG45" s="2">
        <v>133</v>
      </c>
      <c r="BH45" s="2">
        <v>133.4</v>
      </c>
      <c r="BI45" s="2">
        <v>134.1</v>
      </c>
      <c r="BJ45" s="2">
        <v>134.80000000000001</v>
      </c>
      <c r="BK45" s="2">
        <v>135.1</v>
      </c>
      <c r="BL45" s="2">
        <v>135.5</v>
      </c>
      <c r="BM45" s="2">
        <v>135.6</v>
      </c>
      <c r="BN45" s="2">
        <v>136.19999999999999</v>
      </c>
      <c r="BO45" s="2">
        <v>136.69999999999999</v>
      </c>
      <c r="BP45" s="2">
        <v>137.4</v>
      </c>
      <c r="BQ45" s="2">
        <v>138.1</v>
      </c>
      <c r="BR45" s="2">
        <v>138.4</v>
      </c>
      <c r="BS45" s="2">
        <v>138.80000000000001</v>
      </c>
      <c r="BT45" s="2">
        <v>139.1</v>
      </c>
      <c r="BU45" s="2">
        <v>139.19999999999999</v>
      </c>
      <c r="BV45" s="2">
        <v>139.1</v>
      </c>
      <c r="BW45" s="2">
        <v>139.4</v>
      </c>
      <c r="BX45" s="2">
        <v>139</v>
      </c>
      <c r="BY45" s="2">
        <v>139.69999999999999</v>
      </c>
      <c r="BZ45" s="2">
        <v>139.9</v>
      </c>
      <c r="CA45" s="2">
        <v>140.4</v>
      </c>
      <c r="CB45" s="2">
        <v>140.4</v>
      </c>
      <c r="CC45" s="2">
        <v>140.5</v>
      </c>
      <c r="CD45" s="2">
        <v>140.6</v>
      </c>
      <c r="CE45" s="2">
        <v>140.6</v>
      </c>
      <c r="CF45" s="2">
        <v>140.80000000000001</v>
      </c>
      <c r="CG45" s="2">
        <v>141</v>
      </c>
      <c r="CH45" s="2">
        <v>141.30000000000001</v>
      </c>
      <c r="CI45" s="2">
        <v>141.5</v>
      </c>
      <c r="CJ45" s="2">
        <v>141.69999999999999</v>
      </c>
      <c r="CK45" s="2">
        <v>141.9</v>
      </c>
      <c r="CL45" s="2" t="s">
        <v>30</v>
      </c>
      <c r="CM45" s="2" t="s">
        <v>30</v>
      </c>
      <c r="CN45" s="2">
        <v>144.4</v>
      </c>
      <c r="CO45" s="2">
        <v>144.4</v>
      </c>
      <c r="CP45" s="2">
        <v>143.4</v>
      </c>
      <c r="CQ45" s="2">
        <v>144.30000000000001</v>
      </c>
      <c r="CR45" s="2">
        <v>144.6</v>
      </c>
      <c r="CS45" s="2">
        <v>144.9</v>
      </c>
      <c r="CT45" s="2">
        <v>145.4</v>
      </c>
      <c r="CU45" s="2">
        <v>146.1</v>
      </c>
      <c r="CV45" s="2">
        <v>147.4</v>
      </c>
      <c r="CW45" s="2">
        <v>147.9</v>
      </c>
      <c r="CX45" s="2">
        <v>148.5</v>
      </c>
      <c r="CY45" s="2">
        <v>152.1</v>
      </c>
      <c r="CZ45" s="2">
        <v>151.80000000000001</v>
      </c>
      <c r="DA45" s="2">
        <v>153.1</v>
      </c>
      <c r="DB45" s="2">
        <v>155.30000000000001</v>
      </c>
      <c r="DC45" s="2">
        <v>155.30000000000001</v>
      </c>
      <c r="DD45" s="2">
        <v>156.30000000000001</v>
      </c>
      <c r="DE45" s="2">
        <v>157.4</v>
      </c>
      <c r="DF45" s="2">
        <v>158.69999999999999</v>
      </c>
      <c r="DG45" s="2">
        <v>160.69999999999999</v>
      </c>
      <c r="DH45" s="2">
        <v>162.4</v>
      </c>
      <c r="DI45" s="2">
        <v>164.6</v>
      </c>
      <c r="DJ45" s="2">
        <v>166.5</v>
      </c>
      <c r="DK45" s="2">
        <v>168.4</v>
      </c>
      <c r="DL45" s="2">
        <v>169.9</v>
      </c>
      <c r="DM45" s="2">
        <v>171.3</v>
      </c>
      <c r="DN45" s="2">
        <v>172.7</v>
      </c>
      <c r="DO45" s="2">
        <v>174.3</v>
      </c>
      <c r="DP45" s="2">
        <v>175.3</v>
      </c>
      <c r="DQ45" s="2">
        <v>176.2</v>
      </c>
      <c r="DR45" s="2">
        <v>177</v>
      </c>
      <c r="DS45" s="2">
        <v>177.6</v>
      </c>
      <c r="DT45" s="2">
        <v>178.7</v>
      </c>
      <c r="DU45" s="2">
        <v>178.7</v>
      </c>
      <c r="DV45" s="2">
        <v>179.2</v>
      </c>
      <c r="DW45" s="2">
        <v>179.7</v>
      </c>
    </row>
    <row r="46" spans="1:127" x14ac:dyDescent="0.3">
      <c r="A46" s="1" t="s">
        <v>18</v>
      </c>
      <c r="B46" s="1" t="s">
        <v>16</v>
      </c>
      <c r="C46" s="1" t="s">
        <v>32</v>
      </c>
      <c r="D46" s="2">
        <v>106.2</v>
      </c>
      <c r="E46" s="2">
        <v>106.8</v>
      </c>
      <c r="F46" s="2">
        <v>107.3</v>
      </c>
      <c r="G46" s="2">
        <v>107.9</v>
      </c>
      <c r="H46" s="2">
        <v>108.5</v>
      </c>
      <c r="I46" s="2">
        <v>109.3</v>
      </c>
      <c r="J46" s="2">
        <v>110</v>
      </c>
      <c r="K46" s="2">
        <v>110.7</v>
      </c>
      <c r="L46" s="2">
        <v>111.9</v>
      </c>
      <c r="M46" s="2">
        <v>112.8</v>
      </c>
      <c r="N46" s="2">
        <v>113.8</v>
      </c>
      <c r="O46" s="2">
        <v>114.8</v>
      </c>
      <c r="P46" s="2">
        <v>115.4</v>
      </c>
      <c r="Q46" s="2">
        <v>115.9</v>
      </c>
      <c r="R46" s="2">
        <v>116.4</v>
      </c>
      <c r="S46" s="2">
        <v>117</v>
      </c>
      <c r="T46" s="2">
        <v>117.6</v>
      </c>
      <c r="U46" s="2">
        <v>118.3</v>
      </c>
      <c r="V46" s="2">
        <v>119.1</v>
      </c>
      <c r="W46" s="2">
        <v>119.6</v>
      </c>
      <c r="X46" s="2">
        <v>120.1</v>
      </c>
      <c r="Y46" s="2">
        <v>121</v>
      </c>
      <c r="Z46" s="2">
        <v>121.6</v>
      </c>
      <c r="AA46" s="2">
        <v>122</v>
      </c>
      <c r="AB46" s="2">
        <v>122.5</v>
      </c>
      <c r="AC46" s="2">
        <v>123.3</v>
      </c>
      <c r="AD46" s="2">
        <v>123.7</v>
      </c>
      <c r="AE46" s="2">
        <v>124.1</v>
      </c>
      <c r="AF46" s="2">
        <v>124.7</v>
      </c>
      <c r="AG46" s="2">
        <v>125.7</v>
      </c>
      <c r="AH46" s="2">
        <v>126.1</v>
      </c>
      <c r="AI46" s="2">
        <v>126.6</v>
      </c>
      <c r="AJ46" s="2">
        <v>127.2</v>
      </c>
      <c r="AK46" s="2">
        <v>127.8</v>
      </c>
      <c r="AL46" s="2">
        <v>128.6</v>
      </c>
      <c r="AM46" s="2">
        <v>129</v>
      </c>
      <c r="AN46" s="2">
        <v>129.5</v>
      </c>
      <c r="AO46" s="2">
        <v>130.19999999999999</v>
      </c>
      <c r="AP46" s="2">
        <v>130.5</v>
      </c>
      <c r="AQ46" s="2">
        <v>131</v>
      </c>
      <c r="AR46" s="2">
        <v>131.4</v>
      </c>
      <c r="AS46" s="2">
        <v>132</v>
      </c>
      <c r="AT46" s="2">
        <v>132.69999999999999</v>
      </c>
      <c r="AU46" s="2">
        <v>133.19999999999999</v>
      </c>
      <c r="AV46" s="2">
        <v>133.80000000000001</v>
      </c>
      <c r="AW46" s="2">
        <v>134.5</v>
      </c>
      <c r="AX46" s="2">
        <v>135</v>
      </c>
      <c r="AY46" s="2">
        <v>135.4</v>
      </c>
      <c r="AZ46" s="2">
        <v>135.6</v>
      </c>
      <c r="BA46" s="2">
        <v>135.9</v>
      </c>
      <c r="BB46" s="2">
        <v>136.4</v>
      </c>
      <c r="BC46" s="2">
        <v>137</v>
      </c>
      <c r="BD46" s="2">
        <v>137.19999999999999</v>
      </c>
      <c r="BE46" s="2">
        <v>137.5</v>
      </c>
      <c r="BF46" s="2">
        <v>138.30000000000001</v>
      </c>
      <c r="BG46" s="2">
        <v>139.30000000000001</v>
      </c>
      <c r="BH46" s="2">
        <v>140</v>
      </c>
      <c r="BI46" s="2">
        <v>140.80000000000001</v>
      </c>
      <c r="BJ46" s="2">
        <v>141.80000000000001</v>
      </c>
      <c r="BK46" s="2">
        <v>142</v>
      </c>
      <c r="BL46" s="2">
        <v>142.30000000000001</v>
      </c>
      <c r="BM46" s="2">
        <v>142.6</v>
      </c>
      <c r="BN46" s="2">
        <v>143.1</v>
      </c>
      <c r="BO46" s="2">
        <v>144</v>
      </c>
      <c r="BP46" s="2">
        <v>144.69999999999999</v>
      </c>
      <c r="BQ46" s="2">
        <v>145.19999999999999</v>
      </c>
      <c r="BR46" s="2">
        <v>145.6</v>
      </c>
      <c r="BS46" s="2">
        <v>146.1</v>
      </c>
      <c r="BT46" s="2">
        <v>146.5</v>
      </c>
      <c r="BU46" s="2">
        <v>146.80000000000001</v>
      </c>
      <c r="BV46" s="2">
        <v>146.69999999999999</v>
      </c>
      <c r="BW46" s="2">
        <v>146.80000000000001</v>
      </c>
      <c r="BX46" s="2">
        <v>146.4</v>
      </c>
      <c r="BY46" s="2">
        <v>146.5</v>
      </c>
      <c r="BZ46" s="2">
        <v>146.69999999999999</v>
      </c>
      <c r="CA46" s="2">
        <v>147.30000000000001</v>
      </c>
      <c r="CB46" s="2">
        <v>147.4</v>
      </c>
      <c r="CC46" s="2">
        <v>147.6</v>
      </c>
      <c r="CD46" s="2">
        <v>147.9</v>
      </c>
      <c r="CE46" s="2">
        <v>147.9</v>
      </c>
      <c r="CF46" s="2">
        <v>148.19999999999999</v>
      </c>
      <c r="CG46" s="2">
        <v>148.6</v>
      </c>
      <c r="CH46" s="2">
        <v>149</v>
      </c>
      <c r="CI46" s="2">
        <v>149.19999999999999</v>
      </c>
      <c r="CJ46" s="2">
        <v>149.5</v>
      </c>
      <c r="CK46" s="2">
        <v>149.80000000000001</v>
      </c>
      <c r="CL46" s="2" t="s">
        <v>30</v>
      </c>
      <c r="CM46" s="2" t="s">
        <v>30</v>
      </c>
      <c r="CN46" s="2">
        <v>151.4</v>
      </c>
      <c r="CO46" s="2">
        <v>151.4</v>
      </c>
      <c r="CP46" s="2">
        <v>151.69999999999999</v>
      </c>
      <c r="CQ46" s="2">
        <v>152</v>
      </c>
      <c r="CR46" s="2">
        <v>152.30000000000001</v>
      </c>
      <c r="CS46" s="2">
        <v>152.80000000000001</v>
      </c>
      <c r="CT46" s="2">
        <v>153.6</v>
      </c>
      <c r="CU46" s="2">
        <v>154.19999999999999</v>
      </c>
      <c r="CV46" s="2">
        <v>155.80000000000001</v>
      </c>
      <c r="CW46" s="2">
        <v>156.4</v>
      </c>
      <c r="CX46" s="2">
        <v>157.30000000000001</v>
      </c>
      <c r="CY46" s="2">
        <v>160.4</v>
      </c>
      <c r="CZ46" s="2">
        <v>160.69999999999999</v>
      </c>
      <c r="DA46" s="2">
        <v>161.4</v>
      </c>
      <c r="DB46" s="2">
        <v>163.19999999999999</v>
      </c>
      <c r="DC46" s="2">
        <v>163.30000000000001</v>
      </c>
      <c r="DD46" s="2">
        <v>164.3</v>
      </c>
      <c r="DE46" s="2">
        <v>165.8</v>
      </c>
      <c r="DF46" s="2">
        <v>167</v>
      </c>
      <c r="DG46" s="2">
        <v>168.5</v>
      </c>
      <c r="DH46" s="2">
        <v>169.6</v>
      </c>
      <c r="DI46" s="2">
        <v>171.1</v>
      </c>
      <c r="DJ46" s="2">
        <v>172.8</v>
      </c>
      <c r="DK46" s="2">
        <v>174.6</v>
      </c>
      <c r="DL46" s="2">
        <v>176</v>
      </c>
      <c r="DM46" s="2">
        <v>177.3</v>
      </c>
      <c r="DN46" s="2">
        <v>178.5</v>
      </c>
      <c r="DO46" s="2">
        <v>179.9</v>
      </c>
      <c r="DP46" s="2">
        <v>181</v>
      </c>
      <c r="DQ46" s="2">
        <v>182.1</v>
      </c>
      <c r="DR46" s="2">
        <v>183</v>
      </c>
      <c r="DS46" s="2">
        <v>183.8</v>
      </c>
      <c r="DT46" s="2">
        <v>185.1</v>
      </c>
      <c r="DU46" s="2">
        <v>185.1</v>
      </c>
      <c r="DV46" s="2">
        <v>185.7</v>
      </c>
      <c r="DW46" s="2">
        <v>186.2</v>
      </c>
    </row>
    <row r="47" spans="1:127" x14ac:dyDescent="0.3">
      <c r="A47" s="1" t="s">
        <v>19</v>
      </c>
      <c r="B47" s="1" t="s">
        <v>160</v>
      </c>
      <c r="C47" s="1" t="s">
        <v>32</v>
      </c>
      <c r="D47" s="2">
        <v>100.3</v>
      </c>
      <c r="E47" s="2">
        <v>100.4</v>
      </c>
      <c r="F47" s="2">
        <v>100.4</v>
      </c>
      <c r="G47" s="2">
        <v>100.5</v>
      </c>
      <c r="H47" s="2">
        <v>100.5</v>
      </c>
      <c r="I47" s="2">
        <v>106.6</v>
      </c>
      <c r="J47" s="2">
        <v>107.7</v>
      </c>
      <c r="K47" s="2">
        <v>108.9</v>
      </c>
      <c r="L47" s="2">
        <v>109.7</v>
      </c>
      <c r="M47" s="2">
        <v>110.5</v>
      </c>
      <c r="N47" s="2">
        <v>111.1</v>
      </c>
      <c r="O47" s="2">
        <v>110.7</v>
      </c>
      <c r="P47" s="2">
        <v>111.6</v>
      </c>
      <c r="Q47" s="2">
        <v>112.5</v>
      </c>
      <c r="R47" s="2">
        <v>113.2</v>
      </c>
      <c r="S47" s="2">
        <v>113.9</v>
      </c>
      <c r="T47" s="2">
        <v>114.3</v>
      </c>
      <c r="U47" s="2">
        <v>113.9</v>
      </c>
      <c r="V47" s="2">
        <v>114.8</v>
      </c>
      <c r="W47" s="2">
        <v>115.5</v>
      </c>
      <c r="X47" s="2">
        <v>116.1</v>
      </c>
      <c r="Y47" s="2">
        <v>116.7</v>
      </c>
      <c r="Z47" s="2">
        <v>117.1</v>
      </c>
      <c r="AA47" s="2">
        <v>116.5</v>
      </c>
      <c r="AB47" s="2">
        <v>117.3</v>
      </c>
      <c r="AC47" s="2">
        <v>118.1</v>
      </c>
      <c r="AD47" s="2">
        <v>118.6</v>
      </c>
      <c r="AE47" s="2">
        <v>119.2</v>
      </c>
      <c r="AF47" s="2">
        <v>119.6</v>
      </c>
      <c r="AG47" s="2">
        <v>119</v>
      </c>
      <c r="AH47" s="2">
        <v>119.9</v>
      </c>
      <c r="AI47" s="2">
        <v>120.9</v>
      </c>
      <c r="AJ47" s="2">
        <v>121.6</v>
      </c>
      <c r="AK47" s="2">
        <v>122.4</v>
      </c>
      <c r="AL47" s="2">
        <v>122.9</v>
      </c>
      <c r="AM47" s="2">
        <v>122.4</v>
      </c>
      <c r="AN47" s="2">
        <v>123.4</v>
      </c>
      <c r="AO47" s="2">
        <v>124.4</v>
      </c>
      <c r="AP47" s="2">
        <v>124.9</v>
      </c>
      <c r="AQ47" s="2">
        <v>125.6</v>
      </c>
      <c r="AR47" s="2">
        <v>126</v>
      </c>
      <c r="AS47" s="2">
        <v>125.5</v>
      </c>
      <c r="AT47" s="2">
        <v>126.4</v>
      </c>
      <c r="AU47" s="2">
        <v>127.3</v>
      </c>
      <c r="AV47" s="2">
        <v>127.9</v>
      </c>
      <c r="AW47" s="2">
        <v>128.69999999999999</v>
      </c>
      <c r="AX47" s="2">
        <v>129.1</v>
      </c>
      <c r="AY47" s="2">
        <v>128.5</v>
      </c>
      <c r="AZ47" s="2">
        <v>129.6</v>
      </c>
      <c r="BA47" s="2">
        <v>130.5</v>
      </c>
      <c r="BB47" s="2">
        <v>131.1</v>
      </c>
      <c r="BC47" s="2">
        <v>131.69999999999999</v>
      </c>
      <c r="BD47" s="2">
        <v>132.1</v>
      </c>
      <c r="BE47" s="2">
        <v>131.4</v>
      </c>
      <c r="BF47" s="2">
        <v>132.6</v>
      </c>
      <c r="BG47" s="2">
        <v>134.4</v>
      </c>
      <c r="BH47" s="2">
        <v>135.69999999999999</v>
      </c>
      <c r="BI47" s="2">
        <v>137.30000000000001</v>
      </c>
      <c r="BJ47" s="2">
        <v>138.6</v>
      </c>
      <c r="BK47" s="2">
        <v>139.1</v>
      </c>
      <c r="BL47" s="2">
        <v>140.4</v>
      </c>
      <c r="BM47" s="2">
        <v>141.30000000000001</v>
      </c>
      <c r="BN47" s="2">
        <v>142</v>
      </c>
      <c r="BO47" s="2">
        <v>142.9</v>
      </c>
      <c r="BP47" s="2">
        <v>143.19999999999999</v>
      </c>
      <c r="BQ47" s="2">
        <v>142.5</v>
      </c>
      <c r="BR47" s="2">
        <v>143.6</v>
      </c>
      <c r="BS47" s="2">
        <v>144.6</v>
      </c>
      <c r="BT47" s="2">
        <v>145.30000000000001</v>
      </c>
      <c r="BU47" s="2">
        <v>146.9</v>
      </c>
      <c r="BV47" s="2">
        <v>146.9</v>
      </c>
      <c r="BW47" s="2">
        <v>146.5</v>
      </c>
      <c r="BX47" s="2">
        <v>147.69999999999999</v>
      </c>
      <c r="BY47" s="2">
        <v>148.5</v>
      </c>
      <c r="BZ47" s="2">
        <v>149</v>
      </c>
      <c r="CA47" s="2">
        <v>150.1</v>
      </c>
      <c r="CB47" s="2">
        <v>149.4</v>
      </c>
      <c r="CC47" s="2">
        <v>150.6</v>
      </c>
      <c r="CD47" s="2">
        <v>151.6</v>
      </c>
      <c r="CE47" s="2">
        <v>152.19999999999999</v>
      </c>
      <c r="CF47" s="2">
        <v>153</v>
      </c>
      <c r="CG47" s="2">
        <v>153.5</v>
      </c>
      <c r="CH47" s="2">
        <v>152.80000000000001</v>
      </c>
      <c r="CI47" s="2">
        <v>153.9</v>
      </c>
      <c r="CJ47" s="2">
        <v>154.80000000000001</v>
      </c>
      <c r="CK47" s="2">
        <v>154.5</v>
      </c>
      <c r="CL47" s="2">
        <v>155.6</v>
      </c>
      <c r="CM47" s="2" t="s">
        <v>30</v>
      </c>
      <c r="CN47" s="2">
        <v>154.69999999999999</v>
      </c>
      <c r="CO47" s="2">
        <v>154.69999999999999</v>
      </c>
      <c r="CP47" s="2">
        <v>155.5</v>
      </c>
      <c r="CQ47" s="2">
        <v>156.30000000000001</v>
      </c>
      <c r="CR47" s="2">
        <v>156.5</v>
      </c>
      <c r="CS47" s="2">
        <v>158</v>
      </c>
      <c r="CT47" s="2">
        <v>158.4</v>
      </c>
      <c r="CU47" s="2">
        <v>157.69999999999999</v>
      </c>
      <c r="CV47" s="2">
        <v>159.80000000000001</v>
      </c>
      <c r="CW47" s="2">
        <v>159.9</v>
      </c>
      <c r="CX47" s="2">
        <v>161.4</v>
      </c>
      <c r="CY47" s="2">
        <v>161.6</v>
      </c>
      <c r="CZ47" s="2">
        <v>160.5</v>
      </c>
      <c r="DA47" s="2">
        <v>161.5</v>
      </c>
      <c r="DB47" s="2">
        <v>162.1</v>
      </c>
      <c r="DC47" s="2">
        <v>162.1</v>
      </c>
      <c r="DD47" s="2">
        <v>163.6</v>
      </c>
      <c r="DE47" s="2">
        <v>164.2</v>
      </c>
      <c r="DF47" s="2">
        <v>163.4</v>
      </c>
      <c r="DG47" s="2">
        <v>164.5</v>
      </c>
      <c r="DH47" s="2">
        <v>165.5</v>
      </c>
      <c r="DI47" s="2">
        <v>165.3</v>
      </c>
      <c r="DJ47" s="2">
        <v>167</v>
      </c>
      <c r="DK47" s="2">
        <v>167.5</v>
      </c>
      <c r="DL47" s="2">
        <v>166.8</v>
      </c>
      <c r="DM47" s="2">
        <v>167.8</v>
      </c>
      <c r="DN47" s="2">
        <v>169</v>
      </c>
      <c r="DO47" s="2">
        <v>169.5</v>
      </c>
      <c r="DP47" s="2">
        <v>171.2</v>
      </c>
      <c r="DQ47" s="2">
        <v>171.8</v>
      </c>
      <c r="DR47" s="2">
        <v>170.7</v>
      </c>
      <c r="DS47" s="2">
        <v>172.1</v>
      </c>
      <c r="DT47" s="2">
        <v>173.5</v>
      </c>
      <c r="DU47" s="2">
        <v>173.5</v>
      </c>
      <c r="DV47" s="2">
        <v>175.2</v>
      </c>
      <c r="DW47" s="2">
        <v>175.6</v>
      </c>
    </row>
    <row r="48" spans="1:127" x14ac:dyDescent="0.3">
      <c r="A48" s="1" t="s">
        <v>20</v>
      </c>
      <c r="B48" s="1" t="s">
        <v>161</v>
      </c>
      <c r="C48" s="1" t="s">
        <v>32</v>
      </c>
      <c r="D48" s="2">
        <v>105.5</v>
      </c>
      <c r="E48" s="2">
        <v>106</v>
      </c>
      <c r="F48" s="2">
        <v>106.1</v>
      </c>
      <c r="G48" s="2">
        <v>106.5</v>
      </c>
      <c r="H48" s="2">
        <v>107.4</v>
      </c>
      <c r="I48" s="2">
        <v>108.3</v>
      </c>
      <c r="J48" s="2">
        <v>109.2</v>
      </c>
      <c r="K48" s="2">
        <v>109.7</v>
      </c>
      <c r="L48" s="2">
        <v>110.5</v>
      </c>
      <c r="M48" s="2">
        <v>110.9</v>
      </c>
      <c r="N48" s="2">
        <v>111.6</v>
      </c>
      <c r="O48" s="2">
        <v>111.9</v>
      </c>
      <c r="P48" s="2">
        <v>112.2</v>
      </c>
      <c r="Q48" s="2">
        <v>112.4</v>
      </c>
      <c r="R48" s="2">
        <v>112.5</v>
      </c>
      <c r="S48" s="2">
        <v>112.5</v>
      </c>
      <c r="T48" s="2">
        <v>112.5</v>
      </c>
      <c r="U48" s="2">
        <v>113.2</v>
      </c>
      <c r="V48" s="2">
        <v>113.9</v>
      </c>
      <c r="W48" s="2">
        <v>114</v>
      </c>
      <c r="X48" s="2">
        <v>114.3</v>
      </c>
      <c r="Y48" s="2">
        <v>114.7</v>
      </c>
      <c r="Z48" s="2">
        <v>115.5</v>
      </c>
      <c r="AA48" s="2">
        <v>115.7</v>
      </c>
      <c r="AB48" s="2">
        <v>116.5</v>
      </c>
      <c r="AC48" s="2">
        <v>117.7</v>
      </c>
      <c r="AD48" s="2">
        <v>118.3</v>
      </c>
      <c r="AE48" s="2">
        <v>118.7</v>
      </c>
      <c r="AF48" s="2">
        <v>119.2</v>
      </c>
      <c r="AG48" s="2">
        <v>119.8</v>
      </c>
      <c r="AH48" s="2">
        <v>120.1</v>
      </c>
      <c r="AI48" s="2">
        <v>120.6</v>
      </c>
      <c r="AJ48" s="2">
        <v>120.4</v>
      </c>
      <c r="AK48" s="2">
        <v>120.8</v>
      </c>
      <c r="AL48" s="2">
        <v>121.6</v>
      </c>
      <c r="AM48" s="2">
        <v>122</v>
      </c>
      <c r="AN48" s="2">
        <v>122.7</v>
      </c>
      <c r="AO48" s="2">
        <v>123.1</v>
      </c>
      <c r="AP48" s="2">
        <v>122.4</v>
      </c>
      <c r="AQ48" s="2">
        <v>122.3</v>
      </c>
      <c r="AR48" s="2">
        <v>122.7</v>
      </c>
      <c r="AS48" s="2">
        <v>123.3</v>
      </c>
      <c r="AT48" s="2">
        <v>123.4</v>
      </c>
      <c r="AU48" s="2">
        <v>123.6</v>
      </c>
      <c r="AV48" s="2">
        <v>124.1</v>
      </c>
      <c r="AW48" s="2">
        <v>124.3</v>
      </c>
      <c r="AX48" s="2">
        <v>125</v>
      </c>
      <c r="AY48" s="2">
        <v>126.6</v>
      </c>
      <c r="AZ48" s="2">
        <v>126.8</v>
      </c>
      <c r="BA48" s="2">
        <v>127.9</v>
      </c>
      <c r="BB48" s="2">
        <v>129.1</v>
      </c>
      <c r="BC48" s="2">
        <v>129.80000000000001</v>
      </c>
      <c r="BD48" s="2">
        <v>129.4</v>
      </c>
      <c r="BE48" s="2">
        <v>128.80000000000001</v>
      </c>
      <c r="BF48" s="2">
        <v>129.4</v>
      </c>
      <c r="BG48" s="2">
        <v>129.80000000000001</v>
      </c>
      <c r="BH48" s="2">
        <v>131</v>
      </c>
      <c r="BI48" s="2">
        <v>132.19999999999999</v>
      </c>
      <c r="BJ48" s="2">
        <v>135.30000000000001</v>
      </c>
      <c r="BK48" s="2">
        <v>136.6</v>
      </c>
      <c r="BL48" s="2">
        <v>136.6</v>
      </c>
      <c r="BM48" s="2">
        <v>136.69999999999999</v>
      </c>
      <c r="BN48" s="2">
        <v>136.5</v>
      </c>
      <c r="BO48" s="2">
        <v>136.5</v>
      </c>
      <c r="BP48" s="2">
        <v>136.9</v>
      </c>
      <c r="BQ48" s="2">
        <v>138.1</v>
      </c>
      <c r="BR48" s="2">
        <v>139.69999999999999</v>
      </c>
      <c r="BS48" s="2">
        <v>140.9</v>
      </c>
      <c r="BT48" s="2">
        <v>142.30000000000001</v>
      </c>
      <c r="BU48" s="2">
        <v>145.30000000000001</v>
      </c>
      <c r="BV48" s="2">
        <v>145.1</v>
      </c>
      <c r="BW48" s="2">
        <v>142.69999999999999</v>
      </c>
      <c r="BX48" s="2">
        <v>139.5</v>
      </c>
      <c r="BY48" s="2">
        <v>138.4</v>
      </c>
      <c r="BZ48" s="2">
        <v>139.69999999999999</v>
      </c>
      <c r="CA48" s="2">
        <v>140.30000000000001</v>
      </c>
      <c r="CB48" s="2">
        <v>141.19999999999999</v>
      </c>
      <c r="CC48" s="2">
        <v>139.30000000000001</v>
      </c>
      <c r="CD48" s="2">
        <v>138.5</v>
      </c>
      <c r="CE48" s="2">
        <v>139.19999999999999</v>
      </c>
      <c r="CF48" s="2">
        <v>140.6</v>
      </c>
      <c r="CG48" s="2">
        <v>142.30000000000001</v>
      </c>
      <c r="CH48" s="2">
        <v>143.69999999999999</v>
      </c>
      <c r="CI48" s="2">
        <v>144.6</v>
      </c>
      <c r="CJ48" s="2">
        <v>147.19999999999999</v>
      </c>
      <c r="CK48" s="2">
        <v>148.9</v>
      </c>
      <c r="CL48" s="2">
        <v>144.1</v>
      </c>
      <c r="CM48" s="2" t="s">
        <v>30</v>
      </c>
      <c r="CN48" s="2">
        <v>141.9</v>
      </c>
      <c r="CO48" s="2">
        <v>141.9</v>
      </c>
      <c r="CP48" s="2">
        <v>143</v>
      </c>
      <c r="CQ48" s="2">
        <v>142.9</v>
      </c>
      <c r="CR48" s="2">
        <v>143.1</v>
      </c>
      <c r="CS48" s="2">
        <v>143.6</v>
      </c>
      <c r="CT48" s="2">
        <v>144.6</v>
      </c>
      <c r="CU48" s="2">
        <v>147.9</v>
      </c>
      <c r="CV48" s="2">
        <v>152.4</v>
      </c>
      <c r="CW48" s="2">
        <v>155.5</v>
      </c>
      <c r="CX48" s="2">
        <v>155.6</v>
      </c>
      <c r="CY48" s="2">
        <v>159.4</v>
      </c>
      <c r="CZ48" s="2">
        <v>159.80000000000001</v>
      </c>
      <c r="DA48" s="2">
        <v>160.69999999999999</v>
      </c>
      <c r="DB48" s="2">
        <v>162.6</v>
      </c>
      <c r="DC48" s="2">
        <v>162.6</v>
      </c>
      <c r="DD48" s="2">
        <v>164.2</v>
      </c>
      <c r="DE48" s="2">
        <v>163.9</v>
      </c>
      <c r="DF48" s="2">
        <v>164.1</v>
      </c>
      <c r="DG48" s="2">
        <v>164.2</v>
      </c>
      <c r="DH48" s="2">
        <v>165.7</v>
      </c>
      <c r="DI48" s="2">
        <v>167.2</v>
      </c>
      <c r="DJ48" s="2">
        <v>172.2</v>
      </c>
      <c r="DK48" s="2">
        <v>174.6</v>
      </c>
      <c r="DL48" s="2">
        <v>176</v>
      </c>
      <c r="DM48" s="2">
        <v>179.6</v>
      </c>
      <c r="DN48" s="2">
        <v>178.8</v>
      </c>
      <c r="DO48" s="2">
        <v>179.5</v>
      </c>
      <c r="DP48" s="2">
        <v>180.5</v>
      </c>
      <c r="DQ48" s="2">
        <v>181.3</v>
      </c>
      <c r="DR48" s="2">
        <v>182</v>
      </c>
      <c r="DS48" s="2">
        <v>182</v>
      </c>
      <c r="DT48" s="2">
        <v>182.1</v>
      </c>
      <c r="DU48" s="2">
        <v>181.9</v>
      </c>
      <c r="DV48" s="2">
        <v>181.7</v>
      </c>
      <c r="DW48" s="2">
        <v>182.8</v>
      </c>
    </row>
    <row r="49" spans="1:127" x14ac:dyDescent="0.3">
      <c r="A49" s="1" t="s">
        <v>21</v>
      </c>
      <c r="B49" s="1" t="s">
        <v>160</v>
      </c>
      <c r="C49" s="1" t="s">
        <v>32</v>
      </c>
      <c r="D49" s="2">
        <v>104.8</v>
      </c>
      <c r="E49" s="2">
        <v>105.2</v>
      </c>
      <c r="F49" s="2">
        <v>105.6</v>
      </c>
      <c r="G49" s="2">
        <v>106.3</v>
      </c>
      <c r="H49" s="2">
        <v>106.9</v>
      </c>
      <c r="I49" s="2">
        <v>107.6</v>
      </c>
      <c r="J49" s="2">
        <v>108.2</v>
      </c>
      <c r="K49" s="2">
        <v>108.7</v>
      </c>
      <c r="L49" s="2">
        <v>109.6</v>
      </c>
      <c r="M49" s="2">
        <v>110.3</v>
      </c>
      <c r="N49" s="2">
        <v>111.1</v>
      </c>
      <c r="O49" s="2">
        <v>111.7</v>
      </c>
      <c r="P49" s="2">
        <v>112.3</v>
      </c>
      <c r="Q49" s="2">
        <v>112.8</v>
      </c>
      <c r="R49" s="2">
        <v>113.2</v>
      </c>
      <c r="S49" s="2">
        <v>113.6</v>
      </c>
      <c r="T49" s="2">
        <v>114.1</v>
      </c>
      <c r="U49" s="2">
        <v>114.6</v>
      </c>
      <c r="V49" s="2">
        <v>115.2</v>
      </c>
      <c r="W49" s="2">
        <v>115.6</v>
      </c>
      <c r="X49" s="2">
        <v>116.1</v>
      </c>
      <c r="Y49" s="2">
        <v>116.7</v>
      </c>
      <c r="Z49" s="2">
        <v>117.3</v>
      </c>
      <c r="AA49" s="2">
        <v>117.5</v>
      </c>
      <c r="AB49" s="2">
        <v>118.1</v>
      </c>
      <c r="AC49" s="2">
        <v>118.7</v>
      </c>
      <c r="AD49" s="2">
        <v>119.2</v>
      </c>
      <c r="AE49" s="2">
        <v>119.7</v>
      </c>
      <c r="AF49" s="2">
        <v>120.2</v>
      </c>
      <c r="AG49" s="2">
        <v>121.1</v>
      </c>
      <c r="AH49" s="2">
        <v>121.3</v>
      </c>
      <c r="AI49" s="2">
        <v>122</v>
      </c>
      <c r="AJ49" s="2">
        <v>122.6</v>
      </c>
      <c r="AK49" s="2">
        <v>123</v>
      </c>
      <c r="AL49" s="2">
        <v>123.4</v>
      </c>
      <c r="AM49" s="2">
        <v>123.6</v>
      </c>
      <c r="AN49" s="2">
        <v>124.2</v>
      </c>
      <c r="AO49" s="2">
        <v>124.6</v>
      </c>
      <c r="AP49" s="2">
        <v>125.1</v>
      </c>
      <c r="AQ49" s="2">
        <v>125.5</v>
      </c>
      <c r="AR49" s="2">
        <v>126</v>
      </c>
      <c r="AS49" s="2">
        <v>126.4</v>
      </c>
      <c r="AT49" s="2">
        <v>126.9</v>
      </c>
      <c r="AU49" s="2">
        <v>127.4</v>
      </c>
      <c r="AV49" s="2">
        <v>127.9</v>
      </c>
      <c r="AW49" s="2">
        <v>128.4</v>
      </c>
      <c r="AX49" s="2">
        <v>128.6</v>
      </c>
      <c r="AY49" s="2">
        <v>129.19999999999999</v>
      </c>
      <c r="AZ49" s="2">
        <v>129.4</v>
      </c>
      <c r="BA49" s="2">
        <v>129.69999999999999</v>
      </c>
      <c r="BB49" s="2">
        <v>130.1</v>
      </c>
      <c r="BC49" s="2">
        <v>130.4</v>
      </c>
      <c r="BD49" s="2">
        <v>130.9</v>
      </c>
      <c r="BE49" s="2">
        <v>131.19999999999999</v>
      </c>
      <c r="BF49" s="2">
        <v>131.9</v>
      </c>
      <c r="BG49" s="2">
        <v>132.80000000000001</v>
      </c>
      <c r="BH49" s="2">
        <v>133.30000000000001</v>
      </c>
      <c r="BI49" s="2">
        <v>133.6</v>
      </c>
      <c r="BJ49" s="2">
        <v>134.4</v>
      </c>
      <c r="BK49" s="2">
        <v>134.69999999999999</v>
      </c>
      <c r="BL49" s="2">
        <v>134.9</v>
      </c>
      <c r="BM49" s="2">
        <v>135.19999999999999</v>
      </c>
      <c r="BN49" s="2">
        <v>135.6</v>
      </c>
      <c r="BO49" s="2">
        <v>136.6</v>
      </c>
      <c r="BP49" s="2">
        <v>137.4</v>
      </c>
      <c r="BQ49" s="2">
        <v>137.9</v>
      </c>
      <c r="BR49" s="2">
        <v>138.6</v>
      </c>
      <c r="BS49" s="2">
        <v>139.4</v>
      </c>
      <c r="BT49" s="2">
        <v>139.69999999999999</v>
      </c>
      <c r="BU49" s="2">
        <v>142.19999999999999</v>
      </c>
      <c r="BV49" s="2">
        <v>142.19999999999999</v>
      </c>
      <c r="BW49" s="2">
        <v>143.19999999999999</v>
      </c>
      <c r="BX49" s="2">
        <v>143.6</v>
      </c>
      <c r="BY49" s="2">
        <v>143.69999999999999</v>
      </c>
      <c r="BZ49" s="2">
        <v>143.80000000000001</v>
      </c>
      <c r="CA49" s="2">
        <v>143.69999999999999</v>
      </c>
      <c r="CB49" s="2">
        <v>143.80000000000001</v>
      </c>
      <c r="CC49" s="2">
        <v>144.19999999999999</v>
      </c>
      <c r="CD49" s="2">
        <v>144.5</v>
      </c>
      <c r="CE49" s="2">
        <v>144.6</v>
      </c>
      <c r="CF49" s="2">
        <v>145</v>
      </c>
      <c r="CG49" s="2">
        <v>145.30000000000001</v>
      </c>
      <c r="CH49" s="2">
        <v>145.80000000000001</v>
      </c>
      <c r="CI49" s="2">
        <v>146.19999999999999</v>
      </c>
      <c r="CJ49" s="2">
        <v>146.4</v>
      </c>
      <c r="CK49" s="2">
        <v>146.4</v>
      </c>
      <c r="CL49" s="2" t="s">
        <v>30</v>
      </c>
      <c r="CM49" s="2" t="s">
        <v>30</v>
      </c>
      <c r="CN49" s="2">
        <v>146.4</v>
      </c>
      <c r="CO49" s="2">
        <v>146.4</v>
      </c>
      <c r="CP49" s="2">
        <v>148.4</v>
      </c>
      <c r="CQ49" s="2">
        <v>148.69999999999999</v>
      </c>
      <c r="CR49" s="2">
        <v>148.69999999999999</v>
      </c>
      <c r="CS49" s="2">
        <v>149.19999999999999</v>
      </c>
      <c r="CT49" s="2">
        <v>149.69999999999999</v>
      </c>
      <c r="CU49" s="2">
        <v>150</v>
      </c>
      <c r="CV49" s="2">
        <v>150.9</v>
      </c>
      <c r="CW49" s="2">
        <v>151.19999999999999</v>
      </c>
      <c r="CX49" s="2">
        <v>151.80000000000001</v>
      </c>
      <c r="CY49" s="2">
        <v>154.69999999999999</v>
      </c>
      <c r="CZ49" s="2">
        <v>154.80000000000001</v>
      </c>
      <c r="DA49" s="2">
        <v>155.80000000000001</v>
      </c>
      <c r="DB49" s="2">
        <v>157.5</v>
      </c>
      <c r="DC49" s="2">
        <v>157.5</v>
      </c>
      <c r="DD49" s="2">
        <v>158.4</v>
      </c>
      <c r="DE49" s="2">
        <v>159.30000000000001</v>
      </c>
      <c r="DF49" s="2">
        <v>160.19999999999999</v>
      </c>
      <c r="DG49" s="2">
        <v>161.1</v>
      </c>
      <c r="DH49" s="2">
        <v>161.80000000000001</v>
      </c>
      <c r="DI49" s="2">
        <v>162.80000000000001</v>
      </c>
      <c r="DJ49" s="2">
        <v>164</v>
      </c>
      <c r="DK49" s="2">
        <v>165.2</v>
      </c>
      <c r="DL49" s="2">
        <v>166.4</v>
      </c>
      <c r="DM49" s="2">
        <v>167.4</v>
      </c>
      <c r="DN49" s="2">
        <v>168.5</v>
      </c>
      <c r="DO49" s="2">
        <v>169.5</v>
      </c>
      <c r="DP49" s="2">
        <v>170.4</v>
      </c>
      <c r="DQ49" s="2">
        <v>171.4</v>
      </c>
      <c r="DR49" s="2">
        <v>172.1</v>
      </c>
      <c r="DS49" s="2">
        <v>172.9</v>
      </c>
      <c r="DT49" s="2">
        <v>174.2</v>
      </c>
      <c r="DU49" s="2">
        <v>174.2</v>
      </c>
      <c r="DV49" s="2">
        <v>174.6</v>
      </c>
      <c r="DW49" s="2">
        <v>175.2</v>
      </c>
    </row>
    <row r="50" spans="1:127" x14ac:dyDescent="0.3">
      <c r="A50" s="1" t="s">
        <v>22</v>
      </c>
      <c r="B50" s="1" t="s">
        <v>162</v>
      </c>
      <c r="C50" s="1" t="s">
        <v>32</v>
      </c>
      <c r="D50" s="2">
        <v>104</v>
      </c>
      <c r="E50" s="2">
        <v>104.5</v>
      </c>
      <c r="F50" s="2">
        <v>104.9</v>
      </c>
      <c r="G50" s="2">
        <v>105.3</v>
      </c>
      <c r="H50" s="2">
        <v>105.9</v>
      </c>
      <c r="I50" s="2">
        <v>106.4</v>
      </c>
      <c r="J50" s="2">
        <v>107</v>
      </c>
      <c r="K50" s="2">
        <v>107.5</v>
      </c>
      <c r="L50" s="2">
        <v>108.1</v>
      </c>
      <c r="M50" s="2">
        <v>108.6</v>
      </c>
      <c r="N50" s="2">
        <v>109.3</v>
      </c>
      <c r="O50" s="2">
        <v>109.7</v>
      </c>
      <c r="P50" s="2">
        <v>110.3</v>
      </c>
      <c r="Q50" s="2">
        <v>110.7</v>
      </c>
      <c r="R50" s="2">
        <v>111.2</v>
      </c>
      <c r="S50" s="2">
        <v>111.5</v>
      </c>
      <c r="T50" s="2">
        <v>111.8</v>
      </c>
      <c r="U50" s="2">
        <v>112.3</v>
      </c>
      <c r="V50" s="2">
        <v>112.7</v>
      </c>
      <c r="W50" s="2">
        <v>113.3</v>
      </c>
      <c r="X50" s="2">
        <v>113.7</v>
      </c>
      <c r="Y50" s="2">
        <v>114.3</v>
      </c>
      <c r="Z50" s="2">
        <v>114.8</v>
      </c>
      <c r="AA50" s="2">
        <v>115.1</v>
      </c>
      <c r="AB50" s="2">
        <v>115.5</v>
      </c>
      <c r="AC50" s="2">
        <v>116.3</v>
      </c>
      <c r="AD50" s="2">
        <v>116.7</v>
      </c>
      <c r="AE50" s="2">
        <v>117.1</v>
      </c>
      <c r="AF50" s="2">
        <v>117.7</v>
      </c>
      <c r="AG50" s="2">
        <v>118.5</v>
      </c>
      <c r="AH50" s="2">
        <v>119</v>
      </c>
      <c r="AI50" s="2">
        <v>119.4</v>
      </c>
      <c r="AJ50" s="2">
        <v>119.8</v>
      </c>
      <c r="AK50" s="2">
        <v>120.4</v>
      </c>
      <c r="AL50" s="2">
        <v>120.9</v>
      </c>
      <c r="AM50" s="2">
        <v>121.4</v>
      </c>
      <c r="AN50" s="2">
        <v>122</v>
      </c>
      <c r="AO50" s="2">
        <v>122.5</v>
      </c>
      <c r="AP50" s="2">
        <v>122.9</v>
      </c>
      <c r="AQ50" s="2">
        <v>123.2</v>
      </c>
      <c r="AR50" s="2">
        <v>123.7</v>
      </c>
      <c r="AS50" s="2">
        <v>124.1</v>
      </c>
      <c r="AT50" s="2">
        <v>124.5</v>
      </c>
      <c r="AU50" s="2">
        <v>124.8</v>
      </c>
      <c r="AV50" s="2">
        <v>125.4</v>
      </c>
      <c r="AW50" s="2">
        <v>126.1</v>
      </c>
      <c r="AX50" s="2">
        <v>126.4</v>
      </c>
      <c r="AY50" s="2">
        <v>126.9</v>
      </c>
      <c r="AZ50" s="2">
        <v>127.1</v>
      </c>
      <c r="BA50" s="2">
        <v>127.4</v>
      </c>
      <c r="BB50" s="2">
        <v>127.8</v>
      </c>
      <c r="BC50" s="2">
        <v>128.1</v>
      </c>
      <c r="BD50" s="2">
        <v>128.4</v>
      </c>
      <c r="BE50" s="2">
        <v>128.5</v>
      </c>
      <c r="BF50" s="2">
        <v>129.4</v>
      </c>
      <c r="BG50" s="2">
        <v>130.19999999999999</v>
      </c>
      <c r="BH50" s="2">
        <v>130.6</v>
      </c>
      <c r="BI50" s="2">
        <v>131.30000000000001</v>
      </c>
      <c r="BJ50" s="2">
        <v>132.6</v>
      </c>
      <c r="BK50" s="2">
        <v>133.1</v>
      </c>
      <c r="BL50" s="2">
        <v>133.30000000000001</v>
      </c>
      <c r="BM50" s="2">
        <v>133.80000000000001</v>
      </c>
      <c r="BN50" s="2">
        <v>134.30000000000001</v>
      </c>
      <c r="BO50" s="2">
        <v>135.19999999999999</v>
      </c>
      <c r="BP50" s="2">
        <v>136</v>
      </c>
      <c r="BQ50" s="2">
        <v>136.19999999999999</v>
      </c>
      <c r="BR50" s="2">
        <v>137</v>
      </c>
      <c r="BS50" s="2">
        <v>137.69999999999999</v>
      </c>
      <c r="BT50" s="2">
        <v>138.4</v>
      </c>
      <c r="BU50" s="2">
        <v>142.1</v>
      </c>
      <c r="BV50" s="2">
        <v>142.1</v>
      </c>
      <c r="BW50" s="2">
        <v>144.9</v>
      </c>
      <c r="BX50" s="2">
        <v>145.1</v>
      </c>
      <c r="BY50" s="2">
        <v>145.6</v>
      </c>
      <c r="BZ50" s="2">
        <v>146.19999999999999</v>
      </c>
      <c r="CA50" s="2">
        <v>146.9</v>
      </c>
      <c r="CB50" s="2">
        <v>147.4</v>
      </c>
      <c r="CC50" s="2">
        <v>147.9</v>
      </c>
      <c r="CD50" s="2">
        <v>148.5</v>
      </c>
      <c r="CE50" s="2">
        <v>149</v>
      </c>
      <c r="CF50" s="2">
        <v>149.4</v>
      </c>
      <c r="CG50" s="2">
        <v>149.9</v>
      </c>
      <c r="CH50" s="2">
        <v>150.4</v>
      </c>
      <c r="CI50" s="2">
        <v>151.19999999999999</v>
      </c>
      <c r="CJ50" s="2">
        <v>151.69999999999999</v>
      </c>
      <c r="CK50" s="2">
        <v>152.30000000000001</v>
      </c>
      <c r="CL50" s="2">
        <v>150.69999999999999</v>
      </c>
      <c r="CM50" s="2" t="s">
        <v>30</v>
      </c>
      <c r="CN50" s="2">
        <v>154.4</v>
      </c>
      <c r="CO50" s="2">
        <v>154.4</v>
      </c>
      <c r="CP50" s="2">
        <v>155</v>
      </c>
      <c r="CQ50" s="2">
        <v>155.6</v>
      </c>
      <c r="CR50" s="2">
        <v>156.30000000000001</v>
      </c>
      <c r="CS50" s="2">
        <v>157.19999999999999</v>
      </c>
      <c r="CT50" s="2">
        <v>158.30000000000001</v>
      </c>
      <c r="CU50" s="2">
        <v>159.30000000000001</v>
      </c>
      <c r="CV50" s="2">
        <v>161.30000000000001</v>
      </c>
      <c r="CW50" s="2">
        <v>161.69999999999999</v>
      </c>
      <c r="CX50" s="2">
        <v>162.30000000000001</v>
      </c>
      <c r="CY50" s="2">
        <v>165.8</v>
      </c>
      <c r="CZ50" s="2">
        <v>166.3</v>
      </c>
      <c r="DA50" s="2">
        <v>167</v>
      </c>
      <c r="DB50" s="2">
        <v>168.4</v>
      </c>
      <c r="DC50" s="2">
        <v>168.4</v>
      </c>
      <c r="DD50" s="2">
        <v>169.1</v>
      </c>
      <c r="DE50" s="2">
        <v>169.9</v>
      </c>
      <c r="DF50" s="2">
        <v>170.6</v>
      </c>
      <c r="DG50" s="2">
        <v>171.4</v>
      </c>
      <c r="DH50" s="2">
        <v>172.2</v>
      </c>
      <c r="DI50" s="2">
        <v>173</v>
      </c>
      <c r="DJ50" s="2">
        <v>174</v>
      </c>
      <c r="DK50" s="2">
        <v>174.8</v>
      </c>
      <c r="DL50" s="2">
        <v>175.4</v>
      </c>
      <c r="DM50" s="2">
        <v>176.1</v>
      </c>
      <c r="DN50" s="2">
        <v>176.8</v>
      </c>
      <c r="DO50" s="2">
        <v>177.8</v>
      </c>
      <c r="DP50" s="2">
        <v>178.7</v>
      </c>
      <c r="DQ50" s="2">
        <v>179.8</v>
      </c>
      <c r="DR50" s="2">
        <v>181.1</v>
      </c>
      <c r="DS50" s="2">
        <v>182.3</v>
      </c>
      <c r="DT50" s="2">
        <v>184.4</v>
      </c>
      <c r="DU50" s="2">
        <v>184.4</v>
      </c>
      <c r="DV50" s="2">
        <v>185</v>
      </c>
      <c r="DW50" s="2">
        <v>185.7</v>
      </c>
    </row>
    <row r="51" spans="1:127" x14ac:dyDescent="0.3">
      <c r="A51" s="1" t="s">
        <v>23</v>
      </c>
      <c r="B51" s="1" t="s">
        <v>163</v>
      </c>
      <c r="C51" s="1" t="s">
        <v>32</v>
      </c>
      <c r="D51" s="2">
        <v>103.2</v>
      </c>
      <c r="E51" s="2">
        <v>104.2</v>
      </c>
      <c r="F51" s="2">
        <v>105.1</v>
      </c>
      <c r="G51" s="2">
        <v>104.7</v>
      </c>
      <c r="H51" s="2">
        <v>104</v>
      </c>
      <c r="I51" s="2">
        <v>105.1</v>
      </c>
      <c r="J51" s="2">
        <v>107.1</v>
      </c>
      <c r="K51" s="2">
        <v>108</v>
      </c>
      <c r="L51" s="2">
        <v>109.9</v>
      </c>
      <c r="M51" s="2">
        <v>109.5</v>
      </c>
      <c r="N51" s="2">
        <v>109.5</v>
      </c>
      <c r="O51" s="2">
        <v>109.8</v>
      </c>
      <c r="P51" s="2">
        <v>110.7</v>
      </c>
      <c r="Q51" s="2">
        <v>111.1</v>
      </c>
      <c r="R51" s="2">
        <v>111.4</v>
      </c>
      <c r="S51" s="2">
        <v>111.2</v>
      </c>
      <c r="T51" s="2">
        <v>111.3</v>
      </c>
      <c r="U51" s="2">
        <v>111.8</v>
      </c>
      <c r="V51" s="2">
        <v>113.1</v>
      </c>
      <c r="W51" s="2">
        <v>112.8</v>
      </c>
      <c r="X51" s="2">
        <v>112</v>
      </c>
      <c r="Y51" s="2">
        <v>111.8</v>
      </c>
      <c r="Z51" s="2">
        <v>110.8</v>
      </c>
      <c r="AA51" s="2">
        <v>110.1</v>
      </c>
      <c r="AB51" s="2">
        <v>109.4</v>
      </c>
      <c r="AC51" s="2">
        <v>108.7</v>
      </c>
      <c r="AD51" s="2">
        <v>109.9</v>
      </c>
      <c r="AE51" s="2">
        <v>110.1</v>
      </c>
      <c r="AF51" s="2">
        <v>112</v>
      </c>
      <c r="AG51" s="2">
        <v>112.9</v>
      </c>
      <c r="AH51" s="2">
        <v>112.7</v>
      </c>
      <c r="AI51" s="2">
        <v>111.7</v>
      </c>
      <c r="AJ51" s="2">
        <v>111.3</v>
      </c>
      <c r="AK51" s="2">
        <v>111.4</v>
      </c>
      <c r="AL51" s="2">
        <v>111.5</v>
      </c>
      <c r="AM51" s="2">
        <v>111.5</v>
      </c>
      <c r="AN51" s="2">
        <v>111.1</v>
      </c>
      <c r="AO51" s="2">
        <v>111.4</v>
      </c>
      <c r="AP51" s="2">
        <v>110.9</v>
      </c>
      <c r="AQ51" s="2">
        <v>112.1</v>
      </c>
      <c r="AR51" s="2">
        <v>112.8</v>
      </c>
      <c r="AS51" s="2">
        <v>114.2</v>
      </c>
      <c r="AT51" s="2">
        <v>113.9</v>
      </c>
      <c r="AU51" s="2">
        <v>113.1</v>
      </c>
      <c r="AV51" s="2">
        <v>114.3</v>
      </c>
      <c r="AW51" s="2">
        <v>115.2</v>
      </c>
      <c r="AX51" s="2">
        <v>115.7</v>
      </c>
      <c r="AY51" s="2">
        <v>116</v>
      </c>
      <c r="AZ51" s="2">
        <v>117</v>
      </c>
      <c r="BA51" s="2">
        <v>117.4</v>
      </c>
      <c r="BB51" s="2">
        <v>117.6</v>
      </c>
      <c r="BC51" s="2">
        <v>116.6</v>
      </c>
      <c r="BD51" s="2">
        <v>116.7</v>
      </c>
      <c r="BE51" s="2">
        <v>116.5</v>
      </c>
      <c r="BF51" s="2">
        <v>116</v>
      </c>
      <c r="BG51" s="2">
        <v>117.3</v>
      </c>
      <c r="BH51" s="2">
        <v>118.3</v>
      </c>
      <c r="BI51" s="2">
        <v>117.8</v>
      </c>
      <c r="BJ51" s="2">
        <v>118.3</v>
      </c>
      <c r="BK51" s="2">
        <v>118.5</v>
      </c>
      <c r="BL51" s="2">
        <v>119.3</v>
      </c>
      <c r="BM51" s="2">
        <v>120.2</v>
      </c>
      <c r="BN51" s="2">
        <v>121</v>
      </c>
      <c r="BO51" s="2">
        <v>121.9</v>
      </c>
      <c r="BP51" s="2">
        <v>122.9</v>
      </c>
      <c r="BQ51" s="2">
        <v>123.7</v>
      </c>
      <c r="BR51" s="2">
        <v>123.6</v>
      </c>
      <c r="BS51" s="2">
        <v>124.3</v>
      </c>
      <c r="BT51" s="2">
        <v>126</v>
      </c>
      <c r="BU51" s="2">
        <v>125.5</v>
      </c>
      <c r="BV51" s="2">
        <v>125.5</v>
      </c>
      <c r="BW51" s="2">
        <v>123.6</v>
      </c>
      <c r="BX51" s="2">
        <v>123.3</v>
      </c>
      <c r="BY51" s="2">
        <v>123.9</v>
      </c>
      <c r="BZ51" s="2">
        <v>124.6</v>
      </c>
      <c r="CA51" s="2">
        <v>124.9</v>
      </c>
      <c r="CB51" s="2">
        <v>124.6</v>
      </c>
      <c r="CC51" s="2">
        <v>125.6</v>
      </c>
      <c r="CD51" s="2">
        <v>125.8</v>
      </c>
      <c r="CE51" s="2">
        <v>126.1</v>
      </c>
      <c r="CF51" s="2">
        <v>126.3</v>
      </c>
      <c r="CG51" s="2">
        <v>126.6</v>
      </c>
      <c r="CH51" s="2">
        <v>129.80000000000001</v>
      </c>
      <c r="CI51" s="2">
        <v>130.9</v>
      </c>
      <c r="CJ51" s="2">
        <v>130.30000000000001</v>
      </c>
      <c r="CK51" s="2">
        <v>129.9</v>
      </c>
      <c r="CL51" s="2" t="s">
        <v>30</v>
      </c>
      <c r="CM51" s="2" t="s">
        <v>30</v>
      </c>
      <c r="CN51" s="2">
        <v>135</v>
      </c>
      <c r="CO51" s="2">
        <v>135</v>
      </c>
      <c r="CP51" s="2">
        <v>138.5</v>
      </c>
      <c r="CQ51" s="2">
        <v>139.6</v>
      </c>
      <c r="CR51" s="2">
        <v>140.6</v>
      </c>
      <c r="CS51" s="2">
        <v>140.4</v>
      </c>
      <c r="CT51" s="2">
        <v>140.69999999999999</v>
      </c>
      <c r="CU51" s="2">
        <v>141.9</v>
      </c>
      <c r="CV51" s="2">
        <v>145.1</v>
      </c>
      <c r="CW51" s="2">
        <v>146.19999999999999</v>
      </c>
      <c r="CX51" s="2">
        <v>146.6</v>
      </c>
      <c r="CY51" s="2">
        <v>148.9</v>
      </c>
      <c r="CZ51" s="2">
        <v>150.69999999999999</v>
      </c>
      <c r="DA51" s="2">
        <v>153.1</v>
      </c>
      <c r="DB51" s="2">
        <v>154</v>
      </c>
      <c r="DC51" s="2">
        <v>154</v>
      </c>
      <c r="DD51" s="2">
        <v>155.69999999999999</v>
      </c>
      <c r="DE51" s="2">
        <v>154.80000000000001</v>
      </c>
      <c r="DF51" s="2">
        <v>155.69999999999999</v>
      </c>
      <c r="DG51" s="2">
        <v>156.5</v>
      </c>
      <c r="DH51" s="2">
        <v>156.9</v>
      </c>
      <c r="DI51" s="2">
        <v>157.9</v>
      </c>
      <c r="DJ51" s="2">
        <v>162.6</v>
      </c>
      <c r="DK51" s="2">
        <v>163</v>
      </c>
      <c r="DL51" s="2">
        <v>161.1</v>
      </c>
      <c r="DM51" s="2">
        <v>161.6</v>
      </c>
      <c r="DN51" s="2">
        <v>161.9</v>
      </c>
      <c r="DO51" s="2">
        <v>162.30000000000001</v>
      </c>
      <c r="DP51" s="2">
        <v>162.9</v>
      </c>
      <c r="DQ51" s="2">
        <v>163</v>
      </c>
      <c r="DR51" s="2">
        <v>163.4</v>
      </c>
      <c r="DS51" s="2">
        <v>163.6</v>
      </c>
      <c r="DT51" s="2">
        <v>164.2</v>
      </c>
      <c r="DU51" s="2">
        <v>164.2</v>
      </c>
      <c r="DV51" s="2">
        <v>164.5</v>
      </c>
      <c r="DW51" s="2">
        <v>164.8</v>
      </c>
    </row>
    <row r="52" spans="1:127" x14ac:dyDescent="0.3">
      <c r="A52" s="1" t="s">
        <v>24</v>
      </c>
      <c r="B52" s="1" t="s">
        <v>160</v>
      </c>
      <c r="C52" s="1" t="s">
        <v>32</v>
      </c>
      <c r="D52" s="2">
        <v>103.1</v>
      </c>
      <c r="E52" s="2">
        <v>103.6</v>
      </c>
      <c r="F52" s="2">
        <v>103.7</v>
      </c>
      <c r="G52" s="2">
        <v>104.2</v>
      </c>
      <c r="H52" s="2">
        <v>104.8</v>
      </c>
      <c r="I52" s="2">
        <v>105.4</v>
      </c>
      <c r="J52" s="2">
        <v>106.1</v>
      </c>
      <c r="K52" s="2">
        <v>106.6</v>
      </c>
      <c r="L52" s="2">
        <v>107.5</v>
      </c>
      <c r="M52" s="2">
        <v>108.1</v>
      </c>
      <c r="N52" s="2">
        <v>108.6</v>
      </c>
      <c r="O52" s="2">
        <v>109</v>
      </c>
      <c r="P52" s="2">
        <v>109.7</v>
      </c>
      <c r="Q52" s="2">
        <v>110.1</v>
      </c>
      <c r="R52" s="2">
        <v>110.6</v>
      </c>
      <c r="S52" s="2">
        <v>110.9</v>
      </c>
      <c r="T52" s="2">
        <v>111.2</v>
      </c>
      <c r="U52" s="2">
        <v>111.6</v>
      </c>
      <c r="V52" s="2">
        <v>112.1</v>
      </c>
      <c r="W52" s="2">
        <v>112.6</v>
      </c>
      <c r="X52" s="2">
        <v>113.1</v>
      </c>
      <c r="Y52" s="2">
        <v>113.3</v>
      </c>
      <c r="Z52" s="2">
        <v>113.7</v>
      </c>
      <c r="AA52" s="2">
        <v>113.9</v>
      </c>
      <c r="AB52" s="2">
        <v>114.3</v>
      </c>
      <c r="AC52" s="2">
        <v>114.9</v>
      </c>
      <c r="AD52" s="2">
        <v>115.4</v>
      </c>
      <c r="AE52" s="2">
        <v>115.9</v>
      </c>
      <c r="AF52" s="2">
        <v>116.3</v>
      </c>
      <c r="AG52" s="2">
        <v>116.9</v>
      </c>
      <c r="AH52" s="2">
        <v>117.2</v>
      </c>
      <c r="AI52" s="2">
        <v>117.8</v>
      </c>
      <c r="AJ52" s="2">
        <v>118.3</v>
      </c>
      <c r="AK52" s="2">
        <v>118.7</v>
      </c>
      <c r="AL52" s="2">
        <v>119.2</v>
      </c>
      <c r="AM52" s="2">
        <v>119.6</v>
      </c>
      <c r="AN52" s="2">
        <v>119.8</v>
      </c>
      <c r="AO52" s="2">
        <v>120.3</v>
      </c>
      <c r="AP52" s="2">
        <v>120.6</v>
      </c>
      <c r="AQ52" s="2">
        <v>121.1</v>
      </c>
      <c r="AR52" s="2">
        <v>121.5</v>
      </c>
      <c r="AS52" s="2">
        <v>121.7</v>
      </c>
      <c r="AT52" s="2">
        <v>122.4</v>
      </c>
      <c r="AU52" s="2">
        <v>122.7</v>
      </c>
      <c r="AV52" s="2">
        <v>122.9</v>
      </c>
      <c r="AW52" s="2">
        <v>123.5</v>
      </c>
      <c r="AX52" s="2">
        <v>124</v>
      </c>
      <c r="AY52" s="2">
        <v>124.2</v>
      </c>
      <c r="AZ52" s="2">
        <v>124.2</v>
      </c>
      <c r="BA52" s="2">
        <v>124.6</v>
      </c>
      <c r="BB52" s="2">
        <v>125</v>
      </c>
      <c r="BC52" s="2">
        <v>125.1</v>
      </c>
      <c r="BD52" s="2">
        <v>125.7</v>
      </c>
      <c r="BE52" s="2">
        <v>125.9</v>
      </c>
      <c r="BF52" s="2">
        <v>126.6</v>
      </c>
      <c r="BG52" s="2">
        <v>127.3</v>
      </c>
      <c r="BH52" s="2">
        <v>127.9</v>
      </c>
      <c r="BI52" s="2">
        <v>128.4</v>
      </c>
      <c r="BJ52" s="2">
        <v>128.9</v>
      </c>
      <c r="BK52" s="2">
        <v>129</v>
      </c>
      <c r="BL52" s="2">
        <v>129.69999999999999</v>
      </c>
      <c r="BM52" s="2">
        <v>129.9</v>
      </c>
      <c r="BN52" s="2">
        <v>130.4</v>
      </c>
      <c r="BO52" s="2">
        <v>131.30000000000001</v>
      </c>
      <c r="BP52" s="2">
        <v>131.80000000000001</v>
      </c>
      <c r="BQ52" s="2">
        <v>132.6</v>
      </c>
      <c r="BR52" s="2">
        <v>133.1</v>
      </c>
      <c r="BS52" s="2">
        <v>133.6</v>
      </c>
      <c r="BT52" s="2">
        <v>134.5</v>
      </c>
      <c r="BU52" s="2">
        <v>136.5</v>
      </c>
      <c r="BV52" s="2">
        <v>136.5</v>
      </c>
      <c r="BW52" s="2">
        <v>136.80000000000001</v>
      </c>
      <c r="BX52" s="2">
        <v>136.69999999999999</v>
      </c>
      <c r="BY52" s="2">
        <v>137.1</v>
      </c>
      <c r="BZ52" s="2">
        <v>137.69999999999999</v>
      </c>
      <c r="CA52" s="2">
        <v>139.19999999999999</v>
      </c>
      <c r="CB52" s="2">
        <v>139.6</v>
      </c>
      <c r="CC52" s="2">
        <v>140.5</v>
      </c>
      <c r="CD52" s="2">
        <v>140.9</v>
      </c>
      <c r="CE52" s="2">
        <v>141.30000000000001</v>
      </c>
      <c r="CF52" s="2">
        <v>141.69999999999999</v>
      </c>
      <c r="CG52" s="2">
        <v>142.1</v>
      </c>
      <c r="CH52" s="2">
        <v>142.30000000000001</v>
      </c>
      <c r="CI52" s="2">
        <v>142.80000000000001</v>
      </c>
      <c r="CJ52" s="2">
        <v>143.19999999999999</v>
      </c>
      <c r="CK52" s="2">
        <v>143.69999999999999</v>
      </c>
      <c r="CL52" s="2" t="s">
        <v>30</v>
      </c>
      <c r="CM52" s="2" t="s">
        <v>30</v>
      </c>
      <c r="CN52" s="2">
        <v>148.30000000000001</v>
      </c>
      <c r="CO52" s="2">
        <v>148.30000000000001</v>
      </c>
      <c r="CP52" s="2">
        <v>146</v>
      </c>
      <c r="CQ52" s="2">
        <v>146.6</v>
      </c>
      <c r="CR52" s="2">
        <v>146.5</v>
      </c>
      <c r="CS52" s="2">
        <v>148.4</v>
      </c>
      <c r="CT52" s="2">
        <v>148.5</v>
      </c>
      <c r="CU52" s="2">
        <v>149.6</v>
      </c>
      <c r="CV52" s="2">
        <v>151.5</v>
      </c>
      <c r="CW52" s="2">
        <v>152.6</v>
      </c>
      <c r="CX52" s="2">
        <v>153.19999999999999</v>
      </c>
      <c r="CY52" s="2">
        <v>155.80000000000001</v>
      </c>
      <c r="CZ52" s="2">
        <v>154.9</v>
      </c>
      <c r="DA52" s="2">
        <v>155.30000000000001</v>
      </c>
      <c r="DB52" s="2">
        <v>157.6</v>
      </c>
      <c r="DC52" s="2">
        <v>157.69999999999999</v>
      </c>
      <c r="DD52" s="2">
        <v>158.6</v>
      </c>
      <c r="DE52" s="2">
        <v>159.80000000000001</v>
      </c>
      <c r="DF52" s="2">
        <v>160.6</v>
      </c>
      <c r="DG52" s="2">
        <v>161.19999999999999</v>
      </c>
      <c r="DH52" s="2">
        <v>162.1</v>
      </c>
      <c r="DI52" s="2">
        <v>163.30000000000001</v>
      </c>
      <c r="DJ52" s="2">
        <v>164.4</v>
      </c>
      <c r="DK52" s="2">
        <v>165.1</v>
      </c>
      <c r="DL52" s="2">
        <v>165.8</v>
      </c>
      <c r="DM52" s="2">
        <v>166.3</v>
      </c>
      <c r="DN52" s="2">
        <v>166.9</v>
      </c>
      <c r="DO52" s="2">
        <v>167.6</v>
      </c>
      <c r="DP52" s="2">
        <v>168.2</v>
      </c>
      <c r="DQ52" s="2">
        <v>168.5</v>
      </c>
      <c r="DR52" s="2">
        <v>168.9</v>
      </c>
      <c r="DS52" s="2">
        <v>169.5</v>
      </c>
      <c r="DT52" s="2">
        <v>170.3</v>
      </c>
      <c r="DU52" s="2">
        <v>170.3</v>
      </c>
      <c r="DV52" s="2">
        <v>170.7</v>
      </c>
      <c r="DW52" s="2">
        <v>171.2</v>
      </c>
    </row>
    <row r="53" spans="1:127" x14ac:dyDescent="0.3">
      <c r="A53" s="1" t="s">
        <v>25</v>
      </c>
      <c r="B53" s="1" t="s">
        <v>25</v>
      </c>
      <c r="C53" s="1" t="s">
        <v>32</v>
      </c>
      <c r="D53" s="2">
        <v>103.6</v>
      </c>
      <c r="E53" s="2">
        <v>103.9</v>
      </c>
      <c r="F53" s="2">
        <v>104</v>
      </c>
      <c r="G53" s="2">
        <v>105</v>
      </c>
      <c r="H53" s="2">
        <v>105.6</v>
      </c>
      <c r="I53" s="2">
        <v>107.4</v>
      </c>
      <c r="J53" s="2">
        <v>109.1</v>
      </c>
      <c r="K53" s="2">
        <v>109.9</v>
      </c>
      <c r="L53" s="2">
        <v>110.6</v>
      </c>
      <c r="M53" s="2">
        <v>110.8</v>
      </c>
      <c r="N53" s="2">
        <v>111.2</v>
      </c>
      <c r="O53" s="2">
        <v>111.5</v>
      </c>
      <c r="P53" s="2">
        <v>111.6</v>
      </c>
      <c r="Q53" s="2">
        <v>111.8</v>
      </c>
      <c r="R53" s="2">
        <v>112</v>
      </c>
      <c r="S53" s="2">
        <v>112.7</v>
      </c>
      <c r="T53" s="2">
        <v>113</v>
      </c>
      <c r="U53" s="2">
        <v>114.8</v>
      </c>
      <c r="V53" s="2">
        <v>116.8</v>
      </c>
      <c r="W53" s="2">
        <v>118</v>
      </c>
      <c r="X53" s="2">
        <v>118.6</v>
      </c>
      <c r="Y53" s="2">
        <v>118.8</v>
      </c>
      <c r="Z53" s="2">
        <v>119</v>
      </c>
      <c r="AA53" s="2">
        <v>119.5</v>
      </c>
      <c r="AB53" s="2">
        <v>119.7</v>
      </c>
      <c r="AC53" s="2">
        <v>119.7</v>
      </c>
      <c r="AD53" s="2">
        <v>120.1</v>
      </c>
      <c r="AE53" s="2">
        <v>121</v>
      </c>
      <c r="AF53" s="2">
        <v>121.4</v>
      </c>
      <c r="AG53" s="2">
        <v>123.1</v>
      </c>
      <c r="AH53" s="2">
        <v>124.4</v>
      </c>
      <c r="AI53" s="2">
        <v>125.1</v>
      </c>
      <c r="AJ53" s="2">
        <v>125.7</v>
      </c>
      <c r="AK53" s="2">
        <v>125.9</v>
      </c>
      <c r="AL53" s="2">
        <v>126.3</v>
      </c>
      <c r="AM53" s="2">
        <v>126.2</v>
      </c>
      <c r="AN53" s="2">
        <v>126.3</v>
      </c>
      <c r="AO53" s="2">
        <v>126.6</v>
      </c>
      <c r="AP53" s="2">
        <v>126.9</v>
      </c>
      <c r="AQ53" s="2">
        <v>127.7</v>
      </c>
      <c r="AR53" s="2">
        <v>128.5</v>
      </c>
      <c r="AS53" s="2">
        <v>129.69999999999999</v>
      </c>
      <c r="AT53" s="2">
        <v>130.80000000000001</v>
      </c>
      <c r="AU53" s="2">
        <v>131.69999999999999</v>
      </c>
      <c r="AV53" s="2">
        <v>131.80000000000001</v>
      </c>
      <c r="AW53" s="2">
        <v>132.4</v>
      </c>
      <c r="AX53" s="2">
        <v>132.80000000000001</v>
      </c>
      <c r="AY53" s="2">
        <v>133.1</v>
      </c>
      <c r="AZ53" s="2">
        <v>133.30000000000001</v>
      </c>
      <c r="BA53" s="2">
        <v>133.4</v>
      </c>
      <c r="BB53" s="2">
        <v>133.80000000000001</v>
      </c>
      <c r="BC53" s="2">
        <v>134.5</v>
      </c>
      <c r="BD53" s="2">
        <v>134.80000000000001</v>
      </c>
      <c r="BE53" s="2">
        <v>135.4</v>
      </c>
      <c r="BF53" s="2">
        <v>136.80000000000001</v>
      </c>
      <c r="BG53" s="2">
        <v>137.6</v>
      </c>
      <c r="BH53" s="2">
        <v>137.4</v>
      </c>
      <c r="BI53" s="2">
        <v>137.9</v>
      </c>
      <c r="BJ53" s="2">
        <v>138.6</v>
      </c>
      <c r="BK53" s="2">
        <v>138.5</v>
      </c>
      <c r="BL53" s="2">
        <v>139</v>
      </c>
      <c r="BM53" s="2">
        <v>139</v>
      </c>
      <c r="BN53" s="2">
        <v>139.80000000000001</v>
      </c>
      <c r="BO53" s="2">
        <v>141.4</v>
      </c>
      <c r="BP53" s="2">
        <v>142.1</v>
      </c>
      <c r="BQ53" s="2">
        <v>142.80000000000001</v>
      </c>
      <c r="BR53" s="2">
        <v>144.69999999999999</v>
      </c>
      <c r="BS53" s="2">
        <v>146</v>
      </c>
      <c r="BT53" s="2">
        <v>146.19999999999999</v>
      </c>
      <c r="BU53" s="2">
        <v>147.80000000000001</v>
      </c>
      <c r="BV53" s="2">
        <v>147.80000000000001</v>
      </c>
      <c r="BW53" s="2">
        <v>150.1</v>
      </c>
      <c r="BX53" s="2">
        <v>150.19999999999999</v>
      </c>
      <c r="BY53" s="2">
        <v>150.30000000000001</v>
      </c>
      <c r="BZ53" s="2">
        <v>150.30000000000001</v>
      </c>
      <c r="CA53" s="2">
        <v>151.6</v>
      </c>
      <c r="CB53" s="2">
        <v>152.5</v>
      </c>
      <c r="CC53" s="2">
        <v>154</v>
      </c>
      <c r="CD53" s="2">
        <v>154.9</v>
      </c>
      <c r="CE53" s="2">
        <v>155.19999999999999</v>
      </c>
      <c r="CF53" s="2">
        <v>155.4</v>
      </c>
      <c r="CG53" s="2">
        <v>155.5</v>
      </c>
      <c r="CH53" s="2">
        <v>155.69999999999999</v>
      </c>
      <c r="CI53" s="2">
        <v>156.1</v>
      </c>
      <c r="CJ53" s="2">
        <v>156.19999999999999</v>
      </c>
      <c r="CK53" s="2">
        <v>156.1</v>
      </c>
      <c r="CL53" s="2" t="s">
        <v>30</v>
      </c>
      <c r="CM53" s="2" t="s">
        <v>30</v>
      </c>
      <c r="CN53" s="2">
        <v>156.4</v>
      </c>
      <c r="CO53" s="2">
        <v>156.4</v>
      </c>
      <c r="CP53" s="2">
        <v>158.5</v>
      </c>
      <c r="CQ53" s="2">
        <v>157.5</v>
      </c>
      <c r="CR53" s="2">
        <v>158.5</v>
      </c>
      <c r="CS53" s="2">
        <v>158.6</v>
      </c>
      <c r="CT53" s="2">
        <v>159.4</v>
      </c>
      <c r="CU53" s="2">
        <v>159.19999999999999</v>
      </c>
      <c r="CV53" s="2">
        <v>159.5</v>
      </c>
      <c r="CW53" s="2">
        <v>160.19999999999999</v>
      </c>
      <c r="CX53" s="2">
        <v>160.30000000000001</v>
      </c>
      <c r="CY53" s="2">
        <v>161.19999999999999</v>
      </c>
      <c r="CZ53" s="2">
        <v>161.69999999999999</v>
      </c>
      <c r="DA53" s="2">
        <v>163.19999999999999</v>
      </c>
      <c r="DB53" s="2">
        <v>163.80000000000001</v>
      </c>
      <c r="DC53" s="2">
        <v>163.69999999999999</v>
      </c>
      <c r="DD53" s="2">
        <v>163.9</v>
      </c>
      <c r="DE53" s="2">
        <v>164.3</v>
      </c>
      <c r="DF53" s="2">
        <v>164.4</v>
      </c>
      <c r="DG53" s="2">
        <v>164.7</v>
      </c>
      <c r="DH53" s="2">
        <v>165.4</v>
      </c>
      <c r="DI53" s="2">
        <v>166</v>
      </c>
      <c r="DJ53" s="2">
        <v>166.9</v>
      </c>
      <c r="DK53" s="2">
        <v>167.9</v>
      </c>
      <c r="DL53" s="2">
        <v>169</v>
      </c>
      <c r="DM53" s="2">
        <v>171.4</v>
      </c>
      <c r="DN53" s="2">
        <v>172.3</v>
      </c>
      <c r="DO53" s="2">
        <v>173.1</v>
      </c>
      <c r="DP53" s="2">
        <v>173.4</v>
      </c>
      <c r="DQ53" s="2">
        <v>173.7</v>
      </c>
      <c r="DR53" s="2">
        <v>174.1</v>
      </c>
      <c r="DS53" s="2">
        <v>174.3</v>
      </c>
      <c r="DT53" s="2">
        <v>175</v>
      </c>
      <c r="DU53" s="2">
        <v>175</v>
      </c>
      <c r="DV53" s="2">
        <v>176.4</v>
      </c>
      <c r="DW53" s="2">
        <v>177.1</v>
      </c>
    </row>
    <row r="54" spans="1:127" x14ac:dyDescent="0.3">
      <c r="A54" s="1" t="s">
        <v>26</v>
      </c>
      <c r="B54" s="1" t="s">
        <v>22</v>
      </c>
      <c r="C54" s="1" t="s">
        <v>32</v>
      </c>
      <c r="D54" s="2">
        <v>104.5</v>
      </c>
      <c r="E54" s="2">
        <v>104.5</v>
      </c>
      <c r="F54" s="2">
        <v>104.3</v>
      </c>
      <c r="G54" s="2">
        <v>102.9</v>
      </c>
      <c r="H54" s="2">
        <v>102.3</v>
      </c>
      <c r="I54" s="2">
        <v>102.8</v>
      </c>
      <c r="J54" s="2">
        <v>102.8</v>
      </c>
      <c r="K54" s="2">
        <v>105.4</v>
      </c>
      <c r="L54" s="2">
        <v>106.8</v>
      </c>
      <c r="M54" s="2">
        <v>107.4</v>
      </c>
      <c r="N54" s="2">
        <v>108.1</v>
      </c>
      <c r="O54" s="2">
        <v>107.9</v>
      </c>
      <c r="P54" s="2">
        <v>108.2</v>
      </c>
      <c r="Q54" s="2">
        <v>108.7</v>
      </c>
      <c r="R54" s="2">
        <v>109</v>
      </c>
      <c r="S54" s="2">
        <v>109</v>
      </c>
      <c r="T54" s="2">
        <v>109.1</v>
      </c>
      <c r="U54" s="2">
        <v>108.3</v>
      </c>
      <c r="V54" s="2">
        <v>109.2</v>
      </c>
      <c r="W54" s="2">
        <v>109.9</v>
      </c>
      <c r="X54" s="2">
        <v>109.5</v>
      </c>
      <c r="Y54" s="2">
        <v>109.6</v>
      </c>
      <c r="Z54" s="2">
        <v>109.1</v>
      </c>
      <c r="AA54" s="2">
        <v>109.8</v>
      </c>
      <c r="AB54" s="2">
        <v>110.7</v>
      </c>
      <c r="AC54" s="2">
        <v>111.2</v>
      </c>
      <c r="AD54" s="2">
        <v>111</v>
      </c>
      <c r="AE54" s="2">
        <v>111.7</v>
      </c>
      <c r="AF54" s="2">
        <v>112.3</v>
      </c>
      <c r="AG54" s="2">
        <v>112.8</v>
      </c>
      <c r="AH54" s="2">
        <v>112.3</v>
      </c>
      <c r="AI54" s="2">
        <v>112.3</v>
      </c>
      <c r="AJ54" s="2">
        <v>113.4</v>
      </c>
      <c r="AK54" s="2">
        <v>113.9</v>
      </c>
      <c r="AL54" s="2">
        <v>113.8</v>
      </c>
      <c r="AM54" s="2">
        <v>113.7</v>
      </c>
      <c r="AN54" s="2">
        <v>114.5</v>
      </c>
      <c r="AO54" s="2">
        <v>116.6</v>
      </c>
      <c r="AP54" s="2">
        <v>117.3</v>
      </c>
      <c r="AQ54" s="2">
        <v>118.1</v>
      </c>
      <c r="AR54" s="2">
        <v>119.2</v>
      </c>
      <c r="AS54" s="2">
        <v>119.4</v>
      </c>
      <c r="AT54" s="2">
        <v>120.5</v>
      </c>
      <c r="AU54" s="2">
        <v>121.5</v>
      </c>
      <c r="AV54" s="2">
        <v>122.1</v>
      </c>
      <c r="AW54" s="2">
        <v>122.1</v>
      </c>
      <c r="AX54" s="2">
        <v>122.6</v>
      </c>
      <c r="AY54" s="2">
        <v>121.1</v>
      </c>
      <c r="AZ54" s="2">
        <v>121.7</v>
      </c>
      <c r="BA54" s="2">
        <v>122.6</v>
      </c>
      <c r="BB54" s="2">
        <v>122.6</v>
      </c>
      <c r="BC54" s="2">
        <v>123.1</v>
      </c>
      <c r="BD54" s="2">
        <v>123</v>
      </c>
      <c r="BE54" s="2">
        <v>123.4</v>
      </c>
      <c r="BF54" s="2">
        <v>123.6</v>
      </c>
      <c r="BG54" s="2">
        <v>124.5</v>
      </c>
      <c r="BH54" s="2">
        <v>125.7</v>
      </c>
      <c r="BI54" s="2">
        <v>126.2</v>
      </c>
      <c r="BJ54" s="2">
        <v>126.8</v>
      </c>
      <c r="BK54" s="2">
        <v>126.5</v>
      </c>
      <c r="BL54" s="2">
        <v>127.3</v>
      </c>
      <c r="BM54" s="2">
        <v>127.7</v>
      </c>
      <c r="BN54" s="2">
        <v>128.19999999999999</v>
      </c>
      <c r="BO54" s="2">
        <v>129.19999999999999</v>
      </c>
      <c r="BP54" s="2">
        <v>129.9</v>
      </c>
      <c r="BQ54" s="2">
        <v>130.1</v>
      </c>
      <c r="BR54" s="2">
        <v>130.1</v>
      </c>
      <c r="BS54" s="2">
        <v>130.1</v>
      </c>
      <c r="BT54" s="2">
        <v>130.9</v>
      </c>
      <c r="BU54" s="2">
        <v>132</v>
      </c>
      <c r="BV54" s="2">
        <v>132</v>
      </c>
      <c r="BW54" s="2">
        <v>132.19999999999999</v>
      </c>
      <c r="BX54" s="2">
        <v>132.80000000000001</v>
      </c>
      <c r="BY54" s="2">
        <v>134.1</v>
      </c>
      <c r="BZ54" s="2">
        <v>133.4</v>
      </c>
      <c r="CA54" s="2">
        <v>133.4</v>
      </c>
      <c r="CB54" s="2">
        <v>134.30000000000001</v>
      </c>
      <c r="CC54" s="2">
        <v>135.69999999999999</v>
      </c>
      <c r="CD54" s="2">
        <v>138.4</v>
      </c>
      <c r="CE54" s="2">
        <v>139.69999999999999</v>
      </c>
      <c r="CF54" s="2">
        <v>140</v>
      </c>
      <c r="CG54" s="2">
        <v>140.30000000000001</v>
      </c>
      <c r="CH54" s="2">
        <v>140.4</v>
      </c>
      <c r="CI54" s="2">
        <v>142.30000000000001</v>
      </c>
      <c r="CJ54" s="2">
        <v>143.4</v>
      </c>
      <c r="CK54" s="2">
        <v>145.19999999999999</v>
      </c>
      <c r="CL54" s="2" t="s">
        <v>30</v>
      </c>
      <c r="CM54" s="2" t="s">
        <v>30</v>
      </c>
      <c r="CN54" s="2">
        <v>151.6</v>
      </c>
      <c r="CO54" s="2">
        <v>151.6</v>
      </c>
      <c r="CP54" s="2">
        <v>154.30000000000001</v>
      </c>
      <c r="CQ54" s="2">
        <v>158.4</v>
      </c>
      <c r="CR54" s="2">
        <v>157</v>
      </c>
      <c r="CS54" s="2">
        <v>156.9</v>
      </c>
      <c r="CT54" s="2">
        <v>157.1</v>
      </c>
      <c r="CU54" s="2">
        <v>156.80000000000001</v>
      </c>
      <c r="CV54" s="2">
        <v>155.80000000000001</v>
      </c>
      <c r="CW54" s="2">
        <v>153.80000000000001</v>
      </c>
      <c r="CX54" s="2">
        <v>155.4</v>
      </c>
      <c r="CY54" s="2">
        <v>158.6</v>
      </c>
      <c r="CZ54" s="2">
        <v>158.80000000000001</v>
      </c>
      <c r="DA54" s="2">
        <v>160.1</v>
      </c>
      <c r="DB54" s="2">
        <v>160</v>
      </c>
      <c r="DC54" s="2">
        <v>160</v>
      </c>
      <c r="DD54" s="2">
        <v>160.80000000000001</v>
      </c>
      <c r="DE54" s="2">
        <v>162.19999999999999</v>
      </c>
      <c r="DF54" s="2">
        <v>162.6</v>
      </c>
      <c r="DG54" s="2">
        <v>163</v>
      </c>
      <c r="DH54" s="2">
        <v>164.4</v>
      </c>
      <c r="DI54" s="2">
        <v>167.2</v>
      </c>
      <c r="DJ54" s="2">
        <v>168.8</v>
      </c>
      <c r="DK54" s="2">
        <v>168.4</v>
      </c>
      <c r="DL54" s="2">
        <v>169.4</v>
      </c>
      <c r="DM54" s="2">
        <v>169.7</v>
      </c>
      <c r="DN54" s="2">
        <v>171.2</v>
      </c>
      <c r="DO54" s="2">
        <v>170.9</v>
      </c>
      <c r="DP54" s="2">
        <v>172.1</v>
      </c>
      <c r="DQ54" s="2">
        <v>173.6</v>
      </c>
      <c r="DR54" s="2">
        <v>175.8</v>
      </c>
      <c r="DS54" s="2">
        <v>178.6</v>
      </c>
      <c r="DT54" s="2">
        <v>181</v>
      </c>
      <c r="DU54" s="2">
        <v>181</v>
      </c>
      <c r="DV54" s="2">
        <v>184</v>
      </c>
      <c r="DW54" s="2">
        <v>185.2</v>
      </c>
    </row>
    <row r="55" spans="1:127" x14ac:dyDescent="0.3">
      <c r="A55" s="1" t="s">
        <v>27</v>
      </c>
      <c r="B55" s="1" t="s">
        <v>164</v>
      </c>
      <c r="C55" s="1" t="s">
        <v>32</v>
      </c>
      <c r="D55" s="2">
        <v>103.9</v>
      </c>
      <c r="E55" s="2">
        <v>104.4</v>
      </c>
      <c r="F55" s="2">
        <v>104.7</v>
      </c>
      <c r="G55" s="2">
        <v>104.8</v>
      </c>
      <c r="H55" s="2">
        <v>104.8</v>
      </c>
      <c r="I55" s="2">
        <v>105.8</v>
      </c>
      <c r="J55" s="2">
        <v>106.9</v>
      </c>
      <c r="K55" s="2">
        <v>107.9</v>
      </c>
      <c r="L55" s="2">
        <v>109</v>
      </c>
      <c r="M55" s="2">
        <v>109.2</v>
      </c>
      <c r="N55" s="2">
        <v>109.7</v>
      </c>
      <c r="O55" s="2">
        <v>110</v>
      </c>
      <c r="P55" s="2">
        <v>110.6</v>
      </c>
      <c r="Q55" s="2">
        <v>110.9</v>
      </c>
      <c r="R55" s="2">
        <v>111.3</v>
      </c>
      <c r="S55" s="2">
        <v>111.5</v>
      </c>
      <c r="T55" s="2">
        <v>111.8</v>
      </c>
      <c r="U55" s="2">
        <v>112.3</v>
      </c>
      <c r="V55" s="2">
        <v>113.3</v>
      </c>
      <c r="W55" s="2">
        <v>113.7</v>
      </c>
      <c r="X55" s="2">
        <v>113.7</v>
      </c>
      <c r="Y55" s="2">
        <v>113.9</v>
      </c>
      <c r="Z55" s="2">
        <v>113.8</v>
      </c>
      <c r="AA55" s="2">
        <v>113.8</v>
      </c>
      <c r="AB55" s="2">
        <v>114</v>
      </c>
      <c r="AC55" s="2">
        <v>114.1</v>
      </c>
      <c r="AD55" s="2">
        <v>114.7</v>
      </c>
      <c r="AE55" s="2">
        <v>115.1</v>
      </c>
      <c r="AF55" s="2">
        <v>116.1</v>
      </c>
      <c r="AG55" s="2">
        <v>117</v>
      </c>
      <c r="AH55" s="2">
        <v>117.2</v>
      </c>
      <c r="AI55" s="2">
        <v>117.2</v>
      </c>
      <c r="AJ55" s="2">
        <v>117.5</v>
      </c>
      <c r="AK55" s="2">
        <v>117.9</v>
      </c>
      <c r="AL55" s="2">
        <v>118.1</v>
      </c>
      <c r="AM55" s="2">
        <v>118.3</v>
      </c>
      <c r="AN55" s="2">
        <v>118.5</v>
      </c>
      <c r="AO55" s="2">
        <v>119.1</v>
      </c>
      <c r="AP55" s="2">
        <v>119.3</v>
      </c>
      <c r="AQ55" s="2">
        <v>120</v>
      </c>
      <c r="AR55" s="2">
        <v>120.7</v>
      </c>
      <c r="AS55" s="2">
        <v>121.5</v>
      </c>
      <c r="AT55" s="2">
        <v>121.9</v>
      </c>
      <c r="AU55" s="2">
        <v>122.1</v>
      </c>
      <c r="AV55" s="2">
        <v>122.8</v>
      </c>
      <c r="AW55" s="2">
        <v>123.4</v>
      </c>
      <c r="AX55" s="2">
        <v>123.8</v>
      </c>
      <c r="AY55" s="2">
        <v>123.9</v>
      </c>
      <c r="AZ55" s="2">
        <v>124.4</v>
      </c>
      <c r="BA55" s="2">
        <v>124.8</v>
      </c>
      <c r="BB55" s="2">
        <v>125.1</v>
      </c>
      <c r="BC55" s="2">
        <v>125.1</v>
      </c>
      <c r="BD55" s="2">
        <v>125.3</v>
      </c>
      <c r="BE55" s="2">
        <v>125.5</v>
      </c>
      <c r="BF55" s="2">
        <v>125.9</v>
      </c>
      <c r="BG55" s="2">
        <v>126.8</v>
      </c>
      <c r="BH55" s="2">
        <v>127.5</v>
      </c>
      <c r="BI55" s="2">
        <v>127.7</v>
      </c>
      <c r="BJ55" s="2">
        <v>128.4</v>
      </c>
      <c r="BK55" s="2">
        <v>128.6</v>
      </c>
      <c r="BL55" s="2">
        <v>129.1</v>
      </c>
      <c r="BM55" s="2">
        <v>129.6</v>
      </c>
      <c r="BN55" s="2">
        <v>130.30000000000001</v>
      </c>
      <c r="BO55" s="2">
        <v>131.30000000000001</v>
      </c>
      <c r="BP55" s="2">
        <v>132.1</v>
      </c>
      <c r="BQ55" s="2">
        <v>132.6</v>
      </c>
      <c r="BR55" s="2">
        <v>133.19999999999999</v>
      </c>
      <c r="BS55" s="2">
        <v>133.9</v>
      </c>
      <c r="BT55" s="2">
        <v>134.69999999999999</v>
      </c>
      <c r="BU55" s="2">
        <v>136.30000000000001</v>
      </c>
      <c r="BV55" s="2">
        <v>136.30000000000001</v>
      </c>
      <c r="BW55" s="2">
        <v>136.80000000000001</v>
      </c>
      <c r="BX55" s="2">
        <v>136.9</v>
      </c>
      <c r="BY55" s="2">
        <v>137.4</v>
      </c>
      <c r="BZ55" s="2">
        <v>137.69999999999999</v>
      </c>
      <c r="CA55" s="2">
        <v>138.19999999999999</v>
      </c>
      <c r="CB55" s="2">
        <v>138.6</v>
      </c>
      <c r="CC55" s="2">
        <v>139.5</v>
      </c>
      <c r="CD55" s="2">
        <v>140.19999999999999</v>
      </c>
      <c r="CE55" s="2">
        <v>140.69999999999999</v>
      </c>
      <c r="CF55" s="2">
        <v>141</v>
      </c>
      <c r="CG55" s="2">
        <v>141.30000000000001</v>
      </c>
      <c r="CH55" s="2">
        <v>142.5</v>
      </c>
      <c r="CI55" s="2">
        <v>143.4</v>
      </c>
      <c r="CJ55" s="2">
        <v>143.6</v>
      </c>
      <c r="CK55" s="2">
        <v>143.80000000000001</v>
      </c>
      <c r="CL55" s="2" t="s">
        <v>30</v>
      </c>
      <c r="CM55" s="2" t="s">
        <v>30</v>
      </c>
      <c r="CN55" s="2">
        <v>147</v>
      </c>
      <c r="CO55" s="2">
        <v>147</v>
      </c>
      <c r="CP55" s="2">
        <v>149</v>
      </c>
      <c r="CQ55" s="2">
        <v>150</v>
      </c>
      <c r="CR55" s="2">
        <v>150.4</v>
      </c>
      <c r="CS55" s="2">
        <v>150.69999999999999</v>
      </c>
      <c r="CT55" s="2">
        <v>151.19999999999999</v>
      </c>
      <c r="CU55" s="2">
        <v>151.9</v>
      </c>
      <c r="CV55" s="2">
        <v>153.4</v>
      </c>
      <c r="CW55" s="2">
        <v>153.80000000000001</v>
      </c>
      <c r="CX55" s="2">
        <v>154.4</v>
      </c>
      <c r="CY55" s="2">
        <v>156.80000000000001</v>
      </c>
      <c r="CZ55" s="2">
        <v>157.6</v>
      </c>
      <c r="DA55" s="2">
        <v>159</v>
      </c>
      <c r="DB55" s="2">
        <v>160</v>
      </c>
      <c r="DC55" s="2">
        <v>160</v>
      </c>
      <c r="DD55" s="2">
        <v>161</v>
      </c>
      <c r="DE55" s="2">
        <v>161.4</v>
      </c>
      <c r="DF55" s="2">
        <v>162</v>
      </c>
      <c r="DG55" s="2">
        <v>162.69999999999999</v>
      </c>
      <c r="DH55" s="2">
        <v>163.5</v>
      </c>
      <c r="DI55" s="2">
        <v>164.6</v>
      </c>
      <c r="DJ55" s="2">
        <v>166.8</v>
      </c>
      <c r="DK55" s="2">
        <v>167.5</v>
      </c>
      <c r="DL55" s="2">
        <v>167.5</v>
      </c>
      <c r="DM55" s="2">
        <v>168.4</v>
      </c>
      <c r="DN55" s="2">
        <v>169.1</v>
      </c>
      <c r="DO55" s="2">
        <v>169.7</v>
      </c>
      <c r="DP55" s="2">
        <v>170.5</v>
      </c>
      <c r="DQ55" s="2">
        <v>171.1</v>
      </c>
      <c r="DR55" s="2">
        <v>172</v>
      </c>
      <c r="DS55" s="2">
        <v>172.8</v>
      </c>
      <c r="DT55" s="2">
        <v>174.1</v>
      </c>
      <c r="DU55" s="2">
        <v>174.1</v>
      </c>
      <c r="DV55" s="2">
        <v>175</v>
      </c>
      <c r="DW55" s="2">
        <v>175.7</v>
      </c>
    </row>
    <row r="56" spans="1:127" x14ac:dyDescent="0.3">
      <c r="A56" s="1" t="s">
        <v>28</v>
      </c>
      <c r="B56" s="1" t="s">
        <v>165</v>
      </c>
      <c r="C56" s="1" t="s">
        <v>32</v>
      </c>
      <c r="D56" s="2">
        <v>104.6</v>
      </c>
      <c r="E56" s="2">
        <v>105.3</v>
      </c>
      <c r="F56" s="2">
        <v>105.5</v>
      </c>
      <c r="G56" s="2">
        <v>106.1</v>
      </c>
      <c r="H56" s="2">
        <v>106.9</v>
      </c>
      <c r="I56" s="2">
        <v>109.3</v>
      </c>
      <c r="J56" s="2">
        <v>111</v>
      </c>
      <c r="K56" s="2">
        <v>112.4</v>
      </c>
      <c r="L56" s="2">
        <v>113.7</v>
      </c>
      <c r="M56" s="2">
        <v>114.8</v>
      </c>
      <c r="N56" s="2">
        <v>116.3</v>
      </c>
      <c r="O56" s="2">
        <v>114.5</v>
      </c>
      <c r="P56" s="2">
        <v>113.6</v>
      </c>
      <c r="Q56" s="2">
        <v>113.6</v>
      </c>
      <c r="R56" s="2">
        <v>114.2</v>
      </c>
      <c r="S56" s="2">
        <v>115.1</v>
      </c>
      <c r="T56" s="2">
        <v>115.8</v>
      </c>
      <c r="U56" s="2">
        <v>116.7</v>
      </c>
      <c r="V56" s="2">
        <v>119.2</v>
      </c>
      <c r="W56" s="2">
        <v>120.3</v>
      </c>
      <c r="X56" s="2">
        <v>120.1</v>
      </c>
      <c r="Y56" s="2">
        <v>120.1</v>
      </c>
      <c r="Z56" s="2">
        <v>120.1</v>
      </c>
      <c r="AA56" s="2">
        <v>119.4</v>
      </c>
      <c r="AB56" s="2">
        <v>119.5</v>
      </c>
      <c r="AC56" s="2">
        <v>119.7</v>
      </c>
      <c r="AD56" s="2">
        <v>120.2</v>
      </c>
      <c r="AE56" s="2">
        <v>120.7</v>
      </c>
      <c r="AF56" s="2">
        <v>121.6</v>
      </c>
      <c r="AG56" s="2">
        <v>123</v>
      </c>
      <c r="AH56" s="2">
        <v>123.6</v>
      </c>
      <c r="AI56" s="2">
        <v>124.8</v>
      </c>
      <c r="AJ56" s="2">
        <v>125.4</v>
      </c>
      <c r="AK56" s="2">
        <v>126.1</v>
      </c>
      <c r="AL56" s="2">
        <v>126.6</v>
      </c>
      <c r="AM56" s="2">
        <v>126.1</v>
      </c>
      <c r="AN56" s="2">
        <v>126.3</v>
      </c>
      <c r="AO56" s="2">
        <v>126</v>
      </c>
      <c r="AP56" s="2">
        <v>126</v>
      </c>
      <c r="AQ56" s="2">
        <v>127.3</v>
      </c>
      <c r="AR56" s="2">
        <v>128.6</v>
      </c>
      <c r="AS56" s="2">
        <v>130.1</v>
      </c>
      <c r="AT56" s="2">
        <v>131.1</v>
      </c>
      <c r="AU56" s="2">
        <v>131.1</v>
      </c>
      <c r="AV56" s="2">
        <v>130.9</v>
      </c>
      <c r="AW56" s="2">
        <v>131.4</v>
      </c>
      <c r="AX56" s="2">
        <v>131.19999999999999</v>
      </c>
      <c r="AY56" s="2">
        <v>130.4</v>
      </c>
      <c r="AZ56" s="2">
        <v>130.30000000000001</v>
      </c>
      <c r="BA56" s="2">
        <v>130.6</v>
      </c>
      <c r="BB56" s="2">
        <v>130.9</v>
      </c>
      <c r="BC56" s="2">
        <v>131.1</v>
      </c>
      <c r="BD56" s="2">
        <v>131.4</v>
      </c>
      <c r="BE56" s="2">
        <v>132</v>
      </c>
      <c r="BF56" s="2">
        <v>134.19999999999999</v>
      </c>
      <c r="BG56" s="2">
        <v>135.4</v>
      </c>
      <c r="BH56" s="2">
        <v>135.19999999999999</v>
      </c>
      <c r="BI56" s="2">
        <v>136.1</v>
      </c>
      <c r="BJ56" s="2">
        <v>137.6</v>
      </c>
      <c r="BK56" s="2">
        <v>137.19999999999999</v>
      </c>
      <c r="BL56" s="2">
        <v>136.9</v>
      </c>
      <c r="BM56" s="2">
        <v>136.4</v>
      </c>
      <c r="BN56" s="2">
        <v>136.5</v>
      </c>
      <c r="BO56" s="2">
        <v>137.1</v>
      </c>
      <c r="BP56" s="2">
        <v>137.80000000000001</v>
      </c>
      <c r="BQ56" s="2">
        <v>138.5</v>
      </c>
      <c r="BR56" s="2">
        <v>139.80000000000001</v>
      </c>
      <c r="BS56" s="2">
        <v>140.4</v>
      </c>
      <c r="BT56" s="2">
        <v>140.19999999999999</v>
      </c>
      <c r="BU56" s="2">
        <v>140.80000000000001</v>
      </c>
      <c r="BV56" s="2">
        <v>140.80000000000001</v>
      </c>
      <c r="BW56" s="2">
        <v>140.1</v>
      </c>
      <c r="BX56" s="2">
        <v>139.6</v>
      </c>
      <c r="BY56" s="2">
        <v>139.9</v>
      </c>
      <c r="BZ56" s="2">
        <v>140.4</v>
      </c>
      <c r="CA56" s="2">
        <v>142</v>
      </c>
      <c r="CB56" s="2">
        <v>142.9</v>
      </c>
      <c r="CC56" s="2">
        <v>144.19999999999999</v>
      </c>
      <c r="CD56" s="2">
        <v>145</v>
      </c>
      <c r="CE56" s="2">
        <v>145.80000000000001</v>
      </c>
      <c r="CF56" s="2">
        <v>147.19999999999999</v>
      </c>
      <c r="CG56" s="2">
        <v>148.6</v>
      </c>
      <c r="CH56" s="2">
        <v>150.4</v>
      </c>
      <c r="CI56" s="2">
        <v>150.19999999999999</v>
      </c>
      <c r="CJ56" s="2">
        <v>149.1</v>
      </c>
      <c r="CK56" s="2">
        <v>148.6</v>
      </c>
      <c r="CL56" s="2" t="s">
        <v>30</v>
      </c>
      <c r="CM56" s="2" t="s">
        <v>30</v>
      </c>
      <c r="CN56" s="2">
        <v>151.80000000000001</v>
      </c>
      <c r="CO56" s="2">
        <v>151.80000000000001</v>
      </c>
      <c r="CP56" s="2">
        <v>153.9</v>
      </c>
      <c r="CQ56" s="2">
        <v>154.69999999999999</v>
      </c>
      <c r="CR56" s="2">
        <v>156.4</v>
      </c>
      <c r="CS56" s="2">
        <v>158.4</v>
      </c>
      <c r="CT56" s="2">
        <v>158.9</v>
      </c>
      <c r="CU56" s="2">
        <v>157.30000000000001</v>
      </c>
      <c r="CV56" s="2">
        <v>156.6</v>
      </c>
      <c r="CW56" s="2">
        <v>156.80000000000001</v>
      </c>
      <c r="CX56" s="2">
        <v>157.80000000000001</v>
      </c>
      <c r="CY56" s="2">
        <v>160.4</v>
      </c>
      <c r="CZ56" s="2">
        <v>161.30000000000001</v>
      </c>
      <c r="DA56" s="2">
        <v>162.5</v>
      </c>
      <c r="DB56" s="2">
        <v>163.19999999999999</v>
      </c>
      <c r="DC56" s="2">
        <v>163.19999999999999</v>
      </c>
      <c r="DD56" s="2">
        <v>165.5</v>
      </c>
      <c r="DE56" s="2">
        <v>166.7</v>
      </c>
      <c r="DF56" s="2">
        <v>166.2</v>
      </c>
      <c r="DG56" s="2">
        <v>165.7</v>
      </c>
      <c r="DH56" s="2">
        <v>166.1</v>
      </c>
      <c r="DI56" s="2">
        <v>167.7</v>
      </c>
      <c r="DJ56" s="2">
        <v>170.1</v>
      </c>
      <c r="DK56" s="2">
        <v>171.7</v>
      </c>
      <c r="DL56" s="2">
        <v>172.6</v>
      </c>
      <c r="DM56" s="2">
        <v>173.4</v>
      </c>
      <c r="DN56" s="2">
        <v>174.3</v>
      </c>
      <c r="DO56" s="2">
        <v>175.3</v>
      </c>
      <c r="DP56" s="2">
        <v>176.7</v>
      </c>
      <c r="DQ56" s="2">
        <v>176.5</v>
      </c>
      <c r="DR56" s="2">
        <v>175.7</v>
      </c>
      <c r="DS56" s="2">
        <v>176.5</v>
      </c>
      <c r="DT56" s="2">
        <v>177.2</v>
      </c>
      <c r="DU56" s="2">
        <v>177.2</v>
      </c>
      <c r="DV56" s="2">
        <v>178.1</v>
      </c>
      <c r="DW56" s="2">
        <v>179.1</v>
      </c>
    </row>
    <row r="57" spans="1:127" x14ac:dyDescent="0.3">
      <c r="A57" s="1" t="s">
        <v>2</v>
      </c>
      <c r="B57" s="1" t="s">
        <v>158</v>
      </c>
      <c r="C57" s="4" t="s">
        <v>31</v>
      </c>
      <c r="D57" s="2">
        <v>110.5</v>
      </c>
      <c r="E57" s="2">
        <v>112.9</v>
      </c>
      <c r="F57" s="2">
        <v>113.9</v>
      </c>
      <c r="G57" s="2">
        <v>114.6</v>
      </c>
      <c r="H57" s="2">
        <v>115.4</v>
      </c>
      <c r="I57" s="2">
        <v>117</v>
      </c>
      <c r="J57" s="2">
        <v>117.8</v>
      </c>
      <c r="K57" s="2">
        <v>118.3</v>
      </c>
      <c r="L57" s="2">
        <v>118.6</v>
      </c>
      <c r="M57" s="2">
        <v>118.9</v>
      </c>
      <c r="N57" s="2">
        <v>119.8</v>
      </c>
      <c r="O57" s="2">
        <v>120.5</v>
      </c>
      <c r="P57" s="2">
        <v>121.2</v>
      </c>
      <c r="Q57" s="2">
        <v>121.9</v>
      </c>
      <c r="R57" s="2">
        <v>122.1</v>
      </c>
      <c r="S57" s="2">
        <v>122.5</v>
      </c>
      <c r="T57" s="2">
        <v>122.7</v>
      </c>
      <c r="U57" s="2">
        <v>123.1</v>
      </c>
      <c r="V57" s="2">
        <v>123.8</v>
      </c>
      <c r="W57" s="2">
        <v>124.8</v>
      </c>
      <c r="X57" s="2">
        <v>124.2</v>
      </c>
      <c r="Y57" s="2">
        <v>124.6</v>
      </c>
      <c r="Z57" s="2">
        <v>124.5</v>
      </c>
      <c r="AA57" s="2">
        <v>124</v>
      </c>
      <c r="AB57" s="2">
        <v>124</v>
      </c>
      <c r="AC57" s="2">
        <v>124.3</v>
      </c>
      <c r="AD57" s="2">
        <v>124</v>
      </c>
      <c r="AE57" s="2">
        <v>123.8</v>
      </c>
      <c r="AF57" s="2">
        <v>123.8</v>
      </c>
      <c r="AG57" s="2">
        <v>123.6</v>
      </c>
      <c r="AH57" s="2">
        <v>123.2</v>
      </c>
      <c r="AI57" s="2">
        <v>123.1</v>
      </c>
      <c r="AJ57" s="2">
        <v>123.4</v>
      </c>
      <c r="AK57" s="2">
        <v>123.6</v>
      </c>
      <c r="AL57" s="2">
        <v>124</v>
      </c>
      <c r="AM57" s="2">
        <v>124.3</v>
      </c>
      <c r="AN57" s="2">
        <v>124.7</v>
      </c>
      <c r="AO57" s="2">
        <v>124.8</v>
      </c>
      <c r="AP57" s="2">
        <v>124.8</v>
      </c>
      <c r="AQ57" s="2">
        <v>124.9</v>
      </c>
      <c r="AR57" s="2">
        <v>125</v>
      </c>
      <c r="AS57" s="2">
        <v>125.9</v>
      </c>
      <c r="AT57" s="2">
        <v>126.8</v>
      </c>
      <c r="AU57" s="2">
        <v>127.6</v>
      </c>
      <c r="AV57" s="2">
        <v>128.1</v>
      </c>
      <c r="AW57" s="2">
        <v>128.69999999999999</v>
      </c>
      <c r="AX57" s="2">
        <v>130.19999999999999</v>
      </c>
      <c r="AY57" s="2">
        <v>131.6</v>
      </c>
      <c r="AZ57" s="2">
        <v>132.19999999999999</v>
      </c>
      <c r="BA57" s="2">
        <v>132.80000000000001</v>
      </c>
      <c r="BB57" s="2">
        <v>132.69999999999999</v>
      </c>
      <c r="BC57" s="2">
        <v>132.69999999999999</v>
      </c>
      <c r="BD57" s="2">
        <v>132.6</v>
      </c>
      <c r="BE57" s="2">
        <v>132.9</v>
      </c>
      <c r="BF57" s="2">
        <v>132.80000000000001</v>
      </c>
      <c r="BG57" s="2">
        <v>133.19999999999999</v>
      </c>
      <c r="BH57" s="2">
        <v>133.6</v>
      </c>
      <c r="BI57" s="2">
        <v>133.9</v>
      </c>
      <c r="BJ57" s="2">
        <v>134.30000000000001</v>
      </c>
      <c r="BK57" s="2">
        <v>134.4</v>
      </c>
      <c r="BL57" s="2">
        <v>134.6</v>
      </c>
      <c r="BM57" s="2">
        <v>134.80000000000001</v>
      </c>
      <c r="BN57" s="2">
        <v>135</v>
      </c>
      <c r="BO57" s="2">
        <v>135</v>
      </c>
      <c r="BP57" s="2">
        <v>135</v>
      </c>
      <c r="BQ57" s="2">
        <v>135.30000000000001</v>
      </c>
      <c r="BR57" s="2">
        <v>135.6</v>
      </c>
      <c r="BS57" s="2">
        <v>136.5</v>
      </c>
      <c r="BT57" s="2">
        <v>137</v>
      </c>
      <c r="BU57" s="2">
        <v>137.6</v>
      </c>
      <c r="BV57" s="2">
        <v>138.1</v>
      </c>
      <c r="BW57" s="2">
        <v>138.5</v>
      </c>
      <c r="BX57" s="2">
        <v>138.30000000000001</v>
      </c>
      <c r="BY57" s="2">
        <v>139.4</v>
      </c>
      <c r="BZ57" s="2">
        <v>139.69999999999999</v>
      </c>
      <c r="CA57" s="2">
        <v>140.4</v>
      </c>
      <c r="CB57" s="2">
        <v>140.69999999999999</v>
      </c>
      <c r="CC57" s="2">
        <v>141.4</v>
      </c>
      <c r="CD57" s="2">
        <v>142.1</v>
      </c>
      <c r="CE57" s="2">
        <v>142.69999999999999</v>
      </c>
      <c r="CF57" s="2">
        <v>143.5</v>
      </c>
      <c r="CG57" s="2">
        <v>144.1</v>
      </c>
      <c r="CH57" s="2">
        <v>144.9</v>
      </c>
      <c r="CI57" s="2">
        <v>145.6</v>
      </c>
      <c r="CJ57" s="2">
        <v>146.19999999999999</v>
      </c>
      <c r="CK57" s="2">
        <v>146.5</v>
      </c>
      <c r="CL57" s="2">
        <v>151.80000000000001</v>
      </c>
      <c r="CM57" s="2" t="s">
        <v>30</v>
      </c>
      <c r="CN57" s="2">
        <v>152.69999999999999</v>
      </c>
      <c r="CO57" s="2">
        <v>152.69999999999999</v>
      </c>
      <c r="CP57" s="2">
        <v>151.6</v>
      </c>
      <c r="CQ57" s="2">
        <v>151.5</v>
      </c>
      <c r="CR57" s="2">
        <v>150.6</v>
      </c>
      <c r="CS57" s="2">
        <v>149.69999999999999</v>
      </c>
      <c r="CT57" s="2">
        <v>149</v>
      </c>
      <c r="CU57" s="2">
        <v>148</v>
      </c>
      <c r="CV57" s="2">
        <v>147.6</v>
      </c>
      <c r="CW57" s="2">
        <v>147.5</v>
      </c>
      <c r="CX57" s="2">
        <v>147.6</v>
      </c>
      <c r="CY57" s="2">
        <v>148.80000000000001</v>
      </c>
      <c r="CZ57" s="2">
        <v>149.19999999999999</v>
      </c>
      <c r="DA57" s="2">
        <v>149.1</v>
      </c>
      <c r="DB57" s="2">
        <v>149.30000000000001</v>
      </c>
      <c r="DC57" s="2">
        <v>149.30000000000001</v>
      </c>
      <c r="DD57" s="2">
        <v>150.1</v>
      </c>
      <c r="DE57" s="2">
        <v>151</v>
      </c>
      <c r="DF57" s="2">
        <v>151.6</v>
      </c>
      <c r="DG57" s="2">
        <v>152.19999999999999</v>
      </c>
      <c r="DH57" s="2">
        <v>152.5</v>
      </c>
      <c r="DI57" s="2">
        <v>153.69999999999999</v>
      </c>
      <c r="DJ57" s="2">
        <v>155.4</v>
      </c>
      <c r="DK57" s="2">
        <v>156.69999999999999</v>
      </c>
      <c r="DL57" s="2">
        <v>157.5</v>
      </c>
      <c r="DM57" s="2">
        <v>159.30000000000001</v>
      </c>
      <c r="DN57" s="2">
        <v>162.1</v>
      </c>
      <c r="DO57" s="2">
        <v>164.9</v>
      </c>
      <c r="DP57" s="2">
        <v>166.4</v>
      </c>
      <c r="DQ57" s="2">
        <v>168.4</v>
      </c>
      <c r="DR57" s="2">
        <v>170.2</v>
      </c>
      <c r="DS57" s="2">
        <v>173.3</v>
      </c>
      <c r="DT57" s="2">
        <v>174.7</v>
      </c>
      <c r="DU57" s="2">
        <v>174.7</v>
      </c>
      <c r="DV57" s="2">
        <v>174.8</v>
      </c>
      <c r="DW57" s="2">
        <v>174.7</v>
      </c>
    </row>
    <row r="58" spans="1:127" x14ac:dyDescent="0.3">
      <c r="A58" s="1" t="s">
        <v>3</v>
      </c>
      <c r="B58" s="1" t="s">
        <v>158</v>
      </c>
      <c r="C58" s="4" t="s">
        <v>31</v>
      </c>
      <c r="D58" s="2">
        <v>109.1</v>
      </c>
      <c r="E58" s="2">
        <v>112.9</v>
      </c>
      <c r="F58" s="2">
        <v>111.4</v>
      </c>
      <c r="G58" s="2">
        <v>113.4</v>
      </c>
      <c r="H58" s="2">
        <v>114.2</v>
      </c>
      <c r="I58" s="2">
        <v>120.1</v>
      </c>
      <c r="J58" s="2">
        <v>119.2</v>
      </c>
      <c r="K58" s="2">
        <v>120.4</v>
      </c>
      <c r="L58" s="2">
        <v>119.1</v>
      </c>
      <c r="M58" s="2">
        <v>118.1</v>
      </c>
      <c r="N58" s="2">
        <v>116.3</v>
      </c>
      <c r="O58" s="2">
        <v>118.1</v>
      </c>
      <c r="P58" s="2">
        <v>122</v>
      </c>
      <c r="Q58" s="2">
        <v>122</v>
      </c>
      <c r="R58" s="2">
        <v>121.4</v>
      </c>
      <c r="S58" s="2">
        <v>121.7</v>
      </c>
      <c r="T58" s="2">
        <v>124.1</v>
      </c>
      <c r="U58" s="2">
        <v>125.9</v>
      </c>
      <c r="V58" s="2">
        <v>126.4</v>
      </c>
      <c r="W58" s="2">
        <v>127.3</v>
      </c>
      <c r="X58" s="2">
        <v>125.4</v>
      </c>
      <c r="Y58" s="2">
        <v>126.1</v>
      </c>
      <c r="Z58" s="2">
        <v>125.6</v>
      </c>
      <c r="AA58" s="2">
        <v>124.7</v>
      </c>
      <c r="AB58" s="2">
        <v>125.5</v>
      </c>
      <c r="AC58" s="2">
        <v>126.5</v>
      </c>
      <c r="AD58" s="2">
        <v>126.7</v>
      </c>
      <c r="AE58" s="2">
        <v>128.19999999999999</v>
      </c>
      <c r="AF58" s="2">
        <v>129.69999999999999</v>
      </c>
      <c r="AG58" s="2">
        <v>134.4</v>
      </c>
      <c r="AH58" s="2">
        <v>134.30000000000001</v>
      </c>
      <c r="AI58" s="2">
        <v>131.69999999999999</v>
      </c>
      <c r="AJ58" s="2">
        <v>129</v>
      </c>
      <c r="AK58" s="2">
        <v>128.6</v>
      </c>
      <c r="AL58" s="2">
        <v>129.80000000000001</v>
      </c>
      <c r="AM58" s="2">
        <v>131.69999999999999</v>
      </c>
      <c r="AN58" s="2">
        <v>135.9</v>
      </c>
      <c r="AO58" s="2">
        <v>135.1</v>
      </c>
      <c r="AP58" s="2">
        <v>136.30000000000001</v>
      </c>
      <c r="AQ58" s="2">
        <v>139.30000000000001</v>
      </c>
      <c r="AR58" s="2">
        <v>142.1</v>
      </c>
      <c r="AS58" s="2">
        <v>143.9</v>
      </c>
      <c r="AT58" s="2">
        <v>144.19999999999999</v>
      </c>
      <c r="AU58" s="2">
        <v>140.30000000000001</v>
      </c>
      <c r="AV58" s="2">
        <v>137.69999999999999</v>
      </c>
      <c r="AW58" s="2">
        <v>138.4</v>
      </c>
      <c r="AX58" s="2">
        <v>138.5</v>
      </c>
      <c r="AY58" s="2">
        <v>138.19999999999999</v>
      </c>
      <c r="AZ58" s="2">
        <v>138.9</v>
      </c>
      <c r="BA58" s="2">
        <v>139.80000000000001</v>
      </c>
      <c r="BB58" s="2">
        <v>139.4</v>
      </c>
      <c r="BC58" s="2">
        <v>140.6</v>
      </c>
      <c r="BD58" s="2">
        <v>144.1</v>
      </c>
      <c r="BE58" s="2">
        <v>148.69999999999999</v>
      </c>
      <c r="BF58" s="2">
        <v>148.4</v>
      </c>
      <c r="BG58" s="2">
        <v>143.9</v>
      </c>
      <c r="BH58" s="2">
        <v>143</v>
      </c>
      <c r="BI58" s="2">
        <v>142.80000000000001</v>
      </c>
      <c r="BJ58" s="2">
        <v>142.1</v>
      </c>
      <c r="BK58" s="2">
        <v>142.6</v>
      </c>
      <c r="BL58" s="2">
        <v>143.69999999999999</v>
      </c>
      <c r="BM58" s="2">
        <v>143</v>
      </c>
      <c r="BN58" s="2">
        <v>143.1</v>
      </c>
      <c r="BO58" s="2">
        <v>144.30000000000001</v>
      </c>
      <c r="BP58" s="2">
        <v>148.19999999999999</v>
      </c>
      <c r="BQ58" s="2">
        <v>149.69999999999999</v>
      </c>
      <c r="BR58" s="2">
        <v>148.6</v>
      </c>
      <c r="BS58" s="2">
        <v>146.4</v>
      </c>
      <c r="BT58" s="2">
        <v>143.1</v>
      </c>
      <c r="BU58" s="2">
        <v>144.9</v>
      </c>
      <c r="BV58" s="2">
        <v>146.30000000000001</v>
      </c>
      <c r="BW58" s="2">
        <v>147.80000000000001</v>
      </c>
      <c r="BX58" s="2">
        <v>149.4</v>
      </c>
      <c r="BY58" s="2">
        <v>150.1</v>
      </c>
      <c r="BZ58" s="2">
        <v>151.1</v>
      </c>
      <c r="CA58" s="2">
        <v>156.69999999999999</v>
      </c>
      <c r="CB58" s="2">
        <v>159.6</v>
      </c>
      <c r="CC58" s="2">
        <v>160.19999999999999</v>
      </c>
      <c r="CD58" s="2">
        <v>158.30000000000001</v>
      </c>
      <c r="CE58" s="2">
        <v>158.69999999999999</v>
      </c>
      <c r="CF58" s="2">
        <v>159.80000000000001</v>
      </c>
      <c r="CG58" s="2">
        <v>162.4</v>
      </c>
      <c r="CH58" s="2">
        <v>164.5</v>
      </c>
      <c r="CI58" s="2">
        <v>167.6</v>
      </c>
      <c r="CJ58" s="2">
        <v>167.6</v>
      </c>
      <c r="CK58" s="2">
        <v>167.5</v>
      </c>
      <c r="CL58" s="2" t="s">
        <v>30</v>
      </c>
      <c r="CM58" s="2" t="s">
        <v>30</v>
      </c>
      <c r="CN58" s="2">
        <v>197</v>
      </c>
      <c r="CO58" s="2">
        <v>197</v>
      </c>
      <c r="CP58" s="2">
        <v>197.8</v>
      </c>
      <c r="CQ58" s="2">
        <v>193.1</v>
      </c>
      <c r="CR58" s="2">
        <v>193.7</v>
      </c>
      <c r="CS58" s="2">
        <v>195.5</v>
      </c>
      <c r="CT58" s="2">
        <v>195.7</v>
      </c>
      <c r="CU58" s="2">
        <v>194.8</v>
      </c>
      <c r="CV58" s="2">
        <v>191.2</v>
      </c>
      <c r="CW58" s="2">
        <v>197.5</v>
      </c>
      <c r="CX58" s="2">
        <v>202.5</v>
      </c>
      <c r="CY58" s="2">
        <v>204.3</v>
      </c>
      <c r="CZ58" s="2">
        <v>205.5</v>
      </c>
      <c r="DA58" s="2">
        <v>210.9</v>
      </c>
      <c r="DB58" s="2">
        <v>207.4</v>
      </c>
      <c r="DC58" s="2">
        <v>207.4</v>
      </c>
      <c r="DD58" s="2">
        <v>208.4</v>
      </c>
      <c r="DE58" s="2">
        <v>204.9</v>
      </c>
      <c r="DF58" s="2">
        <v>202.2</v>
      </c>
      <c r="DG58" s="2">
        <v>202.1</v>
      </c>
      <c r="DH58" s="2">
        <v>205.2</v>
      </c>
      <c r="DI58" s="2">
        <v>215.8</v>
      </c>
      <c r="DJ58" s="2">
        <v>215.8</v>
      </c>
      <c r="DK58" s="2">
        <v>221.2</v>
      </c>
      <c r="DL58" s="2">
        <v>223.4</v>
      </c>
      <c r="DM58" s="2">
        <v>217.1</v>
      </c>
      <c r="DN58" s="2">
        <v>210.9</v>
      </c>
      <c r="DO58" s="2">
        <v>213.7</v>
      </c>
      <c r="DP58" s="2">
        <v>214.9</v>
      </c>
      <c r="DQ58" s="2">
        <v>213.4</v>
      </c>
      <c r="DR58" s="2">
        <v>212.9</v>
      </c>
      <c r="DS58" s="2">
        <v>215.2</v>
      </c>
      <c r="DT58" s="2">
        <v>212.2</v>
      </c>
      <c r="DU58" s="2">
        <v>212.2</v>
      </c>
      <c r="DV58" s="2">
        <v>213.7</v>
      </c>
      <c r="DW58" s="2">
        <v>219.4</v>
      </c>
    </row>
    <row r="59" spans="1:127" x14ac:dyDescent="0.3">
      <c r="A59" s="1" t="s">
        <v>4</v>
      </c>
      <c r="B59" s="1" t="s">
        <v>158</v>
      </c>
      <c r="C59" s="4" t="s">
        <v>31</v>
      </c>
      <c r="D59" s="2">
        <v>113</v>
      </c>
      <c r="E59" s="2">
        <v>116.9</v>
      </c>
      <c r="F59" s="2">
        <v>113.2</v>
      </c>
      <c r="G59" s="2">
        <v>106</v>
      </c>
      <c r="H59" s="2">
        <v>102.7</v>
      </c>
      <c r="I59" s="2">
        <v>112.5</v>
      </c>
      <c r="J59" s="2">
        <v>114</v>
      </c>
      <c r="K59" s="2">
        <v>112.7</v>
      </c>
      <c r="L59" s="2">
        <v>113.2</v>
      </c>
      <c r="M59" s="2">
        <v>114.5</v>
      </c>
      <c r="N59" s="2">
        <v>122.6</v>
      </c>
      <c r="O59" s="2">
        <v>128.5</v>
      </c>
      <c r="P59" s="2">
        <v>129.9</v>
      </c>
      <c r="Q59" s="2">
        <v>124.5</v>
      </c>
      <c r="R59" s="2">
        <v>121.5</v>
      </c>
      <c r="S59" s="2">
        <v>113.3</v>
      </c>
      <c r="T59" s="2">
        <v>114.2</v>
      </c>
      <c r="U59" s="2">
        <v>115.4</v>
      </c>
      <c r="V59" s="2">
        <v>118</v>
      </c>
      <c r="W59" s="2">
        <v>116.5</v>
      </c>
      <c r="X59" s="2">
        <v>116.4</v>
      </c>
      <c r="Y59" s="2">
        <v>117.8</v>
      </c>
      <c r="Z59" s="2">
        <v>122.7</v>
      </c>
      <c r="AA59" s="2">
        <v>126.3</v>
      </c>
      <c r="AB59" s="2">
        <v>126.6</v>
      </c>
      <c r="AC59" s="2">
        <v>119.5</v>
      </c>
      <c r="AD59" s="2">
        <v>113.5</v>
      </c>
      <c r="AE59" s="2">
        <v>110</v>
      </c>
      <c r="AF59" s="2">
        <v>111.3</v>
      </c>
      <c r="AG59" s="2">
        <v>120.9</v>
      </c>
      <c r="AH59" s="2">
        <v>119.5</v>
      </c>
      <c r="AI59" s="2">
        <v>118.1</v>
      </c>
      <c r="AJ59" s="2">
        <v>115.6</v>
      </c>
      <c r="AK59" s="2">
        <v>115.9</v>
      </c>
      <c r="AL59" s="2">
        <v>121.5</v>
      </c>
      <c r="AM59" s="2">
        <v>127.1</v>
      </c>
      <c r="AN59" s="2">
        <v>132</v>
      </c>
      <c r="AO59" s="2">
        <v>130.30000000000001</v>
      </c>
      <c r="AP59" s="2">
        <v>123.7</v>
      </c>
      <c r="AQ59" s="2">
        <v>119.9</v>
      </c>
      <c r="AR59" s="2">
        <v>127</v>
      </c>
      <c r="AS59" s="2">
        <v>130.9</v>
      </c>
      <c r="AT59" s="2">
        <v>136.6</v>
      </c>
      <c r="AU59" s="2">
        <v>133.69999999999999</v>
      </c>
      <c r="AV59" s="2">
        <v>130.6</v>
      </c>
      <c r="AW59" s="2">
        <v>130.30000000000001</v>
      </c>
      <c r="AX59" s="2">
        <v>134.1</v>
      </c>
      <c r="AY59" s="2">
        <v>134.9</v>
      </c>
      <c r="AZ59" s="2">
        <v>132.6</v>
      </c>
      <c r="BA59" s="2">
        <v>129.30000000000001</v>
      </c>
      <c r="BB59" s="2">
        <v>128.4</v>
      </c>
      <c r="BC59" s="2">
        <v>124.5</v>
      </c>
      <c r="BD59" s="2">
        <v>125.6</v>
      </c>
      <c r="BE59" s="2">
        <v>128.30000000000001</v>
      </c>
      <c r="BF59" s="2">
        <v>129.4</v>
      </c>
      <c r="BG59" s="2">
        <v>128.30000000000001</v>
      </c>
      <c r="BH59" s="2">
        <v>129.69999999999999</v>
      </c>
      <c r="BI59" s="2">
        <v>131.4</v>
      </c>
      <c r="BJ59" s="2">
        <v>146.69999999999999</v>
      </c>
      <c r="BK59" s="2">
        <v>145.9</v>
      </c>
      <c r="BL59" s="2">
        <v>143.6</v>
      </c>
      <c r="BM59" s="2">
        <v>139.9</v>
      </c>
      <c r="BN59" s="2">
        <v>135.5</v>
      </c>
      <c r="BO59" s="2">
        <v>130.80000000000001</v>
      </c>
      <c r="BP59" s="2">
        <v>130.5</v>
      </c>
      <c r="BQ59" s="2">
        <v>133.9</v>
      </c>
      <c r="BR59" s="2">
        <v>139.1</v>
      </c>
      <c r="BS59" s="2">
        <v>136.6</v>
      </c>
      <c r="BT59" s="2">
        <v>132.80000000000001</v>
      </c>
      <c r="BU59" s="2">
        <v>133.5</v>
      </c>
      <c r="BV59" s="2">
        <v>137.80000000000001</v>
      </c>
      <c r="BW59" s="2">
        <v>141.1</v>
      </c>
      <c r="BX59" s="2">
        <v>143.5</v>
      </c>
      <c r="BY59" s="2">
        <v>145.30000000000001</v>
      </c>
      <c r="BZ59" s="2">
        <v>142.9</v>
      </c>
      <c r="CA59" s="2">
        <v>138.30000000000001</v>
      </c>
      <c r="CB59" s="2">
        <v>140.4</v>
      </c>
      <c r="CC59" s="2">
        <v>142.5</v>
      </c>
      <c r="CD59" s="2">
        <v>140.80000000000001</v>
      </c>
      <c r="CE59" s="2">
        <v>141.6</v>
      </c>
      <c r="CF59" s="2">
        <v>144.69999999999999</v>
      </c>
      <c r="CG59" s="2">
        <v>148.4</v>
      </c>
      <c r="CH59" s="2">
        <v>153.69999999999999</v>
      </c>
      <c r="CI59" s="2">
        <v>157</v>
      </c>
      <c r="CJ59" s="2">
        <v>153.1</v>
      </c>
      <c r="CK59" s="2">
        <v>148.9</v>
      </c>
      <c r="CL59" s="2">
        <v>151.9</v>
      </c>
      <c r="CM59" s="2" t="s">
        <v>30</v>
      </c>
      <c r="CN59" s="2">
        <v>154.6</v>
      </c>
      <c r="CO59" s="2">
        <v>154.6</v>
      </c>
      <c r="CP59" s="2">
        <v>154.5</v>
      </c>
      <c r="CQ59" s="2">
        <v>157.30000000000001</v>
      </c>
      <c r="CR59" s="2">
        <v>164.8</v>
      </c>
      <c r="CS59" s="2">
        <v>176.9</v>
      </c>
      <c r="CT59" s="2">
        <v>178.3</v>
      </c>
      <c r="CU59" s="2">
        <v>178.4</v>
      </c>
      <c r="CV59" s="2">
        <v>169.9</v>
      </c>
      <c r="CW59" s="2">
        <v>164.7</v>
      </c>
      <c r="CX59" s="2">
        <v>166.4</v>
      </c>
      <c r="CY59" s="2">
        <v>173</v>
      </c>
      <c r="CZ59" s="2">
        <v>182.8</v>
      </c>
      <c r="DA59" s="2">
        <v>185</v>
      </c>
      <c r="DB59" s="2">
        <v>174.1</v>
      </c>
      <c r="DC59" s="2">
        <v>174.1</v>
      </c>
      <c r="DD59" s="2">
        <v>173</v>
      </c>
      <c r="DE59" s="2">
        <v>175.4</v>
      </c>
      <c r="DF59" s="2">
        <v>180</v>
      </c>
      <c r="DG59" s="2">
        <v>180.1</v>
      </c>
      <c r="DH59" s="2">
        <v>176.4</v>
      </c>
      <c r="DI59" s="2">
        <v>167.7</v>
      </c>
      <c r="DJ59" s="2">
        <v>164.6</v>
      </c>
      <c r="DK59" s="2">
        <v>164.1</v>
      </c>
      <c r="DL59" s="2">
        <v>172.8</v>
      </c>
      <c r="DM59" s="2">
        <v>176.6</v>
      </c>
      <c r="DN59" s="2">
        <v>170.6</v>
      </c>
      <c r="DO59" s="2">
        <v>170.9</v>
      </c>
      <c r="DP59" s="2">
        <v>171.9</v>
      </c>
      <c r="DQ59" s="2">
        <v>183.2</v>
      </c>
      <c r="DR59" s="2">
        <v>191.9</v>
      </c>
      <c r="DS59" s="2">
        <v>197</v>
      </c>
      <c r="DT59" s="2">
        <v>177.2</v>
      </c>
      <c r="DU59" s="2">
        <v>177.2</v>
      </c>
      <c r="DV59" s="2">
        <v>172.4</v>
      </c>
      <c r="DW59" s="2">
        <v>176.7</v>
      </c>
    </row>
    <row r="60" spans="1:127" x14ac:dyDescent="0.3">
      <c r="A60" s="1" t="s">
        <v>5</v>
      </c>
      <c r="B60" s="1" t="s">
        <v>158</v>
      </c>
      <c r="C60" s="4" t="s">
        <v>31</v>
      </c>
      <c r="D60" s="2">
        <v>103.6</v>
      </c>
      <c r="E60" s="2">
        <v>104</v>
      </c>
      <c r="F60" s="2">
        <v>104.3</v>
      </c>
      <c r="G60" s="2">
        <v>104.7</v>
      </c>
      <c r="H60" s="2">
        <v>105.5</v>
      </c>
      <c r="I60" s="2">
        <v>107.3</v>
      </c>
      <c r="J60" s="2">
        <v>108.3</v>
      </c>
      <c r="K60" s="2">
        <v>108.9</v>
      </c>
      <c r="L60" s="2">
        <v>109.6</v>
      </c>
      <c r="M60" s="2">
        <v>110.4</v>
      </c>
      <c r="N60" s="2">
        <v>112</v>
      </c>
      <c r="O60" s="2">
        <v>112.8</v>
      </c>
      <c r="P60" s="2">
        <v>113.6</v>
      </c>
      <c r="Q60" s="2">
        <v>115.2</v>
      </c>
      <c r="R60" s="2">
        <v>116.2</v>
      </c>
      <c r="S60" s="2">
        <v>117</v>
      </c>
      <c r="T60" s="2">
        <v>119.1</v>
      </c>
      <c r="U60" s="2">
        <v>120.4</v>
      </c>
      <c r="V60" s="2">
        <v>121.6</v>
      </c>
      <c r="W60" s="2">
        <v>122.2</v>
      </c>
      <c r="X60" s="2">
        <v>122.7</v>
      </c>
      <c r="Y60" s="2">
        <v>123.1</v>
      </c>
      <c r="Z60" s="2">
        <v>124.6</v>
      </c>
      <c r="AA60" s="2">
        <v>124.9</v>
      </c>
      <c r="AB60" s="2">
        <v>125.2</v>
      </c>
      <c r="AC60" s="2">
        <v>125.6</v>
      </c>
      <c r="AD60" s="2">
        <v>125.9</v>
      </c>
      <c r="AE60" s="2">
        <v>126.3</v>
      </c>
      <c r="AF60" s="2">
        <v>126.6</v>
      </c>
      <c r="AG60" s="2">
        <v>127.3</v>
      </c>
      <c r="AH60" s="2">
        <v>127.7</v>
      </c>
      <c r="AI60" s="2">
        <v>128</v>
      </c>
      <c r="AJ60" s="2">
        <v>128.30000000000001</v>
      </c>
      <c r="AK60" s="2">
        <v>128.5</v>
      </c>
      <c r="AL60" s="2">
        <v>128.6</v>
      </c>
      <c r="AM60" s="2">
        <v>128.6</v>
      </c>
      <c r="AN60" s="2">
        <v>129.19999999999999</v>
      </c>
      <c r="AO60" s="2">
        <v>129.6</v>
      </c>
      <c r="AP60" s="2">
        <v>129.69999999999999</v>
      </c>
      <c r="AQ60" s="2">
        <v>130.19999999999999</v>
      </c>
      <c r="AR60" s="2">
        <v>130.4</v>
      </c>
      <c r="AS60" s="2">
        <v>131</v>
      </c>
      <c r="AT60" s="2">
        <v>131.80000000000001</v>
      </c>
      <c r="AU60" s="2">
        <v>132.19999999999999</v>
      </c>
      <c r="AV60" s="2">
        <v>132.6</v>
      </c>
      <c r="AW60" s="2">
        <v>132.69999999999999</v>
      </c>
      <c r="AX60" s="2">
        <v>132.9</v>
      </c>
      <c r="AY60" s="2">
        <v>133.1</v>
      </c>
      <c r="AZ60" s="2">
        <v>133.1</v>
      </c>
      <c r="BA60" s="2">
        <v>133.5</v>
      </c>
      <c r="BB60" s="2">
        <v>134.9</v>
      </c>
      <c r="BC60" s="2">
        <v>136.30000000000001</v>
      </c>
      <c r="BD60" s="2">
        <v>136.80000000000001</v>
      </c>
      <c r="BE60" s="2">
        <v>137.30000000000001</v>
      </c>
      <c r="BF60" s="2">
        <v>137.69999999999999</v>
      </c>
      <c r="BG60" s="2">
        <v>138.30000000000001</v>
      </c>
      <c r="BH60" s="2">
        <v>138.69999999999999</v>
      </c>
      <c r="BI60" s="2">
        <v>139.1</v>
      </c>
      <c r="BJ60" s="2">
        <v>139.5</v>
      </c>
      <c r="BK60" s="2">
        <v>139.5</v>
      </c>
      <c r="BL60" s="2">
        <v>139.6</v>
      </c>
      <c r="BM60" s="2">
        <v>139.9</v>
      </c>
      <c r="BN60" s="2">
        <v>139.9</v>
      </c>
      <c r="BO60" s="2">
        <v>140.30000000000001</v>
      </c>
      <c r="BP60" s="2">
        <v>140.69999999999999</v>
      </c>
      <c r="BQ60" s="2">
        <v>140.80000000000001</v>
      </c>
      <c r="BR60" s="2">
        <v>141</v>
      </c>
      <c r="BS60" s="2">
        <v>141.19999999999999</v>
      </c>
      <c r="BT60" s="2">
        <v>141.5</v>
      </c>
      <c r="BU60" s="2">
        <v>141.5</v>
      </c>
      <c r="BV60" s="2">
        <v>141.6</v>
      </c>
      <c r="BW60" s="2">
        <v>141.6</v>
      </c>
      <c r="BX60" s="2">
        <v>141.69999999999999</v>
      </c>
      <c r="BY60" s="2">
        <v>141.69999999999999</v>
      </c>
      <c r="BZ60" s="2">
        <v>141.9</v>
      </c>
      <c r="CA60" s="2">
        <v>142.4</v>
      </c>
      <c r="CB60" s="2">
        <v>143.4</v>
      </c>
      <c r="CC60" s="2">
        <v>144.1</v>
      </c>
      <c r="CD60" s="2">
        <v>144.9</v>
      </c>
      <c r="CE60" s="2">
        <v>144.9</v>
      </c>
      <c r="CF60" s="2">
        <v>145.6</v>
      </c>
      <c r="CG60" s="2">
        <v>145.9</v>
      </c>
      <c r="CH60" s="2">
        <v>147.5</v>
      </c>
      <c r="CI60" s="2">
        <v>149.30000000000001</v>
      </c>
      <c r="CJ60" s="2">
        <v>150.69999999999999</v>
      </c>
      <c r="CK60" s="2">
        <v>151.1</v>
      </c>
      <c r="CL60" s="2">
        <v>155.5</v>
      </c>
      <c r="CM60" s="2" t="s">
        <v>30</v>
      </c>
      <c r="CN60" s="2">
        <v>153.4</v>
      </c>
      <c r="CO60" s="2">
        <v>153.4</v>
      </c>
      <c r="CP60" s="2">
        <v>153.4</v>
      </c>
      <c r="CQ60" s="2">
        <v>153.9</v>
      </c>
      <c r="CR60" s="2">
        <v>153.69999999999999</v>
      </c>
      <c r="CS60" s="2">
        <v>153.9</v>
      </c>
      <c r="CT60" s="2">
        <v>154.19999999999999</v>
      </c>
      <c r="CU60" s="2">
        <v>154.4</v>
      </c>
      <c r="CV60" s="2">
        <v>155.1</v>
      </c>
      <c r="CW60" s="2">
        <v>155.6</v>
      </c>
      <c r="CX60" s="2">
        <v>156</v>
      </c>
      <c r="CY60" s="2">
        <v>156.5</v>
      </c>
      <c r="CZ60" s="2">
        <v>156.5</v>
      </c>
      <c r="DA60" s="2">
        <v>158.19999999999999</v>
      </c>
      <c r="DB60" s="2">
        <v>159.19999999999999</v>
      </c>
      <c r="DC60" s="2">
        <v>159.1</v>
      </c>
      <c r="DD60" s="2">
        <v>159.19999999999999</v>
      </c>
      <c r="DE60" s="2">
        <v>159.6</v>
      </c>
      <c r="DF60" s="2">
        <v>160</v>
      </c>
      <c r="DG60" s="2">
        <v>160.4</v>
      </c>
      <c r="DH60" s="2">
        <v>160.6</v>
      </c>
      <c r="DI60" s="2">
        <v>162.6</v>
      </c>
      <c r="DJ60" s="2">
        <v>164.2</v>
      </c>
      <c r="DK60" s="2">
        <v>165.4</v>
      </c>
      <c r="DL60" s="2">
        <v>166.4</v>
      </c>
      <c r="DM60" s="2">
        <v>167.1</v>
      </c>
      <c r="DN60" s="2">
        <v>168.4</v>
      </c>
      <c r="DO60" s="2">
        <v>170.1</v>
      </c>
      <c r="DP60" s="2">
        <v>171</v>
      </c>
      <c r="DQ60" s="2">
        <v>172.3</v>
      </c>
      <c r="DR60" s="2">
        <v>173.9</v>
      </c>
      <c r="DS60" s="2">
        <v>175.2</v>
      </c>
      <c r="DT60" s="2">
        <v>177.9</v>
      </c>
      <c r="DU60" s="2">
        <v>177.9</v>
      </c>
      <c r="DV60" s="2">
        <v>178.8</v>
      </c>
      <c r="DW60" s="2">
        <v>179.4</v>
      </c>
    </row>
    <row r="61" spans="1:127" x14ac:dyDescent="0.3">
      <c r="A61" s="1" t="s">
        <v>6</v>
      </c>
      <c r="B61" s="1" t="s">
        <v>158</v>
      </c>
      <c r="C61" s="4" t="s">
        <v>31</v>
      </c>
      <c r="D61" s="2">
        <v>103.4</v>
      </c>
      <c r="E61" s="2">
        <v>103.5</v>
      </c>
      <c r="F61" s="2">
        <v>102.7</v>
      </c>
      <c r="G61" s="2">
        <v>102.1</v>
      </c>
      <c r="H61" s="2">
        <v>101.5</v>
      </c>
      <c r="I61" s="2">
        <v>101.3</v>
      </c>
      <c r="J61" s="2">
        <v>101.1</v>
      </c>
      <c r="K61" s="2">
        <v>101.1</v>
      </c>
      <c r="L61" s="2">
        <v>101.7</v>
      </c>
      <c r="M61" s="2">
        <v>102.3</v>
      </c>
      <c r="N61" s="2">
        <v>103.2</v>
      </c>
      <c r="O61" s="2">
        <v>103.4</v>
      </c>
      <c r="P61" s="2">
        <v>102.9</v>
      </c>
      <c r="Q61" s="2">
        <v>102.5</v>
      </c>
      <c r="R61" s="2">
        <v>102.8</v>
      </c>
      <c r="S61" s="2">
        <v>103.1</v>
      </c>
      <c r="T61" s="2">
        <v>103.5</v>
      </c>
      <c r="U61" s="2">
        <v>103.4</v>
      </c>
      <c r="V61" s="2">
        <v>103.5</v>
      </c>
      <c r="W61" s="2">
        <v>103.6</v>
      </c>
      <c r="X61" s="2">
        <v>103.5</v>
      </c>
      <c r="Y61" s="2">
        <v>103.5</v>
      </c>
      <c r="Z61" s="2">
        <v>103.2</v>
      </c>
      <c r="AA61" s="2">
        <v>103</v>
      </c>
      <c r="AB61" s="2">
        <v>104.3</v>
      </c>
      <c r="AC61" s="2">
        <v>104.9</v>
      </c>
      <c r="AD61" s="2">
        <v>104.8</v>
      </c>
      <c r="AE61" s="2">
        <v>104.5</v>
      </c>
      <c r="AF61" s="2">
        <v>105.2</v>
      </c>
      <c r="AG61" s="2">
        <v>106</v>
      </c>
      <c r="AH61" s="2">
        <v>106.3</v>
      </c>
      <c r="AI61" s="2">
        <v>106.8</v>
      </c>
      <c r="AJ61" s="2">
        <v>107</v>
      </c>
      <c r="AK61" s="2">
        <v>109</v>
      </c>
      <c r="AL61" s="2">
        <v>110</v>
      </c>
      <c r="AM61" s="2">
        <v>110</v>
      </c>
      <c r="AN61" s="2">
        <v>109.7</v>
      </c>
      <c r="AO61" s="2">
        <v>108.4</v>
      </c>
      <c r="AP61" s="2">
        <v>107.9</v>
      </c>
      <c r="AQ61" s="2">
        <v>108.9</v>
      </c>
      <c r="AR61" s="2">
        <v>109.6</v>
      </c>
      <c r="AS61" s="2">
        <v>110.2</v>
      </c>
      <c r="AT61" s="2">
        <v>111</v>
      </c>
      <c r="AU61" s="2">
        <v>111.8</v>
      </c>
      <c r="AV61" s="2">
        <v>111.9</v>
      </c>
      <c r="AW61" s="2">
        <v>112.5</v>
      </c>
      <c r="AX61" s="2">
        <v>112.6</v>
      </c>
      <c r="AY61" s="2">
        <v>113.5</v>
      </c>
      <c r="AZ61" s="2">
        <v>114</v>
      </c>
      <c r="BA61" s="2">
        <v>114.3</v>
      </c>
      <c r="BB61" s="2">
        <v>114</v>
      </c>
      <c r="BC61" s="2">
        <v>113.5</v>
      </c>
      <c r="BD61" s="2">
        <v>113.4</v>
      </c>
      <c r="BE61" s="2">
        <v>113.5</v>
      </c>
      <c r="BF61" s="2">
        <v>113.4</v>
      </c>
      <c r="BG61" s="2">
        <v>114.1</v>
      </c>
      <c r="BH61" s="2">
        <v>114.5</v>
      </c>
      <c r="BI61" s="2">
        <v>114.9</v>
      </c>
      <c r="BJ61" s="2">
        <v>115.2</v>
      </c>
      <c r="BK61" s="2">
        <v>115.9</v>
      </c>
      <c r="BL61" s="2">
        <v>116.4</v>
      </c>
      <c r="BM61" s="2">
        <v>116.2</v>
      </c>
      <c r="BN61" s="2">
        <v>116.5</v>
      </c>
      <c r="BO61" s="2">
        <v>116.6</v>
      </c>
      <c r="BP61" s="2">
        <v>116.4</v>
      </c>
      <c r="BQ61" s="2">
        <v>116.6</v>
      </c>
      <c r="BR61" s="2">
        <v>116.7</v>
      </c>
      <c r="BS61" s="2">
        <v>117.4</v>
      </c>
      <c r="BT61" s="2">
        <v>117.8</v>
      </c>
      <c r="BU61" s="2">
        <v>118</v>
      </c>
      <c r="BV61" s="2">
        <v>118.1</v>
      </c>
      <c r="BW61" s="2">
        <v>118.1</v>
      </c>
      <c r="BX61" s="2">
        <v>118.1</v>
      </c>
      <c r="BY61" s="2">
        <v>118.4</v>
      </c>
      <c r="BZ61" s="2">
        <v>118.4</v>
      </c>
      <c r="CA61" s="2">
        <v>118.6</v>
      </c>
      <c r="CB61" s="2">
        <v>118.6</v>
      </c>
      <c r="CC61" s="2">
        <v>119.3</v>
      </c>
      <c r="CD61" s="2">
        <v>119.9</v>
      </c>
      <c r="CE61" s="2">
        <v>120.8</v>
      </c>
      <c r="CF61" s="2">
        <v>121.1</v>
      </c>
      <c r="CG61" s="2">
        <v>121.5</v>
      </c>
      <c r="CH61" s="2">
        <v>122.7</v>
      </c>
      <c r="CI61" s="2">
        <v>126.3</v>
      </c>
      <c r="CJ61" s="2">
        <v>127.4</v>
      </c>
      <c r="CK61" s="2">
        <v>127.5</v>
      </c>
      <c r="CL61" s="2">
        <v>131.6</v>
      </c>
      <c r="CM61" s="2" t="s">
        <v>30</v>
      </c>
      <c r="CN61" s="2">
        <v>132.9</v>
      </c>
      <c r="CO61" s="2">
        <v>132.9</v>
      </c>
      <c r="CP61" s="2">
        <v>133.4</v>
      </c>
      <c r="CQ61" s="2">
        <v>134.4</v>
      </c>
      <c r="CR61" s="2">
        <v>135.69999999999999</v>
      </c>
      <c r="CS61" s="2">
        <v>138</v>
      </c>
      <c r="CT61" s="2">
        <v>140.69999999999999</v>
      </c>
      <c r="CU61" s="2">
        <v>144.1</v>
      </c>
      <c r="CV61" s="2">
        <v>151.4</v>
      </c>
      <c r="CW61" s="2">
        <v>156.4</v>
      </c>
      <c r="CX61" s="2">
        <v>161.4</v>
      </c>
      <c r="CY61" s="2">
        <v>168.8</v>
      </c>
      <c r="CZ61" s="2">
        <v>172.2</v>
      </c>
      <c r="DA61" s="2">
        <v>170.6</v>
      </c>
      <c r="DB61" s="2">
        <v>175</v>
      </c>
      <c r="DC61" s="2">
        <v>175</v>
      </c>
      <c r="DD61" s="2">
        <v>176.6</v>
      </c>
      <c r="DE61" s="2">
        <v>175.8</v>
      </c>
      <c r="DF61" s="2">
        <v>173.5</v>
      </c>
      <c r="DG61" s="2">
        <v>171</v>
      </c>
      <c r="DH61" s="2">
        <v>171.5</v>
      </c>
      <c r="DI61" s="2">
        <v>180</v>
      </c>
      <c r="DJ61" s="2">
        <v>186</v>
      </c>
      <c r="DK61" s="2">
        <v>189.5</v>
      </c>
      <c r="DL61" s="2">
        <v>188.6</v>
      </c>
      <c r="DM61" s="2">
        <v>184.8</v>
      </c>
      <c r="DN61" s="2">
        <v>182.5</v>
      </c>
      <c r="DO61" s="2">
        <v>179.3</v>
      </c>
      <c r="DP61" s="2">
        <v>177.7</v>
      </c>
      <c r="DQ61" s="2">
        <v>180</v>
      </c>
      <c r="DR61" s="2">
        <v>179.1</v>
      </c>
      <c r="DS61" s="2">
        <v>178</v>
      </c>
      <c r="DT61" s="2">
        <v>172.2</v>
      </c>
      <c r="DU61" s="2">
        <v>172.2</v>
      </c>
      <c r="DV61" s="2">
        <v>168.7</v>
      </c>
      <c r="DW61" s="2">
        <v>164.4</v>
      </c>
    </row>
    <row r="62" spans="1:127" x14ac:dyDescent="0.3">
      <c r="A62" s="1" t="s">
        <v>7</v>
      </c>
      <c r="B62" s="1" t="s">
        <v>158</v>
      </c>
      <c r="C62" s="4" t="s">
        <v>31</v>
      </c>
      <c r="D62" s="2">
        <v>102.3</v>
      </c>
      <c r="E62" s="2">
        <v>103.1</v>
      </c>
      <c r="F62" s="2">
        <v>104.9</v>
      </c>
      <c r="G62" s="2">
        <v>109.5</v>
      </c>
      <c r="H62" s="2">
        <v>110.6</v>
      </c>
      <c r="I62" s="2">
        <v>112.4</v>
      </c>
      <c r="J62" s="2">
        <v>113.2</v>
      </c>
      <c r="K62" s="2">
        <v>108.7</v>
      </c>
      <c r="L62" s="2">
        <v>103.2</v>
      </c>
      <c r="M62" s="2">
        <v>106.2</v>
      </c>
      <c r="N62" s="2">
        <v>110</v>
      </c>
      <c r="O62" s="2">
        <v>110.7</v>
      </c>
      <c r="P62" s="2">
        <v>112.1</v>
      </c>
      <c r="Q62" s="2">
        <v>114.1</v>
      </c>
      <c r="R62" s="2">
        <v>117.7</v>
      </c>
      <c r="S62" s="2">
        <v>126.7</v>
      </c>
      <c r="T62" s="2">
        <v>129.19999999999999</v>
      </c>
      <c r="U62" s="2">
        <v>131.19999999999999</v>
      </c>
      <c r="V62" s="2">
        <v>133.69999999999999</v>
      </c>
      <c r="W62" s="2">
        <v>132.69999999999999</v>
      </c>
      <c r="X62" s="2">
        <v>124.5</v>
      </c>
      <c r="Y62" s="2">
        <v>123.5</v>
      </c>
      <c r="Z62" s="2">
        <v>122.2</v>
      </c>
      <c r="AA62" s="2">
        <v>122.3</v>
      </c>
      <c r="AB62" s="2">
        <v>121.3</v>
      </c>
      <c r="AC62" s="2">
        <v>121.6</v>
      </c>
      <c r="AD62" s="2">
        <v>123.8</v>
      </c>
      <c r="AE62" s="2">
        <v>130.6</v>
      </c>
      <c r="AF62" s="2">
        <v>130.80000000000001</v>
      </c>
      <c r="AG62" s="2">
        <v>132.30000000000001</v>
      </c>
      <c r="AH62" s="2">
        <v>132.80000000000001</v>
      </c>
      <c r="AI62" s="2">
        <v>130.1</v>
      </c>
      <c r="AJ62" s="2">
        <v>124</v>
      </c>
      <c r="AK62" s="2">
        <v>124.1</v>
      </c>
      <c r="AL62" s="2">
        <v>123.7</v>
      </c>
      <c r="AM62" s="2">
        <v>120.8</v>
      </c>
      <c r="AN62" s="2">
        <v>119</v>
      </c>
      <c r="AO62" s="2">
        <v>118.6</v>
      </c>
      <c r="AP62" s="2">
        <v>119.9</v>
      </c>
      <c r="AQ62" s="2">
        <v>131.1</v>
      </c>
      <c r="AR62" s="2">
        <v>133.5</v>
      </c>
      <c r="AS62" s="2">
        <v>135.5</v>
      </c>
      <c r="AT62" s="2">
        <v>137</v>
      </c>
      <c r="AU62" s="2">
        <v>135.80000000000001</v>
      </c>
      <c r="AV62" s="2">
        <v>132.5</v>
      </c>
      <c r="AW62" s="2">
        <v>130.4</v>
      </c>
      <c r="AX62" s="2">
        <v>130.80000000000001</v>
      </c>
      <c r="AY62" s="2">
        <v>129.30000000000001</v>
      </c>
      <c r="AZ62" s="2">
        <v>129.6</v>
      </c>
      <c r="BA62" s="2">
        <v>131.4</v>
      </c>
      <c r="BB62" s="2">
        <v>136.80000000000001</v>
      </c>
      <c r="BC62" s="2">
        <v>137.69999999999999</v>
      </c>
      <c r="BD62" s="2">
        <v>135.19999999999999</v>
      </c>
      <c r="BE62" s="2">
        <v>137.19999999999999</v>
      </c>
      <c r="BF62" s="2">
        <v>139.4</v>
      </c>
      <c r="BG62" s="2">
        <v>142.69999999999999</v>
      </c>
      <c r="BH62" s="2">
        <v>137.5</v>
      </c>
      <c r="BI62" s="2">
        <v>135.6</v>
      </c>
      <c r="BJ62" s="2">
        <v>136.4</v>
      </c>
      <c r="BK62" s="2">
        <v>135</v>
      </c>
      <c r="BL62" s="2">
        <v>133.80000000000001</v>
      </c>
      <c r="BM62" s="2">
        <v>135.5</v>
      </c>
      <c r="BN62" s="2">
        <v>138.5</v>
      </c>
      <c r="BO62" s="2">
        <v>150.1</v>
      </c>
      <c r="BP62" s="2">
        <v>151.30000000000001</v>
      </c>
      <c r="BQ62" s="2">
        <v>152.19999999999999</v>
      </c>
      <c r="BR62" s="2">
        <v>149.69999999999999</v>
      </c>
      <c r="BS62" s="2">
        <v>146.30000000000001</v>
      </c>
      <c r="BT62" s="2">
        <v>140</v>
      </c>
      <c r="BU62" s="2">
        <v>139.5</v>
      </c>
      <c r="BV62" s="2">
        <v>141.5</v>
      </c>
      <c r="BW62" s="2">
        <v>138.5</v>
      </c>
      <c r="BX62" s="2">
        <v>135.19999999999999</v>
      </c>
      <c r="BY62" s="2">
        <v>137</v>
      </c>
      <c r="BZ62" s="2">
        <v>139.4</v>
      </c>
      <c r="CA62" s="2">
        <v>149.69999999999999</v>
      </c>
      <c r="CB62" s="2">
        <v>150.9</v>
      </c>
      <c r="CC62" s="2">
        <v>154.69999999999999</v>
      </c>
      <c r="CD62" s="2">
        <v>153.9</v>
      </c>
      <c r="CE62" s="2">
        <v>149.80000000000001</v>
      </c>
      <c r="CF62" s="2">
        <v>150.6</v>
      </c>
      <c r="CG62" s="2">
        <v>148.80000000000001</v>
      </c>
      <c r="CH62" s="2">
        <v>147.19999999999999</v>
      </c>
      <c r="CI62" s="2">
        <v>144.4</v>
      </c>
      <c r="CJ62" s="2">
        <v>143.1</v>
      </c>
      <c r="CK62" s="2">
        <v>143.30000000000001</v>
      </c>
      <c r="CL62" s="2">
        <v>152.9</v>
      </c>
      <c r="CM62" s="2" t="s">
        <v>30</v>
      </c>
      <c r="CN62" s="2">
        <v>151.80000000000001</v>
      </c>
      <c r="CO62" s="2">
        <v>151.80000000000001</v>
      </c>
      <c r="CP62" s="2">
        <v>154.5</v>
      </c>
      <c r="CQ62" s="2">
        <v>155.4</v>
      </c>
      <c r="CR62" s="2">
        <v>155.69999999999999</v>
      </c>
      <c r="CS62" s="2">
        <v>150.5</v>
      </c>
      <c r="CT62" s="2">
        <v>149.69999999999999</v>
      </c>
      <c r="CU62" s="2">
        <v>152.6</v>
      </c>
      <c r="CV62" s="2">
        <v>154</v>
      </c>
      <c r="CW62" s="2">
        <v>157.30000000000001</v>
      </c>
      <c r="CX62" s="2">
        <v>168.8</v>
      </c>
      <c r="CY62" s="2">
        <v>172.5</v>
      </c>
      <c r="CZ62" s="2">
        <v>171.5</v>
      </c>
      <c r="DA62" s="2">
        <v>170.9</v>
      </c>
      <c r="DB62" s="2">
        <v>161.30000000000001</v>
      </c>
      <c r="DC62" s="2">
        <v>161.19999999999999</v>
      </c>
      <c r="DD62" s="2">
        <v>159.30000000000001</v>
      </c>
      <c r="DE62" s="2">
        <v>160.30000000000001</v>
      </c>
      <c r="DF62" s="2">
        <v>158.30000000000001</v>
      </c>
      <c r="DG62" s="2">
        <v>156.5</v>
      </c>
      <c r="DH62" s="2">
        <v>156.4</v>
      </c>
      <c r="DI62" s="2">
        <v>159.6</v>
      </c>
      <c r="DJ62" s="2">
        <v>175.9</v>
      </c>
      <c r="DK62" s="2">
        <v>174.5</v>
      </c>
      <c r="DL62" s="2">
        <v>174.1</v>
      </c>
      <c r="DM62" s="2">
        <v>179.5</v>
      </c>
      <c r="DN62" s="2">
        <v>177.1</v>
      </c>
      <c r="DO62" s="2">
        <v>167.5</v>
      </c>
      <c r="DP62" s="2">
        <v>165.7</v>
      </c>
      <c r="DQ62" s="2">
        <v>162.6</v>
      </c>
      <c r="DR62" s="2">
        <v>159.5</v>
      </c>
      <c r="DS62" s="2">
        <v>160.5</v>
      </c>
      <c r="DT62" s="2">
        <v>172.1</v>
      </c>
      <c r="DU62" s="2">
        <v>172.1</v>
      </c>
      <c r="DV62" s="2">
        <v>179.2</v>
      </c>
      <c r="DW62" s="2">
        <v>175.8</v>
      </c>
    </row>
    <row r="63" spans="1:127" x14ac:dyDescent="0.3">
      <c r="A63" s="1" t="s">
        <v>8</v>
      </c>
      <c r="B63" s="1" t="s">
        <v>158</v>
      </c>
      <c r="C63" s="4" t="s">
        <v>31</v>
      </c>
      <c r="D63" s="2">
        <v>102.9</v>
      </c>
      <c r="E63" s="2">
        <v>104.9</v>
      </c>
      <c r="F63" s="2">
        <v>103.8</v>
      </c>
      <c r="G63" s="2">
        <v>109.7</v>
      </c>
      <c r="H63" s="2">
        <v>123.7</v>
      </c>
      <c r="I63" s="2">
        <v>143.6</v>
      </c>
      <c r="J63" s="2">
        <v>160.9</v>
      </c>
      <c r="K63" s="2">
        <v>177</v>
      </c>
      <c r="L63" s="2">
        <v>174.3</v>
      </c>
      <c r="M63" s="2">
        <v>183.5</v>
      </c>
      <c r="N63" s="2">
        <v>192.8</v>
      </c>
      <c r="O63" s="2">
        <v>144.80000000000001</v>
      </c>
      <c r="P63" s="2">
        <v>118.9</v>
      </c>
      <c r="Q63" s="2">
        <v>111.5</v>
      </c>
      <c r="R63" s="2">
        <v>113.3</v>
      </c>
      <c r="S63" s="2">
        <v>121.2</v>
      </c>
      <c r="T63" s="2">
        <v>127</v>
      </c>
      <c r="U63" s="2">
        <v>137.5</v>
      </c>
      <c r="V63" s="2">
        <v>172.4</v>
      </c>
      <c r="W63" s="2">
        <v>181.9</v>
      </c>
      <c r="X63" s="2">
        <v>168.6</v>
      </c>
      <c r="Y63" s="2">
        <v>159.6</v>
      </c>
      <c r="Z63" s="2">
        <v>153.19999999999999</v>
      </c>
      <c r="AA63" s="2">
        <v>141</v>
      </c>
      <c r="AB63" s="2">
        <v>134.4</v>
      </c>
      <c r="AC63" s="2">
        <v>131.80000000000001</v>
      </c>
      <c r="AD63" s="2">
        <v>131.4</v>
      </c>
      <c r="AE63" s="2">
        <v>130.80000000000001</v>
      </c>
      <c r="AF63" s="2">
        <v>135.6</v>
      </c>
      <c r="AG63" s="2">
        <v>146.69999999999999</v>
      </c>
      <c r="AH63" s="2">
        <v>153.5</v>
      </c>
      <c r="AI63" s="2">
        <v>165.5</v>
      </c>
      <c r="AJ63" s="2">
        <v>168.5</v>
      </c>
      <c r="AK63" s="2">
        <v>165.8</v>
      </c>
      <c r="AL63" s="2">
        <v>164.6</v>
      </c>
      <c r="AM63" s="2">
        <v>149</v>
      </c>
      <c r="AN63" s="2">
        <v>144.1</v>
      </c>
      <c r="AO63" s="2">
        <v>129.19999999999999</v>
      </c>
      <c r="AP63" s="2">
        <v>128.1</v>
      </c>
      <c r="AQ63" s="2">
        <v>136.80000000000001</v>
      </c>
      <c r="AR63" s="2">
        <v>151.4</v>
      </c>
      <c r="AS63" s="2">
        <v>173.7</v>
      </c>
      <c r="AT63" s="2">
        <v>179.5</v>
      </c>
      <c r="AU63" s="2">
        <v>163.5</v>
      </c>
      <c r="AV63" s="2">
        <v>152.9</v>
      </c>
      <c r="AW63" s="2">
        <v>155.1</v>
      </c>
      <c r="AX63" s="2">
        <v>142</v>
      </c>
      <c r="AY63" s="2">
        <v>121.1</v>
      </c>
      <c r="AZ63" s="2">
        <v>118.7</v>
      </c>
      <c r="BA63" s="2">
        <v>120.2</v>
      </c>
      <c r="BB63" s="2">
        <v>122.2</v>
      </c>
      <c r="BC63" s="2">
        <v>127.1</v>
      </c>
      <c r="BD63" s="2">
        <v>129.19999999999999</v>
      </c>
      <c r="BE63" s="2">
        <v>142.19999999999999</v>
      </c>
      <c r="BF63" s="2">
        <v>175.1</v>
      </c>
      <c r="BG63" s="2">
        <v>179.8</v>
      </c>
      <c r="BH63" s="2">
        <v>160.69999999999999</v>
      </c>
      <c r="BI63" s="2">
        <v>173.2</v>
      </c>
      <c r="BJ63" s="2">
        <v>185.2</v>
      </c>
      <c r="BK63" s="2">
        <v>163.19999999999999</v>
      </c>
      <c r="BL63" s="2">
        <v>150.5</v>
      </c>
      <c r="BM63" s="2">
        <v>136.9</v>
      </c>
      <c r="BN63" s="2">
        <v>128</v>
      </c>
      <c r="BO63" s="2">
        <v>127.6</v>
      </c>
      <c r="BP63" s="2">
        <v>131.4</v>
      </c>
      <c r="BQ63" s="2">
        <v>144</v>
      </c>
      <c r="BR63" s="2">
        <v>159.19999999999999</v>
      </c>
      <c r="BS63" s="2">
        <v>157.30000000000001</v>
      </c>
      <c r="BT63" s="2">
        <v>151.30000000000001</v>
      </c>
      <c r="BU63" s="2">
        <v>153</v>
      </c>
      <c r="BV63" s="2">
        <v>145.19999999999999</v>
      </c>
      <c r="BW63" s="2">
        <v>132.4</v>
      </c>
      <c r="BX63" s="2">
        <v>130.5</v>
      </c>
      <c r="BY63" s="2">
        <v>131.6</v>
      </c>
      <c r="BZ63" s="2">
        <v>141.19999999999999</v>
      </c>
      <c r="CA63" s="2">
        <v>161.6</v>
      </c>
      <c r="CB63" s="2">
        <v>169.8</v>
      </c>
      <c r="CC63" s="2">
        <v>180.1</v>
      </c>
      <c r="CD63" s="2">
        <v>189.1</v>
      </c>
      <c r="CE63" s="2">
        <v>192.4</v>
      </c>
      <c r="CF63" s="2">
        <v>207.2</v>
      </c>
      <c r="CG63" s="2">
        <v>215.7</v>
      </c>
      <c r="CH63" s="2">
        <v>231.5</v>
      </c>
      <c r="CI63" s="2">
        <v>207.8</v>
      </c>
      <c r="CJ63" s="2">
        <v>181.7</v>
      </c>
      <c r="CK63" s="2">
        <v>167</v>
      </c>
      <c r="CL63" s="2">
        <v>180</v>
      </c>
      <c r="CM63" s="2" t="s">
        <v>30</v>
      </c>
      <c r="CN63" s="2">
        <v>171.2</v>
      </c>
      <c r="CO63" s="2">
        <v>171.2</v>
      </c>
      <c r="CP63" s="2">
        <v>191.9</v>
      </c>
      <c r="CQ63" s="2">
        <v>202</v>
      </c>
      <c r="CR63" s="2">
        <v>226</v>
      </c>
      <c r="CS63" s="2">
        <v>245.3</v>
      </c>
      <c r="CT63" s="2">
        <v>240.9</v>
      </c>
      <c r="CU63" s="2">
        <v>206.8</v>
      </c>
      <c r="CV63" s="2">
        <v>180.2</v>
      </c>
      <c r="CW63" s="2">
        <v>166.1</v>
      </c>
      <c r="CX63" s="2">
        <v>161.6</v>
      </c>
      <c r="CY63" s="2">
        <v>166.5</v>
      </c>
      <c r="CZ63" s="2">
        <v>176.2</v>
      </c>
      <c r="DA63" s="2">
        <v>186.4</v>
      </c>
      <c r="DB63" s="2">
        <v>183.3</v>
      </c>
      <c r="DC63" s="2">
        <v>183.5</v>
      </c>
      <c r="DD63" s="2">
        <v>214.4</v>
      </c>
      <c r="DE63" s="2">
        <v>229.1</v>
      </c>
      <c r="DF63" s="2">
        <v>219.5</v>
      </c>
      <c r="DG63" s="2">
        <v>203.6</v>
      </c>
      <c r="DH63" s="2">
        <v>198</v>
      </c>
      <c r="DI63" s="2">
        <v>188.4</v>
      </c>
      <c r="DJ63" s="2">
        <v>190.7</v>
      </c>
      <c r="DK63" s="2">
        <v>203.2</v>
      </c>
      <c r="DL63" s="2">
        <v>211.5</v>
      </c>
      <c r="DM63" s="2">
        <v>208.5</v>
      </c>
      <c r="DN63" s="2">
        <v>213.1</v>
      </c>
      <c r="DO63" s="2">
        <v>220.8</v>
      </c>
      <c r="DP63" s="2">
        <v>228.6</v>
      </c>
      <c r="DQ63" s="2">
        <v>205.5</v>
      </c>
      <c r="DR63" s="2">
        <v>178.7</v>
      </c>
      <c r="DS63" s="2">
        <v>175.3</v>
      </c>
      <c r="DT63" s="2">
        <v>175.8</v>
      </c>
      <c r="DU63" s="2">
        <v>175.9</v>
      </c>
      <c r="DV63" s="2">
        <v>179.9</v>
      </c>
      <c r="DW63" s="2">
        <v>185</v>
      </c>
    </row>
    <row r="64" spans="1:127" x14ac:dyDescent="0.3">
      <c r="A64" s="1" t="s">
        <v>9</v>
      </c>
      <c r="B64" s="1" t="s">
        <v>158</v>
      </c>
      <c r="C64" s="4" t="s">
        <v>31</v>
      </c>
      <c r="D64" s="2">
        <v>105.8</v>
      </c>
      <c r="E64" s="2">
        <v>104.1</v>
      </c>
      <c r="F64" s="2">
        <v>103.5</v>
      </c>
      <c r="G64" s="2">
        <v>104.6</v>
      </c>
      <c r="H64" s="2">
        <v>105.2</v>
      </c>
      <c r="I64" s="2">
        <v>105.4</v>
      </c>
      <c r="J64" s="2">
        <v>105.1</v>
      </c>
      <c r="K64" s="2">
        <v>104.7</v>
      </c>
      <c r="L64" s="2">
        <v>105.1</v>
      </c>
      <c r="M64" s="2">
        <v>105.3</v>
      </c>
      <c r="N64" s="2">
        <v>106.3</v>
      </c>
      <c r="O64" s="2">
        <v>107.1</v>
      </c>
      <c r="P64" s="2">
        <v>107.5</v>
      </c>
      <c r="Q64" s="2">
        <v>108.2</v>
      </c>
      <c r="R64" s="2">
        <v>108.9</v>
      </c>
      <c r="S64" s="2">
        <v>111</v>
      </c>
      <c r="T64" s="2">
        <v>112.6</v>
      </c>
      <c r="U64" s="2">
        <v>112.8</v>
      </c>
      <c r="V64" s="2">
        <v>113.1</v>
      </c>
      <c r="W64" s="2">
        <v>115.2</v>
      </c>
      <c r="X64" s="2">
        <v>116.9</v>
      </c>
      <c r="Y64" s="2">
        <v>117.4</v>
      </c>
      <c r="Z64" s="2">
        <v>119.3</v>
      </c>
      <c r="AA64" s="2">
        <v>120.1</v>
      </c>
      <c r="AB64" s="2">
        <v>122.9</v>
      </c>
      <c r="AC64" s="2">
        <v>125.1</v>
      </c>
      <c r="AD64" s="2">
        <v>127.2</v>
      </c>
      <c r="AE64" s="2">
        <v>131.30000000000001</v>
      </c>
      <c r="AF64" s="2">
        <v>142.6</v>
      </c>
      <c r="AG64" s="2">
        <v>148.1</v>
      </c>
      <c r="AH64" s="2">
        <v>149.5</v>
      </c>
      <c r="AI64" s="2">
        <v>156</v>
      </c>
      <c r="AJ64" s="2">
        <v>165.4</v>
      </c>
      <c r="AK64" s="2">
        <v>187.2</v>
      </c>
      <c r="AL64" s="2">
        <v>191.6</v>
      </c>
      <c r="AM64" s="2">
        <v>190.1</v>
      </c>
      <c r="AN64" s="2">
        <v>184.2</v>
      </c>
      <c r="AO64" s="2">
        <v>176.4</v>
      </c>
      <c r="AP64" s="2">
        <v>170.3</v>
      </c>
      <c r="AQ64" s="2">
        <v>176.9</v>
      </c>
      <c r="AR64" s="2">
        <v>182.8</v>
      </c>
      <c r="AS64" s="2">
        <v>184.4</v>
      </c>
      <c r="AT64" s="2">
        <v>188.4</v>
      </c>
      <c r="AU64" s="2">
        <v>182.3</v>
      </c>
      <c r="AV64" s="2">
        <v>173.6</v>
      </c>
      <c r="AW64" s="2">
        <v>175.7</v>
      </c>
      <c r="AX64" s="2">
        <v>174.9</v>
      </c>
      <c r="AY64" s="2">
        <v>170.3</v>
      </c>
      <c r="AZ64" s="2">
        <v>155.1</v>
      </c>
      <c r="BA64" s="2">
        <v>143.1</v>
      </c>
      <c r="BB64" s="2">
        <v>135.80000000000001</v>
      </c>
      <c r="BC64" s="2">
        <v>133.80000000000001</v>
      </c>
      <c r="BD64" s="2">
        <v>131.5</v>
      </c>
      <c r="BE64" s="2">
        <v>128.19999999999999</v>
      </c>
      <c r="BF64" s="2">
        <v>124.7</v>
      </c>
      <c r="BG64" s="2">
        <v>123.5</v>
      </c>
      <c r="BH64" s="2">
        <v>124.5</v>
      </c>
      <c r="BI64" s="2">
        <v>124.1</v>
      </c>
      <c r="BJ64" s="2">
        <v>122.2</v>
      </c>
      <c r="BK64" s="2">
        <v>119.8</v>
      </c>
      <c r="BL64" s="2">
        <v>118.4</v>
      </c>
      <c r="BM64" s="2">
        <v>117</v>
      </c>
      <c r="BN64" s="2">
        <v>115.5</v>
      </c>
      <c r="BO64" s="2">
        <v>114</v>
      </c>
      <c r="BP64" s="2">
        <v>112.8</v>
      </c>
      <c r="BQ64" s="2">
        <v>112.3</v>
      </c>
      <c r="BR64" s="2">
        <v>112.6</v>
      </c>
      <c r="BS64" s="2">
        <v>113.6</v>
      </c>
      <c r="BT64" s="2">
        <v>113.5</v>
      </c>
      <c r="BU64" s="2">
        <v>113.2</v>
      </c>
      <c r="BV64" s="2">
        <v>115.3</v>
      </c>
      <c r="BW64" s="2">
        <v>117.5</v>
      </c>
      <c r="BX64" s="2">
        <v>118.2</v>
      </c>
      <c r="BY64" s="2">
        <v>119.9</v>
      </c>
      <c r="BZ64" s="2">
        <v>120.7</v>
      </c>
      <c r="CA64" s="2">
        <v>124.4</v>
      </c>
      <c r="CB64" s="2">
        <v>127.4</v>
      </c>
      <c r="CC64" s="2">
        <v>128.9</v>
      </c>
      <c r="CD64" s="2">
        <v>129.80000000000001</v>
      </c>
      <c r="CE64" s="2">
        <v>130.30000000000001</v>
      </c>
      <c r="CF64" s="2">
        <v>131.19999999999999</v>
      </c>
      <c r="CG64" s="2">
        <v>134.6</v>
      </c>
      <c r="CH64" s="2">
        <v>137.19999999999999</v>
      </c>
      <c r="CI64" s="2">
        <v>139.1</v>
      </c>
      <c r="CJ64" s="2">
        <v>139.6</v>
      </c>
      <c r="CK64" s="2">
        <v>139.69999999999999</v>
      </c>
      <c r="CL64" s="2">
        <v>150.80000000000001</v>
      </c>
      <c r="CM64" s="2" t="s">
        <v>30</v>
      </c>
      <c r="CN64" s="2">
        <v>152</v>
      </c>
      <c r="CO64" s="2">
        <v>152</v>
      </c>
      <c r="CP64" s="2">
        <v>151.30000000000001</v>
      </c>
      <c r="CQ64" s="2">
        <v>150.80000000000001</v>
      </c>
      <c r="CR64" s="2">
        <v>152.19999999999999</v>
      </c>
      <c r="CS64" s="2">
        <v>158.69999999999999</v>
      </c>
      <c r="CT64" s="2">
        <v>161.5</v>
      </c>
      <c r="CU64" s="2">
        <v>162.1</v>
      </c>
      <c r="CV64" s="2">
        <v>159.80000000000001</v>
      </c>
      <c r="CW64" s="2">
        <v>161.1</v>
      </c>
      <c r="CX64" s="2">
        <v>162.80000000000001</v>
      </c>
      <c r="CY64" s="2">
        <v>165.9</v>
      </c>
      <c r="CZ64" s="2">
        <v>166.9</v>
      </c>
      <c r="DA64" s="2">
        <v>164.7</v>
      </c>
      <c r="DB64" s="2">
        <v>164.5</v>
      </c>
      <c r="DC64" s="2">
        <v>164.5</v>
      </c>
      <c r="DD64" s="2">
        <v>165.3</v>
      </c>
      <c r="DE64" s="2">
        <v>165.1</v>
      </c>
      <c r="DF64" s="2">
        <v>164.2</v>
      </c>
      <c r="DG64" s="2">
        <v>163.80000000000001</v>
      </c>
      <c r="DH64" s="2">
        <v>163.19999999999999</v>
      </c>
      <c r="DI64" s="2">
        <v>163.4</v>
      </c>
      <c r="DJ64" s="2">
        <v>164</v>
      </c>
      <c r="DK64" s="2">
        <v>164.1</v>
      </c>
      <c r="DL64" s="2">
        <v>163.6</v>
      </c>
      <c r="DM64" s="2">
        <v>164</v>
      </c>
      <c r="DN64" s="2">
        <v>167.3</v>
      </c>
      <c r="DO64" s="2">
        <v>169.2</v>
      </c>
      <c r="DP64" s="2">
        <v>169.9</v>
      </c>
      <c r="DQ64" s="2">
        <v>171</v>
      </c>
      <c r="DR64" s="2">
        <v>171.3</v>
      </c>
      <c r="DS64" s="2">
        <v>171.2</v>
      </c>
      <c r="DT64" s="2">
        <v>172.2</v>
      </c>
      <c r="DU64" s="2">
        <v>172.2</v>
      </c>
      <c r="DV64" s="2">
        <v>174.7</v>
      </c>
      <c r="DW64" s="2">
        <v>176.9</v>
      </c>
    </row>
    <row r="65" spans="1:127" x14ac:dyDescent="0.3">
      <c r="A65" s="1" t="s">
        <v>10</v>
      </c>
      <c r="B65" s="1" t="s">
        <v>158</v>
      </c>
      <c r="C65" s="4" t="s">
        <v>31</v>
      </c>
      <c r="D65" s="2">
        <v>105.1</v>
      </c>
      <c r="E65" s="2">
        <v>103.8</v>
      </c>
      <c r="F65" s="2">
        <v>102.6</v>
      </c>
      <c r="G65" s="2">
        <v>102</v>
      </c>
      <c r="H65" s="2">
        <v>101.9</v>
      </c>
      <c r="I65" s="2">
        <v>101.4</v>
      </c>
      <c r="J65" s="2">
        <v>101.3</v>
      </c>
      <c r="K65" s="2">
        <v>101</v>
      </c>
      <c r="L65" s="2">
        <v>100.8</v>
      </c>
      <c r="M65" s="2">
        <v>100.2</v>
      </c>
      <c r="N65" s="2">
        <v>99.5</v>
      </c>
      <c r="O65" s="2">
        <v>98.6</v>
      </c>
      <c r="P65" s="2">
        <v>96.9</v>
      </c>
      <c r="Q65" s="2">
        <v>95.4</v>
      </c>
      <c r="R65" s="2">
        <v>96.3</v>
      </c>
      <c r="S65" s="2">
        <v>100.3</v>
      </c>
      <c r="T65" s="2">
        <v>101.3</v>
      </c>
      <c r="U65" s="2">
        <v>101.4</v>
      </c>
      <c r="V65" s="2">
        <v>102.7</v>
      </c>
      <c r="W65" s="2">
        <v>102.7</v>
      </c>
      <c r="X65" s="2">
        <v>101.9</v>
      </c>
      <c r="Y65" s="2">
        <v>101.2</v>
      </c>
      <c r="Z65" s="2">
        <v>99.8</v>
      </c>
      <c r="AA65" s="2">
        <v>97.8</v>
      </c>
      <c r="AB65" s="2">
        <v>96.1</v>
      </c>
      <c r="AC65" s="2">
        <v>95</v>
      </c>
      <c r="AD65" s="2">
        <v>93.2</v>
      </c>
      <c r="AE65" s="2">
        <v>91.6</v>
      </c>
      <c r="AF65" s="2">
        <v>90.8</v>
      </c>
      <c r="AG65" s="2">
        <v>89.8</v>
      </c>
      <c r="AH65" s="2">
        <v>85.7</v>
      </c>
      <c r="AI65" s="2">
        <v>85.3</v>
      </c>
      <c r="AJ65" s="2">
        <v>86.3</v>
      </c>
      <c r="AK65" s="2">
        <v>89.4</v>
      </c>
      <c r="AL65" s="2">
        <v>90.8</v>
      </c>
      <c r="AM65" s="2">
        <v>92.7</v>
      </c>
      <c r="AN65" s="2">
        <v>96.7</v>
      </c>
      <c r="AO65" s="2">
        <v>99.1</v>
      </c>
      <c r="AP65" s="2">
        <v>101.8</v>
      </c>
      <c r="AQ65" s="2">
        <v>109.1</v>
      </c>
      <c r="AR65" s="2">
        <v>111.1</v>
      </c>
      <c r="AS65" s="2">
        <v>112</v>
      </c>
      <c r="AT65" s="2">
        <v>113.3</v>
      </c>
      <c r="AU65" s="2">
        <v>114.6</v>
      </c>
      <c r="AV65" s="2">
        <v>115.1</v>
      </c>
      <c r="AW65" s="2">
        <v>115.4</v>
      </c>
      <c r="AX65" s="2">
        <v>115.6</v>
      </c>
      <c r="AY65" s="2">
        <v>115.5</v>
      </c>
      <c r="AZ65" s="2">
        <v>117.3</v>
      </c>
      <c r="BA65" s="2">
        <v>119.5</v>
      </c>
      <c r="BB65" s="2">
        <v>120.3</v>
      </c>
      <c r="BC65" s="2">
        <v>120.8</v>
      </c>
      <c r="BD65" s="2">
        <v>121</v>
      </c>
      <c r="BE65" s="2">
        <v>120.9</v>
      </c>
      <c r="BF65" s="2">
        <v>121.5</v>
      </c>
      <c r="BG65" s="2">
        <v>122.1</v>
      </c>
      <c r="BH65" s="2">
        <v>122.4</v>
      </c>
      <c r="BI65" s="2">
        <v>122.6</v>
      </c>
      <c r="BJ65" s="2">
        <v>123.9</v>
      </c>
      <c r="BK65" s="2">
        <v>120.7</v>
      </c>
      <c r="BL65" s="2">
        <v>117.3</v>
      </c>
      <c r="BM65" s="2">
        <v>115.4</v>
      </c>
      <c r="BN65" s="2">
        <v>114.2</v>
      </c>
      <c r="BO65" s="2">
        <v>110.6</v>
      </c>
      <c r="BP65" s="2">
        <v>105.3</v>
      </c>
      <c r="BQ65" s="2">
        <v>108.4</v>
      </c>
      <c r="BR65" s="2">
        <v>111.8</v>
      </c>
      <c r="BS65" s="2">
        <v>113.3</v>
      </c>
      <c r="BT65" s="2">
        <v>112.3</v>
      </c>
      <c r="BU65" s="2">
        <v>112.8</v>
      </c>
      <c r="BV65" s="2">
        <v>112.5</v>
      </c>
      <c r="BW65" s="2">
        <v>111</v>
      </c>
      <c r="BX65" s="2">
        <v>110.4</v>
      </c>
      <c r="BY65" s="2">
        <v>110.4</v>
      </c>
      <c r="BZ65" s="2">
        <v>110.4</v>
      </c>
      <c r="CA65" s="2">
        <v>111.2</v>
      </c>
      <c r="CB65" s="2">
        <v>111.8</v>
      </c>
      <c r="CC65" s="2">
        <v>111.8</v>
      </c>
      <c r="CD65" s="2">
        <v>112.7</v>
      </c>
      <c r="CE65" s="2">
        <v>114</v>
      </c>
      <c r="CF65" s="2">
        <v>114.8</v>
      </c>
      <c r="CG65" s="2">
        <v>115</v>
      </c>
      <c r="CH65" s="2">
        <v>114.7</v>
      </c>
      <c r="CI65" s="2">
        <v>114.8</v>
      </c>
      <c r="CJ65" s="2">
        <v>114.6</v>
      </c>
      <c r="CK65" s="2">
        <v>114.4</v>
      </c>
      <c r="CL65" s="2">
        <v>121.2</v>
      </c>
      <c r="CM65" s="2" t="s">
        <v>30</v>
      </c>
      <c r="CN65" s="2">
        <v>116.3</v>
      </c>
      <c r="CO65" s="2">
        <v>116.3</v>
      </c>
      <c r="CP65" s="2">
        <v>116.8</v>
      </c>
      <c r="CQ65" s="2">
        <v>118.9</v>
      </c>
      <c r="CR65" s="2">
        <v>118.1</v>
      </c>
      <c r="CS65" s="2">
        <v>117.2</v>
      </c>
      <c r="CT65" s="2">
        <v>117.1</v>
      </c>
      <c r="CU65" s="2">
        <v>116.3</v>
      </c>
      <c r="CV65" s="2">
        <v>114.9</v>
      </c>
      <c r="CW65" s="2">
        <v>114.3</v>
      </c>
      <c r="CX65" s="2">
        <v>114.8</v>
      </c>
      <c r="CY65" s="2">
        <v>115.9</v>
      </c>
      <c r="CZ65" s="2">
        <v>116.1</v>
      </c>
      <c r="DA65" s="2">
        <v>115.7</v>
      </c>
      <c r="DB65" s="2">
        <v>120.4</v>
      </c>
      <c r="DC65" s="2">
        <v>120.4</v>
      </c>
      <c r="DD65" s="2">
        <v>122.5</v>
      </c>
      <c r="DE65" s="2">
        <v>123.1</v>
      </c>
      <c r="DF65" s="2">
        <v>121.9</v>
      </c>
      <c r="DG65" s="2">
        <v>121.3</v>
      </c>
      <c r="DH65" s="2">
        <v>120.6</v>
      </c>
      <c r="DI65" s="2">
        <v>120.3</v>
      </c>
      <c r="DJ65" s="2">
        <v>120.5</v>
      </c>
      <c r="DK65" s="2">
        <v>121.2</v>
      </c>
      <c r="DL65" s="2">
        <v>121.4</v>
      </c>
      <c r="DM65" s="2">
        <v>121.5</v>
      </c>
      <c r="DN65" s="2">
        <v>122.2</v>
      </c>
      <c r="DO65" s="2">
        <v>123.1</v>
      </c>
      <c r="DP65" s="2">
        <v>123.4</v>
      </c>
      <c r="DQ65" s="2">
        <v>123.4</v>
      </c>
      <c r="DR65" s="2">
        <v>123.1</v>
      </c>
      <c r="DS65" s="2">
        <v>122.7</v>
      </c>
      <c r="DT65" s="2">
        <v>121.9</v>
      </c>
      <c r="DU65" s="2">
        <v>121.9</v>
      </c>
      <c r="DV65" s="2">
        <v>123.1</v>
      </c>
      <c r="DW65" s="2">
        <v>124.2</v>
      </c>
    </row>
    <row r="66" spans="1:127" x14ac:dyDescent="0.3">
      <c r="A66" s="1" t="s">
        <v>11</v>
      </c>
      <c r="B66" s="1" t="s">
        <v>158</v>
      </c>
      <c r="C66" s="4" t="s">
        <v>31</v>
      </c>
      <c r="D66" s="2">
        <v>101.8</v>
      </c>
      <c r="E66" s="2">
        <v>102.3</v>
      </c>
      <c r="F66" s="2">
        <v>102.4</v>
      </c>
      <c r="G66" s="2">
        <v>103.5</v>
      </c>
      <c r="H66" s="2">
        <v>105</v>
      </c>
      <c r="I66" s="2">
        <v>106.4</v>
      </c>
      <c r="J66" s="2">
        <v>107.5</v>
      </c>
      <c r="K66" s="2">
        <v>108.5</v>
      </c>
      <c r="L66" s="2">
        <v>109.1</v>
      </c>
      <c r="M66" s="2">
        <v>109.6</v>
      </c>
      <c r="N66" s="2">
        <v>110.3</v>
      </c>
      <c r="O66" s="2">
        <v>111.9</v>
      </c>
      <c r="P66" s="2">
        <v>112.7</v>
      </c>
      <c r="Q66" s="2">
        <v>113.5</v>
      </c>
      <c r="R66" s="2">
        <v>114.1</v>
      </c>
      <c r="S66" s="2">
        <v>115.3</v>
      </c>
      <c r="T66" s="2">
        <v>117</v>
      </c>
      <c r="U66" s="2">
        <v>118.3</v>
      </c>
      <c r="V66" s="2">
        <v>120</v>
      </c>
      <c r="W66" s="2">
        <v>122.1</v>
      </c>
      <c r="X66" s="2">
        <v>122.9</v>
      </c>
      <c r="Y66" s="2">
        <v>123.8</v>
      </c>
      <c r="Z66" s="2">
        <v>124.6</v>
      </c>
      <c r="AA66" s="2">
        <v>125.4</v>
      </c>
      <c r="AB66" s="2">
        <v>126.6</v>
      </c>
      <c r="AC66" s="2">
        <v>127.7</v>
      </c>
      <c r="AD66" s="2">
        <v>127.4</v>
      </c>
      <c r="AE66" s="2">
        <v>127.7</v>
      </c>
      <c r="AF66" s="2">
        <v>128.80000000000001</v>
      </c>
      <c r="AG66" s="2">
        <v>130.5</v>
      </c>
      <c r="AH66" s="2">
        <v>131.5</v>
      </c>
      <c r="AI66" s="2">
        <v>132.69999999999999</v>
      </c>
      <c r="AJ66" s="2">
        <v>134.4</v>
      </c>
      <c r="AK66" s="2">
        <v>135.80000000000001</v>
      </c>
      <c r="AL66" s="2">
        <v>137.1</v>
      </c>
      <c r="AM66" s="2">
        <v>138.6</v>
      </c>
      <c r="AN66" s="2">
        <v>139.5</v>
      </c>
      <c r="AO66" s="2">
        <v>139.69999999999999</v>
      </c>
      <c r="AP66" s="2">
        <v>140.1</v>
      </c>
      <c r="AQ66" s="2">
        <v>140.4</v>
      </c>
      <c r="AR66" s="2">
        <v>141.5</v>
      </c>
      <c r="AS66" s="2">
        <v>142.80000000000001</v>
      </c>
      <c r="AT66" s="2">
        <v>143.9</v>
      </c>
      <c r="AU66" s="2">
        <v>144.6</v>
      </c>
      <c r="AV66" s="2">
        <v>144.80000000000001</v>
      </c>
      <c r="AW66" s="2">
        <v>145.30000000000001</v>
      </c>
      <c r="AX66" s="2">
        <v>145.4</v>
      </c>
      <c r="AY66" s="2">
        <v>145.5</v>
      </c>
      <c r="AZ66" s="2">
        <v>144.9</v>
      </c>
      <c r="BA66" s="2">
        <v>144</v>
      </c>
      <c r="BB66" s="2">
        <v>142.6</v>
      </c>
      <c r="BC66" s="2">
        <v>141.30000000000001</v>
      </c>
      <c r="BD66" s="2">
        <v>139.9</v>
      </c>
      <c r="BE66" s="2">
        <v>138.80000000000001</v>
      </c>
      <c r="BF66" s="2">
        <v>137.80000000000001</v>
      </c>
      <c r="BG66" s="2">
        <v>137.5</v>
      </c>
      <c r="BH66" s="2">
        <v>137.30000000000001</v>
      </c>
      <c r="BI66" s="2">
        <v>137.80000000000001</v>
      </c>
      <c r="BJ66" s="2">
        <v>138.30000000000001</v>
      </c>
      <c r="BK66" s="2">
        <v>139.69999999999999</v>
      </c>
      <c r="BL66" s="2">
        <v>140.5</v>
      </c>
      <c r="BM66" s="2">
        <v>140.69999999999999</v>
      </c>
      <c r="BN66" s="2">
        <v>140.69999999999999</v>
      </c>
      <c r="BO66" s="2">
        <v>140.19999999999999</v>
      </c>
      <c r="BP66" s="2">
        <v>139.6</v>
      </c>
      <c r="BQ66" s="2">
        <v>140</v>
      </c>
      <c r="BR66" s="2">
        <v>140.30000000000001</v>
      </c>
      <c r="BS66" s="2">
        <v>141.1</v>
      </c>
      <c r="BT66" s="2">
        <v>141.19999999999999</v>
      </c>
      <c r="BU66" s="2">
        <v>141.1</v>
      </c>
      <c r="BV66" s="2">
        <v>141.4</v>
      </c>
      <c r="BW66" s="2">
        <v>141.5</v>
      </c>
      <c r="BX66" s="2">
        <v>140.4</v>
      </c>
      <c r="BY66" s="2">
        <v>140.80000000000001</v>
      </c>
      <c r="BZ66" s="2">
        <v>140.69999999999999</v>
      </c>
      <c r="CA66" s="2">
        <v>141</v>
      </c>
      <c r="CB66" s="2">
        <v>141</v>
      </c>
      <c r="CC66" s="2">
        <v>141.6</v>
      </c>
      <c r="CD66" s="2">
        <v>142.5</v>
      </c>
      <c r="CE66" s="2">
        <v>143.80000000000001</v>
      </c>
      <c r="CF66" s="2">
        <v>145.19999999999999</v>
      </c>
      <c r="CG66" s="2">
        <v>146.30000000000001</v>
      </c>
      <c r="CH66" s="2">
        <v>148</v>
      </c>
      <c r="CI66" s="2">
        <v>149.5</v>
      </c>
      <c r="CJ66" s="2">
        <v>150.4</v>
      </c>
      <c r="CK66" s="2">
        <v>151.5</v>
      </c>
      <c r="CL66" s="2">
        <v>154</v>
      </c>
      <c r="CM66" s="2" t="s">
        <v>30</v>
      </c>
      <c r="CN66" s="2">
        <v>158.80000000000001</v>
      </c>
      <c r="CO66" s="2">
        <v>158.80000000000001</v>
      </c>
      <c r="CP66" s="2">
        <v>160</v>
      </c>
      <c r="CQ66" s="2">
        <v>160.9</v>
      </c>
      <c r="CR66" s="2">
        <v>161.30000000000001</v>
      </c>
      <c r="CS66" s="2">
        <v>161.4</v>
      </c>
      <c r="CT66" s="2">
        <v>161.9</v>
      </c>
      <c r="CU66" s="2">
        <v>163</v>
      </c>
      <c r="CV66" s="2">
        <v>162.5</v>
      </c>
      <c r="CW66" s="2">
        <v>162.6</v>
      </c>
      <c r="CX66" s="2">
        <v>162.80000000000001</v>
      </c>
      <c r="CY66" s="2">
        <v>165.2</v>
      </c>
      <c r="CZ66" s="2">
        <v>165.5</v>
      </c>
      <c r="DA66" s="2">
        <v>165.5</v>
      </c>
      <c r="DB66" s="2">
        <v>166.2</v>
      </c>
      <c r="DC66" s="2">
        <v>166.2</v>
      </c>
      <c r="DD66" s="2">
        <v>166.8</v>
      </c>
      <c r="DE66" s="2">
        <v>167.2</v>
      </c>
      <c r="DF66" s="2">
        <v>168.2</v>
      </c>
      <c r="DG66" s="2">
        <v>169.8</v>
      </c>
      <c r="DH66" s="2">
        <v>172.2</v>
      </c>
      <c r="DI66" s="2">
        <v>174.7</v>
      </c>
      <c r="DJ66" s="2">
        <v>178</v>
      </c>
      <c r="DK66" s="2">
        <v>181.4</v>
      </c>
      <c r="DL66" s="2">
        <v>183.5</v>
      </c>
      <c r="DM66" s="2">
        <v>186.3</v>
      </c>
      <c r="DN66" s="2">
        <v>189.7</v>
      </c>
      <c r="DO66" s="2">
        <v>193.6</v>
      </c>
      <c r="DP66" s="2">
        <v>196.4</v>
      </c>
      <c r="DQ66" s="2">
        <v>198.8</v>
      </c>
      <c r="DR66" s="2">
        <v>200.5</v>
      </c>
      <c r="DS66" s="2">
        <v>204.3</v>
      </c>
      <c r="DT66" s="2">
        <v>204.8</v>
      </c>
      <c r="DU66" s="2">
        <v>204.8</v>
      </c>
      <c r="DV66" s="2">
        <v>207.8</v>
      </c>
      <c r="DW66" s="2">
        <v>211.9</v>
      </c>
    </row>
    <row r="67" spans="1:127" x14ac:dyDescent="0.3">
      <c r="A67" s="1" t="s">
        <v>12</v>
      </c>
      <c r="B67" s="1" t="s">
        <v>158</v>
      </c>
      <c r="C67" s="4" t="s">
        <v>31</v>
      </c>
      <c r="D67" s="2">
        <v>105.1</v>
      </c>
      <c r="E67" s="2">
        <v>106</v>
      </c>
      <c r="F67" s="2">
        <v>107</v>
      </c>
      <c r="G67" s="2">
        <v>108.2</v>
      </c>
      <c r="H67" s="2">
        <v>109.1</v>
      </c>
      <c r="I67" s="2">
        <v>110</v>
      </c>
      <c r="J67" s="2">
        <v>110.4</v>
      </c>
      <c r="K67" s="2">
        <v>110.9</v>
      </c>
      <c r="L67" s="2">
        <v>111.1</v>
      </c>
      <c r="M67" s="2">
        <v>111.4</v>
      </c>
      <c r="N67" s="2">
        <v>111.8</v>
      </c>
      <c r="O67" s="2">
        <v>112.1</v>
      </c>
      <c r="P67" s="2">
        <v>112.1</v>
      </c>
      <c r="Q67" s="2">
        <v>112.1</v>
      </c>
      <c r="R67" s="2">
        <v>112.2</v>
      </c>
      <c r="S67" s="2">
        <v>112.7</v>
      </c>
      <c r="T67" s="2">
        <v>112.9</v>
      </c>
      <c r="U67" s="2">
        <v>113.2</v>
      </c>
      <c r="V67" s="2">
        <v>113.8</v>
      </c>
      <c r="W67" s="2">
        <v>114.4</v>
      </c>
      <c r="X67" s="2">
        <v>114.8</v>
      </c>
      <c r="Y67" s="2">
        <v>115.2</v>
      </c>
      <c r="Z67" s="2">
        <v>115.8</v>
      </c>
      <c r="AA67" s="2">
        <v>116.1</v>
      </c>
      <c r="AB67" s="2">
        <v>116.5</v>
      </c>
      <c r="AC67" s="2">
        <v>116.8</v>
      </c>
      <c r="AD67" s="2">
        <v>117</v>
      </c>
      <c r="AE67" s="2">
        <v>117.2</v>
      </c>
      <c r="AF67" s="2">
        <v>117.7</v>
      </c>
      <c r="AG67" s="2">
        <v>118</v>
      </c>
      <c r="AH67" s="2">
        <v>118.3</v>
      </c>
      <c r="AI67" s="2">
        <v>118.8</v>
      </c>
      <c r="AJ67" s="2">
        <v>119.1</v>
      </c>
      <c r="AK67" s="2">
        <v>119.4</v>
      </c>
      <c r="AL67" s="2">
        <v>119.8</v>
      </c>
      <c r="AM67" s="2">
        <v>120.2</v>
      </c>
      <c r="AN67" s="2">
        <v>120.5</v>
      </c>
      <c r="AO67" s="2">
        <v>120.6</v>
      </c>
      <c r="AP67" s="2">
        <v>120.7</v>
      </c>
      <c r="AQ67" s="2">
        <v>121.1</v>
      </c>
      <c r="AR67" s="2">
        <v>121.5</v>
      </c>
      <c r="AS67" s="2">
        <v>121.6</v>
      </c>
      <c r="AT67" s="2">
        <v>121.7</v>
      </c>
      <c r="AU67" s="2">
        <v>121.9</v>
      </c>
      <c r="AV67" s="2">
        <v>122.1</v>
      </c>
      <c r="AW67" s="2">
        <v>122.5</v>
      </c>
      <c r="AX67" s="2">
        <v>122.7</v>
      </c>
      <c r="AY67" s="2">
        <v>123.1</v>
      </c>
      <c r="AZ67" s="2">
        <v>123.2</v>
      </c>
      <c r="BA67" s="2">
        <v>123.4</v>
      </c>
      <c r="BB67" s="2">
        <v>123.6</v>
      </c>
      <c r="BC67" s="2">
        <v>123.8</v>
      </c>
      <c r="BD67" s="2">
        <v>123.8</v>
      </c>
      <c r="BE67" s="2">
        <v>124.2</v>
      </c>
      <c r="BF67" s="2">
        <v>124.4</v>
      </c>
      <c r="BG67" s="2">
        <v>124.6</v>
      </c>
      <c r="BH67" s="2">
        <v>124.8</v>
      </c>
      <c r="BI67" s="2">
        <v>125.1</v>
      </c>
      <c r="BJ67" s="2">
        <v>125.4</v>
      </c>
      <c r="BK67" s="2">
        <v>125.7</v>
      </c>
      <c r="BL67" s="2">
        <v>125.9</v>
      </c>
      <c r="BM67" s="2">
        <v>125.9</v>
      </c>
      <c r="BN67" s="2">
        <v>126.2</v>
      </c>
      <c r="BO67" s="2">
        <v>126.5</v>
      </c>
      <c r="BP67" s="2">
        <v>126.6</v>
      </c>
      <c r="BQ67" s="2">
        <v>126.7</v>
      </c>
      <c r="BR67" s="2">
        <v>126.8</v>
      </c>
      <c r="BS67" s="2">
        <v>127.4</v>
      </c>
      <c r="BT67" s="2">
        <v>127.7</v>
      </c>
      <c r="BU67" s="2">
        <v>127.6</v>
      </c>
      <c r="BV67" s="2">
        <v>128</v>
      </c>
      <c r="BW67" s="2">
        <v>128.1</v>
      </c>
      <c r="BX67" s="2">
        <v>128.1</v>
      </c>
      <c r="BY67" s="2">
        <v>128.30000000000001</v>
      </c>
      <c r="BZ67" s="2">
        <v>128.5</v>
      </c>
      <c r="CA67" s="2">
        <v>128.9</v>
      </c>
      <c r="CB67" s="2">
        <v>129</v>
      </c>
      <c r="CC67" s="2">
        <v>129.5</v>
      </c>
      <c r="CD67" s="2">
        <v>129.80000000000001</v>
      </c>
      <c r="CE67" s="2">
        <v>130</v>
      </c>
      <c r="CF67" s="2">
        <v>130.19999999999999</v>
      </c>
      <c r="CG67" s="2">
        <v>130.5</v>
      </c>
      <c r="CH67" s="2">
        <v>130.80000000000001</v>
      </c>
      <c r="CI67" s="2">
        <v>131.1</v>
      </c>
      <c r="CJ67" s="2">
        <v>131.5</v>
      </c>
      <c r="CK67" s="2">
        <v>131.9</v>
      </c>
      <c r="CL67" s="2">
        <v>133.5</v>
      </c>
      <c r="CM67" s="2" t="s">
        <v>30</v>
      </c>
      <c r="CN67" s="2">
        <v>135.6</v>
      </c>
      <c r="CO67" s="2">
        <v>135.6</v>
      </c>
      <c r="CP67" s="2">
        <v>136.5</v>
      </c>
      <c r="CQ67" s="2">
        <v>137.69999999999999</v>
      </c>
      <c r="CR67" s="2">
        <v>139.19999999999999</v>
      </c>
      <c r="CS67" s="2">
        <v>141.5</v>
      </c>
      <c r="CT67" s="2">
        <v>143.30000000000001</v>
      </c>
      <c r="CU67" s="2">
        <v>145.9</v>
      </c>
      <c r="CV67" s="2">
        <v>149.19999999999999</v>
      </c>
      <c r="CW67" s="2">
        <v>150.69999999999999</v>
      </c>
      <c r="CX67" s="2">
        <v>151.5</v>
      </c>
      <c r="CY67" s="2">
        <v>152</v>
      </c>
      <c r="CZ67" s="2">
        <v>152.30000000000001</v>
      </c>
      <c r="DA67" s="2">
        <v>153.4</v>
      </c>
      <c r="DB67" s="2">
        <v>154.80000000000001</v>
      </c>
      <c r="DC67" s="2">
        <v>154.80000000000001</v>
      </c>
      <c r="DD67" s="2">
        <v>155.4</v>
      </c>
      <c r="DE67" s="2">
        <v>156.1</v>
      </c>
      <c r="DF67" s="2">
        <v>156.5</v>
      </c>
      <c r="DG67" s="2">
        <v>156.6</v>
      </c>
      <c r="DH67" s="2">
        <v>156.69999999999999</v>
      </c>
      <c r="DI67" s="2">
        <v>157.1</v>
      </c>
      <c r="DJ67" s="2">
        <v>157.5</v>
      </c>
      <c r="DK67" s="2">
        <v>158.5</v>
      </c>
      <c r="DL67" s="2">
        <v>159.1</v>
      </c>
      <c r="DM67" s="2">
        <v>159.80000000000001</v>
      </c>
      <c r="DN67" s="2">
        <v>160.5</v>
      </c>
      <c r="DO67" s="2">
        <v>161.1</v>
      </c>
      <c r="DP67" s="2">
        <v>161.6</v>
      </c>
      <c r="DQ67" s="2">
        <v>162.1</v>
      </c>
      <c r="DR67" s="2">
        <v>162.80000000000001</v>
      </c>
      <c r="DS67" s="2">
        <v>163.69999999999999</v>
      </c>
      <c r="DT67" s="2">
        <v>164.9</v>
      </c>
      <c r="DU67" s="2">
        <v>164.9</v>
      </c>
      <c r="DV67" s="2">
        <v>165.5</v>
      </c>
      <c r="DW67" s="2">
        <v>165.9</v>
      </c>
    </row>
    <row r="68" spans="1:127" x14ac:dyDescent="0.3">
      <c r="A68" s="1" t="s">
        <v>13</v>
      </c>
      <c r="B68" s="1" t="s">
        <v>158</v>
      </c>
      <c r="C68" s="4" t="s">
        <v>31</v>
      </c>
      <c r="D68" s="2">
        <v>107.9</v>
      </c>
      <c r="E68" s="2">
        <v>109</v>
      </c>
      <c r="F68" s="2">
        <v>109.8</v>
      </c>
      <c r="G68" s="2">
        <v>110.6</v>
      </c>
      <c r="H68" s="2">
        <v>111.3</v>
      </c>
      <c r="I68" s="2">
        <v>112.2</v>
      </c>
      <c r="J68" s="2">
        <v>113.1</v>
      </c>
      <c r="K68" s="2">
        <v>114.3</v>
      </c>
      <c r="L68" s="2">
        <v>115.4</v>
      </c>
      <c r="M68" s="2">
        <v>116</v>
      </c>
      <c r="N68" s="2">
        <v>117.1</v>
      </c>
      <c r="O68" s="2">
        <v>118.1</v>
      </c>
      <c r="P68" s="2">
        <v>119</v>
      </c>
      <c r="Q68" s="2">
        <v>119.9</v>
      </c>
      <c r="R68" s="2">
        <v>120.5</v>
      </c>
      <c r="S68" s="2">
        <v>121</v>
      </c>
      <c r="T68" s="2">
        <v>121.7</v>
      </c>
      <c r="U68" s="2">
        <v>122.4</v>
      </c>
      <c r="V68" s="2">
        <v>123.4</v>
      </c>
      <c r="W68" s="2">
        <v>124.7</v>
      </c>
      <c r="X68" s="2">
        <v>125.2</v>
      </c>
      <c r="Y68" s="2">
        <v>125.9</v>
      </c>
      <c r="Z68" s="2">
        <v>126.9</v>
      </c>
      <c r="AA68" s="2">
        <v>127.6</v>
      </c>
      <c r="AB68" s="2">
        <v>128</v>
      </c>
      <c r="AC68" s="2">
        <v>128.6</v>
      </c>
      <c r="AD68" s="2">
        <v>129.19999999999999</v>
      </c>
      <c r="AE68" s="2">
        <v>129.5</v>
      </c>
      <c r="AF68" s="2">
        <v>129.9</v>
      </c>
      <c r="AG68" s="2">
        <v>130.5</v>
      </c>
      <c r="AH68" s="2">
        <v>131.1</v>
      </c>
      <c r="AI68" s="2">
        <v>131.69999999999999</v>
      </c>
      <c r="AJ68" s="2">
        <v>132.30000000000001</v>
      </c>
      <c r="AK68" s="2">
        <v>132.9</v>
      </c>
      <c r="AL68" s="2">
        <v>133.69999999999999</v>
      </c>
      <c r="AM68" s="2">
        <v>134.19999999999999</v>
      </c>
      <c r="AN68" s="2">
        <v>134.69999999999999</v>
      </c>
      <c r="AO68" s="2">
        <v>135.19999999999999</v>
      </c>
      <c r="AP68" s="2">
        <v>135.4</v>
      </c>
      <c r="AQ68" s="2">
        <v>135.9</v>
      </c>
      <c r="AR68" s="2">
        <v>136.30000000000001</v>
      </c>
      <c r="AS68" s="2">
        <v>136.9</v>
      </c>
      <c r="AT68" s="2">
        <v>137.5</v>
      </c>
      <c r="AU68" s="2">
        <v>138.1</v>
      </c>
      <c r="AV68" s="2">
        <v>138.80000000000001</v>
      </c>
      <c r="AW68" s="2">
        <v>139.6</v>
      </c>
      <c r="AX68" s="2">
        <v>140.30000000000001</v>
      </c>
      <c r="AY68" s="2">
        <v>140.9</v>
      </c>
      <c r="AZ68" s="2">
        <v>141.6</v>
      </c>
      <c r="BA68" s="2">
        <v>141.9</v>
      </c>
      <c r="BB68" s="2">
        <v>142.4</v>
      </c>
      <c r="BC68" s="2">
        <v>142.6</v>
      </c>
      <c r="BD68" s="2">
        <v>142.9</v>
      </c>
      <c r="BE68" s="2">
        <v>143.1</v>
      </c>
      <c r="BF68" s="2">
        <v>143.69999999999999</v>
      </c>
      <c r="BG68" s="2">
        <v>144.5</v>
      </c>
      <c r="BH68" s="2">
        <v>145</v>
      </c>
      <c r="BI68" s="2">
        <v>145.5</v>
      </c>
      <c r="BJ68" s="2">
        <v>146</v>
      </c>
      <c r="BK68" s="2">
        <v>146.30000000000001</v>
      </c>
      <c r="BL68" s="2">
        <v>146.80000000000001</v>
      </c>
      <c r="BM68" s="2">
        <v>147.1</v>
      </c>
      <c r="BN68" s="2">
        <v>147.6</v>
      </c>
      <c r="BO68" s="2">
        <v>148.30000000000001</v>
      </c>
      <c r="BP68" s="2">
        <v>148.69999999999999</v>
      </c>
      <c r="BQ68" s="2">
        <v>149</v>
      </c>
      <c r="BR68" s="2">
        <v>149.4</v>
      </c>
      <c r="BS68" s="2">
        <v>150.4</v>
      </c>
      <c r="BT68" s="2">
        <v>151.30000000000001</v>
      </c>
      <c r="BU68" s="2">
        <v>152</v>
      </c>
      <c r="BV68" s="2">
        <v>152.6</v>
      </c>
      <c r="BW68" s="2">
        <v>152.9</v>
      </c>
      <c r="BX68" s="2">
        <v>153.19999999999999</v>
      </c>
      <c r="BY68" s="2">
        <v>153.5</v>
      </c>
      <c r="BZ68" s="2">
        <v>153.9</v>
      </c>
      <c r="CA68" s="2">
        <v>154.5</v>
      </c>
      <c r="CB68" s="2">
        <v>155.1</v>
      </c>
      <c r="CC68" s="2">
        <v>155.6</v>
      </c>
      <c r="CD68" s="2">
        <v>156.19999999999999</v>
      </c>
      <c r="CE68" s="2">
        <v>156.4</v>
      </c>
      <c r="CF68" s="2">
        <v>156.80000000000001</v>
      </c>
      <c r="CG68" s="2">
        <v>157.19999999999999</v>
      </c>
      <c r="CH68" s="2">
        <v>157.69999999999999</v>
      </c>
      <c r="CI68" s="2">
        <v>158.5</v>
      </c>
      <c r="CJ68" s="2">
        <v>159</v>
      </c>
      <c r="CK68" s="2">
        <v>159.1</v>
      </c>
      <c r="CL68" s="2" t="s">
        <v>30</v>
      </c>
      <c r="CM68" s="2" t="s">
        <v>30</v>
      </c>
      <c r="CN68" s="2">
        <v>161.69999999999999</v>
      </c>
      <c r="CO68" s="2">
        <v>161.69999999999999</v>
      </c>
      <c r="CP68" s="2">
        <v>163.30000000000001</v>
      </c>
      <c r="CQ68" s="2">
        <v>164.4</v>
      </c>
      <c r="CR68" s="2">
        <v>164.8</v>
      </c>
      <c r="CS68" s="2">
        <v>165.1</v>
      </c>
      <c r="CT68" s="2">
        <v>166.1</v>
      </c>
      <c r="CU68" s="2">
        <v>167.2</v>
      </c>
      <c r="CV68" s="2">
        <v>169.4</v>
      </c>
      <c r="CW68" s="2">
        <v>170.3</v>
      </c>
      <c r="CX68" s="2">
        <v>171.4</v>
      </c>
      <c r="CY68" s="2">
        <v>171.1</v>
      </c>
      <c r="CZ68" s="2">
        <v>173.3</v>
      </c>
      <c r="DA68" s="2">
        <v>173.5</v>
      </c>
      <c r="DB68" s="2">
        <v>175.1</v>
      </c>
      <c r="DC68" s="2">
        <v>175.1</v>
      </c>
      <c r="DD68" s="2">
        <v>175.9</v>
      </c>
      <c r="DE68" s="2">
        <v>176.8</v>
      </c>
      <c r="DF68" s="2">
        <v>178.2</v>
      </c>
      <c r="DG68" s="2">
        <v>179</v>
      </c>
      <c r="DH68" s="2">
        <v>180</v>
      </c>
      <c r="DI68" s="2">
        <v>181.5</v>
      </c>
      <c r="DJ68" s="2">
        <v>183.3</v>
      </c>
      <c r="DK68" s="2">
        <v>184.9</v>
      </c>
      <c r="DL68" s="2">
        <v>186.3</v>
      </c>
      <c r="DM68" s="2">
        <v>187.7</v>
      </c>
      <c r="DN68" s="2">
        <v>188.9</v>
      </c>
      <c r="DO68" s="2">
        <v>190.4</v>
      </c>
      <c r="DP68" s="2">
        <v>191.5</v>
      </c>
      <c r="DQ68" s="2">
        <v>192.4</v>
      </c>
      <c r="DR68" s="2">
        <v>193.3</v>
      </c>
      <c r="DS68" s="2">
        <v>194.3</v>
      </c>
      <c r="DT68" s="2">
        <v>196.6</v>
      </c>
      <c r="DU68" s="2">
        <v>196.6</v>
      </c>
      <c r="DV68" s="2">
        <v>197</v>
      </c>
      <c r="DW68" s="2">
        <v>197.7</v>
      </c>
    </row>
    <row r="69" spans="1:127" x14ac:dyDescent="0.3">
      <c r="A69" s="1" t="s">
        <v>14</v>
      </c>
      <c r="B69" s="1" t="s">
        <v>158</v>
      </c>
      <c r="C69" s="4" t="s">
        <v>31</v>
      </c>
      <c r="D69" s="2">
        <v>105.9</v>
      </c>
      <c r="E69" s="2">
        <v>107.2</v>
      </c>
      <c r="F69" s="2">
        <v>107.3</v>
      </c>
      <c r="G69" s="2">
        <v>108.8</v>
      </c>
      <c r="H69" s="2">
        <v>111.1</v>
      </c>
      <c r="I69" s="2">
        <v>115</v>
      </c>
      <c r="J69" s="2">
        <v>117.5</v>
      </c>
      <c r="K69" s="2">
        <v>119.6</v>
      </c>
      <c r="L69" s="2">
        <v>119.2</v>
      </c>
      <c r="M69" s="2">
        <v>120.8</v>
      </c>
      <c r="N69" s="2">
        <v>122.9</v>
      </c>
      <c r="O69" s="2">
        <v>117.8</v>
      </c>
      <c r="P69" s="2">
        <v>115.5</v>
      </c>
      <c r="Q69" s="2">
        <v>115.2</v>
      </c>
      <c r="R69" s="2">
        <v>116</v>
      </c>
      <c r="S69" s="2">
        <v>118.2</v>
      </c>
      <c r="T69" s="2">
        <v>120</v>
      </c>
      <c r="U69" s="2">
        <v>122</v>
      </c>
      <c r="V69" s="2">
        <v>127.1</v>
      </c>
      <c r="W69" s="2">
        <v>128.9</v>
      </c>
      <c r="X69" s="2">
        <v>126.7</v>
      </c>
      <c r="Y69" s="2">
        <v>125.8</v>
      </c>
      <c r="Z69" s="2">
        <v>125.4</v>
      </c>
      <c r="AA69" s="2">
        <v>124</v>
      </c>
      <c r="AB69" s="2">
        <v>123.5</v>
      </c>
      <c r="AC69" s="2">
        <v>123.7</v>
      </c>
      <c r="AD69" s="2">
        <v>123.9</v>
      </c>
      <c r="AE69" s="2">
        <v>124.6</v>
      </c>
      <c r="AF69" s="2">
        <v>126.1</v>
      </c>
      <c r="AG69" s="2">
        <v>128.5</v>
      </c>
      <c r="AH69" s="2">
        <v>129.5</v>
      </c>
      <c r="AI69" s="2">
        <v>131.1</v>
      </c>
      <c r="AJ69" s="2">
        <v>131.5</v>
      </c>
      <c r="AK69" s="2">
        <v>132.6</v>
      </c>
      <c r="AL69" s="2">
        <v>133.30000000000001</v>
      </c>
      <c r="AM69" s="2">
        <v>131.5</v>
      </c>
      <c r="AN69" s="2">
        <v>131.19999999999999</v>
      </c>
      <c r="AO69" s="2">
        <v>129.1</v>
      </c>
      <c r="AP69" s="2">
        <v>128.9</v>
      </c>
      <c r="AQ69" s="2">
        <v>131.80000000000001</v>
      </c>
      <c r="AR69" s="2">
        <v>134.6</v>
      </c>
      <c r="AS69" s="2">
        <v>138.19999999999999</v>
      </c>
      <c r="AT69" s="2">
        <v>139.80000000000001</v>
      </c>
      <c r="AU69" s="2">
        <v>137.6</v>
      </c>
      <c r="AV69" s="2">
        <v>135.69999999999999</v>
      </c>
      <c r="AW69" s="2">
        <v>136.30000000000001</v>
      </c>
      <c r="AX69" s="2">
        <v>135.19999999999999</v>
      </c>
      <c r="AY69" s="2">
        <v>132.80000000000001</v>
      </c>
      <c r="AZ69" s="2">
        <v>132</v>
      </c>
      <c r="BA69" s="2">
        <v>132.1</v>
      </c>
      <c r="BB69" s="2">
        <v>132.6</v>
      </c>
      <c r="BC69" s="2">
        <v>133.4</v>
      </c>
      <c r="BD69" s="2">
        <v>133.6</v>
      </c>
      <c r="BE69" s="2">
        <v>135.69999999999999</v>
      </c>
      <c r="BF69" s="2">
        <v>139.80000000000001</v>
      </c>
      <c r="BG69" s="2">
        <v>140.5</v>
      </c>
      <c r="BH69" s="2">
        <v>138</v>
      </c>
      <c r="BI69" s="2">
        <v>139.69999999999999</v>
      </c>
      <c r="BJ69" s="2">
        <v>141.5</v>
      </c>
      <c r="BK69" s="2">
        <v>138.80000000000001</v>
      </c>
      <c r="BL69" s="2">
        <v>137.19999999999999</v>
      </c>
      <c r="BM69" s="2">
        <v>135.6</v>
      </c>
      <c r="BN69" s="2">
        <v>134.80000000000001</v>
      </c>
      <c r="BO69" s="2">
        <v>135.69999999999999</v>
      </c>
      <c r="BP69" s="2">
        <v>136.4</v>
      </c>
      <c r="BQ69" s="2">
        <v>138.4</v>
      </c>
      <c r="BR69" s="2">
        <v>140.30000000000001</v>
      </c>
      <c r="BS69" s="2">
        <v>140.1</v>
      </c>
      <c r="BT69" s="2">
        <v>138.9</v>
      </c>
      <c r="BU69" s="2">
        <v>139.4</v>
      </c>
      <c r="BV69" s="2">
        <v>139.1</v>
      </c>
      <c r="BW69" s="2">
        <v>137.6</v>
      </c>
      <c r="BX69" s="2">
        <v>137.30000000000001</v>
      </c>
      <c r="BY69" s="2">
        <v>138</v>
      </c>
      <c r="BZ69" s="2">
        <v>139.6</v>
      </c>
      <c r="CA69" s="2">
        <v>143.80000000000001</v>
      </c>
      <c r="CB69" s="2">
        <v>145.6</v>
      </c>
      <c r="CC69" s="2">
        <v>147.69999999999999</v>
      </c>
      <c r="CD69" s="2">
        <v>149.1</v>
      </c>
      <c r="CE69" s="2">
        <v>149.5</v>
      </c>
      <c r="CF69" s="2">
        <v>151.9</v>
      </c>
      <c r="CG69" s="2">
        <v>153.6</v>
      </c>
      <c r="CH69" s="2">
        <v>156.30000000000001</v>
      </c>
      <c r="CI69" s="2">
        <v>154.4</v>
      </c>
      <c r="CJ69" s="2">
        <v>151.69999999999999</v>
      </c>
      <c r="CK69" s="2">
        <v>150.1</v>
      </c>
      <c r="CL69" s="2">
        <v>153.5</v>
      </c>
      <c r="CM69" s="2" t="s">
        <v>30</v>
      </c>
      <c r="CN69" s="2">
        <v>157</v>
      </c>
      <c r="CO69" s="2">
        <v>157</v>
      </c>
      <c r="CP69" s="2">
        <v>159.9</v>
      </c>
      <c r="CQ69" s="2">
        <v>161.30000000000001</v>
      </c>
      <c r="CR69" s="2">
        <v>164.4</v>
      </c>
      <c r="CS69" s="2">
        <v>167</v>
      </c>
      <c r="CT69" s="2">
        <v>167</v>
      </c>
      <c r="CU69" s="2">
        <v>163.4</v>
      </c>
      <c r="CV69" s="2">
        <v>160.80000000000001</v>
      </c>
      <c r="CW69" s="2">
        <v>160.4</v>
      </c>
      <c r="CX69" s="2">
        <v>162</v>
      </c>
      <c r="CY69" s="2">
        <v>164.2</v>
      </c>
      <c r="CZ69" s="2">
        <v>166.2</v>
      </c>
      <c r="DA69" s="2">
        <v>167.9</v>
      </c>
      <c r="DB69" s="2">
        <v>167.3</v>
      </c>
      <c r="DC69" s="2">
        <v>167.3</v>
      </c>
      <c r="DD69" s="2">
        <v>171.5</v>
      </c>
      <c r="DE69" s="2">
        <v>173.5</v>
      </c>
      <c r="DF69" s="2">
        <v>172.2</v>
      </c>
      <c r="DG69" s="2">
        <v>170.3</v>
      </c>
      <c r="DH69" s="2">
        <v>170.2</v>
      </c>
      <c r="DI69" s="2">
        <v>171.5</v>
      </c>
      <c r="DJ69" s="2">
        <v>174.5</v>
      </c>
      <c r="DK69" s="2">
        <v>177.5</v>
      </c>
      <c r="DL69" s="2">
        <v>179.3</v>
      </c>
      <c r="DM69" s="2">
        <v>179.4</v>
      </c>
      <c r="DN69" s="2">
        <v>180.4</v>
      </c>
      <c r="DO69" s="2">
        <v>181.8</v>
      </c>
      <c r="DP69" s="2">
        <v>183.3</v>
      </c>
      <c r="DQ69" s="2">
        <v>181.3</v>
      </c>
      <c r="DR69" s="2">
        <v>178.6</v>
      </c>
      <c r="DS69" s="2">
        <v>179.5</v>
      </c>
      <c r="DT69" s="2">
        <v>180.7</v>
      </c>
      <c r="DU69" s="2">
        <v>180.8</v>
      </c>
      <c r="DV69" s="2">
        <v>182.1</v>
      </c>
      <c r="DW69" s="2">
        <v>183.1</v>
      </c>
    </row>
    <row r="70" spans="1:127" x14ac:dyDescent="0.3">
      <c r="A70" s="1" t="s">
        <v>15</v>
      </c>
      <c r="B70" s="1" t="s">
        <v>159</v>
      </c>
      <c r="C70" s="4" t="s">
        <v>31</v>
      </c>
      <c r="D70" s="2">
        <v>105.2</v>
      </c>
      <c r="E70" s="2">
        <v>106</v>
      </c>
      <c r="F70" s="2">
        <v>106.8</v>
      </c>
      <c r="G70" s="2">
        <v>108.5</v>
      </c>
      <c r="H70" s="2">
        <v>109.8</v>
      </c>
      <c r="I70" s="2">
        <v>110.9</v>
      </c>
      <c r="J70" s="2">
        <v>111.7</v>
      </c>
      <c r="K70" s="2">
        <v>112.4</v>
      </c>
      <c r="L70" s="2">
        <v>112.9</v>
      </c>
      <c r="M70" s="2">
        <v>113.5</v>
      </c>
      <c r="N70" s="2">
        <v>114.1</v>
      </c>
      <c r="O70" s="2">
        <v>115</v>
      </c>
      <c r="P70" s="2">
        <v>115.7</v>
      </c>
      <c r="Q70" s="2">
        <v>116.2</v>
      </c>
      <c r="R70" s="2">
        <v>116.7</v>
      </c>
      <c r="S70" s="2">
        <v>117.6</v>
      </c>
      <c r="T70" s="2">
        <v>118.3</v>
      </c>
      <c r="U70" s="2">
        <v>119</v>
      </c>
      <c r="V70" s="2">
        <v>121</v>
      </c>
      <c r="W70" s="2">
        <v>123</v>
      </c>
      <c r="X70" s="2">
        <v>124.3</v>
      </c>
      <c r="Y70" s="2">
        <v>124.3</v>
      </c>
      <c r="Z70" s="2">
        <v>125.8</v>
      </c>
      <c r="AA70" s="2">
        <v>126.4</v>
      </c>
      <c r="AB70" s="2">
        <v>127.4</v>
      </c>
      <c r="AC70" s="2">
        <v>128.1</v>
      </c>
      <c r="AD70" s="2">
        <v>128.80000000000001</v>
      </c>
      <c r="AE70" s="2">
        <v>130.1</v>
      </c>
      <c r="AF70" s="2">
        <v>131.30000000000001</v>
      </c>
      <c r="AG70" s="2">
        <v>132.1</v>
      </c>
      <c r="AH70" s="2">
        <v>133.1</v>
      </c>
      <c r="AI70" s="2">
        <v>134.19999999999999</v>
      </c>
      <c r="AJ70" s="2">
        <v>134.69999999999999</v>
      </c>
      <c r="AK70" s="2">
        <v>135.30000000000001</v>
      </c>
      <c r="AL70" s="2">
        <v>137.6</v>
      </c>
      <c r="AM70" s="2">
        <v>138.19999999999999</v>
      </c>
      <c r="AN70" s="2">
        <v>139.5</v>
      </c>
      <c r="AO70" s="2">
        <v>140</v>
      </c>
      <c r="AP70" s="2">
        <v>140.6</v>
      </c>
      <c r="AQ70" s="2">
        <v>141.5</v>
      </c>
      <c r="AR70" s="2">
        <v>142.19999999999999</v>
      </c>
      <c r="AS70" s="2">
        <v>142.69999999999999</v>
      </c>
      <c r="AT70" s="2">
        <v>142.9</v>
      </c>
      <c r="AU70" s="2">
        <v>143.6</v>
      </c>
      <c r="AV70" s="2">
        <v>143.9</v>
      </c>
      <c r="AW70" s="2">
        <v>144.30000000000001</v>
      </c>
      <c r="AX70" s="2">
        <v>144.30000000000001</v>
      </c>
      <c r="AY70" s="2">
        <v>145</v>
      </c>
      <c r="AZ70" s="2">
        <v>145.6</v>
      </c>
      <c r="BA70" s="2">
        <v>146.30000000000001</v>
      </c>
      <c r="BB70" s="2">
        <v>147.5</v>
      </c>
      <c r="BC70" s="2">
        <v>148</v>
      </c>
      <c r="BD70" s="2">
        <v>148.30000000000001</v>
      </c>
      <c r="BE70" s="2">
        <v>148.6</v>
      </c>
      <c r="BF70" s="2">
        <v>150.5</v>
      </c>
      <c r="BG70" s="2">
        <v>152.1</v>
      </c>
      <c r="BH70" s="2">
        <v>153.6</v>
      </c>
      <c r="BI70" s="2">
        <v>154.6</v>
      </c>
      <c r="BJ70" s="2">
        <v>156.19999999999999</v>
      </c>
      <c r="BK70" s="2">
        <v>157</v>
      </c>
      <c r="BL70" s="2">
        <v>157.69999999999999</v>
      </c>
      <c r="BM70" s="2">
        <v>159.30000000000001</v>
      </c>
      <c r="BN70" s="2">
        <v>159.69999999999999</v>
      </c>
      <c r="BO70" s="2">
        <v>159.19999999999999</v>
      </c>
      <c r="BP70" s="2">
        <v>160.30000000000001</v>
      </c>
      <c r="BQ70" s="2">
        <v>161</v>
      </c>
      <c r="BR70" s="2">
        <v>161.4</v>
      </c>
      <c r="BS70" s="2">
        <v>162.1</v>
      </c>
      <c r="BT70" s="2">
        <v>163.30000000000001</v>
      </c>
      <c r="BU70" s="2">
        <v>164</v>
      </c>
      <c r="BV70" s="2">
        <v>164.4</v>
      </c>
      <c r="BW70" s="2">
        <v>164.6</v>
      </c>
      <c r="BX70" s="2">
        <v>164.7</v>
      </c>
      <c r="BY70" s="2">
        <v>164.9</v>
      </c>
      <c r="BZ70" s="2">
        <v>165.3</v>
      </c>
      <c r="CA70" s="2">
        <v>166.2</v>
      </c>
      <c r="CB70" s="2">
        <v>166.7</v>
      </c>
      <c r="CC70" s="2">
        <v>167.2</v>
      </c>
      <c r="CD70" s="2">
        <v>167.9</v>
      </c>
      <c r="CE70" s="2">
        <v>168.6</v>
      </c>
      <c r="CF70" s="2">
        <v>169.3</v>
      </c>
      <c r="CG70" s="2">
        <v>169.9</v>
      </c>
      <c r="CH70" s="2">
        <v>170.4</v>
      </c>
      <c r="CI70" s="2">
        <v>170.8</v>
      </c>
      <c r="CJ70" s="2">
        <v>172</v>
      </c>
      <c r="CK70" s="2">
        <v>173.3</v>
      </c>
      <c r="CL70" s="2" t="s">
        <v>30</v>
      </c>
      <c r="CM70" s="2" t="s">
        <v>30</v>
      </c>
      <c r="CN70" s="2">
        <v>186.7</v>
      </c>
      <c r="CO70" s="2">
        <v>186.7</v>
      </c>
      <c r="CP70" s="2">
        <v>187.2</v>
      </c>
      <c r="CQ70" s="2">
        <v>188.7</v>
      </c>
      <c r="CR70" s="2">
        <v>188.7</v>
      </c>
      <c r="CS70" s="2">
        <v>188.8</v>
      </c>
      <c r="CT70" s="2">
        <v>190.2</v>
      </c>
      <c r="CU70" s="2">
        <v>191.8</v>
      </c>
      <c r="CV70" s="2">
        <v>193.3</v>
      </c>
      <c r="CW70" s="2">
        <v>193.5</v>
      </c>
      <c r="CX70" s="2">
        <v>194.4</v>
      </c>
      <c r="CY70" s="2">
        <v>198.2</v>
      </c>
      <c r="CZ70" s="2">
        <v>195.6</v>
      </c>
      <c r="DA70" s="2">
        <v>195.5</v>
      </c>
      <c r="DB70" s="2">
        <v>196.5</v>
      </c>
      <c r="DC70" s="2">
        <v>196.5</v>
      </c>
      <c r="DD70" s="2">
        <v>197</v>
      </c>
      <c r="DE70" s="2">
        <v>197</v>
      </c>
      <c r="DF70" s="2">
        <v>196.8</v>
      </c>
      <c r="DG70" s="2">
        <v>196.4</v>
      </c>
      <c r="DH70" s="2">
        <v>196.5</v>
      </c>
      <c r="DI70" s="2">
        <v>197.5</v>
      </c>
      <c r="DJ70" s="2">
        <v>197.1</v>
      </c>
      <c r="DK70" s="2">
        <v>197.5</v>
      </c>
      <c r="DL70" s="2">
        <v>198.3</v>
      </c>
      <c r="DM70" s="2">
        <v>198.6</v>
      </c>
      <c r="DN70" s="2">
        <v>198.7</v>
      </c>
      <c r="DO70" s="2">
        <v>199.7</v>
      </c>
      <c r="DP70" s="2">
        <v>200.1</v>
      </c>
      <c r="DQ70" s="2">
        <v>200.6</v>
      </c>
      <c r="DR70" s="2">
        <v>201.1</v>
      </c>
      <c r="DS70" s="2">
        <v>201.6</v>
      </c>
      <c r="DT70" s="2">
        <v>202.7</v>
      </c>
      <c r="DU70" s="2">
        <v>202.7</v>
      </c>
      <c r="DV70" s="2">
        <v>203.5</v>
      </c>
      <c r="DW70" s="2">
        <v>204.2</v>
      </c>
    </row>
    <row r="71" spans="1:127" x14ac:dyDescent="0.3">
      <c r="A71" s="1" t="s">
        <v>16</v>
      </c>
      <c r="B71" s="1" t="s">
        <v>16</v>
      </c>
      <c r="C71" s="4" t="s">
        <v>31</v>
      </c>
      <c r="D71" s="2">
        <v>105.9</v>
      </c>
      <c r="E71" s="2">
        <v>106.6</v>
      </c>
      <c r="F71" s="2">
        <v>107.2</v>
      </c>
      <c r="G71" s="2">
        <v>107.9</v>
      </c>
      <c r="H71" s="2">
        <v>108.5</v>
      </c>
      <c r="I71" s="2">
        <v>109.2</v>
      </c>
      <c r="J71" s="2">
        <v>109.8</v>
      </c>
      <c r="K71" s="2">
        <v>110.6</v>
      </c>
      <c r="L71" s="2">
        <v>111.4</v>
      </c>
      <c r="M71" s="2">
        <v>112.5</v>
      </c>
      <c r="N71" s="2">
        <v>113.5</v>
      </c>
      <c r="O71" s="2">
        <v>114.2</v>
      </c>
      <c r="P71" s="2">
        <v>114.8</v>
      </c>
      <c r="Q71" s="2">
        <v>115.3</v>
      </c>
      <c r="R71" s="2">
        <v>115.8</v>
      </c>
      <c r="S71" s="2">
        <v>116.3</v>
      </c>
      <c r="T71" s="2">
        <v>116.8</v>
      </c>
      <c r="U71" s="2">
        <v>117.4</v>
      </c>
      <c r="V71" s="2">
        <v>118</v>
      </c>
      <c r="W71" s="2">
        <v>118.6</v>
      </c>
      <c r="X71" s="2">
        <v>119.2</v>
      </c>
      <c r="Y71" s="2">
        <v>119.6</v>
      </c>
      <c r="Z71" s="2">
        <v>120.3</v>
      </c>
      <c r="AA71" s="2">
        <v>120.7</v>
      </c>
      <c r="AB71" s="2">
        <v>121</v>
      </c>
      <c r="AC71" s="2">
        <v>121.3</v>
      </c>
      <c r="AD71" s="2">
        <v>121.7</v>
      </c>
      <c r="AE71" s="2">
        <v>122.1</v>
      </c>
      <c r="AF71" s="2">
        <v>122.4</v>
      </c>
      <c r="AG71" s="2">
        <v>123.2</v>
      </c>
      <c r="AH71" s="2">
        <v>123.5</v>
      </c>
      <c r="AI71" s="2">
        <v>123.7</v>
      </c>
      <c r="AJ71" s="2">
        <v>124</v>
      </c>
      <c r="AK71" s="2">
        <v>124.4</v>
      </c>
      <c r="AL71" s="2">
        <v>125</v>
      </c>
      <c r="AM71" s="2">
        <v>125.4</v>
      </c>
      <c r="AN71" s="2">
        <v>125.8</v>
      </c>
      <c r="AO71" s="2">
        <v>126.2</v>
      </c>
      <c r="AP71" s="2">
        <v>126.4</v>
      </c>
      <c r="AQ71" s="2">
        <v>126.8</v>
      </c>
      <c r="AR71" s="2">
        <v>127.2</v>
      </c>
      <c r="AS71" s="2">
        <v>127.6</v>
      </c>
      <c r="AT71" s="2">
        <v>127.9</v>
      </c>
      <c r="AU71" s="2">
        <v>128.30000000000001</v>
      </c>
      <c r="AV71" s="2">
        <v>128.69999999999999</v>
      </c>
      <c r="AW71" s="2">
        <v>129.1</v>
      </c>
      <c r="AX71" s="2">
        <v>129.6</v>
      </c>
      <c r="AY71" s="2">
        <v>130</v>
      </c>
      <c r="AZ71" s="2">
        <v>130.19999999999999</v>
      </c>
      <c r="BA71" s="2">
        <v>130.5</v>
      </c>
      <c r="BB71" s="2">
        <v>130.80000000000001</v>
      </c>
      <c r="BC71" s="2">
        <v>131.19999999999999</v>
      </c>
      <c r="BD71" s="2">
        <v>131.5</v>
      </c>
      <c r="BE71" s="2">
        <v>131.5</v>
      </c>
      <c r="BF71" s="2">
        <v>131.6</v>
      </c>
      <c r="BG71" s="2">
        <v>132.69999999999999</v>
      </c>
      <c r="BH71" s="2">
        <v>133.30000000000001</v>
      </c>
      <c r="BI71" s="2">
        <v>134</v>
      </c>
      <c r="BJ71" s="2">
        <v>135</v>
      </c>
      <c r="BK71" s="2">
        <v>135.6</v>
      </c>
      <c r="BL71" s="2">
        <v>136</v>
      </c>
      <c r="BM71" s="2">
        <v>136.30000000000001</v>
      </c>
      <c r="BN71" s="2">
        <v>136.69999999999999</v>
      </c>
      <c r="BO71" s="2">
        <v>137.80000000000001</v>
      </c>
      <c r="BP71" s="2">
        <v>138.6</v>
      </c>
      <c r="BQ71" s="2">
        <v>138.9</v>
      </c>
      <c r="BR71" s="2">
        <v>139.6</v>
      </c>
      <c r="BS71" s="2">
        <v>140</v>
      </c>
      <c r="BT71" s="2">
        <v>140.80000000000001</v>
      </c>
      <c r="BU71" s="2">
        <v>141.5</v>
      </c>
      <c r="BV71" s="2">
        <v>142.4</v>
      </c>
      <c r="BW71" s="2">
        <v>142.69999999999999</v>
      </c>
      <c r="BX71" s="2">
        <v>143</v>
      </c>
      <c r="BY71" s="2">
        <v>143.30000000000001</v>
      </c>
      <c r="BZ71" s="2">
        <v>143.5</v>
      </c>
      <c r="CA71" s="2">
        <v>144</v>
      </c>
      <c r="CB71" s="2">
        <v>144.30000000000001</v>
      </c>
      <c r="CC71" s="2">
        <v>144.69999999999999</v>
      </c>
      <c r="CD71" s="2">
        <v>145</v>
      </c>
      <c r="CE71" s="2">
        <v>145.30000000000001</v>
      </c>
      <c r="CF71" s="2">
        <v>145.9</v>
      </c>
      <c r="CG71" s="2">
        <v>146.30000000000001</v>
      </c>
      <c r="CH71" s="2">
        <v>146.80000000000001</v>
      </c>
      <c r="CI71" s="2">
        <v>147</v>
      </c>
      <c r="CJ71" s="2">
        <v>147.30000000000001</v>
      </c>
      <c r="CK71" s="2">
        <v>147.69999999999999</v>
      </c>
      <c r="CL71" s="2" t="s">
        <v>30</v>
      </c>
      <c r="CM71" s="2" t="s">
        <v>30</v>
      </c>
      <c r="CN71" s="2">
        <v>149.1</v>
      </c>
      <c r="CO71" s="2">
        <v>149.1</v>
      </c>
      <c r="CP71" s="2">
        <v>150</v>
      </c>
      <c r="CQ71" s="2">
        <v>150.19999999999999</v>
      </c>
      <c r="CR71" s="2">
        <v>150.5</v>
      </c>
      <c r="CS71" s="2">
        <v>151.1</v>
      </c>
      <c r="CT71" s="2">
        <v>151.9</v>
      </c>
      <c r="CU71" s="2">
        <v>152.5</v>
      </c>
      <c r="CV71" s="2">
        <v>154.19999999999999</v>
      </c>
      <c r="CW71" s="2">
        <v>155.1</v>
      </c>
      <c r="CX71" s="2">
        <v>155.9</v>
      </c>
      <c r="CY71" s="2">
        <v>156.5</v>
      </c>
      <c r="CZ71" s="2">
        <v>157.30000000000001</v>
      </c>
      <c r="DA71" s="2">
        <v>157.9</v>
      </c>
      <c r="DB71" s="2">
        <v>159.80000000000001</v>
      </c>
      <c r="DC71" s="2">
        <v>159.80000000000001</v>
      </c>
      <c r="DD71" s="2">
        <v>160.80000000000001</v>
      </c>
      <c r="DE71" s="2">
        <v>162.30000000000001</v>
      </c>
      <c r="DF71" s="2">
        <v>163.30000000000001</v>
      </c>
      <c r="DG71" s="2">
        <v>164.7</v>
      </c>
      <c r="DH71" s="2">
        <v>165.7</v>
      </c>
      <c r="DI71" s="2">
        <v>167.1</v>
      </c>
      <c r="DJ71" s="2">
        <v>168.4</v>
      </c>
      <c r="DK71" s="2">
        <v>170</v>
      </c>
      <c r="DL71" s="2">
        <v>171.6</v>
      </c>
      <c r="DM71" s="2">
        <v>172.7</v>
      </c>
      <c r="DN71" s="2">
        <v>173.7</v>
      </c>
      <c r="DO71" s="2">
        <v>175</v>
      </c>
      <c r="DP71" s="2">
        <v>175.5</v>
      </c>
      <c r="DQ71" s="2">
        <v>176.7</v>
      </c>
      <c r="DR71" s="2">
        <v>177.7</v>
      </c>
      <c r="DS71" s="2">
        <v>178.7</v>
      </c>
      <c r="DT71" s="2">
        <v>180.3</v>
      </c>
      <c r="DU71" s="2">
        <v>180.2</v>
      </c>
      <c r="DV71" s="2">
        <v>181</v>
      </c>
      <c r="DW71" s="2">
        <v>181.3</v>
      </c>
    </row>
    <row r="72" spans="1:127" x14ac:dyDescent="0.3">
      <c r="A72" s="1" t="s">
        <v>17</v>
      </c>
      <c r="B72" s="1" t="s">
        <v>16</v>
      </c>
      <c r="C72" s="4" t="s">
        <v>31</v>
      </c>
      <c r="D72" s="2">
        <v>105</v>
      </c>
      <c r="E72" s="2">
        <v>105.5</v>
      </c>
      <c r="F72" s="2">
        <v>106</v>
      </c>
      <c r="G72" s="2">
        <v>106.4</v>
      </c>
      <c r="H72" s="2">
        <v>106.7</v>
      </c>
      <c r="I72" s="2">
        <v>107.2</v>
      </c>
      <c r="J72" s="2">
        <v>107.8</v>
      </c>
      <c r="K72" s="2">
        <v>108.3</v>
      </c>
      <c r="L72" s="2">
        <v>109</v>
      </c>
      <c r="M72" s="2">
        <v>109.7</v>
      </c>
      <c r="N72" s="2">
        <v>110.3</v>
      </c>
      <c r="O72" s="2">
        <v>110.9</v>
      </c>
      <c r="P72" s="2">
        <v>111.3</v>
      </c>
      <c r="Q72" s="2">
        <v>111.7</v>
      </c>
      <c r="R72" s="2">
        <v>112.1</v>
      </c>
      <c r="S72" s="2">
        <v>112.5</v>
      </c>
      <c r="T72" s="2">
        <v>112.9</v>
      </c>
      <c r="U72" s="2">
        <v>113.2</v>
      </c>
      <c r="V72" s="2">
        <v>113.6</v>
      </c>
      <c r="W72" s="2">
        <v>114.1</v>
      </c>
      <c r="X72" s="2">
        <v>114.5</v>
      </c>
      <c r="Y72" s="2">
        <v>114.9</v>
      </c>
      <c r="Z72" s="2">
        <v>115.4</v>
      </c>
      <c r="AA72" s="2">
        <v>115.8</v>
      </c>
      <c r="AB72" s="2">
        <v>116.1</v>
      </c>
      <c r="AC72" s="2">
        <v>116.5</v>
      </c>
      <c r="AD72" s="2">
        <v>116.9</v>
      </c>
      <c r="AE72" s="2">
        <v>117.2</v>
      </c>
      <c r="AF72" s="2">
        <v>117.4</v>
      </c>
      <c r="AG72" s="2">
        <v>117.6</v>
      </c>
      <c r="AH72" s="2">
        <v>117.9</v>
      </c>
      <c r="AI72" s="2">
        <v>118.2</v>
      </c>
      <c r="AJ72" s="2">
        <v>118.6</v>
      </c>
      <c r="AK72" s="2">
        <v>118.8</v>
      </c>
      <c r="AL72" s="2">
        <v>119.3</v>
      </c>
      <c r="AM72" s="2">
        <v>119.5</v>
      </c>
      <c r="AN72" s="2">
        <v>119.8</v>
      </c>
      <c r="AO72" s="2">
        <v>120.1</v>
      </c>
      <c r="AP72" s="2">
        <v>120.3</v>
      </c>
      <c r="AQ72" s="2">
        <v>120.5</v>
      </c>
      <c r="AR72" s="2">
        <v>120.7</v>
      </c>
      <c r="AS72" s="2">
        <v>121.1</v>
      </c>
      <c r="AT72" s="2">
        <v>121.1</v>
      </c>
      <c r="AU72" s="2">
        <v>121.4</v>
      </c>
      <c r="AV72" s="2">
        <v>121.6</v>
      </c>
      <c r="AW72" s="2">
        <v>121.9</v>
      </c>
      <c r="AX72" s="2">
        <v>122.1</v>
      </c>
      <c r="AY72" s="2">
        <v>122.2</v>
      </c>
      <c r="AZ72" s="2">
        <v>122.3</v>
      </c>
      <c r="BA72" s="2">
        <v>122.5</v>
      </c>
      <c r="BB72" s="2">
        <v>122.8</v>
      </c>
      <c r="BC72" s="2">
        <v>123</v>
      </c>
      <c r="BD72" s="2">
        <v>123.2</v>
      </c>
      <c r="BE72" s="2">
        <v>123.2</v>
      </c>
      <c r="BF72" s="2">
        <v>123.7</v>
      </c>
      <c r="BG72" s="2">
        <v>124.3</v>
      </c>
      <c r="BH72" s="2">
        <v>124.6</v>
      </c>
      <c r="BI72" s="2">
        <v>124.9</v>
      </c>
      <c r="BJ72" s="2">
        <v>125.4</v>
      </c>
      <c r="BK72" s="2">
        <v>125.6</v>
      </c>
      <c r="BL72" s="2">
        <v>125.9</v>
      </c>
      <c r="BM72" s="2">
        <v>126.1</v>
      </c>
      <c r="BN72" s="2">
        <v>126.7</v>
      </c>
      <c r="BO72" s="2">
        <v>127.4</v>
      </c>
      <c r="BP72" s="2">
        <v>127.9</v>
      </c>
      <c r="BQ72" s="2">
        <v>128.69999999999999</v>
      </c>
      <c r="BR72" s="2">
        <v>128.9</v>
      </c>
      <c r="BS72" s="2">
        <v>129</v>
      </c>
      <c r="BT72" s="2">
        <v>129.30000000000001</v>
      </c>
      <c r="BU72" s="2">
        <v>129.80000000000001</v>
      </c>
      <c r="BV72" s="2">
        <v>130.19999999999999</v>
      </c>
      <c r="BW72" s="2">
        <v>130.30000000000001</v>
      </c>
      <c r="BX72" s="2">
        <v>130.4</v>
      </c>
      <c r="BY72" s="2">
        <v>130.80000000000001</v>
      </c>
      <c r="BZ72" s="2">
        <v>131.19999999999999</v>
      </c>
      <c r="CA72" s="2">
        <v>131.69999999999999</v>
      </c>
      <c r="CB72" s="2">
        <v>131.69999999999999</v>
      </c>
      <c r="CC72" s="2">
        <v>131.9</v>
      </c>
      <c r="CD72" s="2">
        <v>132.19999999999999</v>
      </c>
      <c r="CE72" s="2">
        <v>132.19999999999999</v>
      </c>
      <c r="CF72" s="2">
        <v>132.4</v>
      </c>
      <c r="CG72" s="2">
        <v>132.6</v>
      </c>
      <c r="CH72" s="2">
        <v>132.80000000000001</v>
      </c>
      <c r="CI72" s="2">
        <v>133.19999999999999</v>
      </c>
      <c r="CJ72" s="2">
        <v>133.5</v>
      </c>
      <c r="CK72" s="2">
        <v>133.80000000000001</v>
      </c>
      <c r="CL72" s="2" t="s">
        <v>30</v>
      </c>
      <c r="CM72" s="2" t="s">
        <v>30</v>
      </c>
      <c r="CN72" s="2">
        <v>136.6</v>
      </c>
      <c r="CO72" s="2">
        <v>136.6</v>
      </c>
      <c r="CP72" s="2">
        <v>135.19999999999999</v>
      </c>
      <c r="CQ72" s="2">
        <v>136.30000000000001</v>
      </c>
      <c r="CR72" s="2">
        <v>136.1</v>
      </c>
      <c r="CS72" s="2">
        <v>136.4</v>
      </c>
      <c r="CT72" s="2">
        <v>136.69999999999999</v>
      </c>
      <c r="CU72" s="2">
        <v>137.30000000000001</v>
      </c>
      <c r="CV72" s="2">
        <v>138.19999999999999</v>
      </c>
      <c r="CW72" s="2">
        <v>138.69999999999999</v>
      </c>
      <c r="CX72" s="2">
        <v>139.30000000000001</v>
      </c>
      <c r="CY72" s="2">
        <v>140.19999999999999</v>
      </c>
      <c r="CZ72" s="2">
        <v>140.5</v>
      </c>
      <c r="DA72" s="2">
        <v>141.9</v>
      </c>
      <c r="DB72" s="2">
        <v>143.6</v>
      </c>
      <c r="DC72" s="2">
        <v>143.6</v>
      </c>
      <c r="DD72" s="2">
        <v>144.4</v>
      </c>
      <c r="DE72" s="2">
        <v>145.30000000000001</v>
      </c>
      <c r="DF72" s="2">
        <v>146.69999999999999</v>
      </c>
      <c r="DG72" s="2">
        <v>148.5</v>
      </c>
      <c r="DH72" s="2">
        <v>150.4</v>
      </c>
      <c r="DI72" s="2">
        <v>152.6</v>
      </c>
      <c r="DJ72" s="2">
        <v>154.5</v>
      </c>
      <c r="DK72" s="2">
        <v>155.9</v>
      </c>
      <c r="DL72" s="2">
        <v>157.4</v>
      </c>
      <c r="DM72" s="2">
        <v>158.69999999999999</v>
      </c>
      <c r="DN72" s="2">
        <v>160</v>
      </c>
      <c r="DO72" s="2">
        <v>161.69999999999999</v>
      </c>
      <c r="DP72" s="2">
        <v>162.6</v>
      </c>
      <c r="DQ72" s="2">
        <v>163.5</v>
      </c>
      <c r="DR72" s="2">
        <v>164.5</v>
      </c>
      <c r="DS72" s="2">
        <v>165.3</v>
      </c>
      <c r="DT72" s="2">
        <v>167</v>
      </c>
      <c r="DU72" s="2">
        <v>167</v>
      </c>
      <c r="DV72" s="2">
        <v>167.7</v>
      </c>
      <c r="DW72" s="2">
        <v>168.1</v>
      </c>
    </row>
    <row r="73" spans="1:127" x14ac:dyDescent="0.3">
      <c r="A73" s="1" t="s">
        <v>18</v>
      </c>
      <c r="B73" s="1" t="s">
        <v>16</v>
      </c>
      <c r="C73" s="4" t="s">
        <v>31</v>
      </c>
      <c r="D73" s="2">
        <v>105.8</v>
      </c>
      <c r="E73" s="2">
        <v>106.4</v>
      </c>
      <c r="F73" s="2">
        <v>107</v>
      </c>
      <c r="G73" s="2">
        <v>107.7</v>
      </c>
      <c r="H73" s="2">
        <v>108.3</v>
      </c>
      <c r="I73" s="2">
        <v>108.9</v>
      </c>
      <c r="J73" s="2">
        <v>109.5</v>
      </c>
      <c r="K73" s="2">
        <v>110.2</v>
      </c>
      <c r="L73" s="2">
        <v>111.1</v>
      </c>
      <c r="M73" s="2">
        <v>112</v>
      </c>
      <c r="N73" s="2">
        <v>113</v>
      </c>
      <c r="O73" s="2">
        <v>113.7</v>
      </c>
      <c r="P73" s="2">
        <v>114.3</v>
      </c>
      <c r="Q73" s="2">
        <v>114.7</v>
      </c>
      <c r="R73" s="2">
        <v>115.2</v>
      </c>
      <c r="S73" s="2">
        <v>115.7</v>
      </c>
      <c r="T73" s="2">
        <v>116.2</v>
      </c>
      <c r="U73" s="2">
        <v>116.7</v>
      </c>
      <c r="V73" s="2">
        <v>117.4</v>
      </c>
      <c r="W73" s="2">
        <v>117.9</v>
      </c>
      <c r="X73" s="2">
        <v>118.4</v>
      </c>
      <c r="Y73" s="2">
        <v>118.9</v>
      </c>
      <c r="Z73" s="2">
        <v>119.5</v>
      </c>
      <c r="AA73" s="2">
        <v>120</v>
      </c>
      <c r="AB73" s="2">
        <v>120.2</v>
      </c>
      <c r="AC73" s="2">
        <v>120.6</v>
      </c>
      <c r="AD73" s="2">
        <v>120.9</v>
      </c>
      <c r="AE73" s="2">
        <v>121.3</v>
      </c>
      <c r="AF73" s="2">
        <v>121.6</v>
      </c>
      <c r="AG73" s="2">
        <v>122.3</v>
      </c>
      <c r="AH73" s="2">
        <v>122.7</v>
      </c>
      <c r="AI73" s="2">
        <v>122.9</v>
      </c>
      <c r="AJ73" s="2">
        <v>123.2</v>
      </c>
      <c r="AK73" s="2">
        <v>123.6</v>
      </c>
      <c r="AL73" s="2">
        <v>124.2</v>
      </c>
      <c r="AM73" s="2">
        <v>124.5</v>
      </c>
      <c r="AN73" s="2">
        <v>124.9</v>
      </c>
      <c r="AO73" s="2">
        <v>125.3</v>
      </c>
      <c r="AP73" s="2">
        <v>125.5</v>
      </c>
      <c r="AQ73" s="2">
        <v>125.8</v>
      </c>
      <c r="AR73" s="2">
        <v>126.2</v>
      </c>
      <c r="AS73" s="2">
        <v>126.6</v>
      </c>
      <c r="AT73" s="2">
        <v>126.9</v>
      </c>
      <c r="AU73" s="2">
        <v>127.3</v>
      </c>
      <c r="AV73" s="2">
        <v>127.7</v>
      </c>
      <c r="AW73" s="2">
        <v>128</v>
      </c>
      <c r="AX73" s="2">
        <v>128.5</v>
      </c>
      <c r="AY73" s="2">
        <v>128.80000000000001</v>
      </c>
      <c r="AZ73" s="2">
        <v>129</v>
      </c>
      <c r="BA73" s="2">
        <v>129.30000000000001</v>
      </c>
      <c r="BB73" s="2">
        <v>129.6</v>
      </c>
      <c r="BC73" s="2">
        <v>130</v>
      </c>
      <c r="BD73" s="2">
        <v>130.19999999999999</v>
      </c>
      <c r="BE73" s="2">
        <v>130.19999999999999</v>
      </c>
      <c r="BF73" s="2">
        <v>130.4</v>
      </c>
      <c r="BG73" s="2">
        <v>131.4</v>
      </c>
      <c r="BH73" s="2">
        <v>132</v>
      </c>
      <c r="BI73" s="2">
        <v>132.6</v>
      </c>
      <c r="BJ73" s="2">
        <v>133.5</v>
      </c>
      <c r="BK73" s="2">
        <v>134</v>
      </c>
      <c r="BL73" s="2">
        <v>134.4</v>
      </c>
      <c r="BM73" s="2">
        <v>134.69999999999999</v>
      </c>
      <c r="BN73" s="2">
        <v>135.19999999999999</v>
      </c>
      <c r="BO73" s="2">
        <v>136.19999999999999</v>
      </c>
      <c r="BP73" s="2">
        <v>137</v>
      </c>
      <c r="BQ73" s="2">
        <v>137.4</v>
      </c>
      <c r="BR73" s="2">
        <v>137.9</v>
      </c>
      <c r="BS73" s="2">
        <v>138.30000000000001</v>
      </c>
      <c r="BT73" s="2">
        <v>139.1</v>
      </c>
      <c r="BU73" s="2">
        <v>139.69999999999999</v>
      </c>
      <c r="BV73" s="2">
        <v>140.5</v>
      </c>
      <c r="BW73" s="2">
        <v>140.80000000000001</v>
      </c>
      <c r="BX73" s="2">
        <v>141.1</v>
      </c>
      <c r="BY73" s="2">
        <v>141.4</v>
      </c>
      <c r="BZ73" s="2">
        <v>141.6</v>
      </c>
      <c r="CA73" s="2">
        <v>142.19999999999999</v>
      </c>
      <c r="CB73" s="2">
        <v>142.4</v>
      </c>
      <c r="CC73" s="2">
        <v>142.69999999999999</v>
      </c>
      <c r="CD73" s="2">
        <v>143</v>
      </c>
      <c r="CE73" s="2">
        <v>143.30000000000001</v>
      </c>
      <c r="CF73" s="2">
        <v>143.9</v>
      </c>
      <c r="CG73" s="2">
        <v>144.19999999999999</v>
      </c>
      <c r="CH73" s="2">
        <v>144.6</v>
      </c>
      <c r="CI73" s="2">
        <v>144.9</v>
      </c>
      <c r="CJ73" s="2">
        <v>145.19999999999999</v>
      </c>
      <c r="CK73" s="2">
        <v>145.6</v>
      </c>
      <c r="CL73" s="2" t="s">
        <v>30</v>
      </c>
      <c r="CM73" s="2" t="s">
        <v>30</v>
      </c>
      <c r="CN73" s="2">
        <v>147.19999999999999</v>
      </c>
      <c r="CO73" s="2">
        <v>147.19999999999999</v>
      </c>
      <c r="CP73" s="2">
        <v>147.80000000000001</v>
      </c>
      <c r="CQ73" s="2">
        <v>148.1</v>
      </c>
      <c r="CR73" s="2">
        <v>148.30000000000001</v>
      </c>
      <c r="CS73" s="2">
        <v>148.80000000000001</v>
      </c>
      <c r="CT73" s="2">
        <v>149.6</v>
      </c>
      <c r="CU73" s="2">
        <v>150.19999999999999</v>
      </c>
      <c r="CV73" s="2">
        <v>151.80000000000001</v>
      </c>
      <c r="CW73" s="2">
        <v>152.6</v>
      </c>
      <c r="CX73" s="2">
        <v>153.4</v>
      </c>
      <c r="CY73" s="2">
        <v>154.1</v>
      </c>
      <c r="CZ73" s="2">
        <v>154.80000000000001</v>
      </c>
      <c r="DA73" s="2">
        <v>155.5</v>
      </c>
      <c r="DB73" s="2">
        <v>157.30000000000001</v>
      </c>
      <c r="DC73" s="2">
        <v>157.4</v>
      </c>
      <c r="DD73" s="2">
        <v>158.30000000000001</v>
      </c>
      <c r="DE73" s="2">
        <v>159.69999999999999</v>
      </c>
      <c r="DF73" s="2">
        <v>160.69999999999999</v>
      </c>
      <c r="DG73" s="2">
        <v>162.19999999999999</v>
      </c>
      <c r="DH73" s="2">
        <v>163.4</v>
      </c>
      <c r="DI73" s="2">
        <v>164.9</v>
      </c>
      <c r="DJ73" s="2">
        <v>166.3</v>
      </c>
      <c r="DK73" s="2">
        <v>167.8</v>
      </c>
      <c r="DL73" s="2">
        <v>169.4</v>
      </c>
      <c r="DM73" s="2">
        <v>170.6</v>
      </c>
      <c r="DN73" s="2">
        <v>171.6</v>
      </c>
      <c r="DO73" s="2">
        <v>173</v>
      </c>
      <c r="DP73" s="2">
        <v>173.6</v>
      </c>
      <c r="DQ73" s="2">
        <v>174.7</v>
      </c>
      <c r="DR73" s="2">
        <v>175.7</v>
      </c>
      <c r="DS73" s="2">
        <v>176.6</v>
      </c>
      <c r="DT73" s="2">
        <v>178.2</v>
      </c>
      <c r="DU73" s="2">
        <v>178.2</v>
      </c>
      <c r="DV73" s="2">
        <v>178.9</v>
      </c>
      <c r="DW73" s="2">
        <v>179.3</v>
      </c>
    </row>
    <row r="74" spans="1:127" x14ac:dyDescent="0.3">
      <c r="A74" s="1" t="s">
        <v>19</v>
      </c>
      <c r="B74" s="1" t="s">
        <v>160</v>
      </c>
      <c r="C74" s="4" t="s">
        <v>31</v>
      </c>
      <c r="D74" s="2">
        <v>100.3</v>
      </c>
      <c r="E74" s="2">
        <v>100.4</v>
      </c>
      <c r="F74" s="2">
        <v>100.4</v>
      </c>
      <c r="G74" s="2">
        <v>100.5</v>
      </c>
      <c r="H74" s="2">
        <v>100.5</v>
      </c>
      <c r="I74" s="2">
        <v>106.6</v>
      </c>
      <c r="J74" s="2">
        <v>107.7</v>
      </c>
      <c r="K74" s="2">
        <v>108.9</v>
      </c>
      <c r="L74" s="2">
        <v>109.7</v>
      </c>
      <c r="M74" s="2">
        <v>110.5</v>
      </c>
      <c r="N74" s="2">
        <v>111.1</v>
      </c>
      <c r="O74" s="2">
        <v>110.7</v>
      </c>
      <c r="P74" s="2">
        <v>111.6</v>
      </c>
      <c r="Q74" s="2">
        <v>112.5</v>
      </c>
      <c r="R74" s="2">
        <v>113.2</v>
      </c>
      <c r="S74" s="2">
        <v>113.9</v>
      </c>
      <c r="T74" s="2">
        <v>114.3</v>
      </c>
      <c r="U74" s="2">
        <v>113.9</v>
      </c>
      <c r="V74" s="2">
        <v>114.8</v>
      </c>
      <c r="W74" s="2">
        <v>115.5</v>
      </c>
      <c r="X74" s="2">
        <v>116.1</v>
      </c>
      <c r="Y74" s="2">
        <v>116.7</v>
      </c>
      <c r="Z74" s="2">
        <v>117.1</v>
      </c>
      <c r="AA74" s="2">
        <v>116.5</v>
      </c>
      <c r="AB74" s="2">
        <v>117.3</v>
      </c>
      <c r="AC74" s="2">
        <v>118.1</v>
      </c>
      <c r="AD74" s="2">
        <v>118.6</v>
      </c>
      <c r="AE74" s="2">
        <v>119.2</v>
      </c>
      <c r="AF74" s="2">
        <v>119.6</v>
      </c>
      <c r="AG74" s="2">
        <v>119</v>
      </c>
      <c r="AH74" s="2">
        <v>119.9</v>
      </c>
      <c r="AI74" s="2">
        <v>120.9</v>
      </c>
      <c r="AJ74" s="2">
        <v>121.6</v>
      </c>
      <c r="AK74" s="2">
        <v>122.4</v>
      </c>
      <c r="AL74" s="2">
        <v>122.9</v>
      </c>
      <c r="AM74" s="2">
        <v>122.4</v>
      </c>
      <c r="AN74" s="2">
        <v>123.4</v>
      </c>
      <c r="AO74" s="2">
        <v>124.4</v>
      </c>
      <c r="AP74" s="2">
        <v>124.9</v>
      </c>
      <c r="AQ74" s="2">
        <v>125.6</v>
      </c>
      <c r="AR74" s="2">
        <v>126</v>
      </c>
      <c r="AS74" s="2">
        <v>125.5</v>
      </c>
      <c r="AT74" s="2">
        <v>126.4</v>
      </c>
      <c r="AU74" s="2">
        <v>127.3</v>
      </c>
      <c r="AV74" s="2">
        <v>127.9</v>
      </c>
      <c r="AW74" s="2">
        <v>128.69999999999999</v>
      </c>
      <c r="AX74" s="2">
        <v>129.1</v>
      </c>
      <c r="AY74" s="2">
        <v>128.5</v>
      </c>
      <c r="AZ74" s="2">
        <v>129.6</v>
      </c>
      <c r="BA74" s="2">
        <v>130.5</v>
      </c>
      <c r="BB74" s="2">
        <v>131.1</v>
      </c>
      <c r="BC74" s="2">
        <v>131.69999999999999</v>
      </c>
      <c r="BD74" s="2">
        <v>132.1</v>
      </c>
      <c r="BE74" s="2">
        <v>131.4</v>
      </c>
      <c r="BF74" s="2">
        <v>132.6</v>
      </c>
      <c r="BG74" s="2">
        <v>134.4</v>
      </c>
      <c r="BH74" s="2">
        <v>135.69999999999999</v>
      </c>
      <c r="BI74" s="2">
        <v>137.30000000000001</v>
      </c>
      <c r="BJ74" s="2">
        <v>138.6</v>
      </c>
      <c r="BK74" s="2">
        <v>139.1</v>
      </c>
      <c r="BL74" s="2">
        <v>140.4</v>
      </c>
      <c r="BM74" s="2">
        <v>141.30000000000001</v>
      </c>
      <c r="BN74" s="2">
        <v>142</v>
      </c>
      <c r="BO74" s="2">
        <v>142.9</v>
      </c>
      <c r="BP74" s="2">
        <v>143.19999999999999</v>
      </c>
      <c r="BQ74" s="2">
        <v>142.5</v>
      </c>
      <c r="BR74" s="2">
        <v>143.6</v>
      </c>
      <c r="BS74" s="2">
        <v>144.6</v>
      </c>
      <c r="BT74" s="2">
        <v>145.30000000000001</v>
      </c>
      <c r="BU74" s="2">
        <v>146.30000000000001</v>
      </c>
      <c r="BV74" s="2">
        <v>146.9</v>
      </c>
      <c r="BW74" s="2">
        <v>146.5</v>
      </c>
      <c r="BX74" s="2">
        <v>147.69999999999999</v>
      </c>
      <c r="BY74" s="2">
        <v>148.5</v>
      </c>
      <c r="BZ74" s="2">
        <v>149</v>
      </c>
      <c r="CA74" s="2">
        <v>150.1</v>
      </c>
      <c r="CB74" s="2">
        <v>149.4</v>
      </c>
      <c r="CC74" s="2">
        <v>150.6</v>
      </c>
      <c r="CD74" s="2">
        <v>151.6</v>
      </c>
      <c r="CE74" s="2">
        <v>152.19999999999999</v>
      </c>
      <c r="CF74" s="2">
        <v>153</v>
      </c>
      <c r="CG74" s="2">
        <v>153.5</v>
      </c>
      <c r="CH74" s="2">
        <v>152.80000000000001</v>
      </c>
      <c r="CI74" s="2">
        <v>153.9</v>
      </c>
      <c r="CJ74" s="2">
        <v>154.80000000000001</v>
      </c>
      <c r="CK74" s="2">
        <v>154.5</v>
      </c>
      <c r="CL74" s="2">
        <v>155.6</v>
      </c>
      <c r="CM74" s="2" t="s">
        <v>30</v>
      </c>
      <c r="CN74" s="2">
        <v>154.69999999999999</v>
      </c>
      <c r="CO74" s="2">
        <v>154.69999999999999</v>
      </c>
      <c r="CP74" s="2">
        <v>155.5</v>
      </c>
      <c r="CQ74" s="2">
        <v>156.30000000000001</v>
      </c>
      <c r="CR74" s="2">
        <v>156.5</v>
      </c>
      <c r="CS74" s="2">
        <v>158</v>
      </c>
      <c r="CT74" s="2">
        <v>158.4</v>
      </c>
      <c r="CU74" s="2">
        <v>157.69999999999999</v>
      </c>
      <c r="CV74" s="2">
        <v>159.80000000000001</v>
      </c>
      <c r="CW74" s="2">
        <v>159.9</v>
      </c>
      <c r="CX74" s="2">
        <v>161.4</v>
      </c>
      <c r="CY74" s="2">
        <v>161.6</v>
      </c>
      <c r="CZ74" s="2">
        <v>160.5</v>
      </c>
      <c r="DA74" s="2">
        <v>161.5</v>
      </c>
      <c r="DB74" s="2">
        <v>162.1</v>
      </c>
      <c r="DC74" s="2">
        <v>162.1</v>
      </c>
      <c r="DD74" s="2">
        <v>163.6</v>
      </c>
      <c r="DE74" s="2">
        <v>164.2</v>
      </c>
      <c r="DF74" s="2">
        <v>163.4</v>
      </c>
      <c r="DG74" s="2">
        <v>164.5</v>
      </c>
      <c r="DH74" s="2">
        <v>165.5</v>
      </c>
      <c r="DI74" s="2">
        <v>165.3</v>
      </c>
      <c r="DJ74" s="2">
        <v>167</v>
      </c>
      <c r="DK74" s="2">
        <v>167.5</v>
      </c>
      <c r="DL74" s="2">
        <v>166.8</v>
      </c>
      <c r="DM74" s="2">
        <v>167.8</v>
      </c>
      <c r="DN74" s="2">
        <v>169</v>
      </c>
      <c r="DO74" s="2">
        <v>169.5</v>
      </c>
      <c r="DP74" s="2">
        <v>171.2</v>
      </c>
      <c r="DQ74" s="2">
        <v>171.8</v>
      </c>
      <c r="DR74" s="2">
        <v>170.7</v>
      </c>
      <c r="DS74" s="2">
        <v>172.1</v>
      </c>
      <c r="DT74" s="2">
        <v>173.5</v>
      </c>
      <c r="DU74" s="2">
        <v>173.5</v>
      </c>
      <c r="DV74" s="2">
        <v>175.2</v>
      </c>
      <c r="DW74" s="2">
        <v>175.6</v>
      </c>
    </row>
    <row r="75" spans="1:127" x14ac:dyDescent="0.3">
      <c r="A75" s="1" t="s">
        <v>20</v>
      </c>
      <c r="B75" s="1" t="s">
        <v>161</v>
      </c>
      <c r="C75" s="4" t="s">
        <v>31</v>
      </c>
      <c r="D75" s="2">
        <v>105.4</v>
      </c>
      <c r="E75" s="2">
        <v>105.7</v>
      </c>
      <c r="F75" s="2">
        <v>106</v>
      </c>
      <c r="G75" s="2">
        <v>106.4</v>
      </c>
      <c r="H75" s="2">
        <v>107.2</v>
      </c>
      <c r="I75" s="2">
        <v>108</v>
      </c>
      <c r="J75" s="2">
        <v>108.6</v>
      </c>
      <c r="K75" s="2">
        <v>109.3</v>
      </c>
      <c r="L75" s="2">
        <v>109.5</v>
      </c>
      <c r="M75" s="2">
        <v>109.7</v>
      </c>
      <c r="N75" s="2">
        <v>110</v>
      </c>
      <c r="O75" s="2">
        <v>110.4</v>
      </c>
      <c r="P75" s="2">
        <v>111</v>
      </c>
      <c r="Q75" s="2">
        <v>111.1</v>
      </c>
      <c r="R75" s="2">
        <v>110.9</v>
      </c>
      <c r="S75" s="2">
        <v>110.9</v>
      </c>
      <c r="T75" s="2">
        <v>111.1</v>
      </c>
      <c r="U75" s="2">
        <v>111.2</v>
      </c>
      <c r="V75" s="2">
        <v>111.6</v>
      </c>
      <c r="W75" s="2">
        <v>111.8</v>
      </c>
      <c r="X75" s="2">
        <v>111.8</v>
      </c>
      <c r="Y75" s="2">
        <v>112</v>
      </c>
      <c r="Z75" s="2">
        <v>112.6</v>
      </c>
      <c r="AA75" s="2">
        <v>113</v>
      </c>
      <c r="AB75" s="2">
        <v>113.4</v>
      </c>
      <c r="AC75" s="2">
        <v>114</v>
      </c>
      <c r="AD75" s="2">
        <v>114.4</v>
      </c>
      <c r="AE75" s="2">
        <v>114.7</v>
      </c>
      <c r="AF75" s="2">
        <v>114.9</v>
      </c>
      <c r="AG75" s="2">
        <v>115.1</v>
      </c>
      <c r="AH75" s="2">
        <v>115.3</v>
      </c>
      <c r="AI75" s="2">
        <v>115.3</v>
      </c>
      <c r="AJ75" s="2">
        <v>115.1</v>
      </c>
      <c r="AK75" s="2">
        <v>114.9</v>
      </c>
      <c r="AL75" s="2">
        <v>115.1</v>
      </c>
      <c r="AM75" s="2">
        <v>116</v>
      </c>
      <c r="AN75" s="2">
        <v>116.9</v>
      </c>
      <c r="AO75" s="2">
        <v>116</v>
      </c>
      <c r="AP75" s="2">
        <v>114.8</v>
      </c>
      <c r="AQ75" s="2">
        <v>114.6</v>
      </c>
      <c r="AR75" s="2">
        <v>115</v>
      </c>
      <c r="AS75" s="2">
        <v>115.5</v>
      </c>
      <c r="AT75" s="2">
        <v>115.5</v>
      </c>
      <c r="AU75" s="2">
        <v>114.7</v>
      </c>
      <c r="AV75" s="2">
        <v>114.8</v>
      </c>
      <c r="AW75" s="2">
        <v>115.2</v>
      </c>
      <c r="AX75" s="2">
        <v>116.2</v>
      </c>
      <c r="AY75" s="2">
        <v>117.8</v>
      </c>
      <c r="AZ75" s="2">
        <v>118</v>
      </c>
      <c r="BA75" s="2">
        <v>119.2</v>
      </c>
      <c r="BB75" s="2">
        <v>120.8</v>
      </c>
      <c r="BC75" s="2">
        <v>121.4</v>
      </c>
      <c r="BD75" s="2">
        <v>120.1</v>
      </c>
      <c r="BE75" s="2">
        <v>119</v>
      </c>
      <c r="BF75" s="2">
        <v>119.7</v>
      </c>
      <c r="BG75" s="2">
        <v>118.9</v>
      </c>
      <c r="BH75" s="2">
        <v>120.6</v>
      </c>
      <c r="BI75" s="2">
        <v>122.6</v>
      </c>
      <c r="BJ75" s="2">
        <v>125.7</v>
      </c>
      <c r="BK75" s="2">
        <v>126.8</v>
      </c>
      <c r="BL75" s="2">
        <v>127.3</v>
      </c>
      <c r="BM75" s="2">
        <v>127.3</v>
      </c>
      <c r="BN75" s="2">
        <v>126.4</v>
      </c>
      <c r="BO75" s="2">
        <v>124.6</v>
      </c>
      <c r="BP75" s="2">
        <v>124.7</v>
      </c>
      <c r="BQ75" s="2">
        <v>126.5</v>
      </c>
      <c r="BR75" s="2">
        <v>128.1</v>
      </c>
      <c r="BS75" s="2">
        <v>129.80000000000001</v>
      </c>
      <c r="BT75" s="2">
        <v>131.19999999999999</v>
      </c>
      <c r="BU75" s="2">
        <v>133.4</v>
      </c>
      <c r="BV75" s="2">
        <v>136.69999999999999</v>
      </c>
      <c r="BW75" s="2">
        <v>132.4</v>
      </c>
      <c r="BX75" s="2">
        <v>128.6</v>
      </c>
      <c r="BY75" s="2">
        <v>127.1</v>
      </c>
      <c r="BZ75" s="2">
        <v>128.80000000000001</v>
      </c>
      <c r="CA75" s="2">
        <v>129.4</v>
      </c>
      <c r="CB75" s="2">
        <v>130.5</v>
      </c>
      <c r="CC75" s="2">
        <v>127</v>
      </c>
      <c r="CD75" s="2">
        <v>125.5</v>
      </c>
      <c r="CE75" s="2">
        <v>126.6</v>
      </c>
      <c r="CF75" s="2">
        <v>128.9</v>
      </c>
      <c r="CG75" s="2">
        <v>132.19999999999999</v>
      </c>
      <c r="CH75" s="2">
        <v>133.6</v>
      </c>
      <c r="CI75" s="2">
        <v>135.1</v>
      </c>
      <c r="CJ75" s="2">
        <v>138.9</v>
      </c>
      <c r="CK75" s="2">
        <v>141.4</v>
      </c>
      <c r="CL75" s="2">
        <v>137.1</v>
      </c>
      <c r="CM75" s="2" t="s">
        <v>30</v>
      </c>
      <c r="CN75" s="2">
        <v>137.1</v>
      </c>
      <c r="CO75" s="2">
        <v>137.1</v>
      </c>
      <c r="CP75" s="2">
        <v>138.30000000000001</v>
      </c>
      <c r="CQ75" s="2">
        <v>137.19999999999999</v>
      </c>
      <c r="CR75" s="2">
        <v>137.1</v>
      </c>
      <c r="CS75" s="2">
        <v>137.30000000000001</v>
      </c>
      <c r="CT75" s="2">
        <v>137.9</v>
      </c>
      <c r="CU75" s="2">
        <v>142.9</v>
      </c>
      <c r="CV75" s="2">
        <v>149.1</v>
      </c>
      <c r="CW75" s="2">
        <v>154.80000000000001</v>
      </c>
      <c r="CX75" s="2">
        <v>154.9</v>
      </c>
      <c r="CY75" s="2">
        <v>155.5</v>
      </c>
      <c r="CZ75" s="2">
        <v>156.1</v>
      </c>
      <c r="DA75" s="2">
        <v>157.69999999999999</v>
      </c>
      <c r="DB75" s="2">
        <v>160.69999999999999</v>
      </c>
      <c r="DC75" s="2">
        <v>160.80000000000001</v>
      </c>
      <c r="DD75" s="2">
        <v>162.19999999999999</v>
      </c>
      <c r="DE75" s="2">
        <v>161.6</v>
      </c>
      <c r="DF75" s="2">
        <v>161.69999999999999</v>
      </c>
      <c r="DG75" s="2">
        <v>161.6</v>
      </c>
      <c r="DH75" s="2">
        <v>163</v>
      </c>
      <c r="DI75" s="2">
        <v>164.5</v>
      </c>
      <c r="DJ75" s="2">
        <v>170.5</v>
      </c>
      <c r="DK75" s="2">
        <v>173.5</v>
      </c>
      <c r="DL75" s="2">
        <v>174.9</v>
      </c>
      <c r="DM75" s="2">
        <v>179.5</v>
      </c>
      <c r="DN75" s="2">
        <v>178.4</v>
      </c>
      <c r="DO75" s="2">
        <v>179.2</v>
      </c>
      <c r="DP75" s="2">
        <v>180</v>
      </c>
      <c r="DQ75" s="2">
        <v>180.3</v>
      </c>
      <c r="DR75" s="2">
        <v>180.6</v>
      </c>
      <c r="DS75" s="2">
        <v>180.1</v>
      </c>
      <c r="DT75" s="2">
        <v>182.8</v>
      </c>
      <c r="DU75" s="2">
        <v>182.6</v>
      </c>
      <c r="DV75" s="2">
        <v>182.1</v>
      </c>
      <c r="DW75" s="2">
        <v>183.4</v>
      </c>
    </row>
    <row r="76" spans="1:127" x14ac:dyDescent="0.3">
      <c r="A76" s="1" t="s">
        <v>21</v>
      </c>
      <c r="B76" s="1" t="s">
        <v>160</v>
      </c>
      <c r="C76" s="4" t="s">
        <v>31</v>
      </c>
      <c r="D76" s="2">
        <v>104.8</v>
      </c>
      <c r="E76" s="2">
        <v>105.2</v>
      </c>
      <c r="F76" s="2">
        <v>105.7</v>
      </c>
      <c r="G76" s="2">
        <v>106.5</v>
      </c>
      <c r="H76" s="2">
        <v>107.1</v>
      </c>
      <c r="I76" s="2">
        <v>107.7</v>
      </c>
      <c r="J76" s="2">
        <v>108.1</v>
      </c>
      <c r="K76" s="2">
        <v>108.7</v>
      </c>
      <c r="L76" s="2">
        <v>109.6</v>
      </c>
      <c r="M76" s="2">
        <v>110.2</v>
      </c>
      <c r="N76" s="2">
        <v>110.9</v>
      </c>
      <c r="O76" s="2">
        <v>111.3</v>
      </c>
      <c r="P76" s="2">
        <v>111.9</v>
      </c>
      <c r="Q76" s="2">
        <v>112.6</v>
      </c>
      <c r="R76" s="2">
        <v>113</v>
      </c>
      <c r="S76" s="2">
        <v>113.4</v>
      </c>
      <c r="T76" s="2">
        <v>114.1</v>
      </c>
      <c r="U76" s="2">
        <v>114.3</v>
      </c>
      <c r="V76" s="2">
        <v>114.9</v>
      </c>
      <c r="W76" s="2">
        <v>115.3</v>
      </c>
      <c r="X76" s="2">
        <v>115.5</v>
      </c>
      <c r="Y76" s="2">
        <v>115.8</v>
      </c>
      <c r="Z76" s="2">
        <v>116.4</v>
      </c>
      <c r="AA76" s="2">
        <v>116.8</v>
      </c>
      <c r="AB76" s="2">
        <v>117.2</v>
      </c>
      <c r="AC76" s="2">
        <v>117.7</v>
      </c>
      <c r="AD76" s="2">
        <v>118</v>
      </c>
      <c r="AE76" s="2">
        <v>118.4</v>
      </c>
      <c r="AF76" s="2">
        <v>118.7</v>
      </c>
      <c r="AG76" s="2">
        <v>119.2</v>
      </c>
      <c r="AH76" s="2">
        <v>119.5</v>
      </c>
      <c r="AI76" s="2">
        <v>120</v>
      </c>
      <c r="AJ76" s="2">
        <v>120.4</v>
      </c>
      <c r="AK76" s="2">
        <v>120.7</v>
      </c>
      <c r="AL76" s="2">
        <v>121</v>
      </c>
      <c r="AM76" s="2">
        <v>121</v>
      </c>
      <c r="AN76" s="2">
        <v>121.6</v>
      </c>
      <c r="AO76" s="2">
        <v>121.8</v>
      </c>
      <c r="AP76" s="2">
        <v>122.3</v>
      </c>
      <c r="AQ76" s="2">
        <v>122.8</v>
      </c>
      <c r="AR76" s="2">
        <v>123.2</v>
      </c>
      <c r="AS76" s="2">
        <v>123.2</v>
      </c>
      <c r="AT76" s="2">
        <v>123.5</v>
      </c>
      <c r="AU76" s="2">
        <v>123.9</v>
      </c>
      <c r="AV76" s="2">
        <v>124.3</v>
      </c>
      <c r="AW76" s="2">
        <v>124.5</v>
      </c>
      <c r="AX76" s="2">
        <v>124.7</v>
      </c>
      <c r="AY76" s="2">
        <v>125</v>
      </c>
      <c r="AZ76" s="2">
        <v>125.1</v>
      </c>
      <c r="BA76" s="2">
        <v>125.3</v>
      </c>
      <c r="BB76" s="2">
        <v>125.6</v>
      </c>
      <c r="BC76" s="2">
        <v>126</v>
      </c>
      <c r="BD76" s="2">
        <v>126.5</v>
      </c>
      <c r="BE76" s="2">
        <v>126.8</v>
      </c>
      <c r="BF76" s="2">
        <v>127.2</v>
      </c>
      <c r="BG76" s="2">
        <v>127.7</v>
      </c>
      <c r="BH76" s="2">
        <v>128.1</v>
      </c>
      <c r="BI76" s="2">
        <v>128.30000000000001</v>
      </c>
      <c r="BJ76" s="2">
        <v>128.80000000000001</v>
      </c>
      <c r="BK76" s="2">
        <v>129.30000000000001</v>
      </c>
      <c r="BL76" s="2">
        <v>129.5</v>
      </c>
      <c r="BM76" s="2">
        <v>129.9</v>
      </c>
      <c r="BN76" s="2">
        <v>130.80000000000001</v>
      </c>
      <c r="BO76" s="2">
        <v>131.80000000000001</v>
      </c>
      <c r="BP76" s="2">
        <v>132.5</v>
      </c>
      <c r="BQ76" s="2">
        <v>133.1</v>
      </c>
      <c r="BR76" s="2">
        <v>133.6</v>
      </c>
      <c r="BS76" s="2">
        <v>134.4</v>
      </c>
      <c r="BT76" s="2">
        <v>134.9</v>
      </c>
      <c r="BU76" s="2">
        <v>135.1</v>
      </c>
      <c r="BV76" s="2">
        <v>135.80000000000001</v>
      </c>
      <c r="BW76" s="2">
        <v>136.19999999999999</v>
      </c>
      <c r="BX76" s="2">
        <v>136.30000000000001</v>
      </c>
      <c r="BY76" s="2">
        <v>136.6</v>
      </c>
      <c r="BZ76" s="2">
        <v>136.80000000000001</v>
      </c>
      <c r="CA76" s="2">
        <v>137.19999999999999</v>
      </c>
      <c r="CB76" s="2">
        <v>137.4</v>
      </c>
      <c r="CC76" s="2">
        <v>137.69999999999999</v>
      </c>
      <c r="CD76" s="2">
        <v>138.1</v>
      </c>
      <c r="CE76" s="2">
        <v>138.30000000000001</v>
      </c>
      <c r="CF76" s="2">
        <v>138.69999999999999</v>
      </c>
      <c r="CG76" s="2">
        <v>139.1</v>
      </c>
      <c r="CH76" s="2">
        <v>139.80000000000001</v>
      </c>
      <c r="CI76" s="2">
        <v>140.1</v>
      </c>
      <c r="CJ76" s="2">
        <v>140.4</v>
      </c>
      <c r="CK76" s="2">
        <v>140.80000000000001</v>
      </c>
      <c r="CL76" s="2" t="s">
        <v>30</v>
      </c>
      <c r="CM76" s="2" t="s">
        <v>30</v>
      </c>
      <c r="CN76" s="2">
        <v>140.4</v>
      </c>
      <c r="CO76" s="2">
        <v>140.4</v>
      </c>
      <c r="CP76" s="2">
        <v>144.5</v>
      </c>
      <c r="CQ76" s="2">
        <v>145.4</v>
      </c>
      <c r="CR76" s="2">
        <v>145.1</v>
      </c>
      <c r="CS76" s="2">
        <v>145.1</v>
      </c>
      <c r="CT76" s="2">
        <v>145.5</v>
      </c>
      <c r="CU76" s="2">
        <v>145.69999999999999</v>
      </c>
      <c r="CV76" s="2">
        <v>146.5</v>
      </c>
      <c r="CW76" s="2">
        <v>147.19999999999999</v>
      </c>
      <c r="CX76" s="2">
        <v>147.6</v>
      </c>
      <c r="CY76" s="2">
        <v>150.1</v>
      </c>
      <c r="CZ76" s="2">
        <v>149.80000000000001</v>
      </c>
      <c r="DA76" s="2">
        <v>150.69999999999999</v>
      </c>
      <c r="DB76" s="2">
        <v>153.19999999999999</v>
      </c>
      <c r="DC76" s="2">
        <v>153.30000000000001</v>
      </c>
      <c r="DD76" s="2">
        <v>154.30000000000001</v>
      </c>
      <c r="DE76" s="2">
        <v>155.19999999999999</v>
      </c>
      <c r="DF76" s="2">
        <v>156</v>
      </c>
      <c r="DG76" s="2">
        <v>156.80000000000001</v>
      </c>
      <c r="DH76" s="2">
        <v>157.4</v>
      </c>
      <c r="DI76" s="2">
        <v>158.6</v>
      </c>
      <c r="DJ76" s="2">
        <v>159.80000000000001</v>
      </c>
      <c r="DK76" s="2">
        <v>161.1</v>
      </c>
      <c r="DL76" s="2">
        <v>162.1</v>
      </c>
      <c r="DM76" s="2">
        <v>163.1</v>
      </c>
      <c r="DN76" s="2">
        <v>164.2</v>
      </c>
      <c r="DO76" s="2">
        <v>165</v>
      </c>
      <c r="DP76" s="2">
        <v>166</v>
      </c>
      <c r="DQ76" s="2">
        <v>166.9</v>
      </c>
      <c r="DR76" s="2">
        <v>167.3</v>
      </c>
      <c r="DS76" s="2">
        <v>168</v>
      </c>
      <c r="DT76" s="2">
        <v>169.2</v>
      </c>
      <c r="DU76" s="2">
        <v>169.2</v>
      </c>
      <c r="DV76" s="2">
        <v>169.6</v>
      </c>
      <c r="DW76" s="2">
        <v>170.1</v>
      </c>
    </row>
    <row r="77" spans="1:127" x14ac:dyDescent="0.3">
      <c r="A77" s="1" t="s">
        <v>22</v>
      </c>
      <c r="B77" s="1" t="s">
        <v>162</v>
      </c>
      <c r="C77" s="4" t="s">
        <v>31</v>
      </c>
      <c r="D77" s="2">
        <v>104.1</v>
      </c>
      <c r="E77" s="2">
        <v>104.7</v>
      </c>
      <c r="F77" s="2">
        <v>105.2</v>
      </c>
      <c r="G77" s="2">
        <v>105.7</v>
      </c>
      <c r="H77" s="2">
        <v>106.2</v>
      </c>
      <c r="I77" s="2">
        <v>106.5</v>
      </c>
      <c r="J77" s="2">
        <v>107.1</v>
      </c>
      <c r="K77" s="2">
        <v>107.6</v>
      </c>
      <c r="L77" s="2">
        <v>107.9</v>
      </c>
      <c r="M77" s="2">
        <v>108.2</v>
      </c>
      <c r="N77" s="2">
        <v>108.6</v>
      </c>
      <c r="O77" s="2">
        <v>109</v>
      </c>
      <c r="P77" s="2">
        <v>109.7</v>
      </c>
      <c r="Q77" s="2">
        <v>110.4</v>
      </c>
      <c r="R77" s="2">
        <v>110.8</v>
      </c>
      <c r="S77" s="2">
        <v>111</v>
      </c>
      <c r="T77" s="2">
        <v>111.2</v>
      </c>
      <c r="U77" s="2">
        <v>111.4</v>
      </c>
      <c r="V77" s="2">
        <v>111.5</v>
      </c>
      <c r="W77" s="2">
        <v>112.2</v>
      </c>
      <c r="X77" s="2">
        <v>112.3</v>
      </c>
      <c r="Y77" s="2">
        <v>112.6</v>
      </c>
      <c r="Z77" s="2">
        <v>113</v>
      </c>
      <c r="AA77" s="2">
        <v>113.2</v>
      </c>
      <c r="AB77" s="2">
        <v>113.7</v>
      </c>
      <c r="AC77" s="2">
        <v>114.1</v>
      </c>
      <c r="AD77" s="2">
        <v>114.3</v>
      </c>
      <c r="AE77" s="2">
        <v>114.6</v>
      </c>
      <c r="AF77" s="2">
        <v>114.9</v>
      </c>
      <c r="AG77" s="2">
        <v>115.4</v>
      </c>
      <c r="AH77" s="2">
        <v>116</v>
      </c>
      <c r="AI77" s="2">
        <v>116.6</v>
      </c>
      <c r="AJ77" s="2">
        <v>117.1</v>
      </c>
      <c r="AK77" s="2">
        <v>117.7</v>
      </c>
      <c r="AL77" s="2">
        <v>118.1</v>
      </c>
      <c r="AM77" s="2">
        <v>118.6</v>
      </c>
      <c r="AN77" s="2">
        <v>119.1</v>
      </c>
      <c r="AO77" s="2">
        <v>119.5</v>
      </c>
      <c r="AP77" s="2">
        <v>119.7</v>
      </c>
      <c r="AQ77" s="2">
        <v>120</v>
      </c>
      <c r="AR77" s="2">
        <v>120.3</v>
      </c>
      <c r="AS77" s="2">
        <v>120.6</v>
      </c>
      <c r="AT77" s="2">
        <v>120.9</v>
      </c>
      <c r="AU77" s="2">
        <v>121.2</v>
      </c>
      <c r="AV77" s="2">
        <v>121.4</v>
      </c>
      <c r="AW77" s="2">
        <v>121.8</v>
      </c>
      <c r="AX77" s="2">
        <v>122.1</v>
      </c>
      <c r="AY77" s="2">
        <v>122.3</v>
      </c>
      <c r="AZ77" s="2">
        <v>122.6</v>
      </c>
      <c r="BA77" s="2">
        <v>122.9</v>
      </c>
      <c r="BB77" s="2">
        <v>123.1</v>
      </c>
      <c r="BC77" s="2">
        <v>123.4</v>
      </c>
      <c r="BD77" s="2">
        <v>123.6</v>
      </c>
      <c r="BE77" s="2">
        <v>123.8</v>
      </c>
      <c r="BF77" s="2">
        <v>125</v>
      </c>
      <c r="BG77" s="2">
        <v>125.7</v>
      </c>
      <c r="BH77" s="2">
        <v>126.1</v>
      </c>
      <c r="BI77" s="2">
        <v>126.6</v>
      </c>
      <c r="BJ77" s="2">
        <v>127.4</v>
      </c>
      <c r="BK77" s="2">
        <v>128.19999999999999</v>
      </c>
      <c r="BL77" s="2">
        <v>129</v>
      </c>
      <c r="BM77" s="2">
        <v>129.80000000000001</v>
      </c>
      <c r="BN77" s="2">
        <v>130.5</v>
      </c>
      <c r="BO77" s="2">
        <v>131.30000000000001</v>
      </c>
      <c r="BP77" s="2">
        <v>132</v>
      </c>
      <c r="BQ77" s="2">
        <v>132.6</v>
      </c>
      <c r="BR77" s="2">
        <v>133.6</v>
      </c>
      <c r="BS77" s="2">
        <v>134.9</v>
      </c>
      <c r="BT77" s="2">
        <v>135.69999999999999</v>
      </c>
      <c r="BU77" s="2">
        <v>136.19999999999999</v>
      </c>
      <c r="BV77" s="2">
        <v>136.80000000000001</v>
      </c>
      <c r="BW77" s="2">
        <v>137.30000000000001</v>
      </c>
      <c r="BX77" s="2">
        <v>137.80000000000001</v>
      </c>
      <c r="BY77" s="2">
        <v>138.5</v>
      </c>
      <c r="BZ77" s="2">
        <v>139.19999999999999</v>
      </c>
      <c r="CA77" s="2">
        <v>139.80000000000001</v>
      </c>
      <c r="CB77" s="2">
        <v>140.30000000000001</v>
      </c>
      <c r="CC77" s="2">
        <v>140.80000000000001</v>
      </c>
      <c r="CD77" s="2">
        <v>141.5</v>
      </c>
      <c r="CE77" s="2">
        <v>141.9</v>
      </c>
      <c r="CF77" s="2">
        <v>142.4</v>
      </c>
      <c r="CG77" s="2">
        <v>142.80000000000001</v>
      </c>
      <c r="CH77" s="2">
        <v>143.19999999999999</v>
      </c>
      <c r="CI77" s="2">
        <v>143.80000000000001</v>
      </c>
      <c r="CJ77" s="2">
        <v>144.4</v>
      </c>
      <c r="CK77" s="2">
        <v>145</v>
      </c>
      <c r="CL77" s="2">
        <v>144.80000000000001</v>
      </c>
      <c r="CM77" s="2" t="s">
        <v>30</v>
      </c>
      <c r="CN77" s="2">
        <v>148.1</v>
      </c>
      <c r="CO77" s="2">
        <v>148.1</v>
      </c>
      <c r="CP77" s="2">
        <v>148.69999999999999</v>
      </c>
      <c r="CQ77" s="2">
        <v>150</v>
      </c>
      <c r="CR77" s="2">
        <v>151</v>
      </c>
      <c r="CS77" s="2">
        <v>152</v>
      </c>
      <c r="CT77" s="2">
        <v>152.9</v>
      </c>
      <c r="CU77" s="2">
        <v>154.1</v>
      </c>
      <c r="CV77" s="2">
        <v>156.30000000000001</v>
      </c>
      <c r="CW77" s="2">
        <v>156.9</v>
      </c>
      <c r="CX77" s="2">
        <v>157.5</v>
      </c>
      <c r="CY77" s="2">
        <v>160.4</v>
      </c>
      <c r="CZ77" s="2">
        <v>160.80000000000001</v>
      </c>
      <c r="DA77" s="2">
        <v>161.5</v>
      </c>
      <c r="DB77" s="2">
        <v>162.80000000000001</v>
      </c>
      <c r="DC77" s="2">
        <v>162.80000000000001</v>
      </c>
      <c r="DD77" s="2">
        <v>163.5</v>
      </c>
      <c r="DE77" s="2">
        <v>164.2</v>
      </c>
      <c r="DF77" s="2">
        <v>165.1</v>
      </c>
      <c r="DG77" s="2">
        <v>166.1</v>
      </c>
      <c r="DH77" s="2">
        <v>167.2</v>
      </c>
      <c r="DI77" s="2">
        <v>168.2</v>
      </c>
      <c r="DJ77" s="2">
        <v>169</v>
      </c>
      <c r="DK77" s="2">
        <v>170.1</v>
      </c>
      <c r="DL77" s="2">
        <v>170.9</v>
      </c>
      <c r="DM77" s="2">
        <v>171.7</v>
      </c>
      <c r="DN77" s="2">
        <v>172.6</v>
      </c>
      <c r="DO77" s="2">
        <v>173.8</v>
      </c>
      <c r="DP77" s="2">
        <v>174.7</v>
      </c>
      <c r="DQ77" s="2">
        <v>175.8</v>
      </c>
      <c r="DR77" s="2">
        <v>177.2</v>
      </c>
      <c r="DS77" s="2">
        <v>178.5</v>
      </c>
      <c r="DT77" s="2">
        <v>180.8</v>
      </c>
      <c r="DU77" s="2">
        <v>180.8</v>
      </c>
      <c r="DV77" s="2">
        <v>181.5</v>
      </c>
      <c r="DW77" s="2">
        <v>182.2</v>
      </c>
    </row>
    <row r="78" spans="1:127" x14ac:dyDescent="0.3">
      <c r="A78" s="1" t="s">
        <v>23</v>
      </c>
      <c r="B78" s="1" t="s">
        <v>163</v>
      </c>
      <c r="C78" s="4" t="s">
        <v>31</v>
      </c>
      <c r="D78" s="2">
        <v>103.2</v>
      </c>
      <c r="E78" s="2">
        <v>104.4</v>
      </c>
      <c r="F78" s="2">
        <v>105.5</v>
      </c>
      <c r="G78" s="2">
        <v>105</v>
      </c>
      <c r="H78" s="2">
        <v>103.9</v>
      </c>
      <c r="I78" s="2">
        <v>105.2</v>
      </c>
      <c r="J78" s="2">
        <v>107.3</v>
      </c>
      <c r="K78" s="2">
        <v>108.1</v>
      </c>
      <c r="L78" s="2">
        <v>110.4</v>
      </c>
      <c r="M78" s="2">
        <v>109.7</v>
      </c>
      <c r="N78" s="2">
        <v>109.5</v>
      </c>
      <c r="O78" s="2">
        <v>109.7</v>
      </c>
      <c r="P78" s="2">
        <v>110.8</v>
      </c>
      <c r="Q78" s="2">
        <v>111.3</v>
      </c>
      <c r="R78" s="2">
        <v>111.6</v>
      </c>
      <c r="S78" s="2">
        <v>111.2</v>
      </c>
      <c r="T78" s="2">
        <v>111.3</v>
      </c>
      <c r="U78" s="2">
        <v>111.5</v>
      </c>
      <c r="V78" s="2">
        <v>113</v>
      </c>
      <c r="W78" s="2">
        <v>112.5</v>
      </c>
      <c r="X78" s="2">
        <v>111.2</v>
      </c>
      <c r="Y78" s="2">
        <v>111</v>
      </c>
      <c r="Z78" s="2">
        <v>109.7</v>
      </c>
      <c r="AA78" s="2">
        <v>108.8</v>
      </c>
      <c r="AB78" s="2">
        <v>107.9</v>
      </c>
      <c r="AC78" s="2">
        <v>106.8</v>
      </c>
      <c r="AD78" s="2">
        <v>108.4</v>
      </c>
      <c r="AE78" s="2">
        <v>108.4</v>
      </c>
      <c r="AF78" s="2">
        <v>110.8</v>
      </c>
      <c r="AG78" s="2">
        <v>111.7</v>
      </c>
      <c r="AH78" s="2">
        <v>111.5</v>
      </c>
      <c r="AI78" s="2">
        <v>109.9</v>
      </c>
      <c r="AJ78" s="2">
        <v>109.1</v>
      </c>
      <c r="AK78" s="2">
        <v>109.3</v>
      </c>
      <c r="AL78" s="2">
        <v>109.3</v>
      </c>
      <c r="AM78" s="2">
        <v>109.3</v>
      </c>
      <c r="AN78" s="2">
        <v>108.9</v>
      </c>
      <c r="AO78" s="2">
        <v>109.1</v>
      </c>
      <c r="AP78" s="2">
        <v>108.5</v>
      </c>
      <c r="AQ78" s="2">
        <v>110</v>
      </c>
      <c r="AR78" s="2">
        <v>110.7</v>
      </c>
      <c r="AS78" s="2">
        <v>112.3</v>
      </c>
      <c r="AT78" s="2">
        <v>111.7</v>
      </c>
      <c r="AU78" s="2">
        <v>110.4</v>
      </c>
      <c r="AV78" s="2">
        <v>111.8</v>
      </c>
      <c r="AW78" s="2">
        <v>112.8</v>
      </c>
      <c r="AX78" s="2">
        <v>113.4</v>
      </c>
      <c r="AY78" s="2">
        <v>113.7</v>
      </c>
      <c r="AZ78" s="2">
        <v>115.2</v>
      </c>
      <c r="BA78" s="2">
        <v>115.5</v>
      </c>
      <c r="BB78" s="2">
        <v>115.6</v>
      </c>
      <c r="BC78" s="2">
        <v>114.3</v>
      </c>
      <c r="BD78" s="2">
        <v>114.3</v>
      </c>
      <c r="BE78" s="2">
        <v>113.9</v>
      </c>
      <c r="BF78" s="2">
        <v>113.2</v>
      </c>
      <c r="BG78" s="2">
        <v>114.6</v>
      </c>
      <c r="BH78" s="2">
        <v>115.7</v>
      </c>
      <c r="BI78" s="2">
        <v>115</v>
      </c>
      <c r="BJ78" s="2">
        <v>115.3</v>
      </c>
      <c r="BK78" s="2">
        <v>115.3</v>
      </c>
      <c r="BL78" s="2">
        <v>116.3</v>
      </c>
      <c r="BM78" s="2">
        <v>117.4</v>
      </c>
      <c r="BN78" s="2">
        <v>117.8</v>
      </c>
      <c r="BO78" s="2">
        <v>118.9</v>
      </c>
      <c r="BP78" s="2">
        <v>119.8</v>
      </c>
      <c r="BQ78" s="2">
        <v>120.4</v>
      </c>
      <c r="BR78" s="2">
        <v>120.1</v>
      </c>
      <c r="BS78" s="2">
        <v>120.7</v>
      </c>
      <c r="BT78" s="2">
        <v>122.5</v>
      </c>
      <c r="BU78" s="2">
        <v>123.3</v>
      </c>
      <c r="BV78" s="2">
        <v>121.2</v>
      </c>
      <c r="BW78" s="2">
        <v>118.8</v>
      </c>
      <c r="BX78" s="2">
        <v>118.6</v>
      </c>
      <c r="BY78" s="2">
        <v>119.2</v>
      </c>
      <c r="BZ78" s="2">
        <v>119.9</v>
      </c>
      <c r="CA78" s="2">
        <v>120.1</v>
      </c>
      <c r="CB78" s="2">
        <v>119.6</v>
      </c>
      <c r="CC78" s="2">
        <v>120.6</v>
      </c>
      <c r="CD78" s="2">
        <v>120.8</v>
      </c>
      <c r="CE78" s="2">
        <v>121.2</v>
      </c>
      <c r="CF78" s="2">
        <v>121.5</v>
      </c>
      <c r="CG78" s="2">
        <v>121.7</v>
      </c>
      <c r="CH78" s="2">
        <v>125.2</v>
      </c>
      <c r="CI78" s="2">
        <v>126.1</v>
      </c>
      <c r="CJ78" s="2">
        <v>125.2</v>
      </c>
      <c r="CK78" s="2">
        <v>124.6</v>
      </c>
      <c r="CL78" s="2" t="s">
        <v>30</v>
      </c>
      <c r="CM78" s="2" t="s">
        <v>30</v>
      </c>
      <c r="CN78" s="2">
        <v>129.30000000000001</v>
      </c>
      <c r="CO78" s="2">
        <v>129.30000000000001</v>
      </c>
      <c r="CP78" s="2">
        <v>133.9</v>
      </c>
      <c r="CQ78" s="2">
        <v>135.1</v>
      </c>
      <c r="CR78" s="2">
        <v>135.4</v>
      </c>
      <c r="CS78" s="2">
        <v>135.19999999999999</v>
      </c>
      <c r="CT78" s="2">
        <v>135.5</v>
      </c>
      <c r="CU78" s="2">
        <v>136.9</v>
      </c>
      <c r="CV78" s="2">
        <v>140.5</v>
      </c>
      <c r="CW78" s="2">
        <v>141.69999999999999</v>
      </c>
      <c r="CX78" s="2">
        <v>142.1</v>
      </c>
      <c r="CY78" s="2">
        <v>145</v>
      </c>
      <c r="CZ78" s="2">
        <v>147.5</v>
      </c>
      <c r="DA78" s="2">
        <v>149.5</v>
      </c>
      <c r="DB78" s="2">
        <v>150.4</v>
      </c>
      <c r="DC78" s="2">
        <v>150.5</v>
      </c>
      <c r="DD78" s="2">
        <v>152.19999999999999</v>
      </c>
      <c r="DE78" s="2">
        <v>151.19999999999999</v>
      </c>
      <c r="DF78" s="2">
        <v>151.80000000000001</v>
      </c>
      <c r="DG78" s="2">
        <v>152.69999999999999</v>
      </c>
      <c r="DH78" s="2">
        <v>153.1</v>
      </c>
      <c r="DI78" s="2">
        <v>154.19999999999999</v>
      </c>
      <c r="DJ78" s="2">
        <v>159.30000000000001</v>
      </c>
      <c r="DK78" s="2">
        <v>159.4</v>
      </c>
      <c r="DL78" s="2">
        <v>157.19999999999999</v>
      </c>
      <c r="DM78" s="2">
        <v>157.4</v>
      </c>
      <c r="DN78" s="2">
        <v>157.69999999999999</v>
      </c>
      <c r="DO78" s="2">
        <v>158.19999999999999</v>
      </c>
      <c r="DP78" s="2">
        <v>158.80000000000001</v>
      </c>
      <c r="DQ78" s="2">
        <v>158.9</v>
      </c>
      <c r="DR78" s="2">
        <v>159.4</v>
      </c>
      <c r="DS78" s="2">
        <v>159.5</v>
      </c>
      <c r="DT78" s="2">
        <v>159.80000000000001</v>
      </c>
      <c r="DU78" s="2">
        <v>159.80000000000001</v>
      </c>
      <c r="DV78" s="2">
        <v>160.1</v>
      </c>
      <c r="DW78" s="2">
        <v>160.4</v>
      </c>
    </row>
    <row r="79" spans="1:127" x14ac:dyDescent="0.3">
      <c r="A79" s="1" t="s">
        <v>24</v>
      </c>
      <c r="B79" s="1" t="s">
        <v>160</v>
      </c>
      <c r="C79" s="4" t="s">
        <v>31</v>
      </c>
      <c r="D79" s="2">
        <v>102.9</v>
      </c>
      <c r="E79" s="2">
        <v>103.3</v>
      </c>
      <c r="F79" s="2">
        <v>103.5</v>
      </c>
      <c r="G79" s="2">
        <v>104</v>
      </c>
      <c r="H79" s="2">
        <v>104.6</v>
      </c>
      <c r="I79" s="2">
        <v>105.2</v>
      </c>
      <c r="J79" s="2">
        <v>105.9</v>
      </c>
      <c r="K79" s="2">
        <v>106.5</v>
      </c>
      <c r="L79" s="2">
        <v>107.4</v>
      </c>
      <c r="M79" s="2">
        <v>108</v>
      </c>
      <c r="N79" s="2">
        <v>108.5</v>
      </c>
      <c r="O79" s="2">
        <v>108.9</v>
      </c>
      <c r="P79" s="2">
        <v>109.8</v>
      </c>
      <c r="Q79" s="2">
        <v>110.3</v>
      </c>
      <c r="R79" s="2">
        <v>110.9</v>
      </c>
      <c r="S79" s="2">
        <v>111.2</v>
      </c>
      <c r="T79" s="2">
        <v>111.5</v>
      </c>
      <c r="U79" s="2">
        <v>111.8</v>
      </c>
      <c r="V79" s="2">
        <v>112.4</v>
      </c>
      <c r="W79" s="2">
        <v>112.9</v>
      </c>
      <c r="X79" s="2">
        <v>113.4</v>
      </c>
      <c r="Y79" s="2">
        <v>113.6</v>
      </c>
      <c r="Z79" s="2">
        <v>114</v>
      </c>
      <c r="AA79" s="2">
        <v>114.3</v>
      </c>
      <c r="AB79" s="2">
        <v>114.6</v>
      </c>
      <c r="AC79" s="2">
        <v>114.9</v>
      </c>
      <c r="AD79" s="2">
        <v>115.4</v>
      </c>
      <c r="AE79" s="2">
        <v>115.6</v>
      </c>
      <c r="AF79" s="2">
        <v>116</v>
      </c>
      <c r="AG79" s="2">
        <v>116.2</v>
      </c>
      <c r="AH79" s="2">
        <v>116.6</v>
      </c>
      <c r="AI79" s="2">
        <v>117.2</v>
      </c>
      <c r="AJ79" s="2">
        <v>117.3</v>
      </c>
      <c r="AK79" s="2">
        <v>117.7</v>
      </c>
      <c r="AL79" s="2">
        <v>117.9</v>
      </c>
      <c r="AM79" s="2">
        <v>118.1</v>
      </c>
      <c r="AN79" s="2">
        <v>118.5</v>
      </c>
      <c r="AO79" s="2">
        <v>118.8</v>
      </c>
      <c r="AP79" s="2">
        <v>119.1</v>
      </c>
      <c r="AQ79" s="2">
        <v>119.5</v>
      </c>
      <c r="AR79" s="2">
        <v>119.8</v>
      </c>
      <c r="AS79" s="2">
        <v>119.9</v>
      </c>
      <c r="AT79" s="2">
        <v>120.3</v>
      </c>
      <c r="AU79" s="2">
        <v>120.6</v>
      </c>
      <c r="AV79" s="2">
        <v>120.8</v>
      </c>
      <c r="AW79" s="2">
        <v>121.2</v>
      </c>
      <c r="AX79" s="2">
        <v>121.7</v>
      </c>
      <c r="AY79" s="2">
        <v>121.8</v>
      </c>
      <c r="AZ79" s="2">
        <v>122</v>
      </c>
      <c r="BA79" s="2">
        <v>122.2</v>
      </c>
      <c r="BB79" s="2">
        <v>122.4</v>
      </c>
      <c r="BC79" s="2">
        <v>122.6</v>
      </c>
      <c r="BD79" s="2">
        <v>122.8</v>
      </c>
      <c r="BE79" s="2">
        <v>122.9</v>
      </c>
      <c r="BF79" s="2">
        <v>123.5</v>
      </c>
      <c r="BG79" s="2">
        <v>124.1</v>
      </c>
      <c r="BH79" s="2">
        <v>124.5</v>
      </c>
      <c r="BI79" s="2">
        <v>124.8</v>
      </c>
      <c r="BJ79" s="2">
        <v>125.1</v>
      </c>
      <c r="BK79" s="2">
        <v>125.6</v>
      </c>
      <c r="BL79" s="2">
        <v>126.2</v>
      </c>
      <c r="BM79" s="2">
        <v>126.5</v>
      </c>
      <c r="BN79" s="2">
        <v>126.8</v>
      </c>
      <c r="BO79" s="2">
        <v>127.6</v>
      </c>
      <c r="BP79" s="2">
        <v>128</v>
      </c>
      <c r="BQ79" s="2">
        <v>128.5</v>
      </c>
      <c r="BR79" s="2">
        <v>129</v>
      </c>
      <c r="BS79" s="2">
        <v>129.80000000000001</v>
      </c>
      <c r="BT79" s="2">
        <v>130.19999999999999</v>
      </c>
      <c r="BU79" s="2">
        <v>130.69999999999999</v>
      </c>
      <c r="BV79" s="2">
        <v>131.30000000000001</v>
      </c>
      <c r="BW79" s="2">
        <v>131.69999999999999</v>
      </c>
      <c r="BX79" s="2">
        <v>131.9</v>
      </c>
      <c r="BY79" s="2">
        <v>132.19999999999999</v>
      </c>
      <c r="BZ79" s="2">
        <v>133</v>
      </c>
      <c r="CA79" s="2">
        <v>134</v>
      </c>
      <c r="CB79" s="2">
        <v>134.30000000000001</v>
      </c>
      <c r="CC79" s="2">
        <v>135</v>
      </c>
      <c r="CD79" s="2">
        <v>135.4</v>
      </c>
      <c r="CE79" s="2">
        <v>135.9</v>
      </c>
      <c r="CF79" s="2">
        <v>136.19999999999999</v>
      </c>
      <c r="CG79" s="2">
        <v>136.69999999999999</v>
      </c>
      <c r="CH79" s="2">
        <v>136.80000000000001</v>
      </c>
      <c r="CI79" s="2">
        <v>137.19999999999999</v>
      </c>
      <c r="CJ79" s="2">
        <v>137.69999999999999</v>
      </c>
      <c r="CK79" s="2">
        <v>137.9</v>
      </c>
      <c r="CL79" s="2" t="s">
        <v>30</v>
      </c>
      <c r="CM79" s="2" t="s">
        <v>30</v>
      </c>
      <c r="CN79" s="2">
        <v>144.5</v>
      </c>
      <c r="CO79" s="2">
        <v>144.5</v>
      </c>
      <c r="CP79" s="2">
        <v>141.19999999999999</v>
      </c>
      <c r="CQ79" s="2">
        <v>141.80000000000001</v>
      </c>
      <c r="CR79" s="2">
        <v>142</v>
      </c>
      <c r="CS79" s="2">
        <v>144.4</v>
      </c>
      <c r="CT79" s="2">
        <v>144.30000000000001</v>
      </c>
      <c r="CU79" s="2">
        <v>145.4</v>
      </c>
      <c r="CV79" s="2">
        <v>147.30000000000001</v>
      </c>
      <c r="CW79" s="2">
        <v>148.6</v>
      </c>
      <c r="CX79" s="2">
        <v>149.1</v>
      </c>
      <c r="CY79" s="2">
        <v>152.6</v>
      </c>
      <c r="CZ79" s="2">
        <v>150.69999999999999</v>
      </c>
      <c r="DA79" s="2">
        <v>151.19999999999999</v>
      </c>
      <c r="DB79" s="2">
        <v>153.69999999999999</v>
      </c>
      <c r="DC79" s="2">
        <v>153.9</v>
      </c>
      <c r="DD79" s="2">
        <v>155.1</v>
      </c>
      <c r="DE79" s="2">
        <v>156.69999999999999</v>
      </c>
      <c r="DF79" s="2">
        <v>157.6</v>
      </c>
      <c r="DG79" s="2">
        <v>158.4</v>
      </c>
      <c r="DH79" s="2">
        <v>159.5</v>
      </c>
      <c r="DI79" s="2">
        <v>160.80000000000001</v>
      </c>
      <c r="DJ79" s="2">
        <v>162.19999999999999</v>
      </c>
      <c r="DK79" s="2">
        <v>163.19999999999999</v>
      </c>
      <c r="DL79" s="2">
        <v>164.1</v>
      </c>
      <c r="DM79" s="2">
        <v>164.6</v>
      </c>
      <c r="DN79" s="2">
        <v>165.1</v>
      </c>
      <c r="DO79" s="2">
        <v>165.8</v>
      </c>
      <c r="DP79" s="2">
        <v>166.3</v>
      </c>
      <c r="DQ79" s="2">
        <v>166.7</v>
      </c>
      <c r="DR79" s="2">
        <v>167.1</v>
      </c>
      <c r="DS79" s="2">
        <v>167.8</v>
      </c>
      <c r="DT79" s="2">
        <v>168.4</v>
      </c>
      <c r="DU79" s="2">
        <v>168.4</v>
      </c>
      <c r="DV79" s="2">
        <v>168.8</v>
      </c>
      <c r="DW79" s="2">
        <v>169.2</v>
      </c>
    </row>
    <row r="80" spans="1:127" x14ac:dyDescent="0.3">
      <c r="A80" s="1" t="s">
        <v>25</v>
      </c>
      <c r="B80" s="1" t="s">
        <v>25</v>
      </c>
      <c r="C80" s="4" t="s">
        <v>31</v>
      </c>
      <c r="D80" s="2">
        <v>103.5</v>
      </c>
      <c r="E80" s="2">
        <v>103.7</v>
      </c>
      <c r="F80" s="2">
        <v>103.8</v>
      </c>
      <c r="G80" s="2">
        <v>105.2</v>
      </c>
      <c r="H80" s="2">
        <v>105.7</v>
      </c>
      <c r="I80" s="2">
        <v>108.1</v>
      </c>
      <c r="J80" s="2">
        <v>110.1</v>
      </c>
      <c r="K80" s="2">
        <v>110.8</v>
      </c>
      <c r="L80" s="2">
        <v>111.2</v>
      </c>
      <c r="M80" s="2">
        <v>111.3</v>
      </c>
      <c r="N80" s="2">
        <v>111.3</v>
      </c>
      <c r="O80" s="2">
        <v>111.4</v>
      </c>
      <c r="P80" s="2">
        <v>111.5</v>
      </c>
      <c r="Q80" s="2">
        <v>111.6</v>
      </c>
      <c r="R80" s="2">
        <v>111.8</v>
      </c>
      <c r="S80" s="2">
        <v>112.5</v>
      </c>
      <c r="T80" s="2">
        <v>112.9</v>
      </c>
      <c r="U80" s="2">
        <v>115.1</v>
      </c>
      <c r="V80" s="2">
        <v>117.8</v>
      </c>
      <c r="W80" s="2">
        <v>119.2</v>
      </c>
      <c r="X80" s="2">
        <v>120</v>
      </c>
      <c r="Y80" s="2">
        <v>120.2</v>
      </c>
      <c r="Z80" s="2">
        <v>120.3</v>
      </c>
      <c r="AA80" s="2">
        <v>120.7</v>
      </c>
      <c r="AB80" s="2">
        <v>120.8</v>
      </c>
      <c r="AC80" s="2">
        <v>120.4</v>
      </c>
      <c r="AD80" s="2">
        <v>120.6</v>
      </c>
      <c r="AE80" s="2">
        <v>121.7</v>
      </c>
      <c r="AF80" s="2">
        <v>122</v>
      </c>
      <c r="AG80" s="2">
        <v>123.8</v>
      </c>
      <c r="AH80" s="2">
        <v>125.4</v>
      </c>
      <c r="AI80" s="2">
        <v>126.2</v>
      </c>
      <c r="AJ80" s="2">
        <v>126.5</v>
      </c>
      <c r="AK80" s="2">
        <v>126.5</v>
      </c>
      <c r="AL80" s="2">
        <v>126.6</v>
      </c>
      <c r="AM80" s="2">
        <v>126.6</v>
      </c>
      <c r="AN80" s="2">
        <v>126.4</v>
      </c>
      <c r="AO80" s="2">
        <v>126.3</v>
      </c>
      <c r="AP80" s="2">
        <v>126.4</v>
      </c>
      <c r="AQ80" s="2">
        <v>127.6</v>
      </c>
      <c r="AR80" s="2">
        <v>128</v>
      </c>
      <c r="AS80" s="2">
        <v>129.30000000000001</v>
      </c>
      <c r="AT80" s="2">
        <v>130.80000000000001</v>
      </c>
      <c r="AU80" s="2">
        <v>131.5</v>
      </c>
      <c r="AV80" s="2">
        <v>131.6</v>
      </c>
      <c r="AW80" s="2">
        <v>131.9</v>
      </c>
      <c r="AX80" s="2">
        <v>132.1</v>
      </c>
      <c r="AY80" s="2">
        <v>132.30000000000001</v>
      </c>
      <c r="AZ80" s="2">
        <v>132.4</v>
      </c>
      <c r="BA80" s="2">
        <v>132.4</v>
      </c>
      <c r="BB80" s="2">
        <v>132.80000000000001</v>
      </c>
      <c r="BC80" s="2">
        <v>133.6</v>
      </c>
      <c r="BD80" s="2">
        <v>133.80000000000001</v>
      </c>
      <c r="BE80" s="2">
        <v>134.30000000000001</v>
      </c>
      <c r="BF80" s="2">
        <v>135.5</v>
      </c>
      <c r="BG80" s="2">
        <v>135.69999999999999</v>
      </c>
      <c r="BH80" s="2">
        <v>135.9</v>
      </c>
      <c r="BI80" s="2">
        <v>136.30000000000001</v>
      </c>
      <c r="BJ80" s="2">
        <v>136.6</v>
      </c>
      <c r="BK80" s="2">
        <v>136.69999999999999</v>
      </c>
      <c r="BL80" s="2">
        <v>137.1</v>
      </c>
      <c r="BM80" s="2">
        <v>137.19999999999999</v>
      </c>
      <c r="BN80" s="2">
        <v>137.80000000000001</v>
      </c>
      <c r="BO80" s="2">
        <v>139.69999999999999</v>
      </c>
      <c r="BP80" s="2">
        <v>140.4</v>
      </c>
      <c r="BQ80" s="2">
        <v>141.19999999999999</v>
      </c>
      <c r="BR80" s="2">
        <v>144</v>
      </c>
      <c r="BS80" s="2">
        <v>145.30000000000001</v>
      </c>
      <c r="BT80" s="2">
        <v>145.19999999999999</v>
      </c>
      <c r="BU80" s="2">
        <v>145.5</v>
      </c>
      <c r="BV80" s="2">
        <v>146.1</v>
      </c>
      <c r="BW80" s="2">
        <v>146.5</v>
      </c>
      <c r="BX80" s="2">
        <v>146.6</v>
      </c>
      <c r="BY80" s="2">
        <v>146.6</v>
      </c>
      <c r="BZ80" s="2">
        <v>146.69999999999999</v>
      </c>
      <c r="CA80" s="2">
        <v>148</v>
      </c>
      <c r="CB80" s="2">
        <v>148.9</v>
      </c>
      <c r="CC80" s="2">
        <v>150.4</v>
      </c>
      <c r="CD80" s="2">
        <v>151.5</v>
      </c>
      <c r="CE80" s="2">
        <v>151.6</v>
      </c>
      <c r="CF80" s="2">
        <v>151.69999999999999</v>
      </c>
      <c r="CG80" s="2">
        <v>151.80000000000001</v>
      </c>
      <c r="CH80" s="2">
        <v>151.9</v>
      </c>
      <c r="CI80" s="2">
        <v>152.1</v>
      </c>
      <c r="CJ80" s="2">
        <v>152.19999999999999</v>
      </c>
      <c r="CK80" s="2">
        <v>152.5</v>
      </c>
      <c r="CL80" s="2" t="s">
        <v>30</v>
      </c>
      <c r="CM80" s="2" t="s">
        <v>30</v>
      </c>
      <c r="CN80" s="2">
        <v>152.5</v>
      </c>
      <c r="CO80" s="2">
        <v>152.5</v>
      </c>
      <c r="CP80" s="2">
        <v>155.5</v>
      </c>
      <c r="CQ80" s="2">
        <v>154.9</v>
      </c>
      <c r="CR80" s="2">
        <v>155.69999999999999</v>
      </c>
      <c r="CS80" s="2">
        <v>156.4</v>
      </c>
      <c r="CT80" s="2">
        <v>156.9</v>
      </c>
      <c r="CU80" s="2">
        <v>156.1</v>
      </c>
      <c r="CV80" s="2">
        <v>156.6</v>
      </c>
      <c r="CW80" s="2">
        <v>157.6</v>
      </c>
      <c r="CX80" s="2">
        <v>157.6</v>
      </c>
      <c r="CY80" s="2">
        <v>156.6</v>
      </c>
      <c r="CZ80" s="2">
        <v>158.1</v>
      </c>
      <c r="DA80" s="2">
        <v>160.30000000000001</v>
      </c>
      <c r="DB80" s="2">
        <v>160.4</v>
      </c>
      <c r="DC80" s="2">
        <v>160.30000000000001</v>
      </c>
      <c r="DD80" s="2">
        <v>160.30000000000001</v>
      </c>
      <c r="DE80" s="2">
        <v>160.80000000000001</v>
      </c>
      <c r="DF80" s="2">
        <v>160.6</v>
      </c>
      <c r="DG80" s="2">
        <v>161</v>
      </c>
      <c r="DH80" s="2">
        <v>162</v>
      </c>
      <c r="DI80" s="2">
        <v>162.69999999999999</v>
      </c>
      <c r="DJ80" s="2">
        <v>164</v>
      </c>
      <c r="DK80" s="2">
        <v>165.2</v>
      </c>
      <c r="DL80" s="2">
        <v>166.5</v>
      </c>
      <c r="DM80" s="2">
        <v>169.1</v>
      </c>
      <c r="DN80" s="2">
        <v>169.9</v>
      </c>
      <c r="DO80" s="2">
        <v>170.9</v>
      </c>
      <c r="DP80" s="2">
        <v>171.2</v>
      </c>
      <c r="DQ80" s="2">
        <v>171.5</v>
      </c>
      <c r="DR80" s="2">
        <v>171.8</v>
      </c>
      <c r="DS80" s="2">
        <v>171.8</v>
      </c>
      <c r="DT80" s="2">
        <v>172.5</v>
      </c>
      <c r="DU80" s="2">
        <v>172.5</v>
      </c>
      <c r="DV80" s="2">
        <v>174.2</v>
      </c>
      <c r="DW80" s="2">
        <v>174.8</v>
      </c>
    </row>
    <row r="81" spans="1:127" x14ac:dyDescent="0.3">
      <c r="A81" s="1" t="s">
        <v>26</v>
      </c>
      <c r="B81" s="1" t="s">
        <v>22</v>
      </c>
      <c r="C81" s="4" t="s">
        <v>31</v>
      </c>
      <c r="D81" s="2">
        <v>104.3</v>
      </c>
      <c r="E81" s="2">
        <v>104.3</v>
      </c>
      <c r="F81" s="2">
        <v>104.2</v>
      </c>
      <c r="G81" s="2">
        <v>103.2</v>
      </c>
      <c r="H81" s="2">
        <v>102.6</v>
      </c>
      <c r="I81" s="2">
        <v>103.3</v>
      </c>
      <c r="J81" s="2">
        <v>103.2</v>
      </c>
      <c r="K81" s="2">
        <v>106</v>
      </c>
      <c r="L81" s="2">
        <v>106.9</v>
      </c>
      <c r="M81" s="2">
        <v>107.3</v>
      </c>
      <c r="N81" s="2">
        <v>107.9</v>
      </c>
      <c r="O81" s="2">
        <v>107.7</v>
      </c>
      <c r="P81" s="2">
        <v>108</v>
      </c>
      <c r="Q81" s="2">
        <v>108.7</v>
      </c>
      <c r="R81" s="2">
        <v>109.2</v>
      </c>
      <c r="S81" s="2">
        <v>109.1</v>
      </c>
      <c r="T81" s="2">
        <v>109.3</v>
      </c>
      <c r="U81" s="2">
        <v>108.7</v>
      </c>
      <c r="V81" s="2">
        <v>109.7</v>
      </c>
      <c r="W81" s="2">
        <v>110.5</v>
      </c>
      <c r="X81" s="2">
        <v>110</v>
      </c>
      <c r="Y81" s="2">
        <v>110.1</v>
      </c>
      <c r="Z81" s="2">
        <v>109.6</v>
      </c>
      <c r="AA81" s="2">
        <v>110.4</v>
      </c>
      <c r="AB81" s="2">
        <v>111.4</v>
      </c>
      <c r="AC81" s="2">
        <v>111.7</v>
      </c>
      <c r="AD81" s="2">
        <v>111.3</v>
      </c>
      <c r="AE81" s="2">
        <v>111.8</v>
      </c>
      <c r="AF81" s="2">
        <v>112.4</v>
      </c>
      <c r="AG81" s="2">
        <v>112.5</v>
      </c>
      <c r="AH81" s="2">
        <v>111.7</v>
      </c>
      <c r="AI81" s="2">
        <v>112</v>
      </c>
      <c r="AJ81" s="2">
        <v>112.9</v>
      </c>
      <c r="AK81" s="2">
        <v>113.5</v>
      </c>
      <c r="AL81" s="2">
        <v>113.3</v>
      </c>
      <c r="AM81" s="2">
        <v>113.2</v>
      </c>
      <c r="AN81" s="2">
        <v>114</v>
      </c>
      <c r="AO81" s="2">
        <v>116.2</v>
      </c>
      <c r="AP81" s="2">
        <v>117.1</v>
      </c>
      <c r="AQ81" s="2">
        <v>117.6</v>
      </c>
      <c r="AR81" s="2">
        <v>118.5</v>
      </c>
      <c r="AS81" s="2">
        <v>118.8</v>
      </c>
      <c r="AT81" s="2">
        <v>120</v>
      </c>
      <c r="AU81" s="2">
        <v>120.9</v>
      </c>
      <c r="AV81" s="2">
        <v>121.2</v>
      </c>
      <c r="AW81" s="2">
        <v>120.8</v>
      </c>
      <c r="AX81" s="2">
        <v>121.3</v>
      </c>
      <c r="AY81" s="2">
        <v>119.9</v>
      </c>
      <c r="AZ81" s="2">
        <v>120.9</v>
      </c>
      <c r="BA81" s="2">
        <v>121.7</v>
      </c>
      <c r="BB81" s="2">
        <v>121.7</v>
      </c>
      <c r="BC81" s="2">
        <v>122.2</v>
      </c>
      <c r="BD81" s="2">
        <v>122</v>
      </c>
      <c r="BE81" s="2">
        <v>122.5</v>
      </c>
      <c r="BF81" s="2">
        <v>122.4</v>
      </c>
      <c r="BG81" s="2">
        <v>123.3</v>
      </c>
      <c r="BH81" s="2">
        <v>124.4</v>
      </c>
      <c r="BI81" s="2">
        <v>124.6</v>
      </c>
      <c r="BJ81" s="2">
        <v>124.9</v>
      </c>
      <c r="BK81" s="2">
        <v>124.6</v>
      </c>
      <c r="BL81" s="2">
        <v>125.5</v>
      </c>
      <c r="BM81" s="2">
        <v>126.2</v>
      </c>
      <c r="BN81" s="2">
        <v>126.7</v>
      </c>
      <c r="BO81" s="2">
        <v>127.6</v>
      </c>
      <c r="BP81" s="2">
        <v>128.1</v>
      </c>
      <c r="BQ81" s="2">
        <v>128.19999999999999</v>
      </c>
      <c r="BR81" s="2">
        <v>128.19999999999999</v>
      </c>
      <c r="BS81" s="2">
        <v>128.30000000000001</v>
      </c>
      <c r="BT81" s="2">
        <v>129.30000000000001</v>
      </c>
      <c r="BU81" s="2">
        <v>130.4</v>
      </c>
      <c r="BV81" s="2">
        <v>130.5</v>
      </c>
      <c r="BW81" s="2">
        <v>130.80000000000001</v>
      </c>
      <c r="BX81" s="2">
        <v>131.69999999999999</v>
      </c>
      <c r="BY81" s="2">
        <v>133</v>
      </c>
      <c r="BZ81" s="2">
        <v>132.5</v>
      </c>
      <c r="CA81" s="2">
        <v>132.6</v>
      </c>
      <c r="CB81" s="2">
        <v>133.69999999999999</v>
      </c>
      <c r="CC81" s="2">
        <v>135.1</v>
      </c>
      <c r="CD81" s="2">
        <v>137.80000000000001</v>
      </c>
      <c r="CE81" s="2">
        <v>139</v>
      </c>
      <c r="CF81" s="2">
        <v>139.5</v>
      </c>
      <c r="CG81" s="2">
        <v>139.80000000000001</v>
      </c>
      <c r="CH81" s="2">
        <v>140.19999999999999</v>
      </c>
      <c r="CI81" s="2">
        <v>142.1</v>
      </c>
      <c r="CJ81" s="2">
        <v>143.5</v>
      </c>
      <c r="CK81" s="2">
        <v>145.30000000000001</v>
      </c>
      <c r="CL81" s="2" t="s">
        <v>30</v>
      </c>
      <c r="CM81" s="2" t="s">
        <v>30</v>
      </c>
      <c r="CN81" s="2">
        <v>152.19999999999999</v>
      </c>
      <c r="CO81" s="2">
        <v>152.19999999999999</v>
      </c>
      <c r="CP81" s="2">
        <v>155.19999999999999</v>
      </c>
      <c r="CQ81" s="2">
        <v>159.80000000000001</v>
      </c>
      <c r="CR81" s="2">
        <v>158.1</v>
      </c>
      <c r="CS81" s="2">
        <v>157.9</v>
      </c>
      <c r="CT81" s="2">
        <v>157.9</v>
      </c>
      <c r="CU81" s="2">
        <v>157.69999999999999</v>
      </c>
      <c r="CV81" s="2">
        <v>156.69999999999999</v>
      </c>
      <c r="CW81" s="2">
        <v>154.9</v>
      </c>
      <c r="CX81" s="2">
        <v>156.6</v>
      </c>
      <c r="CY81" s="2">
        <v>157.5</v>
      </c>
      <c r="CZ81" s="2">
        <v>158</v>
      </c>
      <c r="DA81" s="2">
        <v>159.6</v>
      </c>
      <c r="DB81" s="2">
        <v>159.6</v>
      </c>
      <c r="DC81" s="2">
        <v>159.6</v>
      </c>
      <c r="DD81" s="2">
        <v>160.30000000000001</v>
      </c>
      <c r="DE81" s="2">
        <v>161.80000000000001</v>
      </c>
      <c r="DF81" s="2">
        <v>162.4</v>
      </c>
      <c r="DG81" s="2">
        <v>162.80000000000001</v>
      </c>
      <c r="DH81" s="2">
        <v>164.2</v>
      </c>
      <c r="DI81" s="2">
        <v>166.8</v>
      </c>
      <c r="DJ81" s="2">
        <v>168.4</v>
      </c>
      <c r="DK81" s="2">
        <v>168.2</v>
      </c>
      <c r="DL81" s="2">
        <v>169.2</v>
      </c>
      <c r="DM81" s="2">
        <v>169.8</v>
      </c>
      <c r="DN81" s="2">
        <v>171.4</v>
      </c>
      <c r="DO81" s="2">
        <v>171.1</v>
      </c>
      <c r="DP81" s="2">
        <v>172.3</v>
      </c>
      <c r="DQ81" s="2">
        <v>173.8</v>
      </c>
      <c r="DR81" s="2">
        <v>176</v>
      </c>
      <c r="DS81" s="2">
        <v>178.8</v>
      </c>
      <c r="DT81" s="2">
        <v>181.4</v>
      </c>
      <c r="DU81" s="2">
        <v>181.5</v>
      </c>
      <c r="DV81" s="2">
        <v>184.4</v>
      </c>
      <c r="DW81" s="2">
        <v>185.6</v>
      </c>
    </row>
    <row r="82" spans="1:127" x14ac:dyDescent="0.3">
      <c r="A82" s="1" t="s">
        <v>27</v>
      </c>
      <c r="B82" s="1" t="s">
        <v>164</v>
      </c>
      <c r="C82" s="4" t="s">
        <v>31</v>
      </c>
      <c r="D82" s="2">
        <v>103.7</v>
      </c>
      <c r="E82" s="2">
        <v>104.3</v>
      </c>
      <c r="F82" s="2">
        <v>104.9</v>
      </c>
      <c r="G82" s="2">
        <v>105.1</v>
      </c>
      <c r="H82" s="2">
        <v>104.9</v>
      </c>
      <c r="I82" s="2">
        <v>106.1</v>
      </c>
      <c r="J82" s="2">
        <v>107.3</v>
      </c>
      <c r="K82" s="2">
        <v>108.3</v>
      </c>
      <c r="L82" s="2">
        <v>109.4</v>
      </c>
      <c r="M82" s="2">
        <v>109.4</v>
      </c>
      <c r="N82" s="2">
        <v>109.6</v>
      </c>
      <c r="O82" s="2">
        <v>109.8</v>
      </c>
      <c r="P82" s="2">
        <v>110.5</v>
      </c>
      <c r="Q82" s="2">
        <v>111</v>
      </c>
      <c r="R82" s="2">
        <v>111.4</v>
      </c>
      <c r="S82" s="2">
        <v>111.4</v>
      </c>
      <c r="T82" s="2">
        <v>111.7</v>
      </c>
      <c r="U82" s="2">
        <v>112.2</v>
      </c>
      <c r="V82" s="2">
        <v>113.5</v>
      </c>
      <c r="W82" s="2">
        <v>113.9</v>
      </c>
      <c r="X82" s="2">
        <v>113.6</v>
      </c>
      <c r="Y82" s="2">
        <v>113.7</v>
      </c>
      <c r="Z82" s="2">
        <v>113.4</v>
      </c>
      <c r="AA82" s="2">
        <v>113.4</v>
      </c>
      <c r="AB82" s="2">
        <v>113.4</v>
      </c>
      <c r="AC82" s="2">
        <v>113.2</v>
      </c>
      <c r="AD82" s="2">
        <v>113.8</v>
      </c>
      <c r="AE82" s="2">
        <v>114.2</v>
      </c>
      <c r="AF82" s="2">
        <v>115.2</v>
      </c>
      <c r="AG82" s="2">
        <v>116</v>
      </c>
      <c r="AH82" s="2">
        <v>116.3</v>
      </c>
      <c r="AI82" s="2">
        <v>116.2</v>
      </c>
      <c r="AJ82" s="2">
        <v>116.2</v>
      </c>
      <c r="AK82" s="2">
        <v>116.5</v>
      </c>
      <c r="AL82" s="2">
        <v>116.6</v>
      </c>
      <c r="AM82" s="2">
        <v>116.7</v>
      </c>
      <c r="AN82" s="2">
        <v>116.8</v>
      </c>
      <c r="AO82" s="2">
        <v>117.2</v>
      </c>
      <c r="AP82" s="2">
        <v>117.3</v>
      </c>
      <c r="AQ82" s="2">
        <v>118.2</v>
      </c>
      <c r="AR82" s="2">
        <v>118.7</v>
      </c>
      <c r="AS82" s="2">
        <v>119.6</v>
      </c>
      <c r="AT82" s="2">
        <v>119.9</v>
      </c>
      <c r="AU82" s="2">
        <v>119.9</v>
      </c>
      <c r="AV82" s="2">
        <v>120.5</v>
      </c>
      <c r="AW82" s="2">
        <v>120.9</v>
      </c>
      <c r="AX82" s="2">
        <v>121.3</v>
      </c>
      <c r="AY82" s="2">
        <v>121.4</v>
      </c>
      <c r="AZ82" s="2">
        <v>122.1</v>
      </c>
      <c r="BA82" s="2">
        <v>122.4</v>
      </c>
      <c r="BB82" s="2">
        <v>122.6</v>
      </c>
      <c r="BC82" s="2">
        <v>122.5</v>
      </c>
      <c r="BD82" s="2">
        <v>122.6</v>
      </c>
      <c r="BE82" s="2">
        <v>122.7</v>
      </c>
      <c r="BF82" s="2">
        <v>123</v>
      </c>
      <c r="BG82" s="2">
        <v>123.8</v>
      </c>
      <c r="BH82" s="2">
        <v>124.5</v>
      </c>
      <c r="BI82" s="2">
        <v>124.5</v>
      </c>
      <c r="BJ82" s="2">
        <v>124.9</v>
      </c>
      <c r="BK82" s="2">
        <v>125.1</v>
      </c>
      <c r="BL82" s="2">
        <v>125.8</v>
      </c>
      <c r="BM82" s="2">
        <v>126.5</v>
      </c>
      <c r="BN82" s="2">
        <v>127.1</v>
      </c>
      <c r="BO82" s="2">
        <v>128.19999999999999</v>
      </c>
      <c r="BP82" s="2">
        <v>128.9</v>
      </c>
      <c r="BQ82" s="2">
        <v>129.5</v>
      </c>
      <c r="BR82" s="2">
        <v>130.19999999999999</v>
      </c>
      <c r="BS82" s="2">
        <v>131</v>
      </c>
      <c r="BT82" s="2">
        <v>131.9</v>
      </c>
      <c r="BU82" s="2">
        <v>132.5</v>
      </c>
      <c r="BV82" s="2">
        <v>132.19999999999999</v>
      </c>
      <c r="BW82" s="2">
        <v>131.69999999999999</v>
      </c>
      <c r="BX82" s="2">
        <v>131.80000000000001</v>
      </c>
      <c r="BY82" s="2">
        <v>132.4</v>
      </c>
      <c r="BZ82" s="2">
        <v>132.80000000000001</v>
      </c>
      <c r="CA82" s="2">
        <v>133.30000000000001</v>
      </c>
      <c r="CB82" s="2">
        <v>133.6</v>
      </c>
      <c r="CC82" s="2">
        <v>134.5</v>
      </c>
      <c r="CD82" s="2">
        <v>135.30000000000001</v>
      </c>
      <c r="CE82" s="2">
        <v>135.69999999999999</v>
      </c>
      <c r="CF82" s="2">
        <v>136</v>
      </c>
      <c r="CG82" s="2">
        <v>136.30000000000001</v>
      </c>
      <c r="CH82" s="2">
        <v>137.69999999999999</v>
      </c>
      <c r="CI82" s="2">
        <v>138.4</v>
      </c>
      <c r="CJ82" s="2">
        <v>138.4</v>
      </c>
      <c r="CK82" s="2">
        <v>138.69999999999999</v>
      </c>
      <c r="CL82" s="2" t="s">
        <v>30</v>
      </c>
      <c r="CM82" s="2" t="s">
        <v>30</v>
      </c>
      <c r="CN82" s="2">
        <v>142</v>
      </c>
      <c r="CO82" s="2">
        <v>142</v>
      </c>
      <c r="CP82" s="2">
        <v>144.80000000000001</v>
      </c>
      <c r="CQ82" s="2">
        <v>146</v>
      </c>
      <c r="CR82" s="2">
        <v>146.19999999999999</v>
      </c>
      <c r="CS82" s="2">
        <v>146.6</v>
      </c>
      <c r="CT82" s="2">
        <v>146.9</v>
      </c>
      <c r="CU82" s="2">
        <v>147.6</v>
      </c>
      <c r="CV82" s="2">
        <v>149.30000000000001</v>
      </c>
      <c r="CW82" s="2">
        <v>150</v>
      </c>
      <c r="CX82" s="2">
        <v>150.5</v>
      </c>
      <c r="CY82" s="2">
        <v>152.30000000000001</v>
      </c>
      <c r="CZ82" s="2">
        <v>153.4</v>
      </c>
      <c r="DA82" s="2">
        <v>155</v>
      </c>
      <c r="DB82" s="2">
        <v>156</v>
      </c>
      <c r="DC82" s="2">
        <v>156</v>
      </c>
      <c r="DD82" s="2">
        <v>157</v>
      </c>
      <c r="DE82" s="2">
        <v>157.30000000000001</v>
      </c>
      <c r="DF82" s="2">
        <v>157.80000000000001</v>
      </c>
      <c r="DG82" s="2">
        <v>158.6</v>
      </c>
      <c r="DH82" s="2">
        <v>159.4</v>
      </c>
      <c r="DI82" s="2">
        <v>160.6</v>
      </c>
      <c r="DJ82" s="2">
        <v>163.1</v>
      </c>
      <c r="DK82" s="2">
        <v>163.80000000000001</v>
      </c>
      <c r="DL82" s="2">
        <v>163.80000000000001</v>
      </c>
      <c r="DM82" s="2">
        <v>164.7</v>
      </c>
      <c r="DN82" s="2">
        <v>165.4</v>
      </c>
      <c r="DO82" s="2">
        <v>166.1</v>
      </c>
      <c r="DP82" s="2">
        <v>166.8</v>
      </c>
      <c r="DQ82" s="2">
        <v>167.4</v>
      </c>
      <c r="DR82" s="2">
        <v>168.2</v>
      </c>
      <c r="DS82" s="2">
        <v>168.9</v>
      </c>
      <c r="DT82" s="2">
        <v>170</v>
      </c>
      <c r="DU82" s="2">
        <v>170</v>
      </c>
      <c r="DV82" s="2">
        <v>170.9</v>
      </c>
      <c r="DW82" s="2">
        <v>171.6</v>
      </c>
    </row>
    <row r="83" spans="1:127" x14ac:dyDescent="0.3">
      <c r="A83" s="1" t="s">
        <v>28</v>
      </c>
      <c r="B83" s="1" t="s">
        <v>165</v>
      </c>
      <c r="C83" s="4" t="s">
        <v>31</v>
      </c>
      <c r="D83" s="2">
        <v>104</v>
      </c>
      <c r="E83" s="2">
        <v>104.7</v>
      </c>
      <c r="F83" s="2">
        <v>105</v>
      </c>
      <c r="G83" s="2">
        <v>105.7</v>
      </c>
      <c r="H83" s="2">
        <v>106.6</v>
      </c>
      <c r="I83" s="2">
        <v>109.7</v>
      </c>
      <c r="J83" s="2">
        <v>111.4</v>
      </c>
      <c r="K83" s="2">
        <v>112.7</v>
      </c>
      <c r="L83" s="2">
        <v>113.2</v>
      </c>
      <c r="M83" s="2">
        <v>114</v>
      </c>
      <c r="N83" s="2">
        <v>115</v>
      </c>
      <c r="O83" s="2">
        <v>113.3</v>
      </c>
      <c r="P83" s="2">
        <v>112.9</v>
      </c>
      <c r="Q83" s="2">
        <v>113.1</v>
      </c>
      <c r="R83" s="2">
        <v>113.7</v>
      </c>
      <c r="S83" s="2">
        <v>114.7</v>
      </c>
      <c r="T83" s="2">
        <v>115.6</v>
      </c>
      <c r="U83" s="2">
        <v>116.4</v>
      </c>
      <c r="V83" s="2">
        <v>118.9</v>
      </c>
      <c r="W83" s="2">
        <v>119.9</v>
      </c>
      <c r="X83" s="2">
        <v>119.2</v>
      </c>
      <c r="Y83" s="2">
        <v>119.1</v>
      </c>
      <c r="Z83" s="2">
        <v>119</v>
      </c>
      <c r="AA83" s="2">
        <v>118.4</v>
      </c>
      <c r="AB83" s="2">
        <v>118.5</v>
      </c>
      <c r="AC83" s="2">
        <v>118.7</v>
      </c>
      <c r="AD83" s="2">
        <v>119.1</v>
      </c>
      <c r="AE83" s="2">
        <v>119.7</v>
      </c>
      <c r="AF83" s="2">
        <v>120.7</v>
      </c>
      <c r="AG83" s="2">
        <v>121.7</v>
      </c>
      <c r="AH83" s="2">
        <v>122.4</v>
      </c>
      <c r="AI83" s="2">
        <v>123.2</v>
      </c>
      <c r="AJ83" s="2">
        <v>123.5</v>
      </c>
      <c r="AK83" s="2">
        <v>124.2</v>
      </c>
      <c r="AL83" s="2">
        <v>124.6</v>
      </c>
      <c r="AM83" s="2">
        <v>124</v>
      </c>
      <c r="AN83" s="2">
        <v>124.2</v>
      </c>
      <c r="AO83" s="2">
        <v>123.8</v>
      </c>
      <c r="AP83" s="2">
        <v>123.8</v>
      </c>
      <c r="AQ83" s="2">
        <v>125.3</v>
      </c>
      <c r="AR83" s="2">
        <v>126.6</v>
      </c>
      <c r="AS83" s="2">
        <v>128.1</v>
      </c>
      <c r="AT83" s="2">
        <v>129</v>
      </c>
      <c r="AU83" s="2">
        <v>128.4</v>
      </c>
      <c r="AV83" s="2">
        <v>128</v>
      </c>
      <c r="AW83" s="2">
        <v>128.6</v>
      </c>
      <c r="AX83" s="2">
        <v>128.5</v>
      </c>
      <c r="AY83" s="2">
        <v>127.6</v>
      </c>
      <c r="AZ83" s="2">
        <v>127.8</v>
      </c>
      <c r="BA83" s="2">
        <v>128.19999999999999</v>
      </c>
      <c r="BB83" s="2">
        <v>128.69999999999999</v>
      </c>
      <c r="BC83" s="2">
        <v>129.1</v>
      </c>
      <c r="BD83" s="2">
        <v>129.30000000000001</v>
      </c>
      <c r="BE83" s="2">
        <v>129.9</v>
      </c>
      <c r="BF83" s="2">
        <v>131.80000000000001</v>
      </c>
      <c r="BG83" s="2">
        <v>132.69999999999999</v>
      </c>
      <c r="BH83" s="2">
        <v>132.4</v>
      </c>
      <c r="BI83" s="2">
        <v>133.5</v>
      </c>
      <c r="BJ83" s="2">
        <v>134.80000000000001</v>
      </c>
      <c r="BK83" s="2">
        <v>134.1</v>
      </c>
      <c r="BL83" s="2">
        <v>134.1</v>
      </c>
      <c r="BM83" s="2">
        <v>134</v>
      </c>
      <c r="BN83" s="2">
        <v>134</v>
      </c>
      <c r="BO83" s="2">
        <v>134.80000000000001</v>
      </c>
      <c r="BP83" s="2">
        <v>135.4</v>
      </c>
      <c r="BQ83" s="2">
        <v>136.19999999999999</v>
      </c>
      <c r="BR83" s="2">
        <v>137.5</v>
      </c>
      <c r="BS83" s="2">
        <v>138</v>
      </c>
      <c r="BT83" s="2">
        <v>138.1</v>
      </c>
      <c r="BU83" s="2">
        <v>138.9</v>
      </c>
      <c r="BV83" s="2">
        <v>139</v>
      </c>
      <c r="BW83" s="2">
        <v>138</v>
      </c>
      <c r="BX83" s="2">
        <v>138</v>
      </c>
      <c r="BY83" s="2">
        <v>138.6</v>
      </c>
      <c r="BZ83" s="2">
        <v>139.5</v>
      </c>
      <c r="CA83" s="2">
        <v>141.5</v>
      </c>
      <c r="CB83" s="2">
        <v>142.1</v>
      </c>
      <c r="CC83" s="2">
        <v>143.30000000000001</v>
      </c>
      <c r="CD83" s="2">
        <v>144.19999999999999</v>
      </c>
      <c r="CE83" s="2">
        <v>144.69999999999999</v>
      </c>
      <c r="CF83" s="2">
        <v>146</v>
      </c>
      <c r="CG83" s="2">
        <v>147</v>
      </c>
      <c r="CH83" s="2">
        <v>148.30000000000001</v>
      </c>
      <c r="CI83" s="2">
        <v>148.19999999999999</v>
      </c>
      <c r="CJ83" s="2">
        <v>147.69999999999999</v>
      </c>
      <c r="CK83" s="2">
        <v>147.30000000000001</v>
      </c>
      <c r="CL83" s="2" t="s">
        <v>30</v>
      </c>
      <c r="CM83" s="2" t="s">
        <v>30</v>
      </c>
      <c r="CN83" s="2">
        <v>150.80000000000001</v>
      </c>
      <c r="CO83" s="2">
        <v>150.80000000000001</v>
      </c>
      <c r="CP83" s="2">
        <v>152.9</v>
      </c>
      <c r="CQ83" s="2">
        <v>154</v>
      </c>
      <c r="CR83" s="2">
        <v>155.19999999999999</v>
      </c>
      <c r="CS83" s="2">
        <v>156.69999999999999</v>
      </c>
      <c r="CT83" s="2">
        <v>156.9</v>
      </c>
      <c r="CU83" s="2">
        <v>156</v>
      </c>
      <c r="CV83" s="2">
        <v>156.5</v>
      </c>
      <c r="CW83" s="2">
        <v>156.9</v>
      </c>
      <c r="CX83" s="2">
        <v>158</v>
      </c>
      <c r="CY83" s="2">
        <v>159.5</v>
      </c>
      <c r="CZ83" s="2">
        <v>160.4</v>
      </c>
      <c r="DA83" s="2">
        <v>161.80000000000001</v>
      </c>
      <c r="DB83" s="2">
        <v>162.30000000000001</v>
      </c>
      <c r="DC83" s="2">
        <v>162.30000000000001</v>
      </c>
      <c r="DD83" s="2">
        <v>164.6</v>
      </c>
      <c r="DE83" s="2">
        <v>165.6</v>
      </c>
      <c r="DF83" s="2">
        <v>165.2</v>
      </c>
      <c r="DG83" s="2">
        <v>165</v>
      </c>
      <c r="DH83" s="2">
        <v>165.5</v>
      </c>
      <c r="DI83" s="2">
        <v>166.5</v>
      </c>
      <c r="DJ83" s="2">
        <v>169.2</v>
      </c>
      <c r="DK83" s="2">
        <v>170.8</v>
      </c>
      <c r="DL83" s="2">
        <v>171.4</v>
      </c>
      <c r="DM83" s="2">
        <v>172.3</v>
      </c>
      <c r="DN83" s="2">
        <v>173.1</v>
      </c>
      <c r="DO83" s="2">
        <v>174.1</v>
      </c>
      <c r="DP83" s="2">
        <v>175.3</v>
      </c>
      <c r="DQ83" s="2">
        <v>174.1</v>
      </c>
      <c r="DR83" s="2">
        <v>174.1</v>
      </c>
      <c r="DS83" s="2">
        <v>174.9</v>
      </c>
      <c r="DT83" s="2">
        <v>176.3</v>
      </c>
      <c r="DU83" s="2">
        <v>176.3</v>
      </c>
      <c r="DV83" s="2">
        <v>177.4</v>
      </c>
      <c r="DW83" s="2">
        <v>178.2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Broader Cat Contrib YoY </vt:lpstr>
      <vt:lpstr>2. YoY Trend.</vt:lpstr>
      <vt:lpstr>3. Broader Food (12 month)</vt:lpstr>
      <vt:lpstr>4. Covid Inflation in 2020</vt:lpstr>
      <vt:lpstr>5.Crude oil trend change</vt:lpstr>
      <vt:lpstr>Crude Oil data</vt:lpstr>
      <vt:lpstr>Data</vt:lpstr>
    </vt:vector>
  </TitlesOfParts>
  <Company>Axis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Karthik28 R</dc:creator>
  <cp:lastModifiedBy>karthik R</cp:lastModifiedBy>
  <dcterms:created xsi:type="dcterms:W3CDTF">2024-07-19T05:22:48Z</dcterms:created>
  <dcterms:modified xsi:type="dcterms:W3CDTF">2025-04-12T18:55:27Z</dcterms:modified>
</cp:coreProperties>
</file>